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grupo2\NUEVO HOSPITAL ALCAÑIZ-TA 2021\OBRAS\VALORACIÓN LICITACIÓN\MEDIOS PROPIOS\"/>
    </mc:Choice>
  </mc:AlternateContent>
  <bookViews>
    <workbookView xWindow="0" yWindow="0" windowWidth="28800" windowHeight="12480" activeTab="4"/>
  </bookViews>
  <sheets>
    <sheet name="lote 1" sheetId="1" r:id="rId1"/>
    <sheet name="lote 2" sheetId="2" r:id="rId2"/>
    <sheet name="lote 3" sheetId="3" r:id="rId3"/>
    <sheet name="lote 4" sheetId="4" r:id="rId4"/>
    <sheet name="lote 5" sheetId="5" r:id="rId5"/>
  </sheet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8" i="5" l="1"/>
  <c r="H173" i="5"/>
  <c r="H171" i="5"/>
  <c r="H169" i="5"/>
  <c r="H181" i="5" s="1"/>
  <c r="H168" i="5"/>
  <c r="H166" i="5"/>
  <c r="H164" i="5"/>
  <c r="H162" i="5"/>
  <c r="H160" i="5" s="1"/>
  <c r="H153" i="5" s="1"/>
  <c r="H179" i="5" s="1"/>
  <c r="H157" i="5"/>
  <c r="H155" i="5"/>
  <c r="H152" i="5"/>
  <c r="H150" i="5"/>
  <c r="H148" i="5"/>
  <c r="H146" i="5"/>
  <c r="H180" i="5" s="1"/>
  <c r="H145" i="5"/>
  <c r="H144" i="5"/>
  <c r="H143" i="5"/>
  <c r="H140" i="5"/>
  <c r="H139" i="5"/>
  <c r="H137" i="5"/>
  <c r="H135" i="5"/>
  <c r="H133" i="5"/>
  <c r="H131" i="5"/>
  <c r="H129" i="5"/>
  <c r="H119" i="5"/>
  <c r="H118" i="5"/>
  <c r="H117" i="5"/>
  <c r="H107" i="5"/>
  <c r="H106" i="5"/>
  <c r="H105" i="5"/>
  <c r="H104" i="5"/>
  <c r="H103" i="5"/>
  <c r="H102" i="5"/>
  <c r="H101" i="5"/>
  <c r="H100" i="5"/>
  <c r="H98" i="5"/>
  <c r="H97" i="5"/>
  <c r="H96" i="5"/>
  <c r="H95" i="5"/>
  <c r="H94" i="5"/>
  <c r="H92" i="5"/>
  <c r="H91" i="5"/>
  <c r="H90" i="5"/>
  <c r="H89" i="5"/>
  <c r="H88" i="5"/>
  <c r="H87" i="5"/>
  <c r="H86" i="5"/>
  <c r="H84" i="5"/>
  <c r="H83" i="5"/>
  <c r="H81" i="5"/>
  <c r="H79" i="5"/>
  <c r="H78" i="5"/>
  <c r="H77" i="5"/>
  <c r="H76" i="5"/>
  <c r="H75" i="5"/>
  <c r="H74" i="5"/>
  <c r="H73" i="5"/>
  <c r="H71" i="5"/>
  <c r="H69" i="5"/>
  <c r="H68" i="5"/>
  <c r="H67" i="5"/>
  <c r="H66" i="5"/>
  <c r="H64" i="5"/>
  <c r="H63" i="5"/>
  <c r="H62" i="5"/>
  <c r="H60" i="5"/>
  <c r="H59" i="5"/>
  <c r="H57" i="5"/>
  <c r="H56" i="5"/>
  <c r="H54" i="5"/>
  <c r="H53" i="5"/>
  <c r="H52" i="5"/>
  <c r="H51" i="5"/>
  <c r="H49" i="5"/>
  <c r="H47" i="5"/>
  <c r="H46" i="5"/>
  <c r="H44" i="5"/>
  <c r="H43" i="5"/>
  <c r="H42" i="5"/>
  <c r="H41" i="5"/>
  <c r="H39" i="5"/>
  <c r="H38" i="5"/>
  <c r="H37" i="5"/>
  <c r="H36" i="5"/>
  <c r="H34" i="5" s="1"/>
  <c r="H33" i="5"/>
  <c r="H32" i="5"/>
  <c r="H31" i="5"/>
  <c r="H30" i="5"/>
  <c r="H28" i="5"/>
  <c r="H27" i="5"/>
  <c r="H26" i="5"/>
  <c r="H25" i="5"/>
  <c r="H23" i="5"/>
  <c r="H22" i="5"/>
  <c r="H21" i="5"/>
  <c r="H19" i="5"/>
  <c r="H18" i="5"/>
  <c r="H17" i="5"/>
  <c r="H15" i="5" s="1"/>
  <c r="H13" i="5"/>
  <c r="H11" i="5" s="1"/>
  <c r="H8" i="5" s="1"/>
  <c r="H176" i="5" s="1"/>
  <c r="G9" i="5"/>
  <c r="F9" i="5"/>
  <c r="G8" i="5"/>
  <c r="F8" i="5"/>
  <c r="H115" i="5" l="1"/>
  <c r="H14" i="5" s="1"/>
  <c r="H177" i="5" s="1"/>
  <c r="H182" i="5" s="1"/>
  <c r="G827" i="4" l="1"/>
  <c r="F828" i="4" s="1"/>
  <c r="E826" i="4"/>
  <c r="G823" i="4"/>
  <c r="G822" i="4"/>
  <c r="F824" i="4" s="1"/>
  <c r="G821" i="4"/>
  <c r="E820" i="4"/>
  <c r="G818" i="4"/>
  <c r="G817" i="4"/>
  <c r="G816" i="4"/>
  <c r="G815" i="4"/>
  <c r="F819" i="4" s="1"/>
  <c r="E814" i="4"/>
  <c r="G812" i="4"/>
  <c r="G811" i="4"/>
  <c r="G810" i="4"/>
  <c r="G809" i="4"/>
  <c r="G808" i="4"/>
  <c r="G807" i="4"/>
  <c r="G806" i="4"/>
  <c r="G805" i="4"/>
  <c r="G804" i="4"/>
  <c r="G803" i="4"/>
  <c r="G802" i="4"/>
  <c r="G801" i="4"/>
  <c r="G800" i="4"/>
  <c r="G799" i="4"/>
  <c r="G798" i="4"/>
  <c r="G797" i="4"/>
  <c r="G796" i="4"/>
  <c r="G795" i="4"/>
  <c r="G794" i="4"/>
  <c r="G793" i="4"/>
  <c r="G792" i="4"/>
  <c r="G791" i="4"/>
  <c r="G790" i="4"/>
  <c r="G789" i="4"/>
  <c r="G788" i="4"/>
  <c r="G787" i="4"/>
  <c r="G786" i="4"/>
  <c r="G785" i="4"/>
  <c r="E784" i="4"/>
  <c r="E783" i="4"/>
  <c r="G781" i="4"/>
  <c r="G780" i="4"/>
  <c r="G779" i="4"/>
  <c r="G778" i="4"/>
  <c r="G777" i="4"/>
  <c r="G776" i="4"/>
  <c r="G775" i="4"/>
  <c r="E774" i="4"/>
  <c r="G771" i="4"/>
  <c r="G770" i="4"/>
  <c r="G769" i="4"/>
  <c r="G768" i="4"/>
  <c r="G767" i="4"/>
  <c r="G766" i="4"/>
  <c r="G765" i="4"/>
  <c r="G764" i="4"/>
  <c r="G763" i="4"/>
  <c r="G762" i="4"/>
  <c r="G761" i="4"/>
  <c r="G760" i="4"/>
  <c r="G759" i="4"/>
  <c r="G758" i="4"/>
  <c r="G757" i="4"/>
  <c r="G756" i="4"/>
  <c r="G755" i="4"/>
  <c r="G754" i="4"/>
  <c r="G753" i="4"/>
  <c r="G752" i="4"/>
  <c r="G751" i="4"/>
  <c r="G750" i="4"/>
  <c r="G749" i="4"/>
  <c r="G748" i="4"/>
  <c r="G747" i="4"/>
  <c r="G746" i="4"/>
  <c r="G745" i="4"/>
  <c r="G744" i="4"/>
  <c r="G743" i="4"/>
  <c r="G742" i="4"/>
  <c r="G741" i="4"/>
  <c r="G740" i="4"/>
  <c r="G739" i="4"/>
  <c r="G738" i="4"/>
  <c r="G737" i="4"/>
  <c r="G736" i="4"/>
  <c r="G735" i="4"/>
  <c r="F772" i="4" s="1"/>
  <c r="E734" i="4"/>
  <c r="G732" i="4"/>
  <c r="G731" i="4"/>
  <c r="G730" i="4"/>
  <c r="G729" i="4"/>
  <c r="G728" i="4"/>
  <c r="G727" i="4"/>
  <c r="G726" i="4"/>
  <c r="G725" i="4"/>
  <c r="E724" i="4"/>
  <c r="G722" i="4"/>
  <c r="G721" i="4"/>
  <c r="G720" i="4"/>
  <c r="G719" i="4"/>
  <c r="G718" i="4"/>
  <c r="G717" i="4"/>
  <c r="G716" i="4"/>
  <c r="G715" i="4"/>
  <c r="G714" i="4"/>
  <c r="G713" i="4"/>
  <c r="G712" i="4"/>
  <c r="G711" i="4"/>
  <c r="F723" i="4" s="1"/>
  <c r="G710" i="4"/>
  <c r="E709" i="4"/>
  <c r="G707" i="4"/>
  <c r="G706" i="4"/>
  <c r="G705" i="4"/>
  <c r="G704" i="4"/>
  <c r="G703" i="4"/>
  <c r="G702" i="4"/>
  <c r="G701" i="4"/>
  <c r="G700" i="4"/>
  <c r="G699" i="4"/>
  <c r="G698" i="4"/>
  <c r="G697" i="4"/>
  <c r="G696" i="4"/>
  <c r="F708" i="4" s="1"/>
  <c r="E695" i="4"/>
  <c r="G693" i="4"/>
  <c r="G692" i="4"/>
  <c r="G691" i="4"/>
  <c r="G690" i="4"/>
  <c r="G689" i="4"/>
  <c r="G688" i="4"/>
  <c r="G687" i="4"/>
  <c r="G686" i="4"/>
  <c r="G685" i="4"/>
  <c r="F694" i="4" s="1"/>
  <c r="E684" i="4"/>
  <c r="G682" i="4"/>
  <c r="G681" i="4"/>
  <c r="G680" i="4"/>
  <c r="G679" i="4"/>
  <c r="G678" i="4"/>
  <c r="E677" i="4"/>
  <c r="G675" i="4"/>
  <c r="G674" i="4"/>
  <c r="G673" i="4"/>
  <c r="G672" i="4"/>
  <c r="G671" i="4"/>
  <c r="G670" i="4"/>
  <c r="E669" i="4"/>
  <c r="G667" i="4"/>
  <c r="G666" i="4"/>
  <c r="G665" i="4"/>
  <c r="G664" i="4"/>
  <c r="G663" i="4"/>
  <c r="G662" i="4"/>
  <c r="G661" i="4"/>
  <c r="E660" i="4"/>
  <c r="G658" i="4"/>
  <c r="G657" i="4"/>
  <c r="G656" i="4"/>
  <c r="G655" i="4"/>
  <c r="G654" i="4"/>
  <c r="G653" i="4"/>
  <c r="G652" i="4"/>
  <c r="G651" i="4"/>
  <c r="F659" i="4" s="1"/>
  <c r="E650" i="4"/>
  <c r="G648" i="4"/>
  <c r="G647" i="4"/>
  <c r="G646" i="4"/>
  <c r="G645" i="4"/>
  <c r="G644" i="4"/>
  <c r="G643" i="4"/>
  <c r="G642" i="4"/>
  <c r="E641" i="4"/>
  <c r="G639" i="4"/>
  <c r="G638" i="4"/>
  <c r="G637" i="4"/>
  <c r="G636" i="4"/>
  <c r="G635" i="4"/>
  <c r="G634" i="4"/>
  <c r="G633" i="4"/>
  <c r="F640" i="4" s="1"/>
  <c r="E632" i="4"/>
  <c r="E631"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F630" i="4" s="1"/>
  <c r="E599" i="4"/>
  <c r="G596" i="4"/>
  <c r="F597" i="4" s="1"/>
  <c r="E595" i="4"/>
  <c r="G593" i="4"/>
  <c r="G592" i="4"/>
  <c r="G591" i="4"/>
  <c r="G590" i="4"/>
  <c r="G589" i="4"/>
  <c r="G588" i="4"/>
  <c r="G587" i="4"/>
  <c r="G586" i="4"/>
  <c r="G585" i="4"/>
  <c r="G584" i="4"/>
  <c r="G583" i="4"/>
  <c r="G582" i="4"/>
  <c r="G581" i="4"/>
  <c r="G580" i="4"/>
  <c r="G579" i="4"/>
  <c r="G578" i="4"/>
  <c r="G577" i="4"/>
  <c r="E576" i="4"/>
  <c r="G574" i="4"/>
  <c r="G573" i="4"/>
  <c r="G572" i="4"/>
  <c r="G571" i="4"/>
  <c r="G570" i="4"/>
  <c r="G569" i="4"/>
  <c r="G568" i="4"/>
  <c r="G567" i="4"/>
  <c r="G566" i="4"/>
  <c r="G565" i="4"/>
  <c r="G564" i="4"/>
  <c r="G563" i="4"/>
  <c r="G562" i="4"/>
  <c r="G561" i="4"/>
  <c r="G560" i="4"/>
  <c r="G559" i="4"/>
  <c r="G558" i="4"/>
  <c r="G557" i="4"/>
  <c r="G556" i="4"/>
  <c r="G555" i="4"/>
  <c r="G554" i="4"/>
  <c r="G553" i="4"/>
  <c r="E552" i="4"/>
  <c r="G549" i="4"/>
  <c r="F550" i="4" s="1"/>
  <c r="E548" i="4"/>
  <c r="G545" i="4"/>
  <c r="G544" i="4"/>
  <c r="F546" i="4" s="1"/>
  <c r="G543" i="4"/>
  <c r="E542" i="4"/>
  <c r="G541" i="4"/>
  <c r="E540" i="4"/>
  <c r="G538" i="4"/>
  <c r="G537" i="4"/>
  <c r="G536" i="4"/>
  <c r="G535" i="4"/>
  <c r="G534" i="4"/>
  <c r="G533" i="4"/>
  <c r="G532" i="4"/>
  <c r="G531" i="4"/>
  <c r="G530" i="4"/>
  <c r="G529" i="4"/>
  <c r="G528" i="4"/>
  <c r="G527" i="4"/>
  <c r="G526" i="4"/>
  <c r="G525" i="4"/>
  <c r="G524" i="4"/>
  <c r="G523" i="4"/>
  <c r="G522" i="4"/>
  <c r="G521" i="4"/>
  <c r="G520" i="4"/>
  <c r="G519" i="4"/>
  <c r="F539" i="4" s="1"/>
  <c r="E518" i="4"/>
  <c r="G516" i="4"/>
  <c r="G515" i="4"/>
  <c r="G514" i="4"/>
  <c r="G513" i="4"/>
  <c r="G512" i="4"/>
  <c r="G511" i="4"/>
  <c r="G510" i="4"/>
  <c r="G509" i="4"/>
  <c r="G508" i="4"/>
  <c r="G507" i="4"/>
  <c r="G506" i="4"/>
  <c r="G505" i="4"/>
  <c r="G504" i="4"/>
  <c r="G503" i="4"/>
  <c r="G502" i="4"/>
  <c r="G501" i="4"/>
  <c r="G500" i="4"/>
  <c r="G499" i="4"/>
  <c r="E498" i="4"/>
  <c r="G496" i="4"/>
  <c r="G495" i="4"/>
  <c r="G494" i="4"/>
  <c r="G493" i="4"/>
  <c r="G492" i="4"/>
  <c r="G491" i="4"/>
  <c r="F497" i="4" s="1"/>
  <c r="F490" i="4" s="1"/>
  <c r="E490" i="4"/>
  <c r="G488" i="4"/>
  <c r="G487" i="4"/>
  <c r="G486" i="4"/>
  <c r="E485" i="4"/>
  <c r="E484" i="4"/>
  <c r="G481" i="4"/>
  <c r="F482" i="4" s="1"/>
  <c r="G482" i="4" s="1"/>
  <c r="G480" i="4" s="1"/>
  <c r="E480"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F479" i="4" s="1"/>
  <c r="E452" i="4"/>
  <c r="G450" i="4"/>
  <c r="G449" i="4"/>
  <c r="G448" i="4"/>
  <c r="G447" i="4"/>
  <c r="G446" i="4"/>
  <c r="G445" i="4"/>
  <c r="G444" i="4"/>
  <c r="G443" i="4"/>
  <c r="G442" i="4"/>
  <c r="G441" i="4"/>
  <c r="G440" i="4"/>
  <c r="G439" i="4"/>
  <c r="G438" i="4"/>
  <c r="G437" i="4"/>
  <c r="G436" i="4"/>
  <c r="G435" i="4"/>
  <c r="G434" i="4"/>
  <c r="G433" i="4"/>
  <c r="G432" i="4"/>
  <c r="E431" i="4"/>
  <c r="G428" i="4"/>
  <c r="G427" i="4"/>
  <c r="G426" i="4"/>
  <c r="G425" i="4"/>
  <c r="G424" i="4"/>
  <c r="G423" i="4"/>
  <c r="G422" i="4"/>
  <c r="F429" i="4" s="1"/>
  <c r="G429" i="4" s="1"/>
  <c r="G421" i="4" s="1"/>
  <c r="E421" i="4"/>
  <c r="G419" i="4"/>
  <c r="G418" i="4"/>
  <c r="E417" i="4"/>
  <c r="G415" i="4"/>
  <c r="G414" i="4"/>
  <c r="G413" i="4"/>
  <c r="G412" i="4"/>
  <c r="G411" i="4"/>
  <c r="G410" i="4"/>
  <c r="G409" i="4"/>
  <c r="G408" i="4"/>
  <c r="G407" i="4"/>
  <c r="G406" i="4"/>
  <c r="F416" i="4" s="1"/>
  <c r="G405" i="4"/>
  <c r="E404" i="4"/>
  <c r="G402" i="4"/>
  <c r="G401" i="4"/>
  <c r="G400" i="4"/>
  <c r="G399" i="4"/>
  <c r="G398" i="4"/>
  <c r="G397" i="4"/>
  <c r="G396" i="4"/>
  <c r="G395" i="4"/>
  <c r="G394" i="4"/>
  <c r="E393" i="4"/>
  <c r="G391" i="4"/>
  <c r="G390" i="4"/>
  <c r="F392" i="4" s="1"/>
  <c r="E389" i="4"/>
  <c r="E388" i="4"/>
  <c r="E387" i="4"/>
  <c r="G385" i="4"/>
  <c r="G384" i="4"/>
  <c r="G383" i="4"/>
  <c r="G382" i="4"/>
  <c r="G381" i="4"/>
  <c r="G380" i="4"/>
  <c r="G379" i="4"/>
  <c r="G378" i="4"/>
  <c r="E377" i="4"/>
  <c r="G375" i="4"/>
  <c r="G374" i="4"/>
  <c r="G373" i="4"/>
  <c r="G372" i="4"/>
  <c r="G371" i="4"/>
  <c r="G370" i="4"/>
  <c r="G369" i="4"/>
  <c r="G368" i="4"/>
  <c r="G367" i="4"/>
  <c r="E366" i="4"/>
  <c r="G364" i="4"/>
  <c r="G363" i="4"/>
  <c r="G362" i="4"/>
  <c r="G361" i="4"/>
  <c r="G360" i="4"/>
  <c r="G359" i="4"/>
  <c r="G358" i="4"/>
  <c r="G357" i="4"/>
  <c r="G356" i="4"/>
  <c r="G355" i="4"/>
  <c r="G354" i="4"/>
  <c r="G353" i="4"/>
  <c r="G352" i="4"/>
  <c r="G351" i="4"/>
  <c r="G350" i="4"/>
  <c r="G349" i="4"/>
  <c r="G348" i="4"/>
  <c r="G347" i="4"/>
  <c r="F365" i="4" s="1"/>
  <c r="E346"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E300"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F299" i="4" s="1"/>
  <c r="G272" i="4"/>
  <c r="E271"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F270" i="4" s="1"/>
  <c r="E71"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E33" i="4"/>
  <c r="G31" i="4"/>
  <c r="G30" i="4"/>
  <c r="G29" i="4"/>
  <c r="G28" i="4"/>
  <c r="G27" i="4"/>
  <c r="G26" i="4"/>
  <c r="G25" i="4"/>
  <c r="G24" i="4"/>
  <c r="G23" i="4"/>
  <c r="G22" i="4"/>
  <c r="G21" i="4"/>
  <c r="G20" i="4"/>
  <c r="G19" i="4"/>
  <c r="G18" i="4"/>
  <c r="G17" i="4"/>
  <c r="G16" i="4"/>
  <c r="G15" i="4"/>
  <c r="E14" i="4"/>
  <c r="G12" i="4"/>
  <c r="G11" i="4"/>
  <c r="G10" i="4"/>
  <c r="E9" i="4"/>
  <c r="E8" i="4"/>
  <c r="F13" i="4" l="1"/>
  <c r="F32" i="4"/>
  <c r="F70" i="4"/>
  <c r="F345" i="4"/>
  <c r="F376" i="4"/>
  <c r="F386" i="4"/>
  <c r="F403" i="4"/>
  <c r="G403" i="4" s="1"/>
  <c r="G393" i="4" s="1"/>
  <c r="F420" i="4"/>
  <c r="F451" i="4"/>
  <c r="F480" i="4"/>
  <c r="F489" i="4"/>
  <c r="F517" i="4"/>
  <c r="F575" i="4"/>
  <c r="F594" i="4"/>
  <c r="F649" i="4"/>
  <c r="F668" i="4"/>
  <c r="F676" i="4"/>
  <c r="F683" i="4"/>
  <c r="F733" i="4"/>
  <c r="F782" i="4"/>
  <c r="F813" i="4"/>
  <c r="F33" i="4"/>
  <c r="G70" i="4"/>
  <c r="G33" i="4" s="1"/>
  <c r="F71" i="4"/>
  <c r="G270" i="4"/>
  <c r="G71" i="4" s="1"/>
  <c r="G386" i="4"/>
  <c r="G377" i="4" s="1"/>
  <c r="F377" i="4"/>
  <c r="G392" i="4"/>
  <c r="G389" i="4" s="1"/>
  <c r="F389" i="4"/>
  <c r="G416" i="4"/>
  <c r="G404" i="4" s="1"/>
  <c r="F404" i="4"/>
  <c r="G420" i="4"/>
  <c r="G417" i="4" s="1"/>
  <c r="F417" i="4"/>
  <c r="G451" i="4"/>
  <c r="G431" i="4" s="1"/>
  <c r="F431" i="4"/>
  <c r="G479" i="4"/>
  <c r="G452" i="4" s="1"/>
  <c r="F452" i="4"/>
  <c r="G13" i="4"/>
  <c r="G9" i="4" s="1"/>
  <c r="F9" i="4"/>
  <c r="G32" i="4"/>
  <c r="G14" i="4" s="1"/>
  <c r="F14" i="4"/>
  <c r="G299" i="4"/>
  <c r="G271" i="4" s="1"/>
  <c r="F271" i="4"/>
  <c r="G345" i="4"/>
  <c r="G300" i="4" s="1"/>
  <c r="F300" i="4"/>
  <c r="G365" i="4"/>
  <c r="G346" i="4" s="1"/>
  <c r="F346" i="4"/>
  <c r="G376" i="4"/>
  <c r="G366" i="4" s="1"/>
  <c r="F366" i="4"/>
  <c r="G497" i="4"/>
  <c r="G490" i="4" s="1"/>
  <c r="G575" i="4"/>
  <c r="G552" i="4" s="1"/>
  <c r="F552" i="4"/>
  <c r="G630" i="4"/>
  <c r="G599" i="4" s="1"/>
  <c r="F599" i="4"/>
  <c r="G676" i="4"/>
  <c r="G669" i="4" s="1"/>
  <c r="F669" i="4"/>
  <c r="G708" i="4"/>
  <c r="G695" i="4" s="1"/>
  <c r="F695" i="4"/>
  <c r="G813" i="4"/>
  <c r="G784" i="4" s="1"/>
  <c r="F784" i="4"/>
  <c r="G819" i="4"/>
  <c r="G814" i="4" s="1"/>
  <c r="F814" i="4"/>
  <c r="F393" i="4"/>
  <c r="F421" i="4"/>
  <c r="F498" i="4"/>
  <c r="G517" i="4"/>
  <c r="G498" i="4" s="1"/>
  <c r="F518" i="4"/>
  <c r="G539" i="4"/>
  <c r="G518" i="4" s="1"/>
  <c r="G546" i="4"/>
  <c r="G542" i="4" s="1"/>
  <c r="F547" i="4" s="1"/>
  <c r="F542" i="4"/>
  <c r="G550" i="4"/>
  <c r="G548" i="4" s="1"/>
  <c r="F548" i="4"/>
  <c r="G594" i="4"/>
  <c r="G576" i="4" s="1"/>
  <c r="F576" i="4"/>
  <c r="G597" i="4"/>
  <c r="G595" i="4" s="1"/>
  <c r="F595" i="4"/>
  <c r="G640" i="4"/>
  <c r="G632" i="4" s="1"/>
  <c r="F632" i="4"/>
  <c r="G649" i="4"/>
  <c r="G641" i="4" s="1"/>
  <c r="F641" i="4"/>
  <c r="F650" i="4"/>
  <c r="G659" i="4"/>
  <c r="G650" i="4" s="1"/>
  <c r="G668" i="4"/>
  <c r="G660" i="4" s="1"/>
  <c r="F660" i="4"/>
  <c r="G683" i="4"/>
  <c r="G677" i="4" s="1"/>
  <c r="F677" i="4"/>
  <c r="G694" i="4"/>
  <c r="G684" i="4" s="1"/>
  <c r="F684" i="4"/>
  <c r="G723" i="4"/>
  <c r="G709" i="4" s="1"/>
  <c r="F709" i="4"/>
  <c r="F724" i="4"/>
  <c r="G733" i="4"/>
  <c r="G724" i="4" s="1"/>
  <c r="G772" i="4"/>
  <c r="G734" i="4" s="1"/>
  <c r="F734" i="4"/>
  <c r="G782" i="4"/>
  <c r="G774" i="4" s="1"/>
  <c r="F774" i="4"/>
  <c r="G824" i="4"/>
  <c r="G820" i="4" s="1"/>
  <c r="F820" i="4"/>
  <c r="F826" i="4"/>
  <c r="G828" i="4"/>
  <c r="G826" i="4" s="1"/>
  <c r="G489" i="4" l="1"/>
  <c r="G485" i="4" s="1"/>
  <c r="F485" i="4"/>
  <c r="G547" i="4"/>
  <c r="G540" i="4" s="1"/>
  <c r="F540" i="4"/>
  <c r="F551" i="4"/>
  <c r="F773" i="4"/>
  <c r="F825" i="4"/>
  <c r="F430" i="4"/>
  <c r="G773" i="4" l="1"/>
  <c r="G631" i="4" s="1"/>
  <c r="F631" i="4"/>
  <c r="G430" i="4"/>
  <c r="G388" i="4" s="1"/>
  <c r="F483" i="4" s="1"/>
  <c r="F388" i="4"/>
  <c r="G825" i="4"/>
  <c r="G783" i="4" s="1"/>
  <c r="F783" i="4"/>
  <c r="F484" i="4"/>
  <c r="G551" i="4"/>
  <c r="G484" i="4" s="1"/>
  <c r="G483" i="4" l="1"/>
  <c r="G387" i="4" s="1"/>
  <c r="F598" i="4" s="1"/>
  <c r="F387" i="4"/>
  <c r="G598" i="4" l="1"/>
  <c r="G8" i="4" s="1"/>
  <c r="F829" i="4" s="1"/>
  <c r="G829" i="4" s="1"/>
  <c r="F8" i="4"/>
  <c r="G1553" i="3" l="1"/>
  <c r="F1554" i="3" s="1"/>
  <c r="E1552" i="3"/>
  <c r="G1549" i="3"/>
  <c r="G1548" i="3"/>
  <c r="G1547" i="3"/>
  <c r="F1550" i="3" s="1"/>
  <c r="E1546" i="3"/>
  <c r="G1544" i="3"/>
  <c r="G1543" i="3"/>
  <c r="G1542" i="3"/>
  <c r="G1541" i="3"/>
  <c r="E1540" i="3"/>
  <c r="G1538" i="3"/>
  <c r="G1537" i="3"/>
  <c r="G1536" i="3"/>
  <c r="G1535" i="3"/>
  <c r="G1534" i="3"/>
  <c r="G1533" i="3"/>
  <c r="G1532" i="3"/>
  <c r="G1531" i="3"/>
  <c r="G1530" i="3"/>
  <c r="G1529" i="3"/>
  <c r="G1528" i="3"/>
  <c r="G1527" i="3"/>
  <c r="G1526" i="3"/>
  <c r="G1525" i="3"/>
  <c r="G1524" i="3"/>
  <c r="G1523" i="3"/>
  <c r="G1522" i="3"/>
  <c r="G1521" i="3"/>
  <c r="G1520" i="3"/>
  <c r="G1519" i="3"/>
  <c r="G1518" i="3"/>
  <c r="G1517" i="3"/>
  <c r="G1516" i="3"/>
  <c r="G1515" i="3"/>
  <c r="G1514" i="3"/>
  <c r="G1513" i="3"/>
  <c r="G1512" i="3"/>
  <c r="G1511" i="3"/>
  <c r="F1539" i="3" s="1"/>
  <c r="E1510" i="3"/>
  <c r="E1509" i="3"/>
  <c r="G1507" i="3"/>
  <c r="G1506" i="3"/>
  <c r="G1505" i="3"/>
  <c r="G1504" i="3"/>
  <c r="G1503" i="3"/>
  <c r="G1502" i="3"/>
  <c r="G1501" i="3"/>
  <c r="G1500" i="3"/>
  <c r="G1499" i="3"/>
  <c r="G1498" i="3"/>
  <c r="G1497" i="3"/>
  <c r="G1496" i="3"/>
  <c r="G1495" i="3"/>
  <c r="E1494" i="3"/>
  <c r="G1490" i="3"/>
  <c r="F1491" i="3" s="1"/>
  <c r="G1491" i="3" s="1"/>
  <c r="G1489" i="3" s="1"/>
  <c r="E1489" i="3"/>
  <c r="G1487" i="3"/>
  <c r="F1488" i="3" s="1"/>
  <c r="E1486" i="3"/>
  <c r="F1485" i="3"/>
  <c r="G1485" i="3" s="1"/>
  <c r="G1483" i="3" s="1"/>
  <c r="G1484" i="3"/>
  <c r="E1483" i="3"/>
  <c r="G1481" i="3"/>
  <c r="G1480" i="3"/>
  <c r="G1479" i="3"/>
  <c r="G1478" i="3"/>
  <c r="G1477" i="3"/>
  <c r="G1476" i="3"/>
  <c r="G1475" i="3"/>
  <c r="G1474" i="3"/>
  <c r="G1473" i="3"/>
  <c r="G1472" i="3"/>
  <c r="G1471" i="3"/>
  <c r="E1470" i="3"/>
  <c r="G1468" i="3"/>
  <c r="G1467" i="3"/>
  <c r="G1466" i="3"/>
  <c r="G1465" i="3"/>
  <c r="F1469" i="3" s="1"/>
  <c r="E1464" i="3"/>
  <c r="G1462" i="3"/>
  <c r="G1461" i="3"/>
  <c r="G1460" i="3"/>
  <c r="G1459" i="3"/>
  <c r="G1458" i="3"/>
  <c r="G1457" i="3"/>
  <c r="G1456" i="3"/>
  <c r="G1455" i="3"/>
  <c r="G1454" i="3"/>
  <c r="G1453" i="3"/>
  <c r="G1452" i="3"/>
  <c r="G1451" i="3"/>
  <c r="G1450" i="3"/>
  <c r="G1449" i="3"/>
  <c r="G1448" i="3"/>
  <c r="G1447" i="3"/>
  <c r="E1446" i="3"/>
  <c r="G1444" i="3"/>
  <c r="G1443" i="3"/>
  <c r="G1442" i="3"/>
  <c r="G1441" i="3"/>
  <c r="G1440" i="3"/>
  <c r="G1439" i="3"/>
  <c r="G1438" i="3"/>
  <c r="G1437" i="3"/>
  <c r="G1436" i="3"/>
  <c r="G1435" i="3"/>
  <c r="G1434" i="3"/>
  <c r="G1433" i="3"/>
  <c r="G1432" i="3"/>
  <c r="G1431" i="3"/>
  <c r="F1445" i="3" s="1"/>
  <c r="E1430" i="3"/>
  <c r="G1428" i="3"/>
  <c r="G1427" i="3"/>
  <c r="E1426" i="3"/>
  <c r="G1424" i="3"/>
  <c r="G1423" i="3"/>
  <c r="G1422" i="3"/>
  <c r="G1421" i="3"/>
  <c r="G1420" i="3"/>
  <c r="G1419" i="3"/>
  <c r="G1418" i="3"/>
  <c r="G1417" i="3"/>
  <c r="G1416" i="3"/>
  <c r="G1415" i="3"/>
  <c r="G1414" i="3"/>
  <c r="G1413" i="3"/>
  <c r="F1425" i="3" s="1"/>
  <c r="G1412" i="3"/>
  <c r="E1411" i="3"/>
  <c r="G1409" i="3"/>
  <c r="G1408" i="3"/>
  <c r="F1410" i="3" s="1"/>
  <c r="E1407" i="3"/>
  <c r="G1405" i="3"/>
  <c r="G1404" i="3"/>
  <c r="G1403" i="3"/>
  <c r="G1402" i="3"/>
  <c r="G1401" i="3"/>
  <c r="G1400" i="3"/>
  <c r="G1399" i="3"/>
  <c r="G1398" i="3"/>
  <c r="G1397" i="3"/>
  <c r="G1396" i="3"/>
  <c r="G1395" i="3"/>
  <c r="G1394" i="3"/>
  <c r="G1393" i="3"/>
  <c r="F1406" i="3" s="1"/>
  <c r="E1392" i="3"/>
  <c r="G1390" i="3"/>
  <c r="G1389" i="3"/>
  <c r="G1388" i="3"/>
  <c r="G1387" i="3"/>
  <c r="G1386" i="3"/>
  <c r="G1385" i="3"/>
  <c r="G1384" i="3"/>
  <c r="G1383" i="3"/>
  <c r="G1382" i="3"/>
  <c r="G1381" i="3"/>
  <c r="G1380" i="3"/>
  <c r="G1379" i="3"/>
  <c r="G1378" i="3"/>
  <c r="E1377" i="3"/>
  <c r="G1375" i="3"/>
  <c r="G1374" i="3"/>
  <c r="G1373" i="3"/>
  <c r="G1372" i="3"/>
  <c r="G1371" i="3"/>
  <c r="G1370" i="3"/>
  <c r="G1369" i="3"/>
  <c r="G1368" i="3"/>
  <c r="G1367" i="3"/>
  <c r="G1366" i="3"/>
  <c r="G1365" i="3"/>
  <c r="F1376" i="3" s="1"/>
  <c r="E1364" i="3"/>
  <c r="G1362" i="3"/>
  <c r="G1361" i="3"/>
  <c r="G1360" i="3"/>
  <c r="G1359" i="3"/>
  <c r="G1358" i="3"/>
  <c r="G1357" i="3"/>
  <c r="G1356" i="3"/>
  <c r="G1355" i="3"/>
  <c r="G1354" i="3"/>
  <c r="G1353" i="3"/>
  <c r="G1352" i="3"/>
  <c r="G1351" i="3"/>
  <c r="G1350" i="3"/>
  <c r="E1349" i="3"/>
  <c r="G1347" i="3"/>
  <c r="G1346" i="3"/>
  <c r="G1345" i="3"/>
  <c r="G1344" i="3"/>
  <c r="G1343" i="3"/>
  <c r="G1342" i="3"/>
  <c r="G1341" i="3"/>
  <c r="G1340" i="3"/>
  <c r="G1339" i="3"/>
  <c r="G1338" i="3"/>
  <c r="G1337" i="3"/>
  <c r="G1336" i="3"/>
  <c r="G1335" i="3"/>
  <c r="F1348" i="3" s="1"/>
  <c r="E1334" i="3"/>
  <c r="G1332" i="3"/>
  <c r="G1331" i="3"/>
  <c r="G1330" i="3"/>
  <c r="G1329" i="3"/>
  <c r="G1328" i="3"/>
  <c r="G1327" i="3"/>
  <c r="G1326" i="3"/>
  <c r="G1325" i="3"/>
  <c r="G1324" i="3"/>
  <c r="G1323" i="3"/>
  <c r="G1322" i="3"/>
  <c r="G1321" i="3"/>
  <c r="G1320" i="3"/>
  <c r="E1319" i="3"/>
  <c r="G1317" i="3"/>
  <c r="G1316" i="3"/>
  <c r="G1315" i="3"/>
  <c r="G1314" i="3"/>
  <c r="G1313" i="3"/>
  <c r="G1312" i="3"/>
  <c r="G1311" i="3"/>
  <c r="G1310" i="3"/>
  <c r="G1309" i="3"/>
  <c r="G1308" i="3"/>
  <c r="G1307" i="3"/>
  <c r="G1306" i="3"/>
  <c r="G1305" i="3"/>
  <c r="F1318" i="3" s="1"/>
  <c r="E1304" i="3"/>
  <c r="G1302" i="3"/>
  <c r="G1301" i="3"/>
  <c r="G1300" i="3"/>
  <c r="G1299" i="3"/>
  <c r="G1298" i="3"/>
  <c r="G1297" i="3"/>
  <c r="G1296" i="3"/>
  <c r="G1295" i="3"/>
  <c r="G1294" i="3"/>
  <c r="G1293" i="3"/>
  <c r="G1292" i="3"/>
  <c r="G1291" i="3"/>
  <c r="G1290" i="3"/>
  <c r="E1289" i="3"/>
  <c r="G1287" i="3"/>
  <c r="G1286" i="3"/>
  <c r="G1285" i="3"/>
  <c r="G1284" i="3"/>
  <c r="G1283" i="3"/>
  <c r="G1282" i="3"/>
  <c r="G1281" i="3"/>
  <c r="G1280" i="3"/>
  <c r="G1279" i="3"/>
  <c r="G1278" i="3"/>
  <c r="G1277" i="3"/>
  <c r="G1276" i="3"/>
  <c r="G1275" i="3"/>
  <c r="F1288" i="3" s="1"/>
  <c r="E1274" i="3"/>
  <c r="G1272" i="3"/>
  <c r="G1271" i="3"/>
  <c r="G1270" i="3"/>
  <c r="G1269" i="3"/>
  <c r="G1268" i="3"/>
  <c r="G1267" i="3"/>
  <c r="G1266" i="3"/>
  <c r="G1265" i="3"/>
  <c r="G1264" i="3"/>
  <c r="G1263" i="3"/>
  <c r="G1262" i="3"/>
  <c r="G1261" i="3"/>
  <c r="G1260" i="3"/>
  <c r="E1259" i="3"/>
  <c r="G1257" i="3"/>
  <c r="G1256" i="3"/>
  <c r="G1255" i="3"/>
  <c r="G1254" i="3"/>
  <c r="G1253" i="3"/>
  <c r="G1252" i="3"/>
  <c r="G1251" i="3"/>
  <c r="G1250" i="3"/>
  <c r="G1249" i="3"/>
  <c r="G1248" i="3"/>
  <c r="G1247" i="3"/>
  <c r="G1246" i="3"/>
  <c r="G1245" i="3"/>
  <c r="F1258" i="3" s="1"/>
  <c r="E1244" i="3"/>
  <c r="G1242" i="3"/>
  <c r="G1241" i="3"/>
  <c r="G1240" i="3"/>
  <c r="G1239" i="3"/>
  <c r="G1238" i="3"/>
  <c r="G1237" i="3"/>
  <c r="G1236" i="3"/>
  <c r="G1235" i="3"/>
  <c r="G1234" i="3"/>
  <c r="G1233" i="3"/>
  <c r="G1232" i="3"/>
  <c r="G1231" i="3"/>
  <c r="G1230" i="3"/>
  <c r="E1229" i="3"/>
  <c r="G1227" i="3"/>
  <c r="G1226" i="3"/>
  <c r="G1225" i="3"/>
  <c r="G1224" i="3"/>
  <c r="G1223" i="3"/>
  <c r="G1222" i="3"/>
  <c r="G1221" i="3"/>
  <c r="G1220" i="3"/>
  <c r="G1219" i="3"/>
  <c r="G1218" i="3"/>
  <c r="G1217" i="3"/>
  <c r="G1216" i="3"/>
  <c r="G1215" i="3"/>
  <c r="F1228" i="3" s="1"/>
  <c r="E1214"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E1189" i="3"/>
  <c r="G1187" i="3"/>
  <c r="G1186" i="3"/>
  <c r="G1185" i="3"/>
  <c r="G1184" i="3"/>
  <c r="G1183" i="3"/>
  <c r="G1182" i="3"/>
  <c r="G1181" i="3"/>
  <c r="G1180" i="3"/>
  <c r="G1179" i="3"/>
  <c r="G1178" i="3"/>
  <c r="G1177" i="3"/>
  <c r="G1176" i="3"/>
  <c r="G1175" i="3"/>
  <c r="F1188" i="3" s="1"/>
  <c r="G1188" i="3" s="1"/>
  <c r="G1174" i="3" s="1"/>
  <c r="E1174" i="3"/>
  <c r="G1172" i="3"/>
  <c r="G1171" i="3"/>
  <c r="G1170" i="3"/>
  <c r="G1169" i="3"/>
  <c r="G1168" i="3"/>
  <c r="G1167" i="3"/>
  <c r="G1166" i="3"/>
  <c r="G1165" i="3"/>
  <c r="G1164" i="3"/>
  <c r="G1163" i="3"/>
  <c r="G1162" i="3"/>
  <c r="G1161" i="3"/>
  <c r="G1160" i="3"/>
  <c r="G1159" i="3"/>
  <c r="G1158" i="3"/>
  <c r="G1157" i="3"/>
  <c r="G1156" i="3"/>
  <c r="G1155" i="3"/>
  <c r="G1154" i="3"/>
  <c r="E1153" i="3"/>
  <c r="G1151" i="3"/>
  <c r="G1150" i="3"/>
  <c r="G1149" i="3"/>
  <c r="G1148" i="3"/>
  <c r="G1147" i="3"/>
  <c r="G1146" i="3"/>
  <c r="G1145" i="3"/>
  <c r="G1144" i="3"/>
  <c r="G1143" i="3"/>
  <c r="G1142" i="3"/>
  <c r="G1141" i="3"/>
  <c r="G1140" i="3"/>
  <c r="G1139" i="3"/>
  <c r="F1152" i="3" s="1"/>
  <c r="G1152" i="3" s="1"/>
  <c r="G1138" i="3" s="1"/>
  <c r="E1138" i="3"/>
  <c r="G1136" i="3"/>
  <c r="G1135" i="3"/>
  <c r="G1134" i="3"/>
  <c r="G1133" i="3"/>
  <c r="G1132" i="3"/>
  <c r="G1131" i="3"/>
  <c r="G1130" i="3"/>
  <c r="G1129" i="3"/>
  <c r="G1128" i="3"/>
  <c r="G1127" i="3"/>
  <c r="G1126" i="3"/>
  <c r="G1125" i="3"/>
  <c r="G1124" i="3"/>
  <c r="G1123" i="3"/>
  <c r="E1122" i="3"/>
  <c r="G1120" i="3"/>
  <c r="G1119" i="3"/>
  <c r="G1118" i="3"/>
  <c r="G1117" i="3"/>
  <c r="G1116" i="3"/>
  <c r="G1115" i="3"/>
  <c r="G1114" i="3"/>
  <c r="G1113" i="3"/>
  <c r="G1112" i="3"/>
  <c r="G1111" i="3"/>
  <c r="G1110" i="3"/>
  <c r="G1109" i="3"/>
  <c r="F1121" i="3" s="1"/>
  <c r="G1108" i="3"/>
  <c r="E1107" i="3"/>
  <c r="G1105" i="3"/>
  <c r="G1104" i="3"/>
  <c r="G1103" i="3"/>
  <c r="E1102" i="3"/>
  <c r="E1101" i="3"/>
  <c r="G1099" i="3"/>
  <c r="G1098" i="3"/>
  <c r="G1097" i="3"/>
  <c r="G1096" i="3"/>
  <c r="G1095" i="3"/>
  <c r="G1094" i="3"/>
  <c r="G1093" i="3"/>
  <c r="E1092"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E1066" i="3"/>
  <c r="E1065" i="3"/>
  <c r="G1062" i="3"/>
  <c r="G1061" i="3"/>
  <c r="G1060" i="3"/>
  <c r="G1059" i="3"/>
  <c r="G1058" i="3"/>
  <c r="G1057" i="3"/>
  <c r="G1056" i="3"/>
  <c r="G1055" i="3"/>
  <c r="E1054"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F1053" i="3" s="1"/>
  <c r="E1026" i="3"/>
  <c r="G1024" i="3"/>
  <c r="G1023" i="3"/>
  <c r="G1022" i="3"/>
  <c r="G1021" i="3"/>
  <c r="G1020" i="3"/>
  <c r="G1019" i="3"/>
  <c r="G1018" i="3"/>
  <c r="G1017" i="3"/>
  <c r="G1016" i="3"/>
  <c r="G1015" i="3"/>
  <c r="G1014" i="3"/>
  <c r="G1013" i="3"/>
  <c r="G1012" i="3"/>
  <c r="G1011" i="3"/>
  <c r="G1010" i="3"/>
  <c r="G1009" i="3"/>
  <c r="G1008" i="3"/>
  <c r="G1007" i="3"/>
  <c r="G1006" i="3"/>
  <c r="G1005" i="3"/>
  <c r="G1004" i="3"/>
  <c r="F1025" i="3" s="1"/>
  <c r="E1003" i="3"/>
  <c r="G1001" i="3"/>
  <c r="G1000" i="3"/>
  <c r="G999" i="3"/>
  <c r="G998" i="3"/>
  <c r="G997" i="3"/>
  <c r="G996" i="3"/>
  <c r="G995" i="3"/>
  <c r="G994" i="3"/>
  <c r="E993"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F992" i="3" s="1"/>
  <c r="E959" i="3"/>
  <c r="G957" i="3"/>
  <c r="G956" i="3"/>
  <c r="G955" i="3"/>
  <c r="G954" i="3"/>
  <c r="G953" i="3"/>
  <c r="G952" i="3"/>
  <c r="G951" i="3"/>
  <c r="G950" i="3"/>
  <c r="G949" i="3"/>
  <c r="G948" i="3"/>
  <c r="G947" i="3"/>
  <c r="G946" i="3"/>
  <c r="G945" i="3"/>
  <c r="G944" i="3"/>
  <c r="G943" i="3"/>
  <c r="G942" i="3"/>
  <c r="G941" i="3"/>
  <c r="G940" i="3"/>
  <c r="G939" i="3"/>
  <c r="G938" i="3"/>
  <c r="E937" i="3"/>
  <c r="G935" i="3"/>
  <c r="G934" i="3"/>
  <c r="G933" i="3"/>
  <c r="G932" i="3"/>
  <c r="G931" i="3"/>
  <c r="G930" i="3"/>
  <c r="G929" i="3"/>
  <c r="G928" i="3"/>
  <c r="G927" i="3"/>
  <c r="G926" i="3"/>
  <c r="G925" i="3"/>
  <c r="G924" i="3"/>
  <c r="G923" i="3"/>
  <c r="G922" i="3"/>
  <c r="G921" i="3"/>
  <c r="G920" i="3"/>
  <c r="G919" i="3"/>
  <c r="G918" i="3"/>
  <c r="G917" i="3"/>
  <c r="G916" i="3"/>
  <c r="F936" i="3" s="1"/>
  <c r="E915" i="3"/>
  <c r="G913" i="3"/>
  <c r="G912" i="3"/>
  <c r="G911" i="3"/>
  <c r="G910" i="3"/>
  <c r="G909" i="3"/>
  <c r="G908" i="3"/>
  <c r="G907" i="3"/>
  <c r="G906" i="3"/>
  <c r="G905" i="3"/>
  <c r="G904" i="3"/>
  <c r="G903" i="3"/>
  <c r="E902"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E864" i="3"/>
  <c r="E863" i="3"/>
  <c r="G859" i="3"/>
  <c r="G858" i="3"/>
  <c r="G857" i="3"/>
  <c r="G856" i="3"/>
  <c r="G855" i="3"/>
  <c r="G854" i="3"/>
  <c r="G853" i="3"/>
  <c r="G852" i="3"/>
  <c r="E851"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E798" i="3"/>
  <c r="E797" i="3"/>
  <c r="G795" i="3"/>
  <c r="G794" i="3"/>
  <c r="G793" i="3"/>
  <c r="E792" i="3"/>
  <c r="G790" i="3"/>
  <c r="G789" i="3"/>
  <c r="G788" i="3"/>
  <c r="G787" i="3"/>
  <c r="G786" i="3"/>
  <c r="G785" i="3"/>
  <c r="G784" i="3"/>
  <c r="G783" i="3"/>
  <c r="G782" i="3"/>
  <c r="G781" i="3"/>
  <c r="G780" i="3"/>
  <c r="G779" i="3"/>
  <c r="G778" i="3"/>
  <c r="G777" i="3"/>
  <c r="E776" i="3"/>
  <c r="G774" i="3"/>
  <c r="G773" i="3"/>
  <c r="G772" i="3"/>
  <c r="G771" i="3"/>
  <c r="G770" i="3"/>
  <c r="E769" i="3"/>
  <c r="G767" i="3"/>
  <c r="G766" i="3"/>
  <c r="G765" i="3"/>
  <c r="G764" i="3"/>
  <c r="F768" i="3" s="1"/>
  <c r="E763" i="3"/>
  <c r="G761" i="3"/>
  <c r="G760" i="3"/>
  <c r="G759" i="3"/>
  <c r="G758" i="3"/>
  <c r="E757" i="3"/>
  <c r="G755" i="3"/>
  <c r="G754" i="3"/>
  <c r="G753" i="3"/>
  <c r="G752" i="3"/>
  <c r="F756" i="3" s="1"/>
  <c r="G751" i="3"/>
  <c r="E750" i="3"/>
  <c r="G748" i="3"/>
  <c r="G747" i="3"/>
  <c r="G746" i="3"/>
  <c r="G745" i="3"/>
  <c r="G744" i="3"/>
  <c r="G743" i="3"/>
  <c r="G742" i="3"/>
  <c r="G741" i="3"/>
  <c r="F749" i="3" s="1"/>
  <c r="E740" i="3"/>
  <c r="E739"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E691"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E652"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F651" i="3" s="1"/>
  <c r="E586"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F585" i="3" s="1"/>
  <c r="E387"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E189"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F188" i="3" s="1"/>
  <c r="E119"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F118" i="3" s="1"/>
  <c r="E66"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F65" i="3" s="1"/>
  <c r="E35" i="3"/>
  <c r="E34" i="3"/>
  <c r="G32" i="3"/>
  <c r="G31" i="3"/>
  <c r="G30" i="3"/>
  <c r="G29" i="3"/>
  <c r="G28" i="3"/>
  <c r="G27" i="3"/>
  <c r="G26" i="3"/>
  <c r="G25" i="3"/>
  <c r="G24" i="3"/>
  <c r="G23" i="3"/>
  <c r="G22" i="3"/>
  <c r="G21" i="3"/>
  <c r="G20" i="3"/>
  <c r="G19" i="3"/>
  <c r="G18" i="3"/>
  <c r="G17" i="3"/>
  <c r="G16" i="3"/>
  <c r="G15" i="3"/>
  <c r="G14" i="3"/>
  <c r="G13" i="3"/>
  <c r="G12" i="3"/>
  <c r="G11" i="3"/>
  <c r="G10" i="3"/>
  <c r="G9" i="3"/>
  <c r="F33" i="3" s="1"/>
  <c r="E8" i="3"/>
  <c r="F386" i="3" l="1"/>
  <c r="F690" i="3"/>
  <c r="F737" i="3"/>
  <c r="F762" i="3"/>
  <c r="F775" i="3"/>
  <c r="F791" i="3"/>
  <c r="F796" i="3"/>
  <c r="F850" i="3"/>
  <c r="F860" i="3"/>
  <c r="F901" i="3"/>
  <c r="F914" i="3"/>
  <c r="F958" i="3"/>
  <c r="F1002" i="3"/>
  <c r="F1063" i="3"/>
  <c r="F1054" i="3" s="1"/>
  <c r="F1091" i="3"/>
  <c r="F1100" i="3"/>
  <c r="F1106" i="3"/>
  <c r="G1106" i="3" s="1"/>
  <c r="G1102" i="3" s="1"/>
  <c r="F1137" i="3"/>
  <c r="F1173" i="3"/>
  <c r="F1213" i="3"/>
  <c r="F1243" i="3"/>
  <c r="F1273" i="3"/>
  <c r="F1303" i="3"/>
  <c r="F1333" i="3"/>
  <c r="F1363" i="3"/>
  <c r="F1391" i="3"/>
  <c r="F1429" i="3"/>
  <c r="F1463" i="3"/>
  <c r="F1482" i="3"/>
  <c r="F1508" i="3"/>
  <c r="F1545" i="3"/>
  <c r="G118" i="3"/>
  <c r="G66" i="3" s="1"/>
  <c r="F66" i="3"/>
  <c r="G65" i="3"/>
  <c r="G35" i="3" s="1"/>
  <c r="F35" i="3"/>
  <c r="G188" i="3"/>
  <c r="G119" i="3" s="1"/>
  <c r="F119" i="3"/>
  <c r="G386" i="3"/>
  <c r="G189" i="3" s="1"/>
  <c r="F189" i="3"/>
  <c r="G585" i="3"/>
  <c r="G387" i="3" s="1"/>
  <c r="F387" i="3"/>
  <c r="G737" i="3"/>
  <c r="G691" i="3" s="1"/>
  <c r="F691" i="3"/>
  <c r="G749" i="3"/>
  <c r="G740" i="3" s="1"/>
  <c r="F740" i="3"/>
  <c r="G791" i="3"/>
  <c r="G776" i="3" s="1"/>
  <c r="F776" i="3"/>
  <c r="G850" i="3"/>
  <c r="G798" i="3" s="1"/>
  <c r="F798" i="3"/>
  <c r="G901" i="3"/>
  <c r="G864" i="3" s="1"/>
  <c r="F864" i="3"/>
  <c r="G1053" i="3"/>
  <c r="G1026" i="3" s="1"/>
  <c r="F1026" i="3"/>
  <c r="G33" i="3"/>
  <c r="G8" i="3" s="1"/>
  <c r="F8" i="3"/>
  <c r="F586" i="3"/>
  <c r="G651" i="3"/>
  <c r="G586" i="3" s="1"/>
  <c r="G690" i="3"/>
  <c r="G652" i="3" s="1"/>
  <c r="F652" i="3"/>
  <c r="G756" i="3"/>
  <c r="G750" i="3" s="1"/>
  <c r="F750" i="3"/>
  <c r="F757" i="3"/>
  <c r="G762" i="3"/>
  <c r="G757" i="3" s="1"/>
  <c r="F763" i="3"/>
  <c r="G768" i="3"/>
  <c r="G763" i="3" s="1"/>
  <c r="G775" i="3"/>
  <c r="G769" i="3" s="1"/>
  <c r="F769" i="3"/>
  <c r="G796" i="3"/>
  <c r="G792" i="3" s="1"/>
  <c r="F792" i="3"/>
  <c r="F851" i="3"/>
  <c r="G860" i="3"/>
  <c r="G851" i="3" s="1"/>
  <c r="G914" i="3"/>
  <c r="G902" i="3" s="1"/>
  <c r="F902" i="3"/>
  <c r="F915" i="3"/>
  <c r="G936" i="3"/>
  <c r="G915" i="3" s="1"/>
  <c r="F937" i="3"/>
  <c r="G958" i="3"/>
  <c r="G937" i="3" s="1"/>
  <c r="F959" i="3"/>
  <c r="G992" i="3"/>
  <c r="G959" i="3" s="1"/>
  <c r="F993" i="3"/>
  <c r="G1002" i="3"/>
  <c r="G993" i="3" s="1"/>
  <c r="G1025" i="3"/>
  <c r="G1003" i="3" s="1"/>
  <c r="F1003" i="3"/>
  <c r="G1091" i="3"/>
  <c r="G1066" i="3" s="1"/>
  <c r="F1066" i="3"/>
  <c r="G1121" i="3"/>
  <c r="G1107" i="3" s="1"/>
  <c r="F1107" i="3"/>
  <c r="G1137" i="3"/>
  <c r="G1122" i="3" s="1"/>
  <c r="F1122" i="3"/>
  <c r="G1173" i="3"/>
  <c r="G1153" i="3" s="1"/>
  <c r="F1153" i="3"/>
  <c r="F1102" i="3"/>
  <c r="F1138" i="3"/>
  <c r="F1174" i="3"/>
  <c r="G1410" i="3"/>
  <c r="G1407" i="3" s="1"/>
  <c r="F1407" i="3"/>
  <c r="G1488" i="3"/>
  <c r="G1486" i="3" s="1"/>
  <c r="F1486" i="3"/>
  <c r="G1554" i="3"/>
  <c r="G1552" i="3" s="1"/>
  <c r="F1552" i="3"/>
  <c r="G1063" i="3"/>
  <c r="G1054" i="3" s="1"/>
  <c r="G1213" i="3"/>
  <c r="G1189" i="3" s="1"/>
  <c r="F1189" i="3"/>
  <c r="G1228" i="3"/>
  <c r="G1214" i="3" s="1"/>
  <c r="F1214" i="3"/>
  <c r="G1243" i="3"/>
  <c r="G1229" i="3" s="1"/>
  <c r="F1229" i="3"/>
  <c r="G1258" i="3"/>
  <c r="G1244" i="3" s="1"/>
  <c r="F1244" i="3"/>
  <c r="G1273" i="3"/>
  <c r="G1259" i="3" s="1"/>
  <c r="F1259" i="3"/>
  <c r="G1288" i="3"/>
  <c r="G1274" i="3" s="1"/>
  <c r="F1274" i="3"/>
  <c r="G1303" i="3"/>
  <c r="G1289" i="3" s="1"/>
  <c r="F1289" i="3"/>
  <c r="G1318" i="3"/>
  <c r="G1304" i="3" s="1"/>
  <c r="F1304" i="3"/>
  <c r="G1333" i="3"/>
  <c r="G1319" i="3" s="1"/>
  <c r="F1319" i="3"/>
  <c r="G1348" i="3"/>
  <c r="G1334" i="3" s="1"/>
  <c r="F1334" i="3"/>
  <c r="G1363" i="3"/>
  <c r="G1349" i="3" s="1"/>
  <c r="F1349" i="3"/>
  <c r="G1376" i="3"/>
  <c r="G1364" i="3" s="1"/>
  <c r="F1364" i="3"/>
  <c r="G1391" i="3"/>
  <c r="G1377" i="3" s="1"/>
  <c r="F1377" i="3"/>
  <c r="G1406" i="3"/>
  <c r="G1392" i="3" s="1"/>
  <c r="F1392" i="3"/>
  <c r="G1425" i="3"/>
  <c r="G1411" i="3" s="1"/>
  <c r="F1411" i="3"/>
  <c r="F1426" i="3"/>
  <c r="G1429" i="3"/>
  <c r="G1426" i="3" s="1"/>
  <c r="F1430" i="3"/>
  <c r="G1445" i="3"/>
  <c r="G1430" i="3" s="1"/>
  <c r="F1446" i="3"/>
  <c r="G1463" i="3"/>
  <c r="G1446" i="3" s="1"/>
  <c r="F1464" i="3"/>
  <c r="G1469" i="3"/>
  <c r="G1464" i="3" s="1"/>
  <c r="G1482" i="3"/>
  <c r="G1470" i="3" s="1"/>
  <c r="F1470" i="3"/>
  <c r="G1508" i="3"/>
  <c r="G1494" i="3" s="1"/>
  <c r="F1494" i="3"/>
  <c r="F1510" i="3"/>
  <c r="G1539" i="3"/>
  <c r="G1510" i="3" s="1"/>
  <c r="F1540" i="3"/>
  <c r="G1545" i="3"/>
  <c r="G1540" i="3" s="1"/>
  <c r="G1550" i="3"/>
  <c r="G1546" i="3" s="1"/>
  <c r="F1546" i="3"/>
  <c r="F1483" i="3"/>
  <c r="F1489" i="3"/>
  <c r="F1492" i="3" l="1"/>
  <c r="F1101" i="3" s="1"/>
  <c r="F861" i="3"/>
  <c r="G1100" i="3"/>
  <c r="G1092" i="3" s="1"/>
  <c r="F1092" i="3"/>
  <c r="G1492" i="3"/>
  <c r="G1101" i="3" s="1"/>
  <c r="F1493" i="3" s="1"/>
  <c r="F1551" i="3"/>
  <c r="F1064" i="3"/>
  <c r="G861" i="3"/>
  <c r="G797" i="3" s="1"/>
  <c r="F797" i="3"/>
  <c r="F862" i="3"/>
  <c r="F738" i="3"/>
  <c r="G1493" i="3" l="1"/>
  <c r="G1065" i="3" s="1"/>
  <c r="F1065" i="3"/>
  <c r="F34" i="3"/>
  <c r="G738" i="3"/>
  <c r="G34" i="3" s="1"/>
  <c r="G1064" i="3"/>
  <c r="G863" i="3" s="1"/>
  <c r="F863" i="3"/>
  <c r="G862" i="3"/>
  <c r="G739" i="3" s="1"/>
  <c r="F739" i="3"/>
  <c r="G1551" i="3"/>
  <c r="G1509" i="3" s="1"/>
  <c r="F1509" i="3"/>
  <c r="F1555" i="3" l="1"/>
  <c r="G1555" i="3" s="1"/>
  <c r="G648" i="2" l="1"/>
  <c r="G647" i="2"/>
  <c r="F649" i="2" s="1"/>
  <c r="E646" i="2"/>
  <c r="G643" i="2"/>
  <c r="G642" i="2"/>
  <c r="G641" i="2"/>
  <c r="G640" i="2"/>
  <c r="E639" i="2"/>
  <c r="G637" i="2"/>
  <c r="G636" i="2"/>
  <c r="G635" i="2"/>
  <c r="G634" i="2"/>
  <c r="F638" i="2" s="1"/>
  <c r="E633" i="2"/>
  <c r="G631" i="2"/>
  <c r="G630" i="2"/>
  <c r="G629" i="2"/>
  <c r="G628" i="2"/>
  <c r="G627" i="2"/>
  <c r="G626" i="2"/>
  <c r="G625" i="2"/>
  <c r="F632" i="2" s="1"/>
  <c r="E624"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E594" i="2"/>
  <c r="E593" i="2"/>
  <c r="G591" i="2"/>
  <c r="G590" i="2"/>
  <c r="G589" i="2"/>
  <c r="F592" i="2" s="1"/>
  <c r="E588" i="2"/>
  <c r="G585" i="2"/>
  <c r="G584" i="2"/>
  <c r="G583" i="2"/>
  <c r="G582" i="2"/>
  <c r="G581" i="2"/>
  <c r="G580" i="2"/>
  <c r="G579" i="2"/>
  <c r="G578" i="2"/>
  <c r="G577" i="2"/>
  <c r="G576" i="2"/>
  <c r="G575" i="2"/>
  <c r="G574" i="2"/>
  <c r="G573" i="2"/>
  <c r="G572" i="2"/>
  <c r="G571" i="2"/>
  <c r="G570" i="2"/>
  <c r="G569" i="2"/>
  <c r="G568" i="2"/>
  <c r="E567" i="2"/>
  <c r="G565" i="2"/>
  <c r="G564" i="2"/>
  <c r="G563" i="2"/>
  <c r="G562" i="2"/>
  <c r="G561" i="2"/>
  <c r="G560" i="2"/>
  <c r="G559" i="2"/>
  <c r="G558" i="2"/>
  <c r="G557" i="2"/>
  <c r="G556" i="2"/>
  <c r="G555" i="2"/>
  <c r="G554" i="2"/>
  <c r="F566" i="2" s="1"/>
  <c r="E553" i="2"/>
  <c r="E552"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E524" i="2"/>
  <c r="G522" i="2"/>
  <c r="G521" i="2"/>
  <c r="F523" i="2" s="1"/>
  <c r="E520"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E457" i="2"/>
  <c r="E456" i="2"/>
  <c r="G454" i="2"/>
  <c r="G453" i="2"/>
  <c r="G452" i="2"/>
  <c r="G451" i="2"/>
  <c r="G450" i="2"/>
  <c r="G449" i="2"/>
  <c r="G448" i="2"/>
  <c r="G447" i="2"/>
  <c r="G446" i="2"/>
  <c r="G445" i="2"/>
  <c r="G444" i="2"/>
  <c r="G443" i="2"/>
  <c r="G442" i="2"/>
  <c r="G441" i="2"/>
  <c r="F455" i="2" s="1"/>
  <c r="E440" i="2"/>
  <c r="G438" i="2"/>
  <c r="G437" i="2"/>
  <c r="G436" i="2"/>
  <c r="G435" i="2"/>
  <c r="G434" i="2"/>
  <c r="G433" i="2"/>
  <c r="G432" i="2"/>
  <c r="G431" i="2"/>
  <c r="G430" i="2"/>
  <c r="E429" i="2"/>
  <c r="G427" i="2"/>
  <c r="G426" i="2"/>
  <c r="G425" i="2"/>
  <c r="G424" i="2"/>
  <c r="G423" i="2"/>
  <c r="G422" i="2"/>
  <c r="G421" i="2"/>
  <c r="G420" i="2"/>
  <c r="G419" i="2"/>
  <c r="G418" i="2"/>
  <c r="G417" i="2"/>
  <c r="G416" i="2"/>
  <c r="G415" i="2"/>
  <c r="G414" i="2"/>
  <c r="G413" i="2"/>
  <c r="G412" i="2"/>
  <c r="G411" i="2"/>
  <c r="G410" i="2"/>
  <c r="G409" i="2"/>
  <c r="G408" i="2"/>
  <c r="G407" i="2"/>
  <c r="G406" i="2"/>
  <c r="G405" i="2"/>
  <c r="G404" i="2"/>
  <c r="E403"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401" i="2" s="1"/>
  <c r="G301" i="2" s="1"/>
  <c r="G302" i="2"/>
  <c r="F301" i="2"/>
  <c r="E301"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E221" i="2"/>
  <c r="E220"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E138" i="2"/>
  <c r="G136" i="2"/>
  <c r="G135" i="2"/>
  <c r="G134" i="2"/>
  <c r="G133" i="2"/>
  <c r="G132" i="2"/>
  <c r="G131" i="2"/>
  <c r="G130" i="2"/>
  <c r="G129" i="2"/>
  <c r="G128" i="2"/>
  <c r="G127" i="2"/>
  <c r="G126" i="2"/>
  <c r="G125" i="2"/>
  <c r="F137" i="2" s="1"/>
  <c r="E124" i="2"/>
  <c r="G122" i="2"/>
  <c r="G121" i="2"/>
  <c r="G120" i="2"/>
  <c r="G119" i="2"/>
  <c r="G118" i="2"/>
  <c r="G117" i="2"/>
  <c r="G116" i="2"/>
  <c r="G115" i="2"/>
  <c r="G114" i="2"/>
  <c r="G113" i="2"/>
  <c r="G112" i="2"/>
  <c r="E111"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E73" i="2"/>
  <c r="G71" i="2"/>
  <c r="G70" i="2"/>
  <c r="G69" i="2"/>
  <c r="G68" i="2"/>
  <c r="G67" i="2"/>
  <c r="G66" i="2"/>
  <c r="G65" i="2"/>
  <c r="G64" i="2"/>
  <c r="G63" i="2"/>
  <c r="G62" i="2"/>
  <c r="G61" i="2"/>
  <c r="G60" i="2"/>
  <c r="G59" i="2"/>
  <c r="G58" i="2"/>
  <c r="G57" i="2"/>
  <c r="G56" i="2"/>
  <c r="G55" i="2"/>
  <c r="G54" i="2"/>
  <c r="G53" i="2"/>
  <c r="G52" i="2"/>
  <c r="G51" i="2"/>
  <c r="G50" i="2"/>
  <c r="G49" i="2"/>
  <c r="G48" i="2"/>
  <c r="G47" i="2"/>
  <c r="G46" i="2"/>
  <c r="G45" i="2"/>
  <c r="E44"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F43" i="2" s="1"/>
  <c r="E8" i="2"/>
  <c r="F72" i="2" l="1"/>
  <c r="F110" i="2"/>
  <c r="G110" i="2" s="1"/>
  <c r="G73" i="2" s="1"/>
  <c r="F123" i="2"/>
  <c r="F219" i="2"/>
  <c r="F138" i="2" s="1"/>
  <c r="F300" i="2"/>
  <c r="F428" i="2"/>
  <c r="G428" i="2" s="1"/>
  <c r="G403" i="2" s="1"/>
  <c r="F439" i="2"/>
  <c r="F519" i="2"/>
  <c r="G519" i="2" s="1"/>
  <c r="G457" i="2" s="1"/>
  <c r="F550" i="2"/>
  <c r="F586" i="2"/>
  <c r="F567" i="2" s="1"/>
  <c r="F623" i="2"/>
  <c r="F644" i="2"/>
  <c r="G644" i="2" s="1"/>
  <c r="G639" i="2" s="1"/>
  <c r="F8" i="2"/>
  <c r="G43" i="2"/>
  <c r="G8" i="2" s="1"/>
  <c r="G72" i="2"/>
  <c r="G44" i="2" s="1"/>
  <c r="F44" i="2"/>
  <c r="G300" i="2"/>
  <c r="G221" i="2" s="1"/>
  <c r="F402" i="2" s="1"/>
  <c r="F221" i="2"/>
  <c r="F403" i="2"/>
  <c r="G638" i="2"/>
  <c r="G633" i="2" s="1"/>
  <c r="F633" i="2"/>
  <c r="G649" i="2"/>
  <c r="G646" i="2" s="1"/>
  <c r="F646" i="2"/>
  <c r="G123" i="2"/>
  <c r="G111" i="2" s="1"/>
  <c r="F111" i="2"/>
  <c r="G137" i="2"/>
  <c r="G124" i="2" s="1"/>
  <c r="F124" i="2"/>
  <c r="G219" i="2"/>
  <c r="G138" i="2" s="1"/>
  <c r="G439" i="2"/>
  <c r="G429" i="2" s="1"/>
  <c r="F429" i="2"/>
  <c r="F440" i="2"/>
  <c r="G455" i="2"/>
  <c r="G440" i="2" s="1"/>
  <c r="F520" i="2"/>
  <c r="G523" i="2"/>
  <c r="G520" i="2" s="1"/>
  <c r="G550" i="2"/>
  <c r="G524" i="2" s="1"/>
  <c r="F524" i="2"/>
  <c r="F553" i="2"/>
  <c r="G566" i="2"/>
  <c r="G553" i="2" s="1"/>
  <c r="G586" i="2"/>
  <c r="G567" i="2" s="1"/>
  <c r="G592" i="2"/>
  <c r="G588" i="2" s="1"/>
  <c r="F588" i="2"/>
  <c r="F594" i="2"/>
  <c r="G623" i="2"/>
  <c r="G594" i="2" s="1"/>
  <c r="G632" i="2"/>
  <c r="G624" i="2" s="1"/>
  <c r="F624" i="2"/>
  <c r="F457" i="2" l="1"/>
  <c r="F639" i="2"/>
  <c r="F73" i="2"/>
  <c r="F645" i="2"/>
  <c r="F551" i="2"/>
  <c r="G645" i="2"/>
  <c r="G593" i="2" s="1"/>
  <c r="F593" i="2"/>
  <c r="F587" i="2"/>
  <c r="F220" i="2"/>
  <c r="G402" i="2"/>
  <c r="G220" i="2" s="1"/>
  <c r="G587" i="2" l="1"/>
  <c r="G552" i="2" s="1"/>
  <c r="F552" i="2"/>
  <c r="F456" i="2"/>
  <c r="G551" i="2"/>
  <c r="G456" i="2" s="1"/>
  <c r="F651" i="2" s="1"/>
  <c r="G651" i="2" s="1"/>
  <c r="G562" i="1" l="1"/>
  <c r="F563" i="1" s="1"/>
  <c r="E561" i="1"/>
  <c r="G558" i="1"/>
  <c r="G557" i="1"/>
  <c r="G556" i="1"/>
  <c r="G555" i="1"/>
  <c r="E554" i="1"/>
  <c r="G552" i="1"/>
  <c r="G551" i="1"/>
  <c r="G550" i="1"/>
  <c r="G549" i="1"/>
  <c r="E548"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E518"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E486"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E456" i="1"/>
  <c r="E455" i="1"/>
  <c r="G454" i="1"/>
  <c r="G453" i="1"/>
  <c r="G452" i="1"/>
  <c r="G451" i="1"/>
  <c r="G450" i="1"/>
  <c r="G449" i="1"/>
  <c r="G448" i="1"/>
  <c r="G447" i="1"/>
  <c r="G446" i="1"/>
  <c r="G445" i="1"/>
  <c r="G444" i="1"/>
  <c r="G443" i="1"/>
  <c r="G442" i="1"/>
  <c r="G441" i="1"/>
  <c r="G440" i="1"/>
  <c r="F439" i="1"/>
  <c r="E439" i="1"/>
  <c r="G437" i="1"/>
  <c r="G436" i="1"/>
  <c r="E435" i="1"/>
  <c r="G433" i="1"/>
  <c r="G432" i="1"/>
  <c r="G431" i="1"/>
  <c r="G430" i="1"/>
  <c r="G429" i="1"/>
  <c r="G428" i="1"/>
  <c r="G427" i="1"/>
  <c r="G426" i="1"/>
  <c r="G425" i="1"/>
  <c r="G424" i="1"/>
  <c r="G423" i="1"/>
  <c r="G422" i="1"/>
  <c r="G421" i="1"/>
  <c r="E420" i="1"/>
  <c r="G417" i="1"/>
  <c r="G416" i="1"/>
  <c r="G415" i="1"/>
  <c r="E414"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E298"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E265"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E231" i="1"/>
  <c r="G229" i="1"/>
  <c r="G228" i="1"/>
  <c r="E227" i="1"/>
  <c r="G225" i="1"/>
  <c r="G224" i="1"/>
  <c r="G223" i="1"/>
  <c r="G222" i="1"/>
  <c r="G221" i="1"/>
  <c r="G220" i="1"/>
  <c r="G219" i="1"/>
  <c r="G218" i="1"/>
  <c r="E217" i="1"/>
  <c r="G215" i="1"/>
  <c r="G214" i="1"/>
  <c r="G213" i="1"/>
  <c r="E212" i="1"/>
  <c r="G210" i="1"/>
  <c r="F211" i="1" s="1"/>
  <c r="E209" i="1"/>
  <c r="G207" i="1"/>
  <c r="G206" i="1"/>
  <c r="G205" i="1"/>
  <c r="G204" i="1"/>
  <c r="E203"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E170" i="1"/>
  <c r="G168" i="1"/>
  <c r="G167" i="1"/>
  <c r="E166" i="1"/>
  <c r="G164" i="1"/>
  <c r="G163" i="1"/>
  <c r="G162" i="1"/>
  <c r="G161" i="1"/>
  <c r="E160"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E131" i="1"/>
  <c r="G129" i="1"/>
  <c r="G128" i="1"/>
  <c r="G127" i="1"/>
  <c r="G126" i="1"/>
  <c r="G125" i="1"/>
  <c r="G124" i="1"/>
  <c r="E123" i="1"/>
  <c r="E122" i="1"/>
  <c r="G120" i="1"/>
  <c r="G119" i="1"/>
  <c r="G118" i="1"/>
  <c r="G117" i="1"/>
  <c r="G116" i="1"/>
  <c r="G115" i="1"/>
  <c r="G114" i="1"/>
  <c r="G113" i="1"/>
  <c r="E112"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E66" i="1"/>
  <c r="G64" i="1"/>
  <c r="G63" i="1"/>
  <c r="G62" i="1"/>
  <c r="G61" i="1"/>
  <c r="G60" i="1"/>
  <c r="G59" i="1"/>
  <c r="G58" i="1"/>
  <c r="G57" i="1"/>
  <c r="G56" i="1"/>
  <c r="G55" i="1"/>
  <c r="G54" i="1"/>
  <c r="G53" i="1"/>
  <c r="G52" i="1"/>
  <c r="G51" i="1"/>
  <c r="G50" i="1"/>
  <c r="G49" i="1"/>
  <c r="G48" i="1"/>
  <c r="G47" i="1"/>
  <c r="G46" i="1"/>
  <c r="G45" i="1"/>
  <c r="E44" i="1"/>
  <c r="G42" i="1"/>
  <c r="G41" i="1"/>
  <c r="G40" i="1"/>
  <c r="G39" i="1"/>
  <c r="G38" i="1"/>
  <c r="G37" i="1"/>
  <c r="G36" i="1"/>
  <c r="G35" i="1"/>
  <c r="G34" i="1"/>
  <c r="G33" i="1"/>
  <c r="G32" i="1"/>
  <c r="G31" i="1"/>
  <c r="G30" i="1"/>
  <c r="G29" i="1"/>
  <c r="G28" i="1"/>
  <c r="G27" i="1"/>
  <c r="G26" i="1"/>
  <c r="G25" i="1"/>
  <c r="G24" i="1"/>
  <c r="G23" i="1"/>
  <c r="G22" i="1"/>
  <c r="G21" i="1"/>
  <c r="G20" i="1"/>
  <c r="G19" i="1"/>
  <c r="E18" i="1"/>
  <c r="G16" i="1"/>
  <c r="G15" i="1"/>
  <c r="G14" i="1"/>
  <c r="G13" i="1"/>
  <c r="G12" i="1"/>
  <c r="G11" i="1"/>
  <c r="G10" i="1"/>
  <c r="G9" i="1"/>
  <c r="E8" i="1"/>
  <c r="E568" i="1"/>
  <c r="F159" i="1" l="1"/>
  <c r="G159" i="1" s="1"/>
  <c r="G131" i="1" s="1"/>
  <c r="F43" i="1"/>
  <c r="F18" i="1" s="1"/>
  <c r="F111" i="1"/>
  <c r="G111" i="1" s="1"/>
  <c r="G66" i="1" s="1"/>
  <c r="F165" i="1"/>
  <c r="G165" i="1" s="1"/>
  <c r="G160" i="1" s="1"/>
  <c r="F202" i="1"/>
  <c r="F170" i="1" s="1"/>
  <c r="F230" i="1"/>
  <c r="F227" i="1" s="1"/>
  <c r="F485" i="1"/>
  <c r="F456" i="1" s="1"/>
  <c r="F547" i="1"/>
  <c r="F518" i="1" s="1"/>
  <c r="F559" i="1"/>
  <c r="G559" i="1" s="1"/>
  <c r="G554" i="1" s="1"/>
  <c r="F208" i="1"/>
  <c r="F203" i="1" s="1"/>
  <c r="F297" i="1"/>
  <c r="F265" i="1" s="1"/>
  <c r="F413" i="1"/>
  <c r="F298" i="1" s="1"/>
  <c r="F17" i="1"/>
  <c r="G17" i="1" s="1"/>
  <c r="G8" i="1" s="1"/>
  <c r="F65" i="1"/>
  <c r="G65" i="1" s="1"/>
  <c r="G44" i="1" s="1"/>
  <c r="F121" i="1"/>
  <c r="F112" i="1" s="1"/>
  <c r="F130" i="1"/>
  <c r="G130" i="1" s="1"/>
  <c r="G123" i="1" s="1"/>
  <c r="F169" i="1"/>
  <c r="F166" i="1" s="1"/>
  <c r="F216" i="1"/>
  <c r="G216" i="1" s="1"/>
  <c r="G212" i="1" s="1"/>
  <c r="F226" i="1"/>
  <c r="G226" i="1" s="1"/>
  <c r="G217" i="1" s="1"/>
  <c r="F264" i="1"/>
  <c r="G264" i="1" s="1"/>
  <c r="G231" i="1" s="1"/>
  <c r="F418" i="1"/>
  <c r="G418" i="1" s="1"/>
  <c r="G414" i="1" s="1"/>
  <c r="F434" i="1"/>
  <c r="G434" i="1" s="1"/>
  <c r="G420" i="1" s="1"/>
  <c r="F438" i="1"/>
  <c r="F435" i="1" s="1"/>
  <c r="G439" i="1"/>
  <c r="F517" i="1"/>
  <c r="G517" i="1" s="1"/>
  <c r="G486" i="1" s="1"/>
  <c r="F553" i="1"/>
  <c r="F548" i="1" s="1"/>
  <c r="F131" i="1"/>
  <c r="G208" i="1"/>
  <c r="G203" i="1" s="1"/>
  <c r="G211" i="1"/>
  <c r="G209" i="1" s="1"/>
  <c r="F209" i="1"/>
  <c r="G563" i="1"/>
  <c r="G561" i="1" s="1"/>
  <c r="F561" i="1"/>
  <c r="F212" i="1" l="1"/>
  <c r="G547" i="1"/>
  <c r="G518" i="1" s="1"/>
  <c r="F160" i="1"/>
  <c r="G43" i="1"/>
  <c r="G18" i="1" s="1"/>
  <c r="F66" i="1"/>
  <c r="F420" i="1"/>
  <c r="F44" i="1"/>
  <c r="G230" i="1"/>
  <c r="G227" i="1" s="1"/>
  <c r="F486" i="1"/>
  <c r="F217" i="1"/>
  <c r="G169" i="1"/>
  <c r="G166" i="1" s="1"/>
  <c r="F554" i="1"/>
  <c r="G485" i="1"/>
  <c r="G456" i="1" s="1"/>
  <c r="G438" i="1"/>
  <c r="G435" i="1" s="1"/>
  <c r="F414" i="1"/>
  <c r="G121" i="1"/>
  <c r="G112" i="1" s="1"/>
  <c r="F8" i="1"/>
  <c r="G297" i="1"/>
  <c r="G265" i="1" s="1"/>
  <c r="G202" i="1"/>
  <c r="G170" i="1" s="1"/>
  <c r="G553" i="1"/>
  <c r="G548" i="1" s="1"/>
  <c r="F231" i="1"/>
  <c r="F123" i="1"/>
  <c r="G413" i="1"/>
  <c r="G298" i="1" s="1"/>
  <c r="F560" i="1" l="1"/>
  <c r="F455" i="1" s="1"/>
  <c r="F419" i="1"/>
  <c r="F122" i="1" s="1"/>
  <c r="G560" i="1"/>
  <c r="G455" i="1" s="1"/>
  <c r="G419" i="1" l="1"/>
  <c r="G122" i="1" s="1"/>
  <c r="F564" i="1" s="1"/>
  <c r="G564" i="1" s="1"/>
</calcChain>
</file>

<file path=xl/comments1.xml><?xml version="1.0" encoding="utf-8"?>
<comments xmlns="http://schemas.openxmlformats.org/spreadsheetml/2006/main">
  <authors>
    <author>smartinezgas</author>
  </authors>
  <commentList>
    <comment ref="B7" authorId="0" shapeId="0">
      <text>
        <r>
          <rPr>
            <b/>
            <sz val="9"/>
            <color indexed="81"/>
            <rFont val="Tahoma"/>
            <family val="2"/>
          </rPr>
          <t>Naturaleza o tipo de concepto, ver valores de cada naturaleza en la ayuda del menú contextual</t>
        </r>
      </text>
    </comment>
    <comment ref="C7" authorId="0" shapeId="0">
      <text>
        <r>
          <rPr>
            <b/>
            <sz val="9"/>
            <color indexed="81"/>
            <rFont val="Tahoma"/>
            <family val="2"/>
          </rPr>
          <t>Descripción corta</t>
        </r>
      </text>
    </comment>
    <comment ref="D7" authorId="0" shapeId="0">
      <text>
        <r>
          <rPr>
            <b/>
            <sz val="9"/>
            <color indexed="81"/>
            <rFont val="Tahoma"/>
            <family val="2"/>
          </rPr>
          <t>Rendimiento o cantidad presupuestada</t>
        </r>
      </text>
    </comment>
    <comment ref="E7" authorId="0" shapeId="0">
      <text>
        <r>
          <rPr>
            <b/>
            <sz val="9"/>
            <color indexed="81"/>
            <rFont val="Tahoma"/>
            <family val="2"/>
          </rPr>
          <t>Precio unitario en el presupuesto</t>
        </r>
      </text>
    </comment>
    <comment ref="F7" authorId="0" shapeId="0">
      <text>
        <r>
          <rPr>
            <b/>
            <sz val="9"/>
            <color indexed="81"/>
            <rFont val="Tahoma"/>
            <family val="2"/>
          </rPr>
          <t>Importe del presupuesto</t>
        </r>
      </text>
    </comment>
  </commentList>
</comments>
</file>

<file path=xl/sharedStrings.xml><?xml version="1.0" encoding="utf-8"?>
<sst xmlns="http://schemas.openxmlformats.org/spreadsheetml/2006/main" count="10580" uniqueCount="3308">
  <si>
    <t>Nat</t>
  </si>
  <si>
    <t>Resumen</t>
  </si>
  <si>
    <t>CanPres</t>
  </si>
  <si>
    <t>Pres</t>
  </si>
  <si>
    <t>Capítulo</t>
  </si>
  <si>
    <t>Partida</t>
  </si>
  <si>
    <t>MOVIMIENTO DE TIERRAS</t>
  </si>
  <si>
    <t>ESTRUCTURA</t>
  </si>
  <si>
    <t>SANEAMIENTO</t>
  </si>
  <si>
    <t>VARIOS</t>
  </si>
  <si>
    <t>SEGURIDAD Y SALUD</t>
  </si>
  <si>
    <t>PEM PROYECTO</t>
  </si>
  <si>
    <t>PEM con medios propios</t>
  </si>
  <si>
    <t>MODELO OFERTA CRITERIO</t>
  </si>
  <si>
    <t>"MAYOR CANTIDAD DE MEDIOS PROPIOS OFERTADO POR CONTRATISTA"</t>
  </si>
  <si>
    <t>TOTAL P.E.M. LOTE 1</t>
  </si>
  <si>
    <t>01</t>
  </si>
  <si>
    <t>m3</t>
  </si>
  <si>
    <t>Excavación zona desmonte terreno compacto</t>
  </si>
  <si>
    <t>Excav. mecánica zanjas y pozos</t>
  </si>
  <si>
    <t>Excav. y rell. Mec. zanjas Instalaciones</t>
  </si>
  <si>
    <t>Excav. Mec. y rell.  zanjas</t>
  </si>
  <si>
    <t>Relleno y compact. de tierras sin aporte</t>
  </si>
  <si>
    <t>Relleno trasdós muro c/mat. excavación</t>
  </si>
  <si>
    <t>Transporte tierras inst. autor. gestion resid</t>
  </si>
  <si>
    <t>Zahorra natural en relleno e=25 ip=0</t>
  </si>
  <si>
    <t>Total 01</t>
  </si>
  <si>
    <t>02</t>
  </si>
  <si>
    <t>m</t>
  </si>
  <si>
    <t>Tuberia PVC SN4 J. Elástica de 110 Color Teja</t>
  </si>
  <si>
    <t>Tuberia PVC SN4 J. Elástica de 125 Color Teja</t>
  </si>
  <si>
    <t>Tuberia PVC SN2 J. Elástica de 160 Color Teja</t>
  </si>
  <si>
    <t>Tuberia PVC SN2 J. Elástica de 200 Color Teja</t>
  </si>
  <si>
    <t>Tuberia PVC SN2 J. Elástica de 250 Color Teja</t>
  </si>
  <si>
    <t>Tuberia PVC SN2 J. Elástica de 315 Color Teja</t>
  </si>
  <si>
    <t>Tubería de pp. insonorizado 75 mm</t>
  </si>
  <si>
    <t>ud</t>
  </si>
  <si>
    <t>Arqueta registrable en PVC, jimten S432</t>
  </si>
  <si>
    <t>Arqueta paso en PVC, jimten S431</t>
  </si>
  <si>
    <t>Arqueta sifónica registrable prefabricada en PVC, con cuerpo de</t>
  </si>
  <si>
    <t>Arqueta registrable Pref. HM  50x50x50 cm</t>
  </si>
  <si>
    <t>Arq sum. sifón Pref. HM 50x50x50 + tapa fundi</t>
  </si>
  <si>
    <t>Arq sum. Pref. HM 60x70x70 + tapa fundi</t>
  </si>
  <si>
    <t>Pozo Prefabricado H Ø 100</t>
  </si>
  <si>
    <t>Pozo Prefabricado H Ø 100 h 300</t>
  </si>
  <si>
    <t>Separador de hidrocarburos 120x120</t>
  </si>
  <si>
    <t>Separador de grasas ACO lipumax P-DM prefabricado</t>
  </si>
  <si>
    <t>Sumidero corrido Pref. H  260x125 cm Ulma</t>
  </si>
  <si>
    <t>Tapa hermética</t>
  </si>
  <si>
    <t>Sumidero PVC 25x25 Ø 110</t>
  </si>
  <si>
    <t>Sumidero sifónico hierro fundido</t>
  </si>
  <si>
    <t>Form. drenaje tubo Ø 25 + arquetas</t>
  </si>
  <si>
    <t>m2</t>
  </si>
  <si>
    <t>Impermeabilización muro Esterdan+Enkadrain</t>
  </si>
  <si>
    <t>Ud</t>
  </si>
  <si>
    <t>Pasos bajo cimentaciones</t>
  </si>
  <si>
    <t>Total 02</t>
  </si>
  <si>
    <t>03</t>
  </si>
  <si>
    <t>CIMENTACIÓN</t>
  </si>
  <si>
    <t>kg</t>
  </si>
  <si>
    <t>Acero B-500 S en MUROS</t>
  </si>
  <si>
    <t>Acero B-500 S en SOLERA N+0 y N+1</t>
  </si>
  <si>
    <t>Acero B-500 S en SOLERA N-1</t>
  </si>
  <si>
    <t>Acero B-500 S en VIGAS APOYO FACH.</t>
  </si>
  <si>
    <t>Acero B-500 S en ZAPATAS</t>
  </si>
  <si>
    <t>Acero B-500 S en ZAPATAS MURO</t>
  </si>
  <si>
    <t>Encachado de piedra 20 cm+polietileno g 200</t>
  </si>
  <si>
    <t>Encofrado de MUROS 2 caras</t>
  </si>
  <si>
    <t>Encofrado en CIMENTACION</t>
  </si>
  <si>
    <t>Horm. HA-35/B/20/IIa+Qc MUROS</t>
  </si>
  <si>
    <t>Horm. HA-35/B/20/IIa+Qc SOLERA</t>
  </si>
  <si>
    <t>Horm. HA-35/B/20/IIa+Qc VIGAS APOYO FACH.</t>
  </si>
  <si>
    <t>Horm. HA-35/B/20/IIa+Qc ZAPATAS y ZANJAS</t>
  </si>
  <si>
    <t>Horm. HA-35/B/20/IIa+Qc ZARPAS MURO</t>
  </si>
  <si>
    <t>Hormigón HM-15/P/40/IIa de LIMPIEZA</t>
  </si>
  <si>
    <t>Impermeabilización solera</t>
  </si>
  <si>
    <t>Solera HA-35/B/20/IIa+Qc, FRATASADO + corte</t>
  </si>
  <si>
    <t>Taladro+resina+armado</t>
  </si>
  <si>
    <t>m²</t>
  </si>
  <si>
    <t>Solera transformadores</t>
  </si>
  <si>
    <t>Solera HA-35/B/20/IIa+Qc, pintura</t>
  </si>
  <si>
    <t>Total 03</t>
  </si>
  <si>
    <t>04</t>
  </si>
  <si>
    <t>Encofrado metálico PILARES</t>
  </si>
  <si>
    <t>Encofrado circular carton PILARES Ø 400</t>
  </si>
  <si>
    <t>Encofrado circular carton PILARES Ø 500</t>
  </si>
  <si>
    <t>Encofrado circular carton PILARES Ø 600</t>
  </si>
  <si>
    <t>Encofrado circular carton PILARES Ø 700</t>
  </si>
  <si>
    <t>Encofrado circular carton PILARES Ø 750</t>
  </si>
  <si>
    <t>Acero B-500 S en PILARES</t>
  </si>
  <si>
    <t>Horm. HA-25/B/20/I en PILARES</t>
  </si>
  <si>
    <t>Encofrado de LOSAS</t>
  </si>
  <si>
    <t>Reapuntalamiento de LOSAS</t>
  </si>
  <si>
    <t>Forrado encofrado con melamina</t>
  </si>
  <si>
    <t>Acero B-500 S en FORJADOS</t>
  </si>
  <si>
    <t>Horm. HA-25/B/20/I en FORJADOS</t>
  </si>
  <si>
    <t>Encofrado sumideros cubierta</t>
  </si>
  <si>
    <t>Acero B-500 S en VIGAS</t>
  </si>
  <si>
    <t>Horm. HA-25/B/20/I en VIGAS</t>
  </si>
  <si>
    <t>Encofrado de LOSAS ESCALERAS</t>
  </si>
  <si>
    <t>Acero B-500 S en ESCALERAS</t>
  </si>
  <si>
    <t>Horm. HA-25/B/20/I en ESCALERAS</t>
  </si>
  <si>
    <t>Horm. BLANCO HA-25/B/20/I en estructura</t>
  </si>
  <si>
    <t>Encofrado fenólico losas y vigas y pilares</t>
  </si>
  <si>
    <t>Apoyo de neopreno, 600x600X41 mm</t>
  </si>
  <si>
    <t>Apoyo de neopreno, 200x250X41 mm</t>
  </si>
  <si>
    <t>Apoyo de neopreno, 200x20 mm</t>
  </si>
  <si>
    <t>Acero laminado S 275 JR, (A-42 b)</t>
  </si>
  <si>
    <t>Pilar acero circular S 275 JR, (A-42 b)</t>
  </si>
  <si>
    <t>Forj.Placa alveolar c=45+8 l=15 m</t>
  </si>
  <si>
    <t>Fratasado mecánico y pintado</t>
  </si>
  <si>
    <t>Apoyo Goujon-Cret 122</t>
  </si>
  <si>
    <t>Manguito empalme corrugado</t>
  </si>
  <si>
    <t>Demolición de losa de escalera con martillo</t>
  </si>
  <si>
    <t>Perforación en losa/muro de hormigón hasta Ø 180</t>
  </si>
  <si>
    <t>Perforación en losa/muro de hormigón hasta Ø 250</t>
  </si>
  <si>
    <t>Perforación en losa/muro de hormigón hasta Ø 300</t>
  </si>
  <si>
    <t>Forjado de chapa colaborante</t>
  </si>
  <si>
    <t>Preinstalación eléctrica marquesinas</t>
  </si>
  <si>
    <t>Recrecido y formación de pendientes con hormigón</t>
  </si>
  <si>
    <t>Formación de recrecido con Caviti C-30</t>
  </si>
  <si>
    <t>Formación rampa hormigón</t>
  </si>
  <si>
    <t>Fábrica 1 pie ladrillo mortero vibroprensado</t>
  </si>
  <si>
    <t>Adaptación de estructura</t>
  </si>
  <si>
    <t>Total 04</t>
  </si>
  <si>
    <t>05</t>
  </si>
  <si>
    <t>TOMAS DE TIERRA</t>
  </si>
  <si>
    <t>Red de tie.ext. De herrajes centros abonado.</t>
  </si>
  <si>
    <t>Red de tie.ext. De servicio centros abonado.</t>
  </si>
  <si>
    <t>Red de tie.int. De herrajes centros abonado.</t>
  </si>
  <si>
    <t>Red de tie.int. De servicio centros abonado.</t>
  </si>
  <si>
    <t>Conductor de cobre desnudo 35 mm²</t>
  </si>
  <si>
    <t>Soldaduras aluminotermicas</t>
  </si>
  <si>
    <t>Puentes de corte y comprobación</t>
  </si>
  <si>
    <t>Electrodos acero cobrizado 2m</t>
  </si>
  <si>
    <t>Total 05</t>
  </si>
  <si>
    <t>24</t>
  </si>
  <si>
    <t>URBANIZACIÓN</t>
  </si>
  <si>
    <t>2401</t>
  </si>
  <si>
    <t>Movimiento de tierras y demoliciones</t>
  </si>
  <si>
    <t>Suministro tierra tolerable, extend y compact</t>
  </si>
  <si>
    <t>Suministro tierra seleccionada, extend y comp</t>
  </si>
  <si>
    <t>Demolición edificación obra fábrica</t>
  </si>
  <si>
    <t>Demolición solera hormigón</t>
  </si>
  <si>
    <t>Total 2401</t>
  </si>
  <si>
    <t>2402</t>
  </si>
  <si>
    <t>Saneamiento horizontal</t>
  </si>
  <si>
    <t>Imbornal sifónico prefabricado 50x30x60</t>
  </si>
  <si>
    <t>Pozo Prefabricado H Ø 100 h 450</t>
  </si>
  <si>
    <t>Pozo Prefabricado H Ø 100 h 400</t>
  </si>
  <si>
    <t>Pozo Prefabricado H Ø 100 h 250</t>
  </si>
  <si>
    <t>Pozo Prefabricado H Ø 100 h 200</t>
  </si>
  <si>
    <t>Pozo Prefabricado H Ø 100 h 150</t>
  </si>
  <si>
    <t>Pozo Prefabricado H Ø 100 h 100</t>
  </si>
  <si>
    <t>Tub.ent.pvc corr.j.elas sn8 c.teja 200mm</t>
  </si>
  <si>
    <t>Tub.ent.pvc corr.j.elas sn8 c.teja 315mm</t>
  </si>
  <si>
    <t>Tub.ent.pvc corr.j.elas sn8 c.teja 400mm</t>
  </si>
  <si>
    <t>Tub.ent.pvc corr.j.elas sn8 c.teja 500mm</t>
  </si>
  <si>
    <t>Arqueta registrable Pref. HM  60x60x60 cm</t>
  </si>
  <si>
    <t>Arqueta registrable Pref. HM  100x100x100 cm</t>
  </si>
  <si>
    <t>Arq sum. Pref. HM 50x50x70 + tapa fundi</t>
  </si>
  <si>
    <t>Arq sum. Pref. HM 50x50x120 + tapa fundi</t>
  </si>
  <si>
    <t>Arq sum. Pref. HM 50x50x160 + tapa fundi</t>
  </si>
  <si>
    <t>Arq sum. Pref. HM 50x50x180 + tapa fundi</t>
  </si>
  <si>
    <t>Imbornal corrido tipo reja</t>
  </si>
  <si>
    <t>Pozo Prefabricado H Ø 100 h 500</t>
  </si>
  <si>
    <t>Pozo Prefabricado H Ø 100 h 550</t>
  </si>
  <si>
    <t>Pozo Prefabricado H Ø 100 h 350</t>
  </si>
  <si>
    <t>Total 2402</t>
  </si>
  <si>
    <t>2403</t>
  </si>
  <si>
    <t>Cimentación y estructura</t>
  </si>
  <si>
    <t>Acero B-500 S en CIMENTACIÓN</t>
  </si>
  <si>
    <t>Horm. HA-25/P/20/IIa+Qc CIMENTACIÓN</t>
  </si>
  <si>
    <t>Solera Horm. HA-25 20+30 Mall</t>
  </si>
  <si>
    <t>Cerramto. del solar murete hormigón p/chapar</t>
  </si>
  <si>
    <t>Total 2403</t>
  </si>
  <si>
    <t>2404</t>
  </si>
  <si>
    <t>Albañilería</t>
  </si>
  <si>
    <t>Fábrica ½ pie L.M. 10 cm</t>
  </si>
  <si>
    <t>Enfosc. Maestr. Fratr. 1:4 Hidr. Alicatado</t>
  </si>
  <si>
    <t>Total 2404</t>
  </si>
  <si>
    <t>2405</t>
  </si>
  <si>
    <t>Pavimentos y revestimientos</t>
  </si>
  <si>
    <t>Zahorra artificial 75% base e=30 cm</t>
  </si>
  <si>
    <t>Riego Imprimación base hormigón</t>
  </si>
  <si>
    <t>Pav. Rieg. Imprig. 1Kg M, 6+5 cm</t>
  </si>
  <si>
    <t>Tratamiento de Juntas en cambio soporte</t>
  </si>
  <si>
    <t>Bordillo Hormigón 14x28 GLS (BO1428)</t>
  </si>
  <si>
    <t>Bordillo escuadra Hormigón GLS (BOEST3)</t>
  </si>
  <si>
    <t>Bordillo vado minusválidos GLS (PRISMA)</t>
  </si>
  <si>
    <t>Bordillo rotonda Hormigón GLS (BORO37)</t>
  </si>
  <si>
    <t>Canal pavimento Hormigón GLS (CAP1040)</t>
  </si>
  <si>
    <t>Bordillo Jardín Hormigón 8x20 GLS (BOJ820)</t>
  </si>
  <si>
    <t>Recrecido de piso p/aceras</t>
  </si>
  <si>
    <t>Solado adoquín Horm. 12x12x6 Medieval</t>
  </si>
  <si>
    <t>Peldaño granito gris c/sierra flameado</t>
  </si>
  <si>
    <t>Pav. granito gris abujardado 60x60x3</t>
  </si>
  <si>
    <t>Murete mampostería piedra en seco 2 CV</t>
  </si>
  <si>
    <t>Chapado mampostería piedra en seco 1 CV</t>
  </si>
  <si>
    <t>Chapado Plaq. vitraica Hisbalit 2x2</t>
  </si>
  <si>
    <t>Refuerzo de canalización con hormigón</t>
  </si>
  <si>
    <t>Relleno grava blanca ø 8 cm</t>
  </si>
  <si>
    <t>Entronque con viales públicos</t>
  </si>
  <si>
    <t>Terrazo granallado 45x90</t>
  </si>
  <si>
    <t>m.</t>
  </si>
  <si>
    <t>BORDILLO MONOCAPA JARDÍN COLOR</t>
  </si>
  <si>
    <t>PAV.CONT.HORM.FRATAS.MAN.e=10 cm.</t>
  </si>
  <si>
    <t>PAV.CONT.HORM.CEPILL.MAN.e=10 cm.</t>
  </si>
  <si>
    <t>Zahorra natural en subbase e=27 ip=0</t>
  </si>
  <si>
    <t>Zahorra artificial 75% base e=18 cm</t>
  </si>
  <si>
    <t>Solera Horm. HA-25 15+10 Mall</t>
  </si>
  <si>
    <t>PELD.CONT.HORM.CEPILL.MAN.e=10 cm.</t>
  </si>
  <si>
    <t>PV RIGOLA HORMIGÓN PREF.15x60x33 cm.</t>
  </si>
  <si>
    <t>Pav. Terrazo señalización</t>
  </si>
  <si>
    <t>Total 2405</t>
  </si>
  <si>
    <t>2406</t>
  </si>
  <si>
    <t>Carpintería y cerrajería</t>
  </si>
  <si>
    <t>Acero perfil hueco S 275</t>
  </si>
  <si>
    <t>Barandilla vidrio y "T" acero Inox 55-60</t>
  </si>
  <si>
    <t>Barandilla pletina calibrada 80.10 + 80.10</t>
  </si>
  <si>
    <t>Cerramto. Panel Nylofor Bekaert h=1,80 m</t>
  </si>
  <si>
    <t>Total 2406</t>
  </si>
  <si>
    <t>2407</t>
  </si>
  <si>
    <t>Aislamientos e impermeabilizaciones</t>
  </si>
  <si>
    <t>Impermeabilización jardineras Novacel</t>
  </si>
  <si>
    <t>Total 2407</t>
  </si>
  <si>
    <t>2408</t>
  </si>
  <si>
    <t>Pin.,tra. específicos y señalización</t>
  </si>
  <si>
    <t>Pintura reflectante viales / aparcamientos</t>
  </si>
  <si>
    <t>Señal circular reflectante Ø 90 cm</t>
  </si>
  <si>
    <t>Señal de tráfico reflectante varios formatos</t>
  </si>
  <si>
    <t>Total 2408</t>
  </si>
  <si>
    <t>2409</t>
  </si>
  <si>
    <t>Electricidad</t>
  </si>
  <si>
    <t>Columna  6 metros</t>
  </si>
  <si>
    <t>Columna  6 metros con dos brazos</t>
  </si>
  <si>
    <t>P.luz alumbrado de urbanización</t>
  </si>
  <si>
    <t>Luminaria UP-LIGHT, BBP621, 1x15w LED</t>
  </si>
  <si>
    <t>Luminaria BGP761, 1x109LED 4S/740</t>
  </si>
  <si>
    <t>SEMAFORO S 13/100 LEDS</t>
  </si>
  <si>
    <t>Cuadro Alumbrado Exterior</t>
  </si>
  <si>
    <t>Arqueta de paso/derivación</t>
  </si>
  <si>
    <t>Total 2409</t>
  </si>
  <si>
    <t>2410</t>
  </si>
  <si>
    <t>Mobiliario</t>
  </si>
  <si>
    <t>Banco losa granito 2000</t>
  </si>
  <si>
    <t>Bolardo hormigón 20x60x30 GAT-O</t>
  </si>
  <si>
    <t>Total 2410</t>
  </si>
  <si>
    <t>2411</t>
  </si>
  <si>
    <t>Jardinería</t>
  </si>
  <si>
    <t>Relleno tierra vegetal cribada fertilizada</t>
  </si>
  <si>
    <t>Acer campestre 3-4m 12-14cm. r.d.</t>
  </si>
  <si>
    <t>Acer negundo variegatum 16-18 rd.</t>
  </si>
  <si>
    <t>Prunus pisardii</t>
  </si>
  <si>
    <t>Tilia platiphyllos 14-16cm</t>
  </si>
  <si>
    <t>Liquidambar Styraciflua 14-16 cm Cep</t>
  </si>
  <si>
    <t>Laburnum anagiroides</t>
  </si>
  <si>
    <t>Lagestroemia índica (A. Júpiter) 12-14 cm</t>
  </si>
  <si>
    <t>Olea europaea 3 brazos</t>
  </si>
  <si>
    <t>Adelfa Nerium oleander 1-1,25 m cont.</t>
  </si>
  <si>
    <t>Tamarix gallica 1,25-1,5 cont.</t>
  </si>
  <si>
    <t>Cistus monspeliensis 0,4-0,6 m.</t>
  </si>
  <si>
    <t>Durillo Viburnum lantana 75-100 cm</t>
  </si>
  <si>
    <t>Retama monosperma</t>
  </si>
  <si>
    <t>Pitospórum tobira 75-100 cm</t>
  </si>
  <si>
    <t>Cotoneaster Horizontalis 0,4-0,6</t>
  </si>
  <si>
    <t>Thuya orientalis</t>
  </si>
  <si>
    <t>Romero Rosmarinus Officinalis 30-40 cm</t>
  </si>
  <si>
    <t>Lavándula spp. 30-50 cm conten.</t>
  </si>
  <si>
    <t>Thymus vulgaris 20-40 cm. cont.</t>
  </si>
  <si>
    <t>Salvia officialis 20-30cm. cont.</t>
  </si>
  <si>
    <t>Santolina rosmarinifolia 20-30 cm.</t>
  </si>
  <si>
    <t>Lotus cytisoides 20-30cm. cont.</t>
  </si>
  <si>
    <t>Felicia amelloides 20-30cm. cont.</t>
  </si>
  <si>
    <t>Petunia surfinia</t>
  </si>
  <si>
    <t>Scaevola saligna 20-30cm. cont.</t>
  </si>
  <si>
    <t>Cesped natural rústico 1000/5000 m2</t>
  </si>
  <si>
    <t>Relleno corteza de pino</t>
  </si>
  <si>
    <t>Revegetación</t>
  </si>
  <si>
    <t>BUXUS SEMPERVIRENS 0,4-0,6 m.CONT.</t>
  </si>
  <si>
    <t>Tapizantes</t>
  </si>
  <si>
    <t>BASE c/LÁMINA FILT.GEOTEXTIL</t>
  </si>
  <si>
    <t>Total 2411</t>
  </si>
  <si>
    <t>2412</t>
  </si>
  <si>
    <t>Riego</t>
  </si>
  <si>
    <t>Grupo de presión riego</t>
  </si>
  <si>
    <t>Tubo polietileno PE-32- 50 mm Ø</t>
  </si>
  <si>
    <t>Tubo polietileno PE-32- 20 mm Ø</t>
  </si>
  <si>
    <t>Electroválvula 1½"</t>
  </si>
  <si>
    <t>Válvula corte bola cierre palanca ½"</t>
  </si>
  <si>
    <t>Válvula corte bola cierre palanca 1½"</t>
  </si>
  <si>
    <t>Válvula de retención DN50 mm</t>
  </si>
  <si>
    <t>Válvula reductora presión DN50</t>
  </si>
  <si>
    <t>Programador de 9 estaciones</t>
  </si>
  <si>
    <t>Cable 2x1,5  mm2 antihumedad</t>
  </si>
  <si>
    <t>Tubería riego goteros</t>
  </si>
  <si>
    <t>Tubo polietileno PE-32- 16 mm Ø</t>
  </si>
  <si>
    <t>Tubo polietileno PE-32- 25 mm Ø</t>
  </si>
  <si>
    <t>Tubo polietileno PE-32- 32 mm Ø</t>
  </si>
  <si>
    <t>Tubo polietileno PE-32- 40 mm Ø</t>
  </si>
  <si>
    <t>Tubo polietileno PE-32- 63 mm Ø</t>
  </si>
  <si>
    <t>Válvula corte bola cierre palanca 3/4"</t>
  </si>
  <si>
    <t>Válvula corte bola cierre palanca 1"</t>
  </si>
  <si>
    <t>Válvula corte bola cierre palanca 1 1/4"</t>
  </si>
  <si>
    <t>Válvula corte bola cierre palanca 2"</t>
  </si>
  <si>
    <t>Válvula corte bola cierre palanca 2 1/2"</t>
  </si>
  <si>
    <t>Electroválvula 3/4"</t>
  </si>
  <si>
    <t>Electroválvula 2"</t>
  </si>
  <si>
    <t>Electroválvula 2 1/2"</t>
  </si>
  <si>
    <t>Válvula de retención DN63 mm</t>
  </si>
  <si>
    <t>Válvula reductora presión DN20</t>
  </si>
  <si>
    <t>Válvula reductora presión DN25</t>
  </si>
  <si>
    <t>Programador de 12 estaciones</t>
  </si>
  <si>
    <t>u</t>
  </si>
  <si>
    <t>DIFUS.EMERGENTE SECTOR REGULABLE h=15cm</t>
  </si>
  <si>
    <t>ARQUETA CIRCULAR 38x33</t>
  </si>
  <si>
    <t>Total 2412</t>
  </si>
  <si>
    <t>2413</t>
  </si>
  <si>
    <t>Helisuperficie</t>
  </si>
  <si>
    <t>Arqueta recogida aguas y combust</t>
  </si>
  <si>
    <t>Separador de hidrocarburos 100x80x150</t>
  </si>
  <si>
    <t>Losa Horm. HA-25 40+30; Mallazo</t>
  </si>
  <si>
    <t>Arqueta transformadores</t>
  </si>
  <si>
    <t>Arqueta terminal conexionado</t>
  </si>
  <si>
    <t>Roza sobre hormigón 2x4 cm p/cable</t>
  </si>
  <si>
    <t>Pica tierra 2 m 18 mm ø</t>
  </si>
  <si>
    <t>Conductor 6 mm² esp. balizamiento</t>
  </si>
  <si>
    <t>Conductor 2,5 mm² esp. balizamiento</t>
  </si>
  <si>
    <t>Transformador 45 W</t>
  </si>
  <si>
    <t>Juego conectores primarios unipolares</t>
  </si>
  <si>
    <t>Juego conectores secundarios unip</t>
  </si>
  <si>
    <t>Cable cobre desnudo para tierras</t>
  </si>
  <si>
    <t>Cable Cu 16 mm² 0,6/1KV</t>
  </si>
  <si>
    <t>Cuadro control balizamiento</t>
  </si>
  <si>
    <t>Regulador intensidad 5 escalones</t>
  </si>
  <si>
    <t>Cuadro protección balizamiento</t>
  </si>
  <si>
    <t>Baliza elevada omnidireccional 45 W</t>
  </si>
  <si>
    <t>Proyector halógeno 250 W esquina</t>
  </si>
  <si>
    <t>Báculo 1 m altura c/lámpara 60 W</t>
  </si>
  <si>
    <t>Manga viento iluminada</t>
  </si>
  <si>
    <t>Baliza roja de baja intensidad</t>
  </si>
  <si>
    <t>Lanzadera (cañón) contra-incendios</t>
  </si>
  <si>
    <t>Depósito espumógeno 400 l</t>
  </si>
  <si>
    <t>Tubería polietileno PN 10</t>
  </si>
  <si>
    <t>Pintura reflexiva señaliz. helipuerto</t>
  </si>
  <si>
    <t>Revest. pétreo monocapa Katrol RF</t>
  </si>
  <si>
    <t>Arqueta registrable Pref. HM  60x70x70 cm</t>
  </si>
  <si>
    <t>Extintor polvo CO2 de 5 kg.</t>
  </si>
  <si>
    <t>CUBIERTA TABLERO CERÁMICO M-H 100x25x4</t>
  </si>
  <si>
    <t>CARGADERO PERFIL UPN-100</t>
  </si>
  <si>
    <t>CANCELA TUBO ACERO LAMI.FRÍO</t>
  </si>
  <si>
    <t>HORMIGÓN LIMPIEZA HM-20/P/20/I CIM.V.MANUAL</t>
  </si>
  <si>
    <t>HORMIGÓN HA-25/P/40/IIa CIM.V.MANUAL.</t>
  </si>
  <si>
    <t>HORMIGÓN HA-25/P/20/IIa 2 CARAS 0,30m V.MANUAL MURO</t>
  </si>
  <si>
    <t>HORMIGÓN HA-25/P/20/I V.MANUAL LOSA</t>
  </si>
  <si>
    <t>LOSA ESCALERA 15 cm c/ peld</t>
  </si>
  <si>
    <t>INDICADOR DE DIRECCIÓN Y VELOCIDAD DE VIENTO ILUM.</t>
  </si>
  <si>
    <t>POSTE SEÑALIZADOR</t>
  </si>
  <si>
    <t>FARO HELIPUERTO S/PARR. 5.3.2 VOLUMEN II ANEXO OACI</t>
  </si>
  <si>
    <t>LUZ ELEVADA DE PERÍMETRO FATO</t>
  </si>
  <si>
    <t>LUZ EMPOTRADA  APROXIMACION PRINCIPAL</t>
  </si>
  <si>
    <t>SISTEMAS A-PAPI HELIPUERTOS MODELO 401HA-2-10+4xTAO100+4xKD</t>
  </si>
  <si>
    <t>RADIO EN BANDA AÉREA</t>
  </si>
  <si>
    <t>REFLECTOR ELEVADO DE ILUMINACION DE TLOF/FATO</t>
  </si>
  <si>
    <t>BALIZA ESFERICA 600mm CON TENSIÓN</t>
  </si>
  <si>
    <t>LUZ DE OBSTÁCULO DE PEQUEÑA INTENSIDAD</t>
  </si>
  <si>
    <t>LUZ DE OBSTÁCULO DE PEQUEÑA INTENSIDAD SOLAR</t>
  </si>
  <si>
    <t>ESTACIÓN METEOROLÓGICA</t>
  </si>
  <si>
    <t>SEMAF 1inca 20 bas fund 0.8</t>
  </si>
  <si>
    <t>CUADRO DE REGULACIÓN SEMÁFOROS</t>
  </si>
  <si>
    <t>ZANJA REFORZ BT 1 TUBOS 90MM</t>
  </si>
  <si>
    <t>ZANJA REFORZ BT 2 TUBOS 90MM</t>
  </si>
  <si>
    <t>ZANJA REFORZ BT 4 TUBOS 90MM</t>
  </si>
  <si>
    <t>ZANJA REFORZ BT 6 TUBOS 90MM</t>
  </si>
  <si>
    <t>ARQ.PREF.PP HIDROSTANK 58x58x60 cm.</t>
  </si>
  <si>
    <t>LINEA MONOF 2x6mm2 + TTx6mm2</t>
  </si>
  <si>
    <t>LÍNEA MONOF.  2x2.5+TTx2,5 mm2  tb rig PVC</t>
  </si>
  <si>
    <t>LÍNEA MONOF  2x2.5+ TT x2,5mm2</t>
  </si>
  <si>
    <t>LÍNEA 1x1.5 tb flx PVC CONTROL</t>
  </si>
  <si>
    <t>TUBO CORRUGADO PVC Ø20mm 30%acc</t>
  </si>
  <si>
    <t>TUBO RÍGIDO PVC Ø83 mm 30%acc</t>
  </si>
  <si>
    <t>CGBT  COMPLETO 900x580x95 mm HASTA 120 MÓDULOS 18mm</t>
  </si>
  <si>
    <t>INTERRUPTOR MAGNETOTÉRMICO  25A TETRAPOLAR</t>
  </si>
  <si>
    <t>INTR DIF 40A BIPOLAR  30mA</t>
  </si>
  <si>
    <t>INTERRUPTOR MGNT 20A 2P</t>
  </si>
  <si>
    <t>INTERRUPTOR MGNT 16A 2P</t>
  </si>
  <si>
    <t>INTERRUPTOR MGNT 10A 2P</t>
  </si>
  <si>
    <t>CONTACTOR BIPOLAR 16A</t>
  </si>
  <si>
    <t>CONTACTOR BIPOLAR 10A</t>
  </si>
  <si>
    <t>TOMA DE CORRIENT INDUS SLNT MONOF 16A</t>
  </si>
  <si>
    <t>PUNTO LUZ INTR ESTN 1x58W</t>
  </si>
  <si>
    <t>PIQUETA PT ø14mm LG=2m</t>
  </si>
  <si>
    <t>APRIETACABLES P/CABLE TIERRA</t>
  </si>
  <si>
    <t>CONDUCTOR PUESTA A TIERRA</t>
  </si>
  <si>
    <t>LIN PPAL TIERRA AISL 35mm2 ø40mm</t>
  </si>
  <si>
    <t>ARQUETA CONEXIÓN TIERRA 38x50x25</t>
  </si>
  <si>
    <t>MED.RES. TIERRA, INSTALACION ELECTRICA</t>
  </si>
  <si>
    <t>LEGALIZACIÓN DE LA INSTALACIÓN DE BT. C.FINAL</t>
  </si>
  <si>
    <t>TUBO PE100 ø125MM 16ATM 30%+ C/ZANJA NORMAL</t>
  </si>
  <si>
    <t>RED AG EXTINI INCD A GALVA  ø4´´</t>
  </si>
  <si>
    <t>RED AG EXTINI INCD A GALVA  ø1 1/2´´</t>
  </si>
  <si>
    <t>AISLANTE TÉRMICO ø100mm e 70 mm</t>
  </si>
  <si>
    <t>CASETA INTEMP.PEQ.DE CHAPA BIE 25mm</t>
  </si>
  <si>
    <t>VÁLV.COMPUE.CIERRE ELÁST.D=125mm y DADO ANCLAJE</t>
  </si>
  <si>
    <t>ed</t>
  </si>
  <si>
    <t>VÁLVULA ESFERA METAL D=2"</t>
  </si>
  <si>
    <t>VÁLVULA REDUCTORA DE PRESIÓN 1 1/2" EXTERIORES</t>
  </si>
  <si>
    <t>GRIFO EXTERIORES</t>
  </si>
  <si>
    <t>MONITOR AUTO OSCILANTE SABO MOD. SE-UAKM-L-S2-2,5</t>
  </si>
  <si>
    <t>LANZA AUTO ASPIRANTE DE ESPUMA SABO SE-FX-A-30-BZ</t>
  </si>
  <si>
    <t>l</t>
  </si>
  <si>
    <t>ESPUMÓGENO AFFF HYDRAL S3 - 3% EN DEPÓSITOS</t>
  </si>
  <si>
    <t>EXTINTOR POLVO ABC 9 kg.PR.IN</t>
  </si>
  <si>
    <t>CARRO EXTINTINTOR 50 kg. ABC</t>
  </si>
  <si>
    <t>EQUIPO SALVAMENTO PARA HELIPUERTOS DE SUPERFICIE</t>
  </si>
  <si>
    <t>ARQUETA PARA VALVULERIA Ø60-220mm</t>
  </si>
  <si>
    <t>PRUEBA DE ESTAQUEIDAD/FUNCIONAMIENTO PCI</t>
  </si>
  <si>
    <t>PINTURA ESM. SÍMBOLOS BLANCO</t>
  </si>
  <si>
    <t>PINTURA ESM. SÍMBOLOS ROJO</t>
  </si>
  <si>
    <t>PINTURA ESM.AMARILLA</t>
  </si>
  <si>
    <t>PINTURA ESM. NEGRA</t>
  </si>
  <si>
    <t>SEPARADOR HIDROCARBUROS SHDCO 3-15 BYP REMOSA</t>
  </si>
  <si>
    <t>CAN.H.POLI.L=1m D=150 C/REJ FUND NERV/CANCELA</t>
  </si>
  <si>
    <t>T.ENT.POLIETILENO AD CORRUG. SN8 D=160mm</t>
  </si>
  <si>
    <t>EXC.ZANJA A MÁQUINA T. COMPACTO</t>
  </si>
  <si>
    <t>RELL.TIERR.ZANJA MANO O MÁQUINA C/APORT.</t>
  </si>
  <si>
    <t>ARQUETA LADRI.REGISTRO 63x63x80 cm.</t>
  </si>
  <si>
    <t>ZANJA FILTRANTE 150cmX150cm COM MACHACA 5-10mm</t>
  </si>
  <si>
    <t>LIMITADOR GALIBO</t>
  </si>
  <si>
    <t>Total 2413</t>
  </si>
  <si>
    <t>2414</t>
  </si>
  <si>
    <t>Hidrantes</t>
  </si>
  <si>
    <t>Hidrante de 4"</t>
  </si>
  <si>
    <t>Tubería polietileno alta densidad 125 ø</t>
  </si>
  <si>
    <t>Llaves de corte para tubo PE de 125</t>
  </si>
  <si>
    <t>Total 2414</t>
  </si>
  <si>
    <t>Total 24</t>
  </si>
  <si>
    <t>29</t>
  </si>
  <si>
    <t>MEDIOS AUXILIARES</t>
  </si>
  <si>
    <t>Montaje y desmontaje de grúa torre</t>
  </si>
  <si>
    <t>mes</t>
  </si>
  <si>
    <t>Alquiler grúa torre 50-60 m 1300 kg en punta</t>
  </si>
  <si>
    <t>Mano de obra gruísta</t>
  </si>
  <si>
    <t>Instalación provisional  cuadros gruas</t>
  </si>
  <si>
    <t>Iluminación grúa torre</t>
  </si>
  <si>
    <t>Iluminación exterior de obra</t>
  </si>
  <si>
    <t>Suministro eléctrico mediante grupos electrógenos</t>
  </si>
  <si>
    <t>Acometida y conexion electrica de obra + trafo</t>
  </si>
  <si>
    <t>Consumo mensual electricidad/energia de obra</t>
  </si>
  <si>
    <t>Instalación provisional de fontanería</t>
  </si>
  <si>
    <t>Suministro mensual de agua</t>
  </si>
  <si>
    <t>Recogida provisional de pluviales</t>
  </si>
  <si>
    <t>Acometidas provisionales de pluviales</t>
  </si>
  <si>
    <t>Total 29</t>
  </si>
  <si>
    <t>31</t>
  </si>
  <si>
    <t>SEGURIDAD Y CONTROL DE ACCESOS</t>
  </si>
  <si>
    <t>COSTO MENSUAL DE VIGILANCIA DE OBRA</t>
  </si>
  <si>
    <t>CONTROL DE ACCESOS</t>
  </si>
  <si>
    <t>Total 31</t>
  </si>
  <si>
    <t>28</t>
  </si>
  <si>
    <t>PLAN DE RESIDUOS</t>
  </si>
  <si>
    <t>Dep. controlada vert. res. tierra c/canon v.</t>
  </si>
  <si>
    <t>Clasificacion Origen Residuos</t>
  </si>
  <si>
    <t>Transp Centro Tratamiento.&lt;20km Limpio</t>
  </si>
  <si>
    <t>Transp Centro Tratamiento.&lt;20km.Mezclado Cent</t>
  </si>
  <si>
    <t>Transp Centro Tratamiento.&lt;20km.Mezclado Depo</t>
  </si>
  <si>
    <t>Transp.Centro tratamiento&lt;20km. Reciclables</t>
  </si>
  <si>
    <t>Transp.Centro tratamiento&lt;20km. Madera</t>
  </si>
  <si>
    <t>Tramitacion Documentacion</t>
  </si>
  <si>
    <t>Punto Limpio</t>
  </si>
  <si>
    <t>Suministro de Bidón de 200 l</t>
  </si>
  <si>
    <t>Transporte de bidones</t>
  </si>
  <si>
    <t>Tratamiento envases metalicos</t>
  </si>
  <si>
    <t>Tratamiento envases plasticos</t>
  </si>
  <si>
    <t>Tratamiento elementos impregnados</t>
  </si>
  <si>
    <t>Tratamiento tierras impregnadas</t>
  </si>
  <si>
    <t>30</t>
  </si>
  <si>
    <t>3001</t>
  </si>
  <si>
    <t>Protecciones individuales</t>
  </si>
  <si>
    <t>Casco seguridad "N" homologado</t>
  </si>
  <si>
    <t>Casco seguridad "E" homologado</t>
  </si>
  <si>
    <t>Pantalla soldador eléctrica</t>
  </si>
  <si>
    <t>Pantalla contra partículas</t>
  </si>
  <si>
    <t>Gafa antipolvo anti-impactos</t>
  </si>
  <si>
    <t>Mascarilla Resp. antipolvo</t>
  </si>
  <si>
    <t>Filtro mascarilla antipolvo</t>
  </si>
  <si>
    <t>Protector auditivo</t>
  </si>
  <si>
    <t>Cinturón de seguridad</t>
  </si>
  <si>
    <t>Arnés amarre dorsal doble regulación</t>
  </si>
  <si>
    <t>Eslinga 12 mm 2 m 1 Mosquetón +1 gancho</t>
  </si>
  <si>
    <t>Cinturón porta-herramientas</t>
  </si>
  <si>
    <t>Pantalla soldador autógena</t>
  </si>
  <si>
    <t>Cinturón antivibratorio</t>
  </si>
  <si>
    <t>Mono o buzo de trabajo</t>
  </si>
  <si>
    <t>Impermeable</t>
  </si>
  <si>
    <t>Mandil de cuero p/ soldar</t>
  </si>
  <si>
    <t>Par de manguitos p/ soldar</t>
  </si>
  <si>
    <t>Par de polainas p/ soldar</t>
  </si>
  <si>
    <t>Par de guantes p/ soldar</t>
  </si>
  <si>
    <t>Par de guantes de goma finos</t>
  </si>
  <si>
    <t>Par de guantes de cuero</t>
  </si>
  <si>
    <t>Par de guantes anticorte</t>
  </si>
  <si>
    <t>Par de guantes dieléctricos</t>
  </si>
  <si>
    <t>Par de botas de seguridad</t>
  </si>
  <si>
    <t>Peto reflectante de seguridad</t>
  </si>
  <si>
    <t>Par de botas de agua (verde)</t>
  </si>
  <si>
    <t>Chaleco reflectante de seguridad</t>
  </si>
  <si>
    <t>Total 3001</t>
  </si>
  <si>
    <t>3002</t>
  </si>
  <si>
    <t>Protecciones colectivas</t>
  </si>
  <si>
    <t>Señal normalizada p/ 3 usos</t>
  </si>
  <si>
    <t>Cartel indicativo de riesgo</t>
  </si>
  <si>
    <t>Placa "Hombre fulminado"</t>
  </si>
  <si>
    <t>Cartel autoadhesivo riesgo</t>
  </si>
  <si>
    <t>Cordón de balizamiento</t>
  </si>
  <si>
    <t>Red seguridad primera puesta (Estructura)</t>
  </si>
  <si>
    <t>Red vertical en cierre fachadas (Albañilería)</t>
  </si>
  <si>
    <t>Red seguridad horizontal</t>
  </si>
  <si>
    <t>Setas plástico Prot. armaduras</t>
  </si>
  <si>
    <t>Tablones Prot. armaduras</t>
  </si>
  <si>
    <t>Barandilla c/soporte y tablón, forjados</t>
  </si>
  <si>
    <t>Barandilla soporte y tablón, vaciados</t>
  </si>
  <si>
    <t>Barandilla protección arbolado</t>
  </si>
  <si>
    <t>Barandilla Protec. escaleras</t>
  </si>
  <si>
    <t>Tapa arquetas y huecos</t>
  </si>
  <si>
    <t>Pasarela sobre zanja</t>
  </si>
  <si>
    <t>Escalera de acceso 1.5 m</t>
  </si>
  <si>
    <t>Escalera CRAB provisional</t>
  </si>
  <si>
    <t>Plataforma en voladizo</t>
  </si>
  <si>
    <t>Marquesina de protección</t>
  </si>
  <si>
    <t>Barrera Tráfico de Hormigón</t>
  </si>
  <si>
    <t>Extintor polvo polivalente</t>
  </si>
  <si>
    <t>Extintor CO2 12 Kg</t>
  </si>
  <si>
    <t>Puesta a tierra</t>
  </si>
  <si>
    <t>Inst. Eléctr. provisional obra</t>
  </si>
  <si>
    <t>Red vertical escaleras</t>
  </si>
  <si>
    <t>Valla autónoma</t>
  </si>
  <si>
    <t>malla simple torsión galvanizada 40/14 h=2 m</t>
  </si>
  <si>
    <t>Puerta 1 hoja corredera 450x200 cm  malla s/t galvanizada</t>
  </si>
  <si>
    <t>Puerta 1 hoja abatible 120x200 cm  malla s/t galvanizada</t>
  </si>
  <si>
    <t>Total 3002</t>
  </si>
  <si>
    <t>3003</t>
  </si>
  <si>
    <t>Inst. higiene y bienestar</t>
  </si>
  <si>
    <t>Caseta prefabricada Vestuario</t>
  </si>
  <si>
    <t>Caseta prefabricada Comedor</t>
  </si>
  <si>
    <t>Caseta prefabricada oficina dirección/Propiedad</t>
  </si>
  <si>
    <t>Caseta prefabricada Aseos/botiquin</t>
  </si>
  <si>
    <t>Aseo móvil</t>
  </si>
  <si>
    <t>Mesa de madera p/ 12 personas</t>
  </si>
  <si>
    <t>Banco madera p/ 6 personas</t>
  </si>
  <si>
    <t>Calienta comidas</t>
  </si>
  <si>
    <t>Radiador infrarrojos</t>
  </si>
  <si>
    <t>Pileta con 10 grifos</t>
  </si>
  <si>
    <t>Acometida agua</t>
  </si>
  <si>
    <t>Acometida electricidad</t>
  </si>
  <si>
    <t>Enganche a la red de saneamiento</t>
  </si>
  <si>
    <t>Recipiente recogida basuras</t>
  </si>
  <si>
    <t>Taquilla metálica individual</t>
  </si>
  <si>
    <t>Ducha agua fría y caliente</t>
  </si>
  <si>
    <t>Inodoro completo</t>
  </si>
  <si>
    <t>Urinario Mural temporizado</t>
  </si>
  <si>
    <t>Lavabo agua fría y caliente</t>
  </si>
  <si>
    <t>Espejo instalado</t>
  </si>
  <si>
    <t>Calentador agua 100 l</t>
  </si>
  <si>
    <t>Percha p/ ducha y W.C</t>
  </si>
  <si>
    <t>Portarrollos indus. c/ cerradura</t>
  </si>
  <si>
    <t>Secador automático manos</t>
  </si>
  <si>
    <t>Toallero industrial, celulosa</t>
  </si>
  <si>
    <t>Jabonera industrial 1 litro</t>
  </si>
  <si>
    <t>Urbanización campamento</t>
  </si>
  <si>
    <t>Zahorra artificial 75% base e=15 cm</t>
  </si>
  <si>
    <t>Total 3003</t>
  </si>
  <si>
    <t>3004</t>
  </si>
  <si>
    <t>Medicina prev. y primeros auxilios</t>
  </si>
  <si>
    <t>Botiquín completo</t>
  </si>
  <si>
    <t>Botiquín completo, portátil</t>
  </si>
  <si>
    <t>Reposición material sanitario</t>
  </si>
  <si>
    <t>Reconocimiento médico obligatorio</t>
  </si>
  <si>
    <t>Total 3004</t>
  </si>
  <si>
    <t>3005</t>
  </si>
  <si>
    <t>Mano de obra de seguridad</t>
  </si>
  <si>
    <t>h</t>
  </si>
  <si>
    <t>Mano obra brigada seguridad</t>
  </si>
  <si>
    <t>Reunión comité seguridad</t>
  </si>
  <si>
    <t>Formación de personal</t>
  </si>
  <si>
    <t>Personal limpieza instalación</t>
  </si>
  <si>
    <t>Total 3005</t>
  </si>
  <si>
    <t>Total 30</t>
  </si>
  <si>
    <t>50</t>
  </si>
  <si>
    <t>COORDINACION ENCARGADO GENERAL</t>
  </si>
  <si>
    <t>Total 50</t>
  </si>
  <si>
    <t>Total PV NHA</t>
  </si>
  <si>
    <t xml:space="preserve">CONTINUACIÓN DE LAS OBRAS  NUEVO HOSPITAL DE ALCAÑIZ </t>
  </si>
  <si>
    <t>LOTE I.- ESTRUCTURA, URBANIZACIÓN Y SERVICIOS</t>
  </si>
  <si>
    <t>LOTE II.- OBRA CIVIL</t>
  </si>
  <si>
    <t>PrPres</t>
  </si>
  <si>
    <t>PEM proyecto</t>
  </si>
  <si>
    <t>ALBAÑILERÍA</t>
  </si>
  <si>
    <t>Muro de 19 cm de espesor  fábrica de termoarcilla</t>
  </si>
  <si>
    <t>Muro de 14 cm de espesor  fábrica de termoarcilla</t>
  </si>
  <si>
    <t>Fábrica  1 pie ladrillo mortero vibroprensado</t>
  </si>
  <si>
    <t>Tabique paneles tipo Ladriyeso 12 de 75x27.5x12 cm</t>
  </si>
  <si>
    <t>Fábrica ½ pie L.M. 12 cm</t>
  </si>
  <si>
    <t>Fábrica  L.M. separacion pavimentos</t>
  </si>
  <si>
    <t>Tabicón de ladrillo H.D.</t>
  </si>
  <si>
    <t>Fábrica ½ pie L.H.D.</t>
  </si>
  <si>
    <t>Sectorización patinillos Instal. RF-90</t>
  </si>
  <si>
    <t>Tabique C. yeso  15+15/70/15+15 40</t>
  </si>
  <si>
    <t>Tab. C.yeso Hidr. 15+15/70/15+15 40</t>
  </si>
  <si>
    <t>Tabique técnico C-Y Hidr. 15+15/70 /40</t>
  </si>
  <si>
    <t>Tabique C. yeso 4x15/1x15+Pb2+125/70 /40</t>
  </si>
  <si>
    <t>Tabique C. yeso 4x15/1x15+125/70 /40</t>
  </si>
  <si>
    <t>Trasd. C. Y. 1 cara 2x15+70 mm 40</t>
  </si>
  <si>
    <t>Trasd. C.Y. Hidr. 2x15H+70 c/ 40</t>
  </si>
  <si>
    <t>Guarnecido Maestr. y enlucido</t>
  </si>
  <si>
    <t>Formación de cabecero rasillón</t>
  </si>
  <si>
    <t>Enfosc. Maestr. Fratr. 1:4 V</t>
  </si>
  <si>
    <t>Enfoscado fratrasado 1:4 Hidr. Trasdos cámara</t>
  </si>
  <si>
    <t>Enfoscado fratrasado 1:4 Hidr. fachada</t>
  </si>
  <si>
    <t>Embocadura pasos instalaciones cubierta</t>
  </si>
  <si>
    <t>Embocadura pasos instalaciones casetón</t>
  </si>
  <si>
    <t>Formación de estrado rasillón</t>
  </si>
  <si>
    <t>Formación barra cafetería vidrio</t>
  </si>
  <si>
    <t>Formación mostrador información Silestone</t>
  </si>
  <si>
    <t>Recrecido salón de actos y rampa interior</t>
  </si>
  <si>
    <t>Obra civil de implantación de salas y equipos</t>
  </si>
  <si>
    <t>Refuerzo DM 60 mm sujección barras minusv.</t>
  </si>
  <si>
    <t>Ayudas a las instalaciones y otros oficios</t>
  </si>
  <si>
    <t>06</t>
  </si>
  <si>
    <t>CUBIERTAS</t>
  </si>
  <si>
    <t>Cubierta plana Asf. Grava gris c/ Aisl</t>
  </si>
  <si>
    <t>Cubierta plana Asf. Grava blanca c/ Aisl</t>
  </si>
  <si>
    <t>Terrazo granallado 50x50</t>
  </si>
  <si>
    <t>Solado losa filtrante 50x50</t>
  </si>
  <si>
    <t>Cubierta plana Asf. Grava Colores  s/ Aisl</t>
  </si>
  <si>
    <t>Cubierta bicapa Asf. Trans. p/ solar c/ Aisl</t>
  </si>
  <si>
    <t>Cubierta bicapa Asf. Trans. p/ solar s/ Aisl</t>
  </si>
  <si>
    <t>Cubierta chapa de cinc 0,8 con junta alzada</t>
  </si>
  <si>
    <t>Cubierta chapa ondulada galvanizada 1,2</t>
  </si>
  <si>
    <t>Cubierta inclinada paneles sándwich 50 mm</t>
  </si>
  <si>
    <t>Claraboya fija metacrilato Ø100cm doble valva</t>
  </si>
  <si>
    <t>Lucernario marquesina acceso principal 1,20 m</t>
  </si>
  <si>
    <t>Lucernario marquesina acceso Urgencias 1,50 m</t>
  </si>
  <si>
    <t>Lucernario lineal edificio industrial</t>
  </si>
  <si>
    <t>Impermeabilización cubierta de hormigón</t>
  </si>
  <si>
    <t>Remate patinillo placa Dekton 12 mm L aluminio</t>
  </si>
  <si>
    <t>Rebosadero de aluminio anodizado</t>
  </si>
  <si>
    <t>Cubierta panel composite 4 mm</t>
  </si>
  <si>
    <t>Canalón cuadrado de acero prelacado, de desarrollo 30 cm</t>
  </si>
  <si>
    <t>Tubería de pp. insonorizado 110 mm</t>
  </si>
  <si>
    <t>Tubería de pp. insonorizado 125 mm</t>
  </si>
  <si>
    <t>Tubería de pp. insonorizado 160 mm</t>
  </si>
  <si>
    <t>Tubería de pp. insonorizado 200 mm</t>
  </si>
  <si>
    <t>Tubería de pp. insonorizado 250 mm</t>
  </si>
  <si>
    <t>Total 06</t>
  </si>
  <si>
    <t>07</t>
  </si>
  <si>
    <t>PAVIMENTOS Y REVESTIMIENTOS</t>
  </si>
  <si>
    <t>Formación bancada continua</t>
  </si>
  <si>
    <t>Remate bancada UPN galvanizada</t>
  </si>
  <si>
    <t>Pav. Terrazo Bicapa Microgr. M-77 60x40x3,9</t>
  </si>
  <si>
    <t>Corte en pavimento sellado</t>
  </si>
  <si>
    <t>Rodapié tubo aluminio 70x20</t>
  </si>
  <si>
    <t>Angular aluminio 100x80 e 1,5 mm remate terrazo</t>
  </si>
  <si>
    <t>Perfil de acero inoxidable ¼ Ø r=3 cm e=2 mm</t>
  </si>
  <si>
    <t>Esquinero ángulo A. Inox. L 3,5x3,5 cm</t>
  </si>
  <si>
    <t>Pav. Bicapa 60x40x3,9 Descan</t>
  </si>
  <si>
    <t>Peldaño Microgr. carborúndum</t>
  </si>
  <si>
    <t>Pisa Microgr. carborúndum</t>
  </si>
  <si>
    <t>Pav. gres Comp. 40x40 AlcG. N Aseo</t>
  </si>
  <si>
    <t>Tarima Mz. Junckers haya S</t>
  </si>
  <si>
    <t>Preparación de piso p/acabado</t>
  </si>
  <si>
    <t>Pav. PVC Antidesliz. Altro K30</t>
  </si>
  <si>
    <t>Pav. PVC Altro Aquarius antidesliz. 2 mm</t>
  </si>
  <si>
    <t>Pav. PVC Tarkett Iq Optima 2mm Lab Rod</t>
  </si>
  <si>
    <t>Pav. PVC Tarkett IQ toro sc 2mm conductivo</t>
  </si>
  <si>
    <t>F.S. metálico TATE  60x60 PVC Megalit</t>
  </si>
  <si>
    <t>Alfombra de entrada aluminio y tejido</t>
  </si>
  <si>
    <t>Batiente granito labra fina 18</t>
  </si>
  <si>
    <t>Junta Dil. suelo 50.50 peatonal</t>
  </si>
  <si>
    <t>Junta Dilat. Enluc. pared/techo</t>
  </si>
  <si>
    <t>Alic. gres 20x20 4 pastillas Cinca</t>
  </si>
  <si>
    <t>Rev. PVC Rigido. Altro Whiterock FR</t>
  </si>
  <si>
    <t>Empanelado tablero fenólico, e=6 mm</t>
  </si>
  <si>
    <t>Pieza remate suelo Baglinox 3550</t>
  </si>
  <si>
    <t>Aplac. P. Artf. M-77 Antepecho 100x30</t>
  </si>
  <si>
    <t>Tapa Antepecho P. Artf. M-77 30</t>
  </si>
  <si>
    <t>Zanquin P. Artf. M-77</t>
  </si>
  <si>
    <t>Aplac. granito 2 cm o porcelánico 1,5 cm o porcel.</t>
  </si>
  <si>
    <t>Revestimiento Porcelánico Techlam 3 mm</t>
  </si>
  <si>
    <t>Sellado de patinillos con hormigón</t>
  </si>
  <si>
    <t>Total 07</t>
  </si>
  <si>
    <t>08</t>
  </si>
  <si>
    <t>FACHADA</t>
  </si>
  <si>
    <t>Fachada ventilada placas cerámicas Faveker</t>
  </si>
  <si>
    <t>Revestim. chapa minionda acero galv F 0.8mm</t>
  </si>
  <si>
    <t>Aislamiento térmico sate lana de vidrio 10</t>
  </si>
  <si>
    <t>Recercados/vierteaguas composite</t>
  </si>
  <si>
    <t>Albardilla de coronación composite</t>
  </si>
  <si>
    <t>Forro panel composite 4 mm</t>
  </si>
  <si>
    <t>Chapado granito nacional arenado 2 cm + asil</t>
  </si>
  <si>
    <t>Cerramiento metálico lamas y panel</t>
  </si>
  <si>
    <t>Puerta en cerramiento metálico lamas y panel</t>
  </si>
  <si>
    <t>Estructura acero sujección conductos</t>
  </si>
  <si>
    <t>Total 08</t>
  </si>
  <si>
    <t>09</t>
  </si>
  <si>
    <t>FALSOS TECHOS</t>
  </si>
  <si>
    <t>F.T. continuo Cartón-Yeso Tab</t>
  </si>
  <si>
    <t>F.T. continuo Cartón-Yeso Escaleras</t>
  </si>
  <si>
    <t>F.T. acústico Knauf Delta 12/25</t>
  </si>
  <si>
    <t>F.T. fibras Amstrong Microlook 60x60</t>
  </si>
  <si>
    <t>F.T. Heradesign Superfine Plus 60x60 35 Perf.</t>
  </si>
  <si>
    <t>F.T. Bandejas metalicas lamas 30-40 2 mm RAL</t>
  </si>
  <si>
    <t>Perfilería apoyo tubo alum. 50.20.20.40.40 Alcar</t>
  </si>
  <si>
    <t>F.T. Exterior 75C/150C/225C de Luxalon</t>
  </si>
  <si>
    <t>F.T. acustico MDF 16mm chapado haya</t>
  </si>
  <si>
    <t>F.T. lamas Tectoline multifirmato Al entrec.abierta a=30-80-130-180 mm H4</t>
  </si>
  <si>
    <t>F.T. panel sandwich lana de roca</t>
  </si>
  <si>
    <t>F.T. continuo Cartón-Yeso sin cuelgue</t>
  </si>
  <si>
    <t>Total 09</t>
  </si>
  <si>
    <t>10</t>
  </si>
  <si>
    <t>CARPINTERÍA Y CERRAJERÍA EXTERIORES</t>
  </si>
  <si>
    <t/>
  </si>
  <si>
    <t>CARPINTERÍA DE ALUMINIO SISTEMA IT-72HO RPT</t>
  </si>
  <si>
    <t>Carpintería de aluminio Modelo V1</t>
  </si>
  <si>
    <t>Carpintería de aluminio Modelo V2</t>
  </si>
  <si>
    <t>Carpintería de aluminio Modelo V3</t>
  </si>
  <si>
    <t>Carpintería de aluminio Modelo V4</t>
  </si>
  <si>
    <t>Carpintería de aluminio Modelo V4 persiana</t>
  </si>
  <si>
    <t>Carpintería de aluminio Modelo V5</t>
  </si>
  <si>
    <t>Carpintería de aluminio Modelo V5 con persiana</t>
  </si>
  <si>
    <t>Carpintería de aluminio Modelo V7</t>
  </si>
  <si>
    <t>Carpintería de aluminio Modelo V8</t>
  </si>
  <si>
    <t>Carpintería de aluminio Modelo V9</t>
  </si>
  <si>
    <t>Carpintería de aluminio Modelo V10</t>
  </si>
  <si>
    <t>Carpintería de aluminio Modelo V12</t>
  </si>
  <si>
    <t>Carpintería de aluminio Modelo V13</t>
  </si>
  <si>
    <t>Carpintería de aluminio Modelo V14</t>
  </si>
  <si>
    <t>Carpintería de aluminio Modelo V15</t>
  </si>
  <si>
    <t>Carpintería de aluminio Modelo V15 con persiana</t>
  </si>
  <si>
    <t>Carpintería de aluminio Modelo V17</t>
  </si>
  <si>
    <t>Carpintería de aluminio Modelo V20</t>
  </si>
  <si>
    <t>Carpintería de aluminio Modelo V22</t>
  </si>
  <si>
    <t>Carpintería de aluminio Modelo V22 con persiana</t>
  </si>
  <si>
    <t>Carpintería de aluminio Modelo V6</t>
  </si>
  <si>
    <t>Carpintería de aluminio Modelo V6 con persiana</t>
  </si>
  <si>
    <t>Carpintería de aluminio Modelo V31</t>
  </si>
  <si>
    <t>Carpintería de aluminio Modelo V32</t>
  </si>
  <si>
    <t>Carpintería de aluminio Modelo V33</t>
  </si>
  <si>
    <t>Carpintería de aluminio Modelo V36</t>
  </si>
  <si>
    <t>Carpintería de aluminio Modelo V42</t>
  </si>
  <si>
    <t>Carpintería de aluminio Modelo V43</t>
  </si>
  <si>
    <t>Carpintería de aluminio Modelo V44</t>
  </si>
  <si>
    <t>Carpintería de aluminio Modelo V44*</t>
  </si>
  <si>
    <t>Carpintería de aluminio Modelo V45</t>
  </si>
  <si>
    <t>CARPINTERÍA DE ALUMINIO SISTEMA IT-75RPT</t>
  </si>
  <si>
    <t>Motorización de persiana.</t>
  </si>
  <si>
    <t>CARPINTERÍA DE ALUMINIO SISTEMA IT-75 COPLANAR</t>
  </si>
  <si>
    <t>Carpintería de aluminio Modelo V11</t>
  </si>
  <si>
    <t>Carpintería de aluminio Modelo V18</t>
  </si>
  <si>
    <t>Carpintería de aluminio Modelo V19</t>
  </si>
  <si>
    <t>Carpintería de aluminio Modelo V21</t>
  </si>
  <si>
    <t>Carpintería de aluminio Modelo V30</t>
  </si>
  <si>
    <t>Carpintería de aluminio Modelo V34</t>
  </si>
  <si>
    <t>Carpintería de aluminio Modelo V35</t>
  </si>
  <si>
    <t>Carpintería de aluminio Modelo V40</t>
  </si>
  <si>
    <t>Carpintería de aluminio Modelo V46</t>
  </si>
  <si>
    <t>Carpintería de aluminio Modelo V53</t>
  </si>
  <si>
    <t>Carpintería de aluminio Modelo V55</t>
  </si>
  <si>
    <t>Muro cortina IT-50-MC de tapetas</t>
  </si>
  <si>
    <t>Celosía Itesal Lama 50</t>
  </si>
  <si>
    <t>V47 Frente con Puerta Automática 2Hc Manusa</t>
  </si>
  <si>
    <t>V49 Frente con Puerta Automática 2Hc Manusa</t>
  </si>
  <si>
    <t>V50 Frente con Puerta Automática 2Hc Manusa</t>
  </si>
  <si>
    <t>V51 Frente con Puerta Automática 2Hc Manusa</t>
  </si>
  <si>
    <t>V52 Frente con Puerta Automática 2Hc Manusa</t>
  </si>
  <si>
    <t>V61 Frente con Puerta Automática 2Hc Manusa</t>
  </si>
  <si>
    <t>V62 Frente con Puerta Automática 2Hc Manusa</t>
  </si>
  <si>
    <t>Mosquitera fija aluminio</t>
  </si>
  <si>
    <t>Sensor tipo ESPE en hoja fija</t>
  </si>
  <si>
    <t>Cerradura con llave maestra en manilla de ventana o puerta</t>
  </si>
  <si>
    <t>Cargadero metálico L-100.10 fachadas</t>
  </si>
  <si>
    <t>Palastro contenedores residuos 450x20 mm</t>
  </si>
  <si>
    <t>Pasarela Tramex Galva. 30x100;30x3</t>
  </si>
  <si>
    <t>CelosíaTamiluz Z-60 Al fija.</t>
  </si>
  <si>
    <t>P-C-8 Puerta Celosía Tamiluz Z-60 Al fija</t>
  </si>
  <si>
    <t>Celosía Trámex 200x200x20 Galv</t>
  </si>
  <si>
    <t>Puertas en Celosía Trámex 200x200x20 Galv</t>
  </si>
  <si>
    <t>Celosía fija lamas acero tipo corten</t>
  </si>
  <si>
    <t>Marquesina vidrio acero inox</t>
  </si>
  <si>
    <t>Mástil bandera 6 m</t>
  </si>
  <si>
    <t>Bastidor tubo acero y cargadero carpinterías</t>
  </si>
  <si>
    <t>Estructura tubo acero chapado Pilares y otros</t>
  </si>
  <si>
    <t>Esc. metálica peldaños trámex c/ barandilla</t>
  </si>
  <si>
    <t>Forrado acero tipo corten</t>
  </si>
  <si>
    <t>Estructura acero sujección chimeneas</t>
  </si>
  <si>
    <t>Acero laminado AE-355(A-52) Galv</t>
  </si>
  <si>
    <t>Tubo de aluminio 80x80 e 1.5 mm anodizado</t>
  </si>
  <si>
    <t>Marquesina panel composite</t>
  </si>
  <si>
    <t>Barrera fónica</t>
  </si>
  <si>
    <t>Pasamanos tubo acero galv ø 50 mm</t>
  </si>
  <si>
    <t>Linea de vida homologada</t>
  </si>
  <si>
    <t>Total 10</t>
  </si>
  <si>
    <t>11</t>
  </si>
  <si>
    <t>CARPINTERÍA Y CERRAJERÍA INTERIORES</t>
  </si>
  <si>
    <t>HERRAJES</t>
  </si>
  <si>
    <t>Ud.</t>
  </si>
  <si>
    <t>GRUPO 1</t>
  </si>
  <si>
    <t>GRUPO 1A</t>
  </si>
  <si>
    <t>GRUPO 1B</t>
  </si>
  <si>
    <t>GRUPO 2</t>
  </si>
  <si>
    <t>GRUPO 2A</t>
  </si>
  <si>
    <t>GRUPO 2B</t>
  </si>
  <si>
    <t>GRUPO 4A</t>
  </si>
  <si>
    <t>GRUPO 7</t>
  </si>
  <si>
    <t>GRUPO 7A</t>
  </si>
  <si>
    <t>GRUPO 7B</t>
  </si>
  <si>
    <t>GRUPO 8</t>
  </si>
  <si>
    <t>GRUPO 9</t>
  </si>
  <si>
    <t>GRUPO 9A</t>
  </si>
  <si>
    <t>GRUPO 10</t>
  </si>
  <si>
    <t>GRUPO 11</t>
  </si>
  <si>
    <t>GRUPO 12A</t>
  </si>
  <si>
    <t>GRUPO 13</t>
  </si>
  <si>
    <t>GRUPO 14</t>
  </si>
  <si>
    <t>GRUPO 15</t>
  </si>
  <si>
    <t>GRUPO 16</t>
  </si>
  <si>
    <t>GRUPO 16A</t>
  </si>
  <si>
    <t>GRUPO 17</t>
  </si>
  <si>
    <t>GRUPO 18</t>
  </si>
  <si>
    <t>GRUPO 19</t>
  </si>
  <si>
    <t>GRUPO 20</t>
  </si>
  <si>
    <t>GRUPO 20A</t>
  </si>
  <si>
    <t>GRUPO 21</t>
  </si>
  <si>
    <t>GRUPO 24</t>
  </si>
  <si>
    <t>GRUPO 25</t>
  </si>
  <si>
    <t>GRUPO 26</t>
  </si>
  <si>
    <t>GRUPO 27</t>
  </si>
  <si>
    <t>GRUPO 28</t>
  </si>
  <si>
    <t>GRUPO 29</t>
  </si>
  <si>
    <t>GRUPO 30</t>
  </si>
  <si>
    <t>GRUPO 31</t>
  </si>
  <si>
    <t>GRUPO 32</t>
  </si>
  <si>
    <t>GRUPO A</t>
  </si>
  <si>
    <t>GRUPO AA</t>
  </si>
  <si>
    <t>GRUPO AB</t>
  </si>
  <si>
    <t>GRUPO B</t>
  </si>
  <si>
    <t>GRUPO BA</t>
  </si>
  <si>
    <t>GRUPO D</t>
  </si>
  <si>
    <t>GRUPO E</t>
  </si>
  <si>
    <t>GRUPO G</t>
  </si>
  <si>
    <t>GRUPO GA</t>
  </si>
  <si>
    <t>GRUPO GB</t>
  </si>
  <si>
    <t>GRUPO I</t>
  </si>
  <si>
    <t>GRUPO J</t>
  </si>
  <si>
    <t>GRUPO K</t>
  </si>
  <si>
    <t>GRUPO L</t>
  </si>
  <si>
    <t>GRUPO M</t>
  </si>
  <si>
    <t>GRUPO MA</t>
  </si>
  <si>
    <t>GRUPO N</t>
  </si>
  <si>
    <t>GRUPO O</t>
  </si>
  <si>
    <t>GRUPO P</t>
  </si>
  <si>
    <t>GRUPO Q</t>
  </si>
  <si>
    <t>GRUPO R</t>
  </si>
  <si>
    <t>GRUPO RA</t>
  </si>
  <si>
    <t>GRUPO RB</t>
  </si>
  <si>
    <t>GRUPO U</t>
  </si>
  <si>
    <t>GRUPO X</t>
  </si>
  <si>
    <t>GRUPO XB</t>
  </si>
  <si>
    <t>GRUPO Y</t>
  </si>
  <si>
    <t>GRUPO 5</t>
  </si>
  <si>
    <t>GRUPO 5A</t>
  </si>
  <si>
    <t>GRUPO 6</t>
  </si>
  <si>
    <t>Total 11006097.4</t>
  </si>
  <si>
    <t>Premarco de madera</t>
  </si>
  <si>
    <t>Puerta de paso abatible 1H 2100 x 720 (30dB)</t>
  </si>
  <si>
    <t>Puerta de paso abatible 1H 2100 x 820 (30dB)</t>
  </si>
  <si>
    <t>Puerta de paso abatible 1H 210 x 1020 (30dB)</t>
  </si>
  <si>
    <t>Puerta de paso vaivén 1H 2100 x 1020 (30dB)</t>
  </si>
  <si>
    <t>Puerta de paso abatible 1H 2100 x 1200 (30dB)</t>
  </si>
  <si>
    <t>Puerta de paso abatible 2H 2100 x 1350 (30dB)</t>
  </si>
  <si>
    <t>Puerta de paso abatible 2H 2100 x 1500 (30dB)</t>
  </si>
  <si>
    <t>Puerta de paso abatible 2H 2100 x 1600 (30dB)</t>
  </si>
  <si>
    <t>Puerta de paso Corredera casoneto 1H 2100 x 900</t>
  </si>
  <si>
    <t>Puerta de paso abatible 2H 2100 x 1200 (30dB)</t>
  </si>
  <si>
    <t>Puerta de paso vaivén  2H 2100 x 1200 (30dB)</t>
  </si>
  <si>
    <t>Puerta de paso abatible 1H 2100 x 830 Emplomada</t>
  </si>
  <si>
    <t>Puerta de paso abatible 1H 2100 x 1000 Emplomada</t>
  </si>
  <si>
    <t>Puerta de paso abatible 2H 2100 x 1600 Emplomada</t>
  </si>
  <si>
    <t>Armario 2H p/ empotrar 75x60x210</t>
  </si>
  <si>
    <t>Armario 1H p/empotrar 60x55x210</t>
  </si>
  <si>
    <t>Armario 2H p/empotrar130x60x210</t>
  </si>
  <si>
    <t>P-14 automática corredera 1Hc 140x210 herm. vid.</t>
  </si>
  <si>
    <t>P-15 automática corredera 1Hc 170x210 C-Al V</t>
  </si>
  <si>
    <t>P-17 madera 1Hc 160x210 C-Al</t>
  </si>
  <si>
    <t>L de aluminio 20x20 e 3 mm anodizado plata</t>
  </si>
  <si>
    <t>Empanelado panel  fenólico, e= 6 mm</t>
  </si>
  <si>
    <t>Puerta integrada empanelado 1H 82x210 C-Al</t>
  </si>
  <si>
    <t>Empanelado acust. MDF 16mm chapado haya</t>
  </si>
  <si>
    <t>Ventana Fija Vi-1; Vi-2; Vi-3 C-Al</t>
  </si>
  <si>
    <t>Ventana especial emplomada V-Pb</t>
  </si>
  <si>
    <t>Ms-Mamparas Sanitarias 12 mm</t>
  </si>
  <si>
    <t>Separador urinarios</t>
  </si>
  <si>
    <t>Estructura apoyo encimera</t>
  </si>
  <si>
    <t>Encimera compacta Silestone</t>
  </si>
  <si>
    <t>Pasamanos y defensa Acrovyn HRB-35</t>
  </si>
  <si>
    <t>Defensa Acrovyn SRC 50 carros</t>
  </si>
  <si>
    <t>Defensa Acrovyn SCR-80 camas</t>
  </si>
  <si>
    <t>Esquinera Acrovyn SM 20</t>
  </si>
  <si>
    <t>Mamp. metálica Premosa Premium</t>
  </si>
  <si>
    <t>Mamp. metálica Premosa Premium hermética</t>
  </si>
  <si>
    <t>Mamp. metálica Premosa Premium  Psiquiatría</t>
  </si>
  <si>
    <t>Puerta 1H 82x210 Mamp. Premosa Premium</t>
  </si>
  <si>
    <t>Puerta 1H 92x210 Mamp. Premosa Premium</t>
  </si>
  <si>
    <t>Puerta 1H 120x210 Mamp. Premosa Premium</t>
  </si>
  <si>
    <t>Puerta 1Hc 135x210 Mamp. Premosa Premium</t>
  </si>
  <si>
    <t>Puerta 2H 150x210 Mamp. Premosa Premium</t>
  </si>
  <si>
    <t>Puerta 1Hc 150x210 Mamp. Premosa Premium</t>
  </si>
  <si>
    <t>Puerta 2H 160x210 Mamp. Premosa Premium</t>
  </si>
  <si>
    <t>Puerta 2Hc 240x210 Mamp. Premosa Premium</t>
  </si>
  <si>
    <t>Ventana guillotina 80x120 ac.inox.y acr.lamin</t>
  </si>
  <si>
    <t>Ventana guillotina 80x120 ac.inox. pb</t>
  </si>
  <si>
    <t>Escalera Acero Inox</t>
  </si>
  <si>
    <t>Trampilla Acero Inox. Acceso aljibe</t>
  </si>
  <si>
    <t>Cargadero metálico UPN-160</t>
  </si>
  <si>
    <t>Cargadero metálico L-100.10 interior</t>
  </si>
  <si>
    <t>Embocadura ascensor Acero Inox 1,5 mm</t>
  </si>
  <si>
    <t>Rodapié palastro acero inoxidable 18 cm</t>
  </si>
  <si>
    <t>Suplemento estructura torres / lámpara</t>
  </si>
  <si>
    <t>Estructura acero 120.60.4 puertas pesadas</t>
  </si>
  <si>
    <t>Estructura auxiliar acero cabeceros gases</t>
  </si>
  <si>
    <t>Pasarela metálica tramex Instalaciones</t>
  </si>
  <si>
    <t>Soporte aparato TV en techo</t>
  </si>
  <si>
    <t>Persiana Aluminio Winblock enrollable motor</t>
  </si>
  <si>
    <t>Mirilla de 150x25 cm 6+6 / P / 6+6</t>
  </si>
  <si>
    <t>Barandilla vidrio curvo y "T" acero Inox 80.5</t>
  </si>
  <si>
    <t>Barandilla vidrio y "L" acero inox 80.5</t>
  </si>
  <si>
    <t>Pasamanos acero inox escalera</t>
  </si>
  <si>
    <t>Barandilla chapa metálica perforada</t>
  </si>
  <si>
    <t>Barandilla pletina 50.10 pasamanos 80.40.10</t>
  </si>
  <si>
    <t>Pasamanos tubo acero ø 50 mm</t>
  </si>
  <si>
    <t>Puerta A1 1H Ac. inox 82x203 c/ mirilla 50x40</t>
  </si>
  <si>
    <t>Puerta A2 1H Ac. inox 92x203 c/ mirilla 60x40</t>
  </si>
  <si>
    <t>Pue. A3 1H Ac. inox 120x203 c/ mirilla 80x40</t>
  </si>
  <si>
    <t>Pue.A4 aut.cor.her. 170x210 c/mir 110x40</t>
  </si>
  <si>
    <t>Pue.A4 aut. corredera  170x210 c/mir 110x40</t>
  </si>
  <si>
    <t>Pue.A4 aut. corredera hermética  170x210 c/mir 110x40 Pb</t>
  </si>
  <si>
    <t>Pue.A7 aut. corredera hermética  120x210 c/mir 90x40 Pb</t>
  </si>
  <si>
    <t>Pue. A5 2H Ac. inox 160x203 c/ mirilla 60x40</t>
  </si>
  <si>
    <t>Pue.PM1 2H cha.galv.200x203 c/ imp.p/ pin...</t>
  </si>
  <si>
    <t>Pue.PM2 2H cha.galv.150x203 c/ imp.p/ pin...</t>
  </si>
  <si>
    <t>Pue.PM3 1H cha.galv.92x203 c/ imp.p/ pint...</t>
  </si>
  <si>
    <t>Pue. RF1 1H ch. galv. 82x210 c/ mirilla D=35</t>
  </si>
  <si>
    <t>Pue. RF2 1H ch. galv. 92x210c/ mirilla D=35</t>
  </si>
  <si>
    <t>Pue.RF3 1H ch.galv.120x210 mir. D=35</t>
  </si>
  <si>
    <t>Pue.RF4 2H ch.galv.150x210mir.D=35</t>
  </si>
  <si>
    <t>Pue.RF5 2H ch.galv.160xh var.m.D=35</t>
  </si>
  <si>
    <t>Pue.RF6 2H ch.galv.180xh var.m.D=35</t>
  </si>
  <si>
    <t>Pue.RF7 2H ch.galv.200xh var.m.D=35</t>
  </si>
  <si>
    <t>Pue.RF8 2H ch.galv.220xh var.m.D=35</t>
  </si>
  <si>
    <t>Pue.RF9 2H ch.galv.240xh var.m.D=35 con ...</t>
  </si>
  <si>
    <t>Pue.RF10 reg.inst.1H ch.galv.100x200 c/im...</t>
  </si>
  <si>
    <t>Pue.RF11 reg.inst.2H ch.galv.180x200 c/im...</t>
  </si>
  <si>
    <t>Revest. chapa curva acero 3mm</t>
  </si>
  <si>
    <t>Chimenea  metálica, de pared simple de acero inoxidable</t>
  </si>
  <si>
    <t>Aislamiento termico exterior conducto metálico circul</t>
  </si>
  <si>
    <t>ALIMENTADOR 24V-5A</t>
  </si>
  <si>
    <t>Control de esclusas</t>
  </si>
  <si>
    <t>INT DIFERENCIAL 2P 40A 30mA</t>
  </si>
  <si>
    <t>INT MAGNETOTÉRMICO 2P 16A curva C</t>
  </si>
  <si>
    <t>Instalaciones puertas automáticas</t>
  </si>
  <si>
    <t>Sellado de recinto</t>
  </si>
  <si>
    <t>TUBO DE ALUMINIO ANOD. 120x40 e 1,5</t>
  </si>
  <si>
    <t>SUMA</t>
  </si>
  <si>
    <t>Total 11</t>
  </si>
  <si>
    <t>12</t>
  </si>
  <si>
    <t>VIDRIERÍA</t>
  </si>
  <si>
    <t>Doble Acrist.C.solar Bajo Emis Z 6/16/44.1</t>
  </si>
  <si>
    <t>Doble Acrist.C.solar Bajo Emisivo Z 6/16/4 mm</t>
  </si>
  <si>
    <t>Doble Acrist.C.solar Bajo Emis Z 6/16/44.2 Ø</t>
  </si>
  <si>
    <t>Doble Acrist. C. solar Bajo Emisivo 6/16/4 mm OPACO  HST</t>
  </si>
  <si>
    <t>Doble Acrist.C.sol Bajo Emis Z 8/16/64.2</t>
  </si>
  <si>
    <t>Doble Acrist.C.sol Bajo Emis Z 88.2/16/66.1</t>
  </si>
  <si>
    <t>Doble Acrist.C.solar Bajo Emis Z 6/16/66.2</t>
  </si>
  <si>
    <t>Doble Acrist. 6/25/44.1mm SUNBLIND® SB-D</t>
  </si>
  <si>
    <t>Acrist.C.solar Bajo Emis 6]6 temp. HST</t>
  </si>
  <si>
    <t>Doble Acrist. C. solar Bajo Emisivo 4.4/16/4.4 mm HST</t>
  </si>
  <si>
    <t>Doble Acrist. C. solar Bajo Emisivo 8/16/5.5 mm HST</t>
  </si>
  <si>
    <t>Doble Acrist. C. solar Bajo Emisivo 8/16/5.5 mm HST ser.</t>
  </si>
  <si>
    <t>Doble Acrist. C. solar Bajo Emisivo 6/16/4mm HST ser.</t>
  </si>
  <si>
    <t>Doble Acrist. C. solar Bajo Emisivo 6/16/4mm HST</t>
  </si>
  <si>
    <t>Acrist. 6.6 junquillo inox</t>
  </si>
  <si>
    <t>Vidrio emplomado anti R-X 6 mm</t>
  </si>
  <si>
    <t>Tratamiento mateado vidrio traslúcido ácido</t>
  </si>
  <si>
    <t>Espejo metal pulido</t>
  </si>
  <si>
    <t>Espejo Cristañola Plata 5 mm</t>
  </si>
  <si>
    <t>Espejo Reconoc. anti-agresión 6/12/6+6 mm per</t>
  </si>
  <si>
    <t>Doble acristalamiento 6/6/6 mm</t>
  </si>
  <si>
    <t>Luna Float incoloro 6 mm interior</t>
  </si>
  <si>
    <t>Metacrilato 30 mm</t>
  </si>
  <si>
    <t>Espejo inclinable discapacitados 70x100</t>
  </si>
  <si>
    <t>Total 12</t>
  </si>
  <si>
    <t>13</t>
  </si>
  <si>
    <t>AISLAMIENTOS E IMPERMEABILIZACIONES</t>
  </si>
  <si>
    <t>Aislamto. floormate 50 mm.+Mort</t>
  </si>
  <si>
    <t>Aisl. anti impacto suelos AIR-BUR Termic SYC</t>
  </si>
  <si>
    <t>Impermeabilización aljibes PVC 1,2</t>
  </si>
  <si>
    <t>Impermeabilización cubeta ducha PVC</t>
  </si>
  <si>
    <t>Junta RF de relleno de junta dilatación</t>
  </si>
  <si>
    <t>Junta RF de relleno de junta encuentro</t>
  </si>
  <si>
    <t>Aislamiento acústico lana roca Acustilaine 70</t>
  </si>
  <si>
    <t>Lámina asfáltica en arranque muros</t>
  </si>
  <si>
    <t>Sellado junta de fachada</t>
  </si>
  <si>
    <t>Total 13</t>
  </si>
  <si>
    <t>14</t>
  </si>
  <si>
    <t>PINTURAS Y TRATAMIENTOS ESPECÍFICOS</t>
  </si>
  <si>
    <t>Embocadura esterilizadores Acero Inox 1,5 mm</t>
  </si>
  <si>
    <t>Pintura acrílica lisa en V</t>
  </si>
  <si>
    <t>Pintura acrílica lisa en H</t>
  </si>
  <si>
    <t>Pintura acrílica lisa en H s/ hormigón</t>
  </si>
  <si>
    <t>Revest. Veloglás + epoxi al agua H</t>
  </si>
  <si>
    <t>Pintura al clorocaucho V</t>
  </si>
  <si>
    <t>Pintura al clorocaucho H</t>
  </si>
  <si>
    <t>Pintura antipolvo</t>
  </si>
  <si>
    <t>Revest. Veloglas + Plást. al ag</t>
  </si>
  <si>
    <t>Revest. vinílico Vescom 460 gr/m2</t>
  </si>
  <si>
    <t>Revest. vinílico Vescom Tedlar 550 gr/m</t>
  </si>
  <si>
    <t>Pintura esmalte s/elementos  Met</t>
  </si>
  <si>
    <t>Pintura esmalte s/ P. Chapa</t>
  </si>
  <si>
    <t>Pintura al agua plástica s/Ext</t>
  </si>
  <si>
    <t>Total 14</t>
  </si>
  <si>
    <t>25</t>
  </si>
  <si>
    <t>MOBILIARIO</t>
  </si>
  <si>
    <t>2501</t>
  </si>
  <si>
    <t>Mobiliario clínico</t>
  </si>
  <si>
    <t>Lavamanos mural eléctronico 35x35</t>
  </si>
  <si>
    <t>Mueble Consulta 155x61x200cm</t>
  </si>
  <si>
    <t>Mueble Consulta 175x61x200cm</t>
  </si>
  <si>
    <t>Mueble Consulta 185x61x200cm</t>
  </si>
  <si>
    <t>Mueble Consulta 195x61x200cm</t>
  </si>
  <si>
    <t>Mueble Consulta 210x61x200cm</t>
  </si>
  <si>
    <t>Mueble Consulta 245x61x200cm</t>
  </si>
  <si>
    <t>Mueble Consulta 330x61x200cm</t>
  </si>
  <si>
    <t>Mueble Consulta 350x61x200cm</t>
  </si>
  <si>
    <t>Mueble Consulta 445x61x200cm Universo</t>
  </si>
  <si>
    <t>Mueble Consulta 545x61x200cm Universo</t>
  </si>
  <si>
    <t>Mueble Oficio 120x61x90cm</t>
  </si>
  <si>
    <t>Mueble Oficio 165x61x200cm</t>
  </si>
  <si>
    <t>Mueble Oficio 205x61x90cm</t>
  </si>
  <si>
    <t>Mueble Oficio 215x61x200cm</t>
  </si>
  <si>
    <t>Mueble Oficio 260x61x200cm</t>
  </si>
  <si>
    <t>Mueble Oficio 305x61x200cm</t>
  </si>
  <si>
    <t>Mueble Oficio 330x61x200cm</t>
  </si>
  <si>
    <t>Mueble Oficio 345x61x200cm</t>
  </si>
  <si>
    <t>Mueble Oficio 355x61x200cm</t>
  </si>
  <si>
    <t>Mueble Limpio 110x61x200cm</t>
  </si>
  <si>
    <t>Mueble Limpio 145x61x200cm</t>
  </si>
  <si>
    <t>Mueble Limpio 190x61x200cm</t>
  </si>
  <si>
    <t>Mueble Limpio 210x61x200cm</t>
  </si>
  <si>
    <t>Mueble Limpio 250x61x200cm</t>
  </si>
  <si>
    <t>Mueble Limpio 270x61x200cm</t>
  </si>
  <si>
    <t>Mueble Limpio 305x61x200cm</t>
  </si>
  <si>
    <t>Mueble Limpio 325x61x200cm</t>
  </si>
  <si>
    <t>Mueble Limpio 350x61x200cm</t>
  </si>
  <si>
    <t>Mueble Limpio 385x61x200cm</t>
  </si>
  <si>
    <t>Mueble Yesos 330x61x200cm</t>
  </si>
  <si>
    <t>Mueble Yesos 245x61x200cm</t>
  </si>
  <si>
    <t>Mueble Box 155x61x90cm</t>
  </si>
  <si>
    <t>Mueble Box 215x61x90cm</t>
  </si>
  <si>
    <t>Mueble Box 325x61x90cm</t>
  </si>
  <si>
    <t>Mueble Sucio 105x61x90cm</t>
  </si>
  <si>
    <t>Mueble Sucio 155x61x90cm</t>
  </si>
  <si>
    <t>Mueble Sucio 185x61x90cm</t>
  </si>
  <si>
    <t>Mueble Sucio 255x61x90cm Compacto</t>
  </si>
  <si>
    <t>Mueble Sucio 265x61x90cm</t>
  </si>
  <si>
    <t>Mueble Sucio 305x61x90cm</t>
  </si>
  <si>
    <t>Mueble Sucio 330x61x90cm</t>
  </si>
  <si>
    <t>Mueble Sucio 355x61x90cm</t>
  </si>
  <si>
    <t>Mueble Sucio 285x61x90cm Universo</t>
  </si>
  <si>
    <t>Mueble Box 260x61x90cm s/freg</t>
  </si>
  <si>
    <t>Mueble Box 305x61x90cm s/freg</t>
  </si>
  <si>
    <t>Mueble Apoyo 135x61x90cm</t>
  </si>
  <si>
    <t>Mueble Apoyo 170x61x90cm</t>
  </si>
  <si>
    <t>Mueble Apoyo 195x61x90cm</t>
  </si>
  <si>
    <t>Mueble Apoyo 245x61x90cm</t>
  </si>
  <si>
    <t>Mueble Apoyo 310x61x90cm</t>
  </si>
  <si>
    <t>Mueble Apoyo 330x61x90cm</t>
  </si>
  <si>
    <t>Mueble Apoyo 345x61x90cm</t>
  </si>
  <si>
    <t>Mueble Apoyo 385x61x90cm</t>
  </si>
  <si>
    <t>Mueble Curas 240x61x200cm</t>
  </si>
  <si>
    <t>Mueble Curas 330x61x200cm</t>
  </si>
  <si>
    <t>Mueble lava bebé 300x61x90cm</t>
  </si>
  <si>
    <t>Mueble lava bebé 350x61x90cm</t>
  </si>
  <si>
    <t>Mueble lava bebé 195x61x90cm</t>
  </si>
  <si>
    <t>Lavabo Medical 200x50x50cm</t>
  </si>
  <si>
    <t>Total 2501</t>
  </si>
  <si>
    <t>2502</t>
  </si>
  <si>
    <t>Mobiliario de laboratorio</t>
  </si>
  <si>
    <t>Mesa mural 335x75x90cm</t>
  </si>
  <si>
    <t>Mesa mural 530/515x75x90cm Freg</t>
  </si>
  <si>
    <t>Total 2502</t>
  </si>
  <si>
    <t>2503</t>
  </si>
  <si>
    <t>Mobiliario control</t>
  </si>
  <si>
    <t>Mostrador 78x75/40x72/120cm s/altillo</t>
  </si>
  <si>
    <t>Mostrador 140x75/40x72/120cm</t>
  </si>
  <si>
    <t>Mostrador 180x75/40x72/120cm s/altillo</t>
  </si>
  <si>
    <t>Mostrador 205x75/40x72/120cm</t>
  </si>
  <si>
    <t>Mostrador 220x75/40x72/120cm s/altillo</t>
  </si>
  <si>
    <t>Mostrador 230x75/40x72/120cm</t>
  </si>
  <si>
    <t>Mostrador 270x75/40x72/120cm</t>
  </si>
  <si>
    <t>Mostrador 305x75/40x72/120cm</t>
  </si>
  <si>
    <t>Mostrador 330x75/40x72/120cm</t>
  </si>
  <si>
    <t>Mostrador 350x75/40x72/120cm Adm</t>
  </si>
  <si>
    <t>Mostrador 350x75/40x72/120cm</t>
  </si>
  <si>
    <t>Mostrador 370x75/40x72/120cm</t>
  </si>
  <si>
    <t>Mostrador 380x75/40x72/120cm</t>
  </si>
  <si>
    <t>Mostrador 400x75/40x72/120cm</t>
  </si>
  <si>
    <t>Mostrador 605x75/40x72/120cm</t>
  </si>
  <si>
    <t>Mostrador 250/190x75/40x72/120cm</t>
  </si>
  <si>
    <t>Mostrador 330/380x75/40x72/120cm</t>
  </si>
  <si>
    <t>Mostrador 220/275x75/40x72/120cm</t>
  </si>
  <si>
    <t>Mostrador 250/390x75/40x72/120cm</t>
  </si>
  <si>
    <t>Mostrador 290/340x75/40x72/120cm</t>
  </si>
  <si>
    <t>Mostrador 430/160x75/40x72/120cm</t>
  </si>
  <si>
    <t>Mostrador 295/260x75/40x72/120cm</t>
  </si>
  <si>
    <t>Mostrador 430/215x75/40x72/120cm</t>
  </si>
  <si>
    <t>Mostrador 395/230x75/40x72/120cm</t>
  </si>
  <si>
    <t>Mostrador 230/560/230x75/40x72/120cm</t>
  </si>
  <si>
    <t>Total 2503</t>
  </si>
  <si>
    <t>Total 25</t>
  </si>
  <si>
    <t>27</t>
  </si>
  <si>
    <t>VARIOS, ROTULACIÓN</t>
  </si>
  <si>
    <t>2701</t>
  </si>
  <si>
    <t>Señalización exterior</t>
  </si>
  <si>
    <t>Rótulo letras inox</t>
  </si>
  <si>
    <t>Logotipo luminoso</t>
  </si>
  <si>
    <t>Rótulo copóreo Urgencias 8,00m</t>
  </si>
  <si>
    <t>Rótulo metacrilato 50x50</t>
  </si>
  <si>
    <t>Totem direccional  WW 2,10x0,60 m</t>
  </si>
  <si>
    <t>Totem direccional  WW 2,15x0,90 m</t>
  </si>
  <si>
    <t>Totem direccional  WW 5,25x1,70 m</t>
  </si>
  <si>
    <t>Direccional Exterior WW 1,20x0,15m</t>
  </si>
  <si>
    <t>Direccional Exterior WW 1,20x0,15+0,15m</t>
  </si>
  <si>
    <t>Direccional Exterior WW 0,70x0,15m</t>
  </si>
  <si>
    <t>Caja de luz WW 1,29 m</t>
  </si>
  <si>
    <t>Caja de luz WW 3,20 m</t>
  </si>
  <si>
    <t>Total 2701</t>
  </si>
  <si>
    <t>2702</t>
  </si>
  <si>
    <t>Señalización interior</t>
  </si>
  <si>
    <t>Directorio general  3000x3000 mm</t>
  </si>
  <si>
    <t>Rotulo de habitacion  200x200 mm</t>
  </si>
  <si>
    <t>Directorio ascensor 500x1000mm</t>
  </si>
  <si>
    <t>Directorio de planta  500x620mm</t>
  </si>
  <si>
    <t>Direccional adosado  500x600 mm</t>
  </si>
  <si>
    <t>Rótulo suspendido de ubicacion  180x1500 mm</t>
  </si>
  <si>
    <t>Rótulo de ubicación dependencia  150x300 mm</t>
  </si>
  <si>
    <t>Rótulo de ubicacion recepción  180x1500mm</t>
  </si>
  <si>
    <t>Rótulo ubicacion de sala  150x500 mm</t>
  </si>
  <si>
    <t>Banda vinilo "espere su turno"</t>
  </si>
  <si>
    <t>Rótulo de camas y sillones  100x100mm</t>
  </si>
  <si>
    <t>Pictograma</t>
  </si>
  <si>
    <t>Rotulo "acc. restringido" adosado   230x340</t>
  </si>
  <si>
    <t>Vinilo aplicado en vidrio</t>
  </si>
  <si>
    <t>Placa riesgo biológico</t>
  </si>
  <si>
    <t>Señalizacion accesible ascensores</t>
  </si>
  <si>
    <t>Rótulo de evacuacion  175x330 mm</t>
  </si>
  <si>
    <t>Señalización números PVC 800 mm</t>
  </si>
  <si>
    <t>Total 2702</t>
  </si>
  <si>
    <t>Total 27</t>
  </si>
  <si>
    <t>Montaje y desmontaje de montacargas</t>
  </si>
  <si>
    <t>Alquiler montacargas 1500 kg</t>
  </si>
  <si>
    <t>Reposición y mantenimiento de protecciones</t>
  </si>
  <si>
    <t>Iluminación interior de la obra</t>
  </si>
  <si>
    <t>32</t>
  </si>
  <si>
    <t>LIMPIEZA</t>
  </si>
  <si>
    <t>Limpieza final entrega para su uso</t>
  </si>
  <si>
    <t>LIMPIEZA DE OBRA DURANTE LA MISMA</t>
  </si>
  <si>
    <t>Total 32</t>
  </si>
  <si>
    <t xml:space="preserve">CONTINUACIÓN DE LAS OBRAS DE CONSTRUCCIÓN DEL NUEVO HOSPITAL DE ALCAÑIZ </t>
  </si>
  <si>
    <t>LOTE III.- INSTALACIONES MECÁNICAS</t>
  </si>
  <si>
    <t>PEM Proyecto</t>
  </si>
  <si>
    <t>17</t>
  </si>
  <si>
    <t>GAS NATURAL</t>
  </si>
  <si>
    <t>Acometida polietileno D=90 mm.</t>
  </si>
  <si>
    <t>Tubería gas PE D=90 mm. SDR 11</t>
  </si>
  <si>
    <t>Válvula de línea D=3" 2/Venteos</t>
  </si>
  <si>
    <t>Tub ac. DIN 2440 D=5" c/sol</t>
  </si>
  <si>
    <t>Estación de regulación</t>
  </si>
  <si>
    <t>Estación de medida en sala de calderas</t>
  </si>
  <si>
    <t>Tubería gas PE D=160 mm. SDR 11</t>
  </si>
  <si>
    <t>Tuberia Gas PE D=32 mm SDR 11</t>
  </si>
  <si>
    <t>Tub ac. ISO 19043 D=2-1/2" c/sol</t>
  </si>
  <si>
    <t>Tub ac. ISO 19043 D=1-1/2" c/sol</t>
  </si>
  <si>
    <t>Tub ac. ISO 19043 D=1" c/sol</t>
  </si>
  <si>
    <t>Tub ac. ISO 19043 D=3/4" c/sol</t>
  </si>
  <si>
    <t>Tub ac. DIN 2440 D=6" c/sol</t>
  </si>
  <si>
    <t>Tub ac. DIN 2440 D=2" c/sol</t>
  </si>
  <si>
    <t>Válvula Gas D=5"</t>
  </si>
  <si>
    <t>Válvula Gas D=1"</t>
  </si>
  <si>
    <t>Válvula Gas D=2 1/2" con manómetro a la entra</t>
  </si>
  <si>
    <t>Armario R. 10 m3/h MPA-BP 1/seg</t>
  </si>
  <si>
    <t>Estabilizador de presión a baja presión 1"</t>
  </si>
  <si>
    <t>Est. de presión a baja presión 2 1/2"</t>
  </si>
  <si>
    <t>Inst. Electrovál 5" 500 mbar N/C</t>
  </si>
  <si>
    <t>Inst. Electrovál 1" 500 mbar N/C</t>
  </si>
  <si>
    <t>Válvula de bola laton 2½" PN-25</t>
  </si>
  <si>
    <t>Válvula de bola laton 3/4" PN-25</t>
  </si>
  <si>
    <t>Total 17</t>
  </si>
  <si>
    <t>18</t>
  </si>
  <si>
    <t>CLIMATIZACIÓN</t>
  </si>
  <si>
    <t>1801</t>
  </si>
  <si>
    <t>Producción Agua Fría</t>
  </si>
  <si>
    <t>Planta Enfriadora con recuperación</t>
  </si>
  <si>
    <t>Controlador</t>
  </si>
  <si>
    <t>Planta Enfriadora inverter</t>
  </si>
  <si>
    <t>Sistema llenado S/RITE DN40</t>
  </si>
  <si>
    <t>Vaciado Ø 2"</t>
  </si>
  <si>
    <t>Válvula mariposa (Fe) DN-200 (Ø 8")</t>
  </si>
  <si>
    <t>Válvula mariposa (Fe) DN-150 (Ø 6")</t>
  </si>
  <si>
    <t>Válvula mariposa (Fe) DN-125 (Ø 5")</t>
  </si>
  <si>
    <t>Tubo acero 2440 Ø 8" s/soldadura</t>
  </si>
  <si>
    <t>Tubo acero 2440 Ø 6" s/soldadura</t>
  </si>
  <si>
    <t>Tubo acero 2440 Ø 5" s/soldadura</t>
  </si>
  <si>
    <t>Coq. elastomera Ø 8" e=40mm</t>
  </si>
  <si>
    <t>Coq. elastomera Ø 6" e=40mm</t>
  </si>
  <si>
    <t>Coq. elastomera Ø 5" e=40mm</t>
  </si>
  <si>
    <t>Coq. elastomera Ø 8" e=60mm</t>
  </si>
  <si>
    <t>Chapa de Aluminio 1 mm</t>
  </si>
  <si>
    <t>Formación colector Ø 12" (6 m)</t>
  </si>
  <si>
    <t>Formación colector Ø 12" (16 m)</t>
  </si>
  <si>
    <t>Formación colector Ø 8" ( 10 m)</t>
  </si>
  <si>
    <t>Equipo de Expansión 2.000 litros</t>
  </si>
  <si>
    <t>Termómetro y vaina</t>
  </si>
  <si>
    <t>Manómetro 0 25 bar</t>
  </si>
  <si>
    <t>Junta antivibratoria DN-200</t>
  </si>
  <si>
    <t>Contadores energía 206,7 m³/h DN 200</t>
  </si>
  <si>
    <t>Bomba Frío Secundario Circuitos CL 150 m³/h 30 mca</t>
  </si>
  <si>
    <t>Bomba Frío Secundario Circuitos FC 130 m³/h 30 mca</t>
  </si>
  <si>
    <t>Bomba Frío Primario 206,7 m³/h 12 mca</t>
  </si>
  <si>
    <t>Valvula 3V mezcla FC + actuador proporcional</t>
  </si>
  <si>
    <t>Válvula STAF/ DN200</t>
  </si>
  <si>
    <t>Total 1801</t>
  </si>
  <si>
    <t>1802</t>
  </si>
  <si>
    <t>Producción Agua Caliente</t>
  </si>
  <si>
    <t>Grupo térmico condensación 1000 kW</t>
  </si>
  <si>
    <t>Grupo térmico condensación 3000 kW</t>
  </si>
  <si>
    <t>Grupo de condensación ACS 250 kW</t>
  </si>
  <si>
    <t>Caldera industrial acero 2700 kW gasoleo</t>
  </si>
  <si>
    <t>Quemador gasóleo 2700 kW</t>
  </si>
  <si>
    <t>Equipo de Expansión</t>
  </si>
  <si>
    <t>Vaciado instalación 1½"</t>
  </si>
  <si>
    <t>Válvula mariposa (Fe) DN-100 (Ø 4")</t>
  </si>
  <si>
    <t>Válvula mariposa (Fe) DN-80 (Ø 3")</t>
  </si>
  <si>
    <t>Tubo acero 2440 Ø 8"  s/soldadura</t>
  </si>
  <si>
    <t>Tubo acero 2440 Ø 5" s/soldadu</t>
  </si>
  <si>
    <t>Tubo acero 2440 Ø 4" s/soldadura</t>
  </si>
  <si>
    <t>Tubo acero 2440 Ø 3" s/soldadura</t>
  </si>
  <si>
    <t>Coq. elastomera Ø 4" e=40mm</t>
  </si>
  <si>
    <t>Coq. elastomera Ø 3" e=30mm</t>
  </si>
  <si>
    <t>Formación colector Ø 5" ( 7 m)</t>
  </si>
  <si>
    <t>Chimenea Inox. Ø 350 mm</t>
  </si>
  <si>
    <t>Chimenea Inox. Ø 600 mm</t>
  </si>
  <si>
    <t>Chimenea Inox. Ø 250 mm</t>
  </si>
  <si>
    <t>Regulador automático DN 80</t>
  </si>
  <si>
    <t>Regulador automático DN125</t>
  </si>
  <si>
    <t>Contador energía 100 m³/h DN 125</t>
  </si>
  <si>
    <t>Bomba Grupo Térmico nº1 21 m³/h 12 mca</t>
  </si>
  <si>
    <t>Bomba Grupo Térmico nº2 67 m3/h 12 mca</t>
  </si>
  <si>
    <t>Bomba Grupo Térmico ACS 6 m3/h 9 mca</t>
  </si>
  <si>
    <t>Bomba Grupo Térmico gasóleo 120 m3/h 12 mca</t>
  </si>
  <si>
    <t>Bomba Secundario Calor 120 m3/h 28 mca</t>
  </si>
  <si>
    <t>Separador de lodos DN65</t>
  </si>
  <si>
    <t>Separador de lodos DN250</t>
  </si>
  <si>
    <t>Separador de microburbujas DN65</t>
  </si>
  <si>
    <t>Separador de microburbujas DN250</t>
  </si>
  <si>
    <t>Compensador hidráulico DN300</t>
  </si>
  <si>
    <t>Compensador hidráulico DN250</t>
  </si>
  <si>
    <t>Valvula 3V rotativa DN150 c/palanca</t>
  </si>
  <si>
    <t>Válvula STAF/ DN150</t>
  </si>
  <si>
    <t>Válvula STAF/ DN125</t>
  </si>
  <si>
    <t>Válvula STAF/ DN100</t>
  </si>
  <si>
    <t>Válvula STAF/ DN80</t>
  </si>
  <si>
    <t>Válvula STAF/ DN65</t>
  </si>
  <si>
    <t>Total 1802</t>
  </si>
  <si>
    <t>1803</t>
  </si>
  <si>
    <t>Tubería y Valvulería</t>
  </si>
  <si>
    <t>Tubo acero 2440 Ø 2½" s/soldadura</t>
  </si>
  <si>
    <t>Tubo acero 2440 Ø 2" s/soldadura</t>
  </si>
  <si>
    <t>Tubo acero 2440 Ø 1½" s/soldadura</t>
  </si>
  <si>
    <t>Tubo acero 2440 Ø 1¼" s/soldadura</t>
  </si>
  <si>
    <t>Tubo acero 2440 Ø 1" s/soldadura</t>
  </si>
  <si>
    <t>Tubo acero 2440 Ø ¾" s/soldadura</t>
  </si>
  <si>
    <t>Tubo acero 2440 Ø 1/2" s/soldadura</t>
  </si>
  <si>
    <t>Coq. elastomera Ø 2½" e=30mm</t>
  </si>
  <si>
    <t>Coq. elastomera Ø 2" e=30mm</t>
  </si>
  <si>
    <t>Coq. elastomera Ø 1½" e=30mm</t>
  </si>
  <si>
    <t>Coq. elastomera Ø 1¼" e=25mm</t>
  </si>
  <si>
    <t>Coq. elastomera Ø 1" e=25mm</t>
  </si>
  <si>
    <t>Coq. elastomera Ø ¾" e=25mm</t>
  </si>
  <si>
    <t>Coq. elastomera Ø ½" e=25mm</t>
  </si>
  <si>
    <t>Coq. elastomera Ø 6" e=60mm</t>
  </si>
  <si>
    <t>Coq. elastomera Ø 5" e=60mm</t>
  </si>
  <si>
    <t>Coq. elastomera Ø 4" e=60mm</t>
  </si>
  <si>
    <t>Coq. elastomera Ø 3" e=50mm</t>
  </si>
  <si>
    <t>Válvula de bola laton 2" PN-25</t>
  </si>
  <si>
    <t>Válvula de bola laton 1½" PN-25</t>
  </si>
  <si>
    <t>Válvula de bola laton 1¼" PN-25</t>
  </si>
  <si>
    <t>Válvula de bola laton 1" PN-25</t>
  </si>
  <si>
    <t>Válvula de bola laton 1/2" PN-25</t>
  </si>
  <si>
    <t>Filtro colador DN-80 (fundición) c/bridas</t>
  </si>
  <si>
    <t>Filtro colador 2½" (latón) roscado</t>
  </si>
  <si>
    <t>Filtro colador 2" (latón) roscado</t>
  </si>
  <si>
    <t>Filtro colador 1½" (latón) roscado</t>
  </si>
  <si>
    <t>Filtro colador 1¼" (latón) roscado</t>
  </si>
  <si>
    <t>Filtro colador 1" (latón) roscado</t>
  </si>
  <si>
    <t>Filtro colador 3/4" (latón) roscado</t>
  </si>
  <si>
    <t>Filtro colador 1/2" (latón) roscado</t>
  </si>
  <si>
    <t>Purgador automático ½"</t>
  </si>
  <si>
    <t>Purgador automático 1"</t>
  </si>
  <si>
    <t>Purga manual</t>
  </si>
  <si>
    <t>Aislamiento Válvulas</t>
  </si>
  <si>
    <t>Sis. de sop y dilatación red de Frío</t>
  </si>
  <si>
    <t>Sis. de sop y dilatación red de Calor</t>
  </si>
  <si>
    <t>Manguito elástico antivibratorio de un cuerpo, de 15 mm de diáme</t>
  </si>
  <si>
    <t>Manguito elástico antivibratorio de un cuerpo, de 20 mm de diáme</t>
  </si>
  <si>
    <t>Manguito elástico antivibratorio de un cuerpo, de 25 mm de diáme</t>
  </si>
  <si>
    <t>Manguito elástico antivibratorio de un cuerpo, de 32 mm de diáme</t>
  </si>
  <si>
    <t>Manguito elástico antivibratorio de un cuerpo, de 40 mm de diáme</t>
  </si>
  <si>
    <t>Manguito elástico antivibratorio de un cuerpo, de 50 mm de diáme</t>
  </si>
  <si>
    <t>Manguito elástico antivibratorio de un cuerpo, de 65 mm de diáme</t>
  </si>
  <si>
    <t>Manguito elástico antivibratorio de un cuerpo, de 80 mm de diáme</t>
  </si>
  <si>
    <t>Manguito elástico antivibratorio de un cuerpo, de 100 mm de diám</t>
  </si>
  <si>
    <t>Señalética circuitos</t>
  </si>
  <si>
    <t>Total 1803</t>
  </si>
  <si>
    <t>1804</t>
  </si>
  <si>
    <t>Tratamiento de Aire</t>
  </si>
  <si>
    <t>Climatizador CL-012APH-1</t>
  </si>
  <si>
    <t>Climatizador CL-012APH-F-4</t>
  </si>
  <si>
    <t>Climatizador CL-012-RACK-3</t>
  </si>
  <si>
    <t>Climatizador CL-0-CPD</t>
  </si>
  <si>
    <t>Climatizador CL-0BIP-3</t>
  </si>
  <si>
    <t>Climatizador CL-0SM-1</t>
  </si>
  <si>
    <t>Climatizador CL-1BIP-1</t>
  </si>
  <si>
    <t>Climatizador CL-1CU-1</t>
  </si>
  <si>
    <t>Climatizador CL-2HTP-1</t>
  </si>
  <si>
    <t>Climatizador CL-2HTP-2</t>
  </si>
  <si>
    <t>Climatizador CL-012APH-F-3</t>
  </si>
  <si>
    <t>Climatizador CL-012APH-F-1</t>
  </si>
  <si>
    <t>Climatizador CL-012APH-4</t>
  </si>
  <si>
    <t>Climatizador CL-012PASH-1</t>
  </si>
  <si>
    <t>Climatizador CL-012PASH-2</t>
  </si>
  <si>
    <t>Climatizador CL-012PASH-3</t>
  </si>
  <si>
    <t>Climatizador CL-0CAF-1</t>
  </si>
  <si>
    <t>Climatizador CL-0CAF-2</t>
  </si>
  <si>
    <t>Climatizador CL-0123HALL-1</t>
  </si>
  <si>
    <t>Climatizador CL-0APH-F-1</t>
  </si>
  <si>
    <t>Climatizador CL-0TR-5</t>
  </si>
  <si>
    <t>Climatizador CL-012PASH-4</t>
  </si>
  <si>
    <t>Climatizador CL-0AP-1</t>
  </si>
  <si>
    <t>Climatizador CL-0HEM-1</t>
  </si>
  <si>
    <t>Climatizador CL-0RE-1</t>
  </si>
  <si>
    <t>Climatizador CL-1AP-7</t>
  </si>
  <si>
    <t>Climatizador CL-1DI-1</t>
  </si>
  <si>
    <t>Climatizador CL-0UR-1</t>
  </si>
  <si>
    <t>Climatizador CL-1AP-8</t>
  </si>
  <si>
    <t>Climatizador CL-0HEM-2</t>
  </si>
  <si>
    <t>Climatizador CL-1EXT-1</t>
  </si>
  <si>
    <t>Climatizador CL-0SA-1</t>
  </si>
  <si>
    <t>Climatizador CL-1DI-2</t>
  </si>
  <si>
    <t>Climatizador CL-0PAS-2</t>
  </si>
  <si>
    <t>Climatizador CL-3PASE-2</t>
  </si>
  <si>
    <t>Climatizador CL-2PASE-2</t>
  </si>
  <si>
    <t>Climatizador CL-CP-1-H</t>
  </si>
  <si>
    <t>Climatizador CL-CP-2-H</t>
  </si>
  <si>
    <t>Climatizador CL-2UCI-1</t>
  </si>
  <si>
    <t>Climatizador CL-2UCI-2</t>
  </si>
  <si>
    <t>Climatizador CL-2HDO-1</t>
  </si>
  <si>
    <t>Climatizador CL-0AP-5</t>
  </si>
  <si>
    <t>Climatizador CL-0UR-2</t>
  </si>
  <si>
    <t>Climatizador CL-1AP-2</t>
  </si>
  <si>
    <t>Climatizador CL-1FA-1</t>
  </si>
  <si>
    <t>Climatizador CL-1FA-2</t>
  </si>
  <si>
    <t>Climatizador CL-1FA-3</t>
  </si>
  <si>
    <t>Climatizador CL-1FA-4</t>
  </si>
  <si>
    <t>Climatizador CL-2FA-5</t>
  </si>
  <si>
    <t>Climatizador CL-0FA-5</t>
  </si>
  <si>
    <t>Climatizador CL-2UCI-6</t>
  </si>
  <si>
    <t>Climatizador CL-2AP-3</t>
  </si>
  <si>
    <t>Climatizador CL-3LAB-1</t>
  </si>
  <si>
    <t>Climatizador CL-3LAB-2</t>
  </si>
  <si>
    <t>Climatizador CL-2HDQ-1</t>
  </si>
  <si>
    <t>Climatizador CL-2HDM-1</t>
  </si>
  <si>
    <t>Climatizador CL-0UR-3</t>
  </si>
  <si>
    <t>Climatizador CL-1AP-4</t>
  </si>
  <si>
    <t>Climatizador CL-2AP-2</t>
  </si>
  <si>
    <t>Climatizador CL-2PAS-1</t>
  </si>
  <si>
    <t>Climatizador CL-2PAS-2</t>
  </si>
  <si>
    <t>Climatizador CL-2GC-1</t>
  </si>
  <si>
    <t>Climatizador CL-2GC-4</t>
  </si>
  <si>
    <t>Climatizador CL-0RA-1</t>
  </si>
  <si>
    <t>Climatizador CL-0RA-2</t>
  </si>
  <si>
    <t>Climatizador CL-0RA-3</t>
  </si>
  <si>
    <t>Climatizador CL-0AP-6</t>
  </si>
  <si>
    <t>Climatizador CL-0PAS-1</t>
  </si>
  <si>
    <t>Climatizador CL-0RA-4</t>
  </si>
  <si>
    <t>Climatizador CL-1AP-6</t>
  </si>
  <si>
    <t>Climatizador CL-1PAS-1</t>
  </si>
  <si>
    <t>Climatizador CL-2AP-5</t>
  </si>
  <si>
    <t>Climatizador CL-3PAS-1</t>
  </si>
  <si>
    <t>Climatizador CL-2GC-2</t>
  </si>
  <si>
    <t>Climatizador CL-2GC-3</t>
  </si>
  <si>
    <t>Climatizador CL-0123PASE-3</t>
  </si>
  <si>
    <t>Climatizador CL-0AP-4</t>
  </si>
  <si>
    <t>Climatizador CL-1AP-5</t>
  </si>
  <si>
    <t>Climatizador CL-2AP-4</t>
  </si>
  <si>
    <t>Climatizador CL-1MO-1</t>
  </si>
  <si>
    <t>Climatizador CL-0AP-3</t>
  </si>
  <si>
    <t>Climatizador CL-1CO-1</t>
  </si>
  <si>
    <t>Climatizador CL-1CO-2</t>
  </si>
  <si>
    <t>Climatizador CL-2AP-1</t>
  </si>
  <si>
    <t>Climatizador CL-2BQ-11</t>
  </si>
  <si>
    <t>Climatizador CL-2BQ-12</t>
  </si>
  <si>
    <t>Climatizador CL-2BQ-13</t>
  </si>
  <si>
    <t>Climatizador CL-2BQ-1</t>
  </si>
  <si>
    <t>Climatizador CL-2BQ-2</t>
  </si>
  <si>
    <t>Climatizador CL-2BQ-3</t>
  </si>
  <si>
    <t>Climatizador CL-2BQ-5</t>
  </si>
  <si>
    <t>Climatizador CL-2BQ-6</t>
  </si>
  <si>
    <t>Climatizador CL-2BQ-7</t>
  </si>
  <si>
    <t>Climatizador CL-2BQ-8</t>
  </si>
  <si>
    <t>Climatizador CL-2BQ-9</t>
  </si>
  <si>
    <t>Climatizador CL-2BQ-10</t>
  </si>
  <si>
    <t>Climatizador CL-2BQ-4</t>
  </si>
  <si>
    <t>Climatizador CL-0AP-2</t>
  </si>
  <si>
    <t>Climatizador CL-1AP-1</t>
  </si>
  <si>
    <t>Climatizador CL-0PAS-3</t>
  </si>
  <si>
    <t>Climatizador CL-0PASE-2</t>
  </si>
  <si>
    <t>Climatizador CL-1PASE-2</t>
  </si>
  <si>
    <t>Climatizador CL-0123PASE-1</t>
  </si>
  <si>
    <t>Climatizador CL-1LAB-1</t>
  </si>
  <si>
    <t>Climatizador CL-1APLAB-4</t>
  </si>
  <si>
    <t>Climatizador CL-3AP-3</t>
  </si>
  <si>
    <t>Climatizador CL-1LAB-3</t>
  </si>
  <si>
    <t>Climatizador CL-1EI-1</t>
  </si>
  <si>
    <t>Extractor EX-012WCH-1</t>
  </si>
  <si>
    <t>Extractor EX-012WCH-3</t>
  </si>
  <si>
    <t>Extractor EX-0CAF-1</t>
  </si>
  <si>
    <t>Ventilador VE-0CAF-1</t>
  </si>
  <si>
    <t>Extractor EX-012WCH-4</t>
  </si>
  <si>
    <t>Extractor EX-2HTP-1</t>
  </si>
  <si>
    <t>Extractor EX-0HEM-1</t>
  </si>
  <si>
    <t>Extractor EX-1FA-2</t>
  </si>
  <si>
    <t>Extractor EX-1FA-3</t>
  </si>
  <si>
    <t>Extractor EX-2UCI-1</t>
  </si>
  <si>
    <t>Extractor EX-3LAB-1</t>
  </si>
  <si>
    <t>Extractor EX-3LAB-2</t>
  </si>
  <si>
    <t>Extractor EX-012WC-1</t>
  </si>
  <si>
    <t>Extractor EX-012WC-2</t>
  </si>
  <si>
    <t>Extractor EX-1HIDRICA-2</t>
  </si>
  <si>
    <t>Extractor EX-2GC-1</t>
  </si>
  <si>
    <t>Recuperador REC-1CO-1</t>
  </si>
  <si>
    <t>Recuperador REC-0SI-3</t>
  </si>
  <si>
    <t>Extractor EX-1CO-1</t>
  </si>
  <si>
    <t>Extractor EX-1CO-2</t>
  </si>
  <si>
    <t>Ventilador VE-1CO-1</t>
  </si>
  <si>
    <t>Ventilador VE-1CO-2</t>
  </si>
  <si>
    <t>Extractor EX-1CO-5</t>
  </si>
  <si>
    <t>Extractor EX-1CO-4</t>
  </si>
  <si>
    <t>Extractor EX-1CO-3</t>
  </si>
  <si>
    <t>Ventilador VE-1CO-3</t>
  </si>
  <si>
    <t>Extractor EX-01MO-1</t>
  </si>
  <si>
    <t>Extractor EX-2BQ-12</t>
  </si>
  <si>
    <t>Extractor EX-2BQ-13</t>
  </si>
  <si>
    <t>Extractor EX-0LI-1</t>
  </si>
  <si>
    <t>Extractor EX-2BQ-1</t>
  </si>
  <si>
    <t>Extractor EX-2BQ-2</t>
  </si>
  <si>
    <t>Extractor EX-2BQ-3</t>
  </si>
  <si>
    <t>Extractor EX-2BQ-4</t>
  </si>
  <si>
    <t>Extractor EX-2BQ-5</t>
  </si>
  <si>
    <t>Extractor EX-2BQ-6</t>
  </si>
  <si>
    <t>Extractor EX-2BQ-7</t>
  </si>
  <si>
    <t>Extractor EX-2BQ-8</t>
  </si>
  <si>
    <t>Extractor EX-2BQ-9</t>
  </si>
  <si>
    <t>Extractor EX-2BQ-10</t>
  </si>
  <si>
    <t>Extractor EX-S0CAF-1</t>
  </si>
  <si>
    <t>Extractor EX-0123WCE-3</t>
  </si>
  <si>
    <t>Extractor EX-1D1-1</t>
  </si>
  <si>
    <t>Extractor EX-1D1-4</t>
  </si>
  <si>
    <t>Extractor EX-1D1-3</t>
  </si>
  <si>
    <t>Extractor EX-1D1-2</t>
  </si>
  <si>
    <t>Extractor EX-0HEM-2</t>
  </si>
  <si>
    <t>Extractor EX-1LAB-4</t>
  </si>
  <si>
    <t>Extractor EX-1LAB-3</t>
  </si>
  <si>
    <t>Extractor EX-1LAB-5</t>
  </si>
  <si>
    <t>Extractor EX-1LAB-6</t>
  </si>
  <si>
    <t>Extractor EX-0RA-4</t>
  </si>
  <si>
    <t>Extractor EX-1CGD-1</t>
  </si>
  <si>
    <t>Extractor EX-012WC-4</t>
  </si>
  <si>
    <t>Ventilador VE-SCAF-1</t>
  </si>
  <si>
    <t>Extractor EX-1EI-1</t>
  </si>
  <si>
    <t>Extractor EX-1EI-2</t>
  </si>
  <si>
    <t>Extractor EX-1EI-3</t>
  </si>
  <si>
    <t>Extractor EX-1EI-4</t>
  </si>
  <si>
    <t>Ventilador VE-1EISC</t>
  </si>
  <si>
    <t>Extractor-012WC-1</t>
  </si>
  <si>
    <t>Extractor EX-0VI-A / B / C / D</t>
  </si>
  <si>
    <t>Extractor EX-SVI-A / B / C / D</t>
  </si>
  <si>
    <t>Extractor EX-1VI-A</t>
  </si>
  <si>
    <t>Extractor EX-2VI-A / B / C / D</t>
  </si>
  <si>
    <t>Extractor EX-3VI-A / B / D</t>
  </si>
  <si>
    <t>Extractor VE-0VI-A / B / C / D</t>
  </si>
  <si>
    <t>Extractor VE-SVI-A / B / C / D</t>
  </si>
  <si>
    <t>Extractor VE-1VI-A</t>
  </si>
  <si>
    <t>Extractor VE-2VI-A / B / C / D</t>
  </si>
  <si>
    <t>Extractor VE-3VI-A / B / D</t>
  </si>
  <si>
    <t>Humectador auton. 13,0 Kg/h</t>
  </si>
  <si>
    <t>Humectador auton. 17,0 Kg/h</t>
  </si>
  <si>
    <t>Humectador auton. 23,0 Kg/h</t>
  </si>
  <si>
    <t>Humectador auton. 45,0 Kg/h</t>
  </si>
  <si>
    <t>Equipo A.A. Especial 34,10 KW</t>
  </si>
  <si>
    <t>Equipo Autónomo 5 KW s/Frío</t>
  </si>
  <si>
    <t>Equipo Autónomo 6 KW s/Frío</t>
  </si>
  <si>
    <t>Equipo Autónomo 7,1 KW s/Frío</t>
  </si>
  <si>
    <t>Fan-Coil Aquaris Silent Modelo 10 (30 Pa)</t>
  </si>
  <si>
    <t>Fan-Coil Aquaris Silent Modelo 30 (50 Pa)</t>
  </si>
  <si>
    <t>Fan-Coil Aquaris Silent Modelo 30 (70 Pa)</t>
  </si>
  <si>
    <t>Fan-Coil NBS-100-1</t>
  </si>
  <si>
    <t>Fan-Coil NBS-100-2</t>
  </si>
  <si>
    <t>Fan-Coil NBS-100-3</t>
  </si>
  <si>
    <t>Total 1804</t>
  </si>
  <si>
    <t>1805</t>
  </si>
  <si>
    <t>Distribución de Aire</t>
  </si>
  <si>
    <t>Cond. rect. chapa 0,8 mm+aislamiento+chapa aluminio</t>
  </si>
  <si>
    <t>Cond. rect. chapa 0,8 mm+aislamiento+papel aluminio</t>
  </si>
  <si>
    <t>Cond. rect. chapa 0,8 mm</t>
  </si>
  <si>
    <t>Cond. rect. de fibra de vidrio acust.</t>
  </si>
  <si>
    <t>Chimenea Inox. Ø 500 mm</t>
  </si>
  <si>
    <t>Cond. circ. chapa Ø 500 mm</t>
  </si>
  <si>
    <t>Cond. circ. chapa Ø 150 mm</t>
  </si>
  <si>
    <t>Cond. circ. chapa Ø 125 mm</t>
  </si>
  <si>
    <t>Paneles ignífugos</t>
  </si>
  <si>
    <t>Limpieza de conductos</t>
  </si>
  <si>
    <t>Tobera circular 120 m³/h</t>
  </si>
  <si>
    <t>Tobera circular 105 m³/h</t>
  </si>
  <si>
    <t>Tobera lineal 725 m³/h</t>
  </si>
  <si>
    <t>Difusor rotac. DR C/F-C1</t>
  </si>
  <si>
    <t>Difusor rotac. DR C/F-C2</t>
  </si>
  <si>
    <t>Difusor rotac. DR C/F-C3</t>
  </si>
  <si>
    <t>Difusor rotac. DR C/F-C4</t>
  </si>
  <si>
    <t>Difusor rotac. DR C/F-C5</t>
  </si>
  <si>
    <t>Celula filtro absoluto H14 345x345x78 mm</t>
  </si>
  <si>
    <t>Celula filtro absoluto H14 457x457x78 mm</t>
  </si>
  <si>
    <t>Celula filtro absoluto H14 535x535x78 mm</t>
  </si>
  <si>
    <t>Celula filtro absoluto H14 610x610x78 mm</t>
  </si>
  <si>
    <t>Celula filtro absoluto H14 535x535x150 mm</t>
  </si>
  <si>
    <t>Difusor rotac. DR-C2</t>
  </si>
  <si>
    <t>Difusor rotac. DR-C3</t>
  </si>
  <si>
    <t>Difusor rotac. DR-C4</t>
  </si>
  <si>
    <t>Difusor rotac. DRC-C1</t>
  </si>
  <si>
    <t>Difusor rotac. DRC-C2</t>
  </si>
  <si>
    <t>Difusor rotac. DRC-C3</t>
  </si>
  <si>
    <t>Difusor rotac. DRC-C4</t>
  </si>
  <si>
    <t>Difusor rotac. DRC-C5</t>
  </si>
  <si>
    <t>Difusor rotac. DRC-C6</t>
  </si>
  <si>
    <t>Difusor lineal DLI-1000x1V</t>
  </si>
  <si>
    <t>Difusor lineal DLI-1500x1V</t>
  </si>
  <si>
    <t>Difusor lineal DLI-1000x2V</t>
  </si>
  <si>
    <t>RejiIla Impulsion RI-AP 225X125</t>
  </si>
  <si>
    <t>Rejilla Impulsión RI-AP 325X125</t>
  </si>
  <si>
    <t>Rejilla Impulsión RI-AP 425X125</t>
  </si>
  <si>
    <t>Rejilla Impulsión RI-AP 425X165</t>
  </si>
  <si>
    <t>Rejilla lin. Impulsión RIS 825x165</t>
  </si>
  <si>
    <t>Rejilla lin. Impulsión RLI 325x125</t>
  </si>
  <si>
    <t>Rejilla Impulsión RIV-S 600x150</t>
  </si>
  <si>
    <t>Rejilla de ventilación RIV-VE 425x225</t>
  </si>
  <si>
    <t>Rejilla de ventilación R-VEN 325x225</t>
  </si>
  <si>
    <t>Rejilla de ventilación RIV-VE 1225x525</t>
  </si>
  <si>
    <t>Rejilla retorno RIV-S 600x250</t>
  </si>
  <si>
    <t>Rejilla recuperación R-REC 225x125</t>
  </si>
  <si>
    <t>Rejilla recuperación R-REC 325x125</t>
  </si>
  <si>
    <t>Rejilla recuperación R-REC 425x125</t>
  </si>
  <si>
    <t>Rejilla recuperación R-REC 425x165</t>
  </si>
  <si>
    <t>Rejilla recuperación R-REC 525x125</t>
  </si>
  <si>
    <t>Rejilla recuperación R-REC 525x165</t>
  </si>
  <si>
    <t>Rejilla recuperación R-REC 525x225</t>
  </si>
  <si>
    <t>Rejilla retorno RL-REC 625x125</t>
  </si>
  <si>
    <t>Rejilla retorno RL-REC 1025x75</t>
  </si>
  <si>
    <t>Rejilla retorno RR 225x125</t>
  </si>
  <si>
    <t>Rejilla retorno RR 325x125</t>
  </si>
  <si>
    <t>Rejilla retorno RR 325x225</t>
  </si>
  <si>
    <t>Rejilla retorno RR 425x125</t>
  </si>
  <si>
    <t>Rejilla retorno RR 425x165</t>
  </si>
  <si>
    <t>Rejilla retorno RR 425x225</t>
  </si>
  <si>
    <t>Rejilla retorno RR 525x125</t>
  </si>
  <si>
    <t>Rejilla retorno RR 525x165</t>
  </si>
  <si>
    <t>Rejilla retorno RR 525x225</t>
  </si>
  <si>
    <t>Rejilla retorno RR 525x325</t>
  </si>
  <si>
    <t>Rejilla retorno RR 625x165</t>
  </si>
  <si>
    <t>Rejilla extracción RE 225x125</t>
  </si>
  <si>
    <t>Rejilla extracción RE 325x125</t>
  </si>
  <si>
    <t>Rejilla extracción RE 325x225</t>
  </si>
  <si>
    <t>Rejilla extracción RE 425x125</t>
  </si>
  <si>
    <t>Rejilla extracción RE 425x165</t>
  </si>
  <si>
    <t>Rejilla extracción RE 525x165</t>
  </si>
  <si>
    <t>Rejilla extracción RE 525x225</t>
  </si>
  <si>
    <t>Rejilla extracción RE 1225x525</t>
  </si>
  <si>
    <t>Boca de extracción BE Ø100</t>
  </si>
  <si>
    <t>Boca de extracción BE Ø125</t>
  </si>
  <si>
    <t>Boca de extracción BE Ø160</t>
  </si>
  <si>
    <t>Boca de extracción BE Ø 200</t>
  </si>
  <si>
    <t>Comp-cortafuego 200x200</t>
  </si>
  <si>
    <t>Comp-cortafuego 200x250</t>
  </si>
  <si>
    <t>Comp-cortafuego 250x200</t>
  </si>
  <si>
    <t>Comp-cortafuego 250x250</t>
  </si>
  <si>
    <t>Comp-cortafuego 250x300</t>
  </si>
  <si>
    <t>Comp-cortafuego 300x200</t>
  </si>
  <si>
    <t>Comp-cortafuego 300x250</t>
  </si>
  <si>
    <t>Comp-cortafuego 300x300</t>
  </si>
  <si>
    <t>Comp-cortafuego 300x350</t>
  </si>
  <si>
    <t>Comp-cortafuego 300x450</t>
  </si>
  <si>
    <t>Comp-cortafuego 300x550</t>
  </si>
  <si>
    <t>Comp-cortafuego 350x200</t>
  </si>
  <si>
    <t>Comp-cortafuego 350x250</t>
  </si>
  <si>
    <t>Comp-cortafuego 350x300</t>
  </si>
  <si>
    <t>Comp-cortafuego 350x350</t>
  </si>
  <si>
    <t>Comp-cortafuego 400x300</t>
  </si>
  <si>
    <t>Comp-cortafuego 400x350</t>
  </si>
  <si>
    <t>Comp-cortafuego 400x400</t>
  </si>
  <si>
    <t>Comp-cortafuego 400x450</t>
  </si>
  <si>
    <t>Comp-cortafuego 450x250</t>
  </si>
  <si>
    <t>Comp-cortafuego 450x300</t>
  </si>
  <si>
    <t>Comp-cortafuego 450x350</t>
  </si>
  <si>
    <t>Comp-cortafuego 450x400</t>
  </si>
  <si>
    <t>Comp-cortafuego 450x450</t>
  </si>
  <si>
    <t>Comp-cortafuego 450x500</t>
  </si>
  <si>
    <t>Comp-cortafuego 450x550</t>
  </si>
  <si>
    <t>Comp-cortafuego 500x250</t>
  </si>
  <si>
    <t>Comp-cortafuego 500x300</t>
  </si>
  <si>
    <t>Comp-cortafuego 500x350</t>
  </si>
  <si>
    <t>Comp-cortafuego 500x400</t>
  </si>
  <si>
    <t>Comp-cortafuego 500x450</t>
  </si>
  <si>
    <t>Comp-cortafuego 500x500</t>
  </si>
  <si>
    <t>Comp-cortafuego 550x250</t>
  </si>
  <si>
    <t>Comp-cortafuego 550x300</t>
  </si>
  <si>
    <t>Comp-cortafuego 550x350</t>
  </si>
  <si>
    <t>Comp-cortafuego 550x400</t>
  </si>
  <si>
    <t>Comp-cortafuego 550x500</t>
  </si>
  <si>
    <t>Comp-cortafuego 550x550</t>
  </si>
  <si>
    <t>Comp-cortafuego 600x300</t>
  </si>
  <si>
    <t>Comp-cortafuego 600x350</t>
  </si>
  <si>
    <t>Comp-cortafuego 600x500</t>
  </si>
  <si>
    <t>Comp-cortafuego 600x550</t>
  </si>
  <si>
    <t>Comp-cortafuego 600x600</t>
  </si>
  <si>
    <t>Comp-cortafuego 600x800</t>
  </si>
  <si>
    <t>Comp-cortafuego 650x350</t>
  </si>
  <si>
    <t>Comp-cortafuego 650x400</t>
  </si>
  <si>
    <t>Comp-cortafuego 650x450</t>
  </si>
  <si>
    <t>Comp-cortafuego 650x600</t>
  </si>
  <si>
    <t>Comp-cortafuego 650x650</t>
  </si>
  <si>
    <t>Comp-cortafuego 700x350</t>
  </si>
  <si>
    <t>Comp-cortafuego 700x400</t>
  </si>
  <si>
    <t>Comp-cortafuego 700x500</t>
  </si>
  <si>
    <t>Comp-cortafuego 700x550</t>
  </si>
  <si>
    <t>Comp-cortafuego 700x650</t>
  </si>
  <si>
    <t>Comp-cortafuego 750x350</t>
  </si>
  <si>
    <t>Comp-cortafuego 750x400</t>
  </si>
  <si>
    <t>Comp-cortafuego 750x450</t>
  </si>
  <si>
    <t>Comp-cortafuego 750x550</t>
  </si>
  <si>
    <t>Comp-cortafuego 750x750</t>
  </si>
  <si>
    <t>Comp-cortafuego 800x350</t>
  </si>
  <si>
    <t>Comp-cortafuego 800x400</t>
  </si>
  <si>
    <t>Comp-cortafuego 800x500</t>
  </si>
  <si>
    <t>Comp-cortafuego 850x350</t>
  </si>
  <si>
    <t>Comp-cortafuego 850x500</t>
  </si>
  <si>
    <t>Comp-cortafuego 850x550</t>
  </si>
  <si>
    <t>Comp-cortafuego 900x550</t>
  </si>
  <si>
    <t>Comp-cortafuego 1000x350</t>
  </si>
  <si>
    <t>Comp-cortafuego 1050x350</t>
  </si>
  <si>
    <t>Comp-cortafuego Ø355</t>
  </si>
  <si>
    <t>Comp-cortafuego Ø500</t>
  </si>
  <si>
    <t>Comp-cortafuego 250x350</t>
  </si>
  <si>
    <t>Comp-cortafuego Ø200</t>
  </si>
  <si>
    <t>Sistema de climatización Esterilización</t>
  </si>
  <si>
    <t>Regulador de caudal CRC Ø 100</t>
  </si>
  <si>
    <t>Regulador de caudal CRC Ø 125</t>
  </si>
  <si>
    <t>Regulador de caudal CRC Ø 160</t>
  </si>
  <si>
    <t>Regulador de caudal CRC Ø 200</t>
  </si>
  <si>
    <t>Regulador de caudal CRC 300x100</t>
  </si>
  <si>
    <t>Regulador de caudal CRC 300x150</t>
  </si>
  <si>
    <t>Regulador de caudal CRC 300x200</t>
  </si>
  <si>
    <t>Regulador de caudal CRC 400x200</t>
  </si>
  <si>
    <t>Regulador de caudal CRC 400x300</t>
  </si>
  <si>
    <t>Regulador de caudal CRC 500x500</t>
  </si>
  <si>
    <t>Regulador de caudal CRC 600x600</t>
  </si>
  <si>
    <t>Regulador de caudal CCV c/recalent 200x200</t>
  </si>
  <si>
    <t>Regulador de caudal CCV c/recalent 400x300</t>
  </si>
  <si>
    <t>Regulador de caudal CCV c/recalent 500x200</t>
  </si>
  <si>
    <t>Regulador de caudal CCV 200x200</t>
  </si>
  <si>
    <t>Regulador de caudal CCV 300x200</t>
  </si>
  <si>
    <t>Regulador de caudal CCV 300x300</t>
  </si>
  <si>
    <t>Regulador de caudal CCV 400x300</t>
  </si>
  <si>
    <t>Regulador de caudal CCV 400x400</t>
  </si>
  <si>
    <t>Regulador de caudal CCV 500x200</t>
  </si>
  <si>
    <t>Regulador de caudal CCV 500x400</t>
  </si>
  <si>
    <t>Regulador de caudal CCV 500x500</t>
  </si>
  <si>
    <t>Regulador de caudal CCC c/recalent 300x300</t>
  </si>
  <si>
    <t>Regulador de caudal CCC 300x300</t>
  </si>
  <si>
    <t>Regulador de caudal CCC 400x300</t>
  </si>
  <si>
    <t>Regulador de caudal CCC 400x400</t>
  </si>
  <si>
    <t>Regulador de caudal CCC 500x300</t>
  </si>
  <si>
    <t>Regulador de caudal CCC 500x400</t>
  </si>
  <si>
    <t>Regulador de caudal CCC 600x300</t>
  </si>
  <si>
    <t>Silenciador retorno 1120x600x1500 mm s/des</t>
  </si>
  <si>
    <t>Silenciador Impulsión 1120x450x1500 mm s/de</t>
  </si>
  <si>
    <t>Rejilla exterior de extrac. aire</t>
  </si>
  <si>
    <t>Rejilla exterior de TAE s/filtro</t>
  </si>
  <si>
    <t>Rejilla exterior de TAE c/filtro</t>
  </si>
  <si>
    <t>Total 1805</t>
  </si>
  <si>
    <t>1806</t>
  </si>
  <si>
    <t>Instalación Eléctrica</t>
  </si>
  <si>
    <t>Cua.Pri.Den. CP-CLIMA. Suministro RED.</t>
  </si>
  <si>
    <t>Cua.Pri.Den. CP-CLIMA. Suministro GRUPO.</t>
  </si>
  <si>
    <t>Cuadro Primario Denominado CPFRIO RED.</t>
  </si>
  <si>
    <t>Cua. Secundario Denominado Sala Calderas RED.</t>
  </si>
  <si>
    <t>Cua. Secundario Denominado CSTERM RED-GRUPO.</t>
  </si>
  <si>
    <t>Cua. Secundario Denominado CSACS RED.</t>
  </si>
  <si>
    <t>Cua. Secundario Denominado CSCALD RED.</t>
  </si>
  <si>
    <t>Cua. Secundario Denominado CCC1 RED-GRUPO.</t>
  </si>
  <si>
    <t>Cua. Secundario Denominado CCC1 RED.</t>
  </si>
  <si>
    <t>Cua. Secundario Denominado CCC2 RED.</t>
  </si>
  <si>
    <t>Cua. Secundario Denominado CCC3 RED.</t>
  </si>
  <si>
    <t>Cua. Secundario Denominado CCC4 RED.</t>
  </si>
  <si>
    <t>Cua. Secundario Denominado CC31 RED.</t>
  </si>
  <si>
    <t>Cua. Secundario Denominado CC31 RED-GRUPO.</t>
  </si>
  <si>
    <t>Cua. Secundario Denominado CC32 RED.</t>
  </si>
  <si>
    <t>Cua. Secundario Denominado CC33 RED.</t>
  </si>
  <si>
    <t>Cua. Secundario Denominado CC01 RED.</t>
  </si>
  <si>
    <t>Cua. Secundario Denominado CC02 RED.</t>
  </si>
  <si>
    <t>Cua. Secundario Denominado CC03 RED.</t>
  </si>
  <si>
    <t>Cua. Secundario Denominado CC11 RED-GRUPO.</t>
  </si>
  <si>
    <t>Cua. Secundario Denominado CC12 RED.</t>
  </si>
  <si>
    <t>Cua. Secundario Denominado CC13 RED.</t>
  </si>
  <si>
    <t>Cua. Secundario Denominado CC14 RED.</t>
  </si>
  <si>
    <t>Cua. Secundario Denominado CC15 RED.</t>
  </si>
  <si>
    <t>Cua. Secundario Denominado CC21 RED.</t>
  </si>
  <si>
    <t>Cua. Secundario Denominado CC34 RED.</t>
  </si>
  <si>
    <t>Cua. Secundario Denominado CC35 RED.</t>
  </si>
  <si>
    <t>Cua. Secundario Denominado CC36 RED.</t>
  </si>
  <si>
    <t>Cua. Secundario Denominado CC37 RED.</t>
  </si>
  <si>
    <t>Cua. Secundario Denominado CC16 RED.</t>
  </si>
  <si>
    <t>Cua. Secundario Denominado CC35 RED-GRUPO.</t>
  </si>
  <si>
    <t>Cua. Secundario Denominado CC36 RED-GRUPO.</t>
  </si>
  <si>
    <t>Cua. Secundario Denominado CC17 RED.</t>
  </si>
  <si>
    <t>Cua. Secundario Denominado CC22 RED.</t>
  </si>
  <si>
    <t>Protección cuadros secundarios</t>
  </si>
  <si>
    <t>Ban.met.per.sen. de 100x60 mm., con tapa</t>
  </si>
  <si>
    <t>Ban.met.per.sen. de 200x60 mm., con tapa</t>
  </si>
  <si>
    <t>Ban.met.per.sen. de 300x60 mm., con tapa</t>
  </si>
  <si>
    <t>Ban.met.per.sen. de 400x60 mm., con tapa</t>
  </si>
  <si>
    <t>Ban.met.per.sen. de 500x60 mm., con tapa</t>
  </si>
  <si>
    <t>Ban.met.per.sen. de 600x60 mm., con tapa</t>
  </si>
  <si>
    <t>Conductor de cobre desnudo 50 mm²</t>
  </si>
  <si>
    <t>Cable RZ1-K (AS) 0,6/1 kV CPR Cca-S1b,D1, 1x2'5 mm² Cu</t>
  </si>
  <si>
    <t>Cable RZ1-K (AS) 0,6/1 kV CPR Cca-S1b,D1, 1x4 mm² Cu</t>
  </si>
  <si>
    <t>Cable RZ1-K (AS) 0,6/1 kV CPR Cca-S1b,D1, 1x6 mm² Cu</t>
  </si>
  <si>
    <t>Cable RZ1-K (AS) 0,6/1 kV CPR Cca-S1b,D1, 1x10 mm² Cu</t>
  </si>
  <si>
    <t>Cable RZ1-K (AS) 0,6/1 kV CPR Cca-S1b,D1, 1x16 mm² Cu</t>
  </si>
  <si>
    <t>Cable RZ1-K (AS) 0,6/1 kV CPR Cca-S1b,D1, 1x35 mm² Cu</t>
  </si>
  <si>
    <t>Cable RZ1-K (AS) 0,6/1 kV CPR Cca-S1b,D1, 1x50 mm² Cu</t>
  </si>
  <si>
    <t>Cable RZ1-K (AS) 0,6/1 kV CPR Cca-S1b,D1, 1x70 mm² Cu</t>
  </si>
  <si>
    <t>Cable RZ1-K (AS) 0,6/1 kV CPR Cca-S1b,D1, 1x95 mm² Cu</t>
  </si>
  <si>
    <t>Cable RZ1-K (AS) 0,6/1 kV CPR Cca-S1b,D1, 1x240 mm² Cu</t>
  </si>
  <si>
    <t>Cable mRZ1-K (AS+) 0,6/1 kV CPR 1x2,5 mm2 Cu</t>
  </si>
  <si>
    <t>Cable mRZ1-K (AS+) 0,6/1 kV CPR 1x4 mm2 Cu</t>
  </si>
  <si>
    <t>Cable mRZ1-K (AS+) 0,6/1 kV CPR 1x6 mm2 Cu</t>
  </si>
  <si>
    <t>Cable mRZ1-K (AS+) 0,6/1 kV CPR 1x10 mm2 Cu</t>
  </si>
  <si>
    <t>Cable mRZ1-K (AS+) 0,6/1 kV CPR 1x25 mm2 Cu</t>
  </si>
  <si>
    <t>Cable mRZ1-K (AS+) 0,6/1 kV CPR 1x50 mm2 Cu</t>
  </si>
  <si>
    <t>Cable mRZ1-K (AS+) 0,6/1 kV CPR 1x95 mm2 Cu</t>
  </si>
  <si>
    <t>Tubo Ace.Fle.For.Coc PVC de 16,con P.P.de...</t>
  </si>
  <si>
    <t>Conexión Motores.</t>
  </si>
  <si>
    <t>Interruptor Tripolar Corte Potencia</t>
  </si>
  <si>
    <t>Identificación de cuadros y circuitos eléctricos.</t>
  </si>
  <si>
    <t>Canal prefab. aluminio III+N+T - 1000A</t>
  </si>
  <si>
    <t>Total 1806</t>
  </si>
  <si>
    <t>1807</t>
  </si>
  <si>
    <t>Regulación Hidráulica</t>
  </si>
  <si>
    <t>Válvula FC PIQCV 2V DN15</t>
  </si>
  <si>
    <t>Válvula FC PIQCV 2V DN20</t>
  </si>
  <si>
    <t>Válvula FC PIQCV 2V DN25</t>
  </si>
  <si>
    <t>Válvula FC limitadora de caudal 2V DN15</t>
  </si>
  <si>
    <t>Válvula FC limitadora de caudal 2V DN20</t>
  </si>
  <si>
    <t>Válvula FC limitadora de caudal 2V DN25</t>
  </si>
  <si>
    <t>Válvula FC electrónica PIQCV 2V DN40</t>
  </si>
  <si>
    <t>Válvula FC PIQCV 3V DN15</t>
  </si>
  <si>
    <t>Válvula FC PIQCV 3V DN20</t>
  </si>
  <si>
    <t>Válvula FC PIQCV 3V DN25</t>
  </si>
  <si>
    <t>Válvula FC PIQCV 3V DN40</t>
  </si>
  <si>
    <t>Válvula UTA PIQCV 2V DN15</t>
  </si>
  <si>
    <t>Válvula UTA limitadora de caudal 2V DN15</t>
  </si>
  <si>
    <t>Válvula UTA electronica PIQCV 2V DN 15</t>
  </si>
  <si>
    <t>Válvula UTA electronica PIQCV 2V DN 20</t>
  </si>
  <si>
    <t>Válvula UTA electronica PIQCV 2V DN25</t>
  </si>
  <si>
    <t>Válvula UTA electronica PIQCV 2V DN32</t>
  </si>
  <si>
    <t>Válvula UTA electronica PIQCV 2V DN40</t>
  </si>
  <si>
    <t>Válvula UTA electronica PIQCV 2V DN50</t>
  </si>
  <si>
    <t>Válvula UTA electronica PIQCV 2V DN65</t>
  </si>
  <si>
    <t>Válvula UTA electronica PIQCV 2V DN80</t>
  </si>
  <si>
    <t>Válvula UTA PIQCV 3V DN15</t>
  </si>
  <si>
    <t>Válvula UTA PIQCV 3V DN20</t>
  </si>
  <si>
    <t>Válvula UTA PIQCV 3V DN25</t>
  </si>
  <si>
    <t>Válvula UTA PIQCV 3V DN32</t>
  </si>
  <si>
    <t>Válvula UTA PIQCV 3V DN40</t>
  </si>
  <si>
    <t>Válvula UTA PIQCV 3V DN50</t>
  </si>
  <si>
    <t>Válvula UTA PIQCV 3V DN65</t>
  </si>
  <si>
    <t>Válvula UTA PIQCV 3V DN80</t>
  </si>
  <si>
    <t>Total 1807</t>
  </si>
  <si>
    <t>1808</t>
  </si>
  <si>
    <t>Acumulación de ACS</t>
  </si>
  <si>
    <t>Bomba/C Circuito Primario ACS 16 m³/h 6 mca</t>
  </si>
  <si>
    <t>Bomba/C Secundario ACS 22 m³/h 6 mca</t>
  </si>
  <si>
    <t>Bomba/C Circuito Retorno ACS 5 m³/h 12 mca</t>
  </si>
  <si>
    <t>Intercambiador de placas 370KW</t>
  </si>
  <si>
    <t>Depósito Acumulador  inox. 5.000 litros</t>
  </si>
  <si>
    <t>Vaso de Expansión ACS 500 litros</t>
  </si>
  <si>
    <t>Llenado de la Instalación 1"</t>
  </si>
  <si>
    <t>Vaciado de la Instalación 1¼"</t>
  </si>
  <si>
    <t>Formación colector Ø 4" (1,3 m)</t>
  </si>
  <si>
    <t>Formación colector PPR DN 160 (1,5 m)</t>
  </si>
  <si>
    <t>Tub.de pol. ppr compuesto con fibra DN 110</t>
  </si>
  <si>
    <t>Tub.de pol. Multicapa barra  DN 50</t>
  </si>
  <si>
    <t>Coq. elastomera Ø 2-½" e=30mm</t>
  </si>
  <si>
    <t>Tubo flexible k-FLEX ST 50x110</t>
  </si>
  <si>
    <t>Tubo flexible k-FLEX ST 40x50</t>
  </si>
  <si>
    <t>Termómetro de capilla 0º/120ºC</t>
  </si>
  <si>
    <t>Válvula termostática  DN 80 4/vías</t>
  </si>
  <si>
    <t>Válvula seguridad ½" a 6 bar</t>
  </si>
  <si>
    <t>Válvula STAD/ DN25 c/v</t>
  </si>
  <si>
    <t>Válvula STAD/ DN40 c/v</t>
  </si>
  <si>
    <t>Bomba/Recup Circuito Primario 103m³/h 10 mca</t>
  </si>
  <si>
    <t>Bomba/Recup Circuito ACS 25 m³/h 8 mca</t>
  </si>
  <si>
    <t>Intercambiador de placas 150 KW</t>
  </si>
  <si>
    <t>Vaso de expansión  N-1000/6</t>
  </si>
  <si>
    <t>Llenado de la Instalación 1¼"</t>
  </si>
  <si>
    <t>Vaciado de la Instalación 1½"</t>
  </si>
  <si>
    <t>Formación colector Ø 8" (3,0 m)</t>
  </si>
  <si>
    <t>Formación colector Ø 8" (5,0 m)</t>
  </si>
  <si>
    <t>Formación colector Ø 5" (1,5 m)</t>
  </si>
  <si>
    <t>Coq. elastomera Ø 6" e=45mm</t>
  </si>
  <si>
    <t>Coq. elastomera Ø 3" e=35mm</t>
  </si>
  <si>
    <t>Junta antivibratoria DN-150</t>
  </si>
  <si>
    <t>Total 1808</t>
  </si>
  <si>
    <t>Total 18</t>
  </si>
  <si>
    <t>19</t>
  </si>
  <si>
    <t>INSTALACIÓN CONTRA INCENDIOS</t>
  </si>
  <si>
    <t>1901</t>
  </si>
  <si>
    <t>Abastecimiento de Agua PCI</t>
  </si>
  <si>
    <t>Accesorios aljibe PCI</t>
  </si>
  <si>
    <t>Complemento llenado aljibe pci</t>
  </si>
  <si>
    <t>Grupo de presión PCI</t>
  </si>
  <si>
    <t>Cloración depósito PCI</t>
  </si>
  <si>
    <t>Ins. mecánica equipos tratamiento de agua</t>
  </si>
  <si>
    <t>Instalación eléctrica grupos de presion</t>
  </si>
  <si>
    <t>Tubo hierro negro 3"</t>
  </si>
  <si>
    <t>Chimenea modular metálica, de doble pared 150 mm</t>
  </si>
  <si>
    <t>Total 1901</t>
  </si>
  <si>
    <t>1902</t>
  </si>
  <si>
    <t>Distribución de Agua PCI</t>
  </si>
  <si>
    <t>Tubo hierro negro 1.1/4"</t>
  </si>
  <si>
    <t>Tubo hierro negro 1.1/2"</t>
  </si>
  <si>
    <t>Tubo hierro negro 2"</t>
  </si>
  <si>
    <t>Total 1902</t>
  </si>
  <si>
    <t>1903</t>
  </si>
  <si>
    <t>Valvulería PCI</t>
  </si>
  <si>
    <t>Válvula corte bola 1½"</t>
  </si>
  <si>
    <t>Válvula corte bola 2"</t>
  </si>
  <si>
    <t>Válvula corte bola 3"</t>
  </si>
  <si>
    <t>Total 1903</t>
  </si>
  <si>
    <t>1904</t>
  </si>
  <si>
    <t>BIES-HIDRANTES</t>
  </si>
  <si>
    <t>Boca incendios 25 mm</t>
  </si>
  <si>
    <t>Armario Equipo Multiple (BIE+ Pulsador+Extintor)</t>
  </si>
  <si>
    <t>B.I.E. 45mmx20 m ARMARIO HORIZONTAL CRISTAL</t>
  </si>
  <si>
    <t>Hidrante bajo Rasante 3 Bocas</t>
  </si>
  <si>
    <t>Total 1904</t>
  </si>
  <si>
    <t>1906</t>
  </si>
  <si>
    <t>Extinción Seca</t>
  </si>
  <si>
    <t>Extintor polvo seco de 6 kg, en BIE</t>
  </si>
  <si>
    <t>Extintor polvo seco de 6 kg. para empotrar</t>
  </si>
  <si>
    <t>Carro extintor polvo ABC de 25 kg.</t>
  </si>
  <si>
    <t>Señal fotoluminiscente termin. aluminio</t>
  </si>
  <si>
    <t>Total 1906</t>
  </si>
  <si>
    <t>1907</t>
  </si>
  <si>
    <t>Extinción por Gas</t>
  </si>
  <si>
    <t>Agente extintor NOVEC-1230</t>
  </si>
  <si>
    <t>SISTEMA MODULAR FORCE 500 227LTS NOVEC-1230</t>
  </si>
  <si>
    <t>Sitema detección sala</t>
  </si>
  <si>
    <t>Difusor Lateral Ø2"</t>
  </si>
  <si>
    <t>Difusor Lateral Ø1"</t>
  </si>
  <si>
    <t>Placa para difusor</t>
  </si>
  <si>
    <t>Juego letreros</t>
  </si>
  <si>
    <t>Tubería de extinción diferentes diámetros</t>
  </si>
  <si>
    <t>Cent. Extinción 1 Riesgo</t>
  </si>
  <si>
    <t>Pulsador Disparo Extinción</t>
  </si>
  <si>
    <t>Pulsador Paro Extinción</t>
  </si>
  <si>
    <t>Rótulo Extinción Disparada</t>
  </si>
  <si>
    <t>BATERIA 2 CILINDROS 345 LTS FORCE500</t>
  </si>
  <si>
    <t>Juego de válvulas direccionales</t>
  </si>
  <si>
    <t>Total 1907</t>
  </si>
  <si>
    <t>1908</t>
  </si>
  <si>
    <t>Extinción Cocina y Cafetería</t>
  </si>
  <si>
    <t>Extinción Campana Cafetería</t>
  </si>
  <si>
    <t>Exinción Campanas Cocina 1</t>
  </si>
  <si>
    <t>Extinción Campanas Cocina 2</t>
  </si>
  <si>
    <t>Total 1908</t>
  </si>
  <si>
    <t>1909</t>
  </si>
  <si>
    <t>Detección de Incendios</t>
  </si>
  <si>
    <t>190901</t>
  </si>
  <si>
    <t>Detección</t>
  </si>
  <si>
    <t>Central Analógica FX10 de 10 Lazos</t>
  </si>
  <si>
    <t>Central Incendios FXM3 NET/ES</t>
  </si>
  <si>
    <t>Puesto Gestión Gráfica</t>
  </si>
  <si>
    <t>Central Detec. Gas 4 Zonas PL4</t>
  </si>
  <si>
    <t>Det. Gas Explosivo EXD S2097</t>
  </si>
  <si>
    <t>Tarjeta 2 lazos FX-SLC</t>
  </si>
  <si>
    <t>Batería 12V-17Ah</t>
  </si>
  <si>
    <t>Display Zona FX-NET</t>
  </si>
  <si>
    <t>Pasarela RS232/485 a TCP/IP</t>
  </si>
  <si>
    <t>Llave de licencia USB para FX</t>
  </si>
  <si>
    <t>Cable configuración FX</t>
  </si>
  <si>
    <t>ESGRAF 6 Licencia Completa</t>
  </si>
  <si>
    <t>Fuente de alimentación supervisada de 27,6Vcc / 5A</t>
  </si>
  <si>
    <t>Detector Óptico de Humos Analógico.  Ambiente</t>
  </si>
  <si>
    <t>Base estándar color blanco</t>
  </si>
  <si>
    <t>Detector Óptico de Humos Analógico. F.Techo</t>
  </si>
  <si>
    <t>Batería 12V-12Ah</t>
  </si>
  <si>
    <t>Zócalo de montaje superficial tubo visto</t>
  </si>
  <si>
    <t>Detector Multisensor 2 Tecnologías Analógico. Zonas abiertas</t>
  </si>
  <si>
    <t>Detector Térmico Analógico Alta Temperatura. 78ºC. Cocina</t>
  </si>
  <si>
    <t>Detector PTIR Multisensor 3 Tecnologías Analógico. Sala S.A.I.s</t>
  </si>
  <si>
    <t>Barrera reflexiva de Infrarrojos</t>
  </si>
  <si>
    <t>Sistema de aspiración IAS-2</t>
  </si>
  <si>
    <t>Detector láser 7251</t>
  </si>
  <si>
    <t>Sistema de aspiración IAS-1</t>
  </si>
  <si>
    <t>Tubo 25 x 3</t>
  </si>
  <si>
    <t>Detector térmico-óptico Multi-Criterio. Cámara sanitaria</t>
  </si>
  <si>
    <t>Base Estándar</t>
  </si>
  <si>
    <t>Módulo de zona convencional</t>
  </si>
  <si>
    <t>Caja montaje en superficie 139 x 134 x 40</t>
  </si>
  <si>
    <t>Pulsador manual direccionable rearmable con aislador</t>
  </si>
  <si>
    <t>Caja montaje de superficie 87 x 87 x 32</t>
  </si>
  <si>
    <t>Tapa para pulsador</t>
  </si>
  <si>
    <t>Módulo 2 entradas 1 salida Compuertas CF</t>
  </si>
  <si>
    <t>Base profunda</t>
  </si>
  <si>
    <t>Retenedor bitensión 600N</t>
  </si>
  <si>
    <t>Módulo 1 salida . Retenedores</t>
  </si>
  <si>
    <t>Sirena direccionable roja, alimentada del lazo, 32 tonos, pared</t>
  </si>
  <si>
    <t>Módulo 2 entradas.  Fuentes Alimentación</t>
  </si>
  <si>
    <t>Módulo 1 entrada - Centrales Gas</t>
  </si>
  <si>
    <t>Módulo 1 entrada. Centrales Extinción</t>
  </si>
  <si>
    <t>Módulo 2 entradas. Grupo de Presión</t>
  </si>
  <si>
    <t>Módulo 1 salida.  Ascensores</t>
  </si>
  <si>
    <t>Módulo 1 salida - Presurización Escaleras</t>
  </si>
  <si>
    <t>Módulo 1 salida - Barreras Móviles</t>
  </si>
  <si>
    <t>Módulo 1 salida - Conexión con Megafonía</t>
  </si>
  <si>
    <t>Módulo 1 salida - Puertas automáticas salida</t>
  </si>
  <si>
    <t>Instalación y Montaje Detección de Incendios</t>
  </si>
  <si>
    <t>Instalación y Montaje Detección de Incendios RF30</t>
  </si>
  <si>
    <t>Ingeniería Detección de Incendios</t>
  </si>
  <si>
    <t>Total 190901</t>
  </si>
  <si>
    <t>190902</t>
  </si>
  <si>
    <t>Control de Humo</t>
  </si>
  <si>
    <t>Aireador de 2126x838 mm.</t>
  </si>
  <si>
    <t>Aireador de 2126x1636 mm.</t>
  </si>
  <si>
    <t>Aireador de 1476x2168 mm.</t>
  </si>
  <si>
    <t>Aireador de 2326x1902 mm.</t>
  </si>
  <si>
    <t>Barrera movil resistencia 120 minutos / 600ºC</t>
  </si>
  <si>
    <t>Puesta en marcha barreras móviles.</t>
  </si>
  <si>
    <t>Sistema de accionamiento</t>
  </si>
  <si>
    <t>Zócalo acomplamiento a cubierta</t>
  </si>
  <si>
    <t>Total 190902</t>
  </si>
  <si>
    <t>Total 1909</t>
  </si>
  <si>
    <t>Total 19</t>
  </si>
  <si>
    <t>21</t>
  </si>
  <si>
    <t>FONTANERÍA Y DESAGÜES</t>
  </si>
  <si>
    <t>2101</t>
  </si>
  <si>
    <t>Acomet. Grupo Hid. y tratamientos de agua</t>
  </si>
  <si>
    <t>Equipamiento contador y Alimentación aljibes.</t>
  </si>
  <si>
    <t>Alimentación aljibes</t>
  </si>
  <si>
    <t>Accesorios aljibes</t>
  </si>
  <si>
    <t>Complemento llenados aljibes</t>
  </si>
  <si>
    <t>Colector de aspiración</t>
  </si>
  <si>
    <t>Colector de impulsión</t>
  </si>
  <si>
    <t>By-pass acometida/colectores</t>
  </si>
  <si>
    <t>Sistema central de tratamiento de agua para red de agua osmotiza</t>
  </si>
  <si>
    <t>Sistema de cloración y filtración para depósito de agua tratada</t>
  </si>
  <si>
    <t>Sistema de cloración y filtración para depósito de agua bruta</t>
  </si>
  <si>
    <t>Sistema de cloración y filtración para depósito de incendios</t>
  </si>
  <si>
    <t>Sistema de descalcificación y filtración para cocina</t>
  </si>
  <si>
    <t>Sistema de osmosis inversa para tunel de lavado</t>
  </si>
  <si>
    <t>Sistema de descalcificación para lavandería</t>
  </si>
  <si>
    <t>Sistema de control en depósito de ACS</t>
  </si>
  <si>
    <t>Sistema de tratamiento para sistema cerrado de frío y calor</t>
  </si>
  <si>
    <t>Planta de producción de agua purificada para hemodiálisis</t>
  </si>
  <si>
    <t>Grupo de presión AFS con variador de frecuencia con 4+1 bombas</t>
  </si>
  <si>
    <t>Grupo de presión FLUX con variador de frecuencia con 4+1 bombas</t>
  </si>
  <si>
    <t>Grupo de presión DES con variador de frecuencia con 2 +1 bombas</t>
  </si>
  <si>
    <t>Grupo de presión AH con variador de frecuencia con 1+1 bombas</t>
  </si>
  <si>
    <t>Sistema de descalcificación</t>
  </si>
  <si>
    <t>Manómetro de glicerina, graduado de 0-1600 kPa</t>
  </si>
  <si>
    <t>Válvula mariposa, montaje bridas, mando manual palanca, de 200 m</t>
  </si>
  <si>
    <t>Válvula mariposa oblea, montaje bridas, mando manual palanca,100</t>
  </si>
  <si>
    <t>Válvula de bola de latón, para montaje roscado, de 25 mm</t>
  </si>
  <si>
    <t>Válvula de retención de disco, instalaciones de fontanería, mont</t>
  </si>
  <si>
    <t>Válvula de retención de disco, instalaciones de fontaneria, mont</t>
  </si>
  <si>
    <t>Conjunto de control digital de nivel y llenado automático para d</t>
  </si>
  <si>
    <t>Pasamuros para depósito de agua formado por 50 cm de tubería de</t>
  </si>
  <si>
    <t>Grifo de prueba y vaciado de latón, montaje roscado, mando manua</t>
  </si>
  <si>
    <t>Válvula de asiento de 2 vías, conexión con bridas , DN 250</t>
  </si>
  <si>
    <t>Válvula de asiento de 2 vías, conexión con bridas , DN 100</t>
  </si>
  <si>
    <t>Total 2101</t>
  </si>
  <si>
    <t>2102</t>
  </si>
  <si>
    <t>Distribución de agua sanitaria</t>
  </si>
  <si>
    <t>Tub.de pol. Multicapa rollo DN 20</t>
  </si>
  <si>
    <t>Tub.de pol. Multicapa rollo  DN 25</t>
  </si>
  <si>
    <t>Tub.de pol. Multicapa rollo  DN 32</t>
  </si>
  <si>
    <t>Tub.de pol. Multicapa barra  DN 40</t>
  </si>
  <si>
    <t>Tub.de pol. ppr compuesto con fibra DN 63</t>
  </si>
  <si>
    <t>Tub.de pol. ppr compuesto con fibra DN 75</t>
  </si>
  <si>
    <t>Tub.de pol. ppr compuesto con fibra DN 90</t>
  </si>
  <si>
    <t>Tub.de pol. ppr compuesto con fibra DN 160</t>
  </si>
  <si>
    <t>Soporte muro a base de carril angular</t>
  </si>
  <si>
    <t>Total 2102</t>
  </si>
  <si>
    <t>2103</t>
  </si>
  <si>
    <t>Aislamiento</t>
  </si>
  <si>
    <t>Tubo flexible SH/Armaflex ref. SH-19x020</t>
  </si>
  <si>
    <t>Tubo flexible SH/Armaflex ref. SH-19x025</t>
  </si>
  <si>
    <t>Tubo flexible SH/Armaflex ref. SH-19x032</t>
  </si>
  <si>
    <t>Tubo flexible SH/Armaflex ref. SH-19x040</t>
  </si>
  <si>
    <t>Tubo flexible SH/Armaflex ref. SH-19x050</t>
  </si>
  <si>
    <t>Tubo flexible SH/Armaflex ref. SH-19x060</t>
  </si>
  <si>
    <t>Tubo flexible SH/Armaflex ref. SH-19x076</t>
  </si>
  <si>
    <t>Tubo flexible SH/Armaflex ref. SH-19x089</t>
  </si>
  <si>
    <t>Tubo flexible k-FLEX ST 19x110</t>
  </si>
  <si>
    <t>Tubo flexible k-FLEX ST 19x160</t>
  </si>
  <si>
    <t>Tubo flexible coquilla elastomera DN20 e=30 mm</t>
  </si>
  <si>
    <t>Tubo flexible coquilla elastomera DN25 e=30 mm</t>
  </si>
  <si>
    <t>Tubo flexible coquilla elastomera DN32 e=30 mm</t>
  </si>
  <si>
    <t>Tubo flexible coquilla elastomera DN40 e=40 mm</t>
  </si>
  <si>
    <t>Tubo flexible coquilla elastomera DN50 e=40 mm</t>
  </si>
  <si>
    <t>Tubo flexible coquilla elastomera DN64 e=40 mm</t>
  </si>
  <si>
    <t>Tubo flexible coquilla elastomera DN76 e=40 mm</t>
  </si>
  <si>
    <t>Tubo flexible coquilla elastomera DN89 e=40 mm</t>
  </si>
  <si>
    <t>Tubo flexible coquilla elastomera DN110 e=50 mm</t>
  </si>
  <si>
    <t>Tubo de PVC corrugado</t>
  </si>
  <si>
    <t>Total 2103</t>
  </si>
  <si>
    <t>2104</t>
  </si>
  <si>
    <t>Valvulería</t>
  </si>
  <si>
    <t>Válvula corte bola ½" con entronques PP</t>
  </si>
  <si>
    <t>Válvula corte bola ¾" con entronques PP</t>
  </si>
  <si>
    <t>Válvula corte bola 1" con entronques PP</t>
  </si>
  <si>
    <t>Válvula corte bola 1¼" entronques PP</t>
  </si>
  <si>
    <t>Válvula corte bola 1½" entronques PP</t>
  </si>
  <si>
    <t>Válvula corte bola 2" entronques PP</t>
  </si>
  <si>
    <t>Válvula mariposa 2½" cuello PP 75 mm.</t>
  </si>
  <si>
    <t>Válvula mariposa 3" cuello PP 90 mm.</t>
  </si>
  <si>
    <t>Válvula mariposa 4" cuello PP 110_125 mm</t>
  </si>
  <si>
    <t>Válvula mariposa 5" cuello PP 160 mm</t>
  </si>
  <si>
    <t>Grifo racor manguera ½"</t>
  </si>
  <si>
    <t>Vál. retención de ½" con ent. PP 16/20</t>
  </si>
  <si>
    <t>Válvula retención de ¾" con ent. PP 25</t>
  </si>
  <si>
    <t>Válvula retención de 1" con ent. PP 32</t>
  </si>
  <si>
    <t>Válvula retención 1¼" con ent. PP 40</t>
  </si>
  <si>
    <t>Válvula retención 1½" con ent. PP 50</t>
  </si>
  <si>
    <t>Válvula retención 2" con ent. PP 63</t>
  </si>
  <si>
    <t>Válvula retención de 4" Ø con ent. PP110/125</t>
  </si>
  <si>
    <t>Válvula regulación de 1/2"</t>
  </si>
  <si>
    <t>Purgador de aire automatico</t>
  </si>
  <si>
    <t>Total 2104</t>
  </si>
  <si>
    <t>2105</t>
  </si>
  <si>
    <t>Aparatos sanitarios</t>
  </si>
  <si>
    <t>Ino.susp.Roca Mer. bast grohe fluxor emp.</t>
  </si>
  <si>
    <t>Inodoro especial minusválidos</t>
  </si>
  <si>
    <t>Inodoro acero inoxidable esférico antivandálico</t>
  </si>
  <si>
    <t>Urinarios Roca mod. Mural fluxor 1/2"</t>
  </si>
  <si>
    <t>Ver.por. Roca mod. Garda grifo pared 1 agua</t>
  </si>
  <si>
    <t>Fregadero acero un seno 60x49</t>
  </si>
  <si>
    <t>Fregadero acero dos senos 90x49</t>
  </si>
  <si>
    <t>Lavabo especial minusvalidos</t>
  </si>
  <si>
    <t>Lavabo Roca Java grif Grohe Eurostyle</t>
  </si>
  <si>
    <t>Lav.Roca Mer. 55 cm. grif grohe Eurostyle</t>
  </si>
  <si>
    <t>Lavabo acero inoxidable antivandálico</t>
  </si>
  <si>
    <t>Lavacuñas empotrable Inox</t>
  </si>
  <si>
    <t>Lavabo Roca Java con grif. temporizada 1 agua</t>
  </si>
  <si>
    <t>Lav.Roca Mer. 55 cm. grif temporizada  mezc</t>
  </si>
  <si>
    <t>Dotación de ducha</t>
  </si>
  <si>
    <t>Ducha y lavaojos de emergencia</t>
  </si>
  <si>
    <t>Panel de limpieza para baño Arjo</t>
  </si>
  <si>
    <t>Carriles para accesorios minusválidos</t>
  </si>
  <si>
    <t>Accesorios Minusválidos Apoya Brazos</t>
  </si>
  <si>
    <t>Asiento ducha abatible</t>
  </si>
  <si>
    <t>Barra Nylon "L" 70+55 cm BP 7055 SIMEX</t>
  </si>
  <si>
    <t>Asidero recto Nylon  65 cm BP 65 Ø 36 SIMEX</t>
  </si>
  <si>
    <t>Asidero abatible nylon 78 cm Ø 32 BA80B SIMEX</t>
  </si>
  <si>
    <t>INODORO ACERO INOX S/HORIZONTAL</t>
  </si>
  <si>
    <t>LAVABO MURAL ACERO INOXIDABLE ANTIV.</t>
  </si>
  <si>
    <t>LAVABO MURAL ACERO INOX. ANTIV. MINUS.</t>
  </si>
  <si>
    <t>BARRA APOYO RECTA ACERO INOX. 140 cm.</t>
  </si>
  <si>
    <t>DUCHA ANTIVANDÁLICA.</t>
  </si>
  <si>
    <t>ESPEJO ACERO INOXIDABLE</t>
  </si>
  <si>
    <t>Plato de ducha acrílico o resinas 80x80 cm</t>
  </si>
  <si>
    <t>Lavamanos INOX frontal redondeado</t>
  </si>
  <si>
    <t>Grifo hospitalario monomando</t>
  </si>
  <si>
    <t>Total 2105</t>
  </si>
  <si>
    <t>2106</t>
  </si>
  <si>
    <t>Accesorios de aseos</t>
  </si>
  <si>
    <t>Percha acero inoxidable</t>
  </si>
  <si>
    <t>Barra abatible con giro vertical</t>
  </si>
  <si>
    <t>Portarrolos papel para dos rollos</t>
  </si>
  <si>
    <t>Toallero de anilla redondo</t>
  </si>
  <si>
    <t>Jabonera con agarrador en acero</t>
  </si>
  <si>
    <t>Barra de apoyo inodoro</t>
  </si>
  <si>
    <t>Dosificador de jabón</t>
  </si>
  <si>
    <t>Secamanos</t>
  </si>
  <si>
    <t>Total 2106</t>
  </si>
  <si>
    <t>2108</t>
  </si>
  <si>
    <t>Desagües</t>
  </si>
  <si>
    <t>Tubería de pp.insonorizado 40 mm</t>
  </si>
  <si>
    <t>Tubería de pp. insonorizado 50 mm</t>
  </si>
  <si>
    <t>Tubería de pp. insonorizado 90 mm</t>
  </si>
  <si>
    <t>Tubería fundición Supermetallit 50 mm</t>
  </si>
  <si>
    <t>Tubería fundición Supermetallit 100 mm</t>
  </si>
  <si>
    <t>Manguito intumescente 110 mm Ø</t>
  </si>
  <si>
    <t>Terminal de ventilación</t>
  </si>
  <si>
    <t>Sistema fijación</t>
  </si>
  <si>
    <t>reja corrida inox 15x5 xm</t>
  </si>
  <si>
    <t>reja  inox 40x40xm</t>
  </si>
  <si>
    <t>Colector colgado de PVC D=160 mm</t>
  </si>
  <si>
    <t>Colector colgado de PVC D=200 mm</t>
  </si>
  <si>
    <t>Colector colgado de PVC D=125 mm</t>
  </si>
  <si>
    <t>Total 2108</t>
  </si>
  <si>
    <t>20110</t>
  </si>
  <si>
    <t>Distribucion agua osmotizada</t>
  </si>
  <si>
    <t>Tub.de pol. Multicapa rollo  DN 40</t>
  </si>
  <si>
    <t>Tub.de pol. Multicapa rollo  DN 50</t>
  </si>
  <si>
    <t>Válvula de bola de PVC, para montaje soldado, de 15 mm de diámet</t>
  </si>
  <si>
    <t>Válvula de bola de PVC, para montaje soldado, de 20 mm de diámet</t>
  </si>
  <si>
    <t>Válvula de bola de PVC, para montaje soldado, de 25 mm de diámet</t>
  </si>
  <si>
    <t>Válvula de bola de PVC, para montaje soldado, de 32 mm de diámet</t>
  </si>
  <si>
    <t>Válvula de bola de latón, para montaje roscado, de 40 mm</t>
  </si>
  <si>
    <t>Válvula de bola de latón, para montaje roscado, de 50 mm</t>
  </si>
  <si>
    <t>Válvula mariposa oblea, montaje bridas, de 65 mm</t>
  </si>
  <si>
    <t>Válvula de retención de disco, DN 25</t>
  </si>
  <si>
    <t>Válvula de retención de disco, DN 32</t>
  </si>
  <si>
    <t>Válvula de retención de disco, DN 40</t>
  </si>
  <si>
    <t>Válvula de retención de disco, DN 50</t>
  </si>
  <si>
    <t>Válvula de retención de disco, DN 65</t>
  </si>
  <si>
    <t>Purgador automático de aire de 1/2 ". Completamente instalado.</t>
  </si>
  <si>
    <t>Total 20.1.10</t>
  </si>
  <si>
    <t>20111</t>
  </si>
  <si>
    <t>Distribucion agua Hemodialisis</t>
  </si>
  <si>
    <t>Tubería de acero inoxidable, DN 15</t>
  </si>
  <si>
    <t>Tubería de acero inoxidable, DN 28</t>
  </si>
  <si>
    <t>Válvula de bola de acero inoxidable, para montaje roscado, de 15</t>
  </si>
  <si>
    <t>Válvula de bola de acero inoxidable, para montaje roscado, de 25</t>
  </si>
  <si>
    <t>ut</t>
  </si>
  <si>
    <t>Repetidor de detector de aislamiento</t>
  </si>
  <si>
    <t>Total 20.1.11</t>
  </si>
  <si>
    <t>Total 21</t>
  </si>
  <si>
    <t>22</t>
  </si>
  <si>
    <t>INSTALACIONES ESPECIALES</t>
  </si>
  <si>
    <t>2201</t>
  </si>
  <si>
    <t>Energía solar térmica</t>
  </si>
  <si>
    <t>Captador solar LBMG 13 AR2 conexionado</t>
  </si>
  <si>
    <t>Estructura soporte</t>
  </si>
  <si>
    <t>Kit de conexionado de bateria de captadores</t>
  </si>
  <si>
    <t>Compensador 2 captadores</t>
  </si>
  <si>
    <t>Vaso expansión 500 l</t>
  </si>
  <si>
    <t>Fluido caloportador</t>
  </si>
  <si>
    <t>Estación de bombeo</t>
  </si>
  <si>
    <t>Estación regulación</t>
  </si>
  <si>
    <t>Acumulador  5.000 l</t>
  </si>
  <si>
    <t>Vaso Tampón 50 litros</t>
  </si>
  <si>
    <t>Kit de sobretemperaturas</t>
  </si>
  <si>
    <t>Depósito llenado/vaciado 600 l</t>
  </si>
  <si>
    <t>Contador de energia primario</t>
  </si>
  <si>
    <t>Contador de energia en red llenado</t>
  </si>
  <si>
    <t>Aerodisipador 84 kw</t>
  </si>
  <si>
    <t>Tubería de Cu 54 mm c/aislamiento y Al</t>
  </si>
  <si>
    <t>Tubería de Cu 42 mm c/aislamiento y Al</t>
  </si>
  <si>
    <t>Tubería de Cu 35 mm c/aislamiento y Al</t>
  </si>
  <si>
    <t>Tubería de Cu 28 mm c/aislamiento y Al</t>
  </si>
  <si>
    <t>Válvula esfera 54 mm roscada</t>
  </si>
  <si>
    <t>Llenado de instalación</t>
  </si>
  <si>
    <t>Termómetro de capilla 0/120ºC</t>
  </si>
  <si>
    <t>Total 2201</t>
  </si>
  <si>
    <t>2202</t>
  </si>
  <si>
    <t>Instalación de Gasóleo</t>
  </si>
  <si>
    <t>Depósito Gasoleo 25000 l.</t>
  </si>
  <si>
    <t>Contador para Carburantes</t>
  </si>
  <si>
    <t>Grupo Pres.Gasól.300 l/h</t>
  </si>
  <si>
    <t>Tubería Cu DN 13/15</t>
  </si>
  <si>
    <t>Tubería Cu DN 16/18</t>
  </si>
  <si>
    <t>Tubería Cu DN 20/22</t>
  </si>
  <si>
    <t>Kit de depósito enfriador de gasóleo 50 lts.</t>
  </si>
  <si>
    <t>Total 2202</t>
  </si>
  <si>
    <t>2203</t>
  </si>
  <si>
    <t>Gestión técnica centralizada BMS</t>
  </si>
  <si>
    <t>Puesto Central</t>
  </si>
  <si>
    <t>Software</t>
  </si>
  <si>
    <t>Licencia</t>
  </si>
  <si>
    <t>Estación de trabajo</t>
  </si>
  <si>
    <t>Total 220311</t>
  </si>
  <si>
    <t>Electrónica de control y cuadros CC01 (frio)</t>
  </si>
  <si>
    <t>Base terminal</t>
  </si>
  <si>
    <t>Fuente de Alimentación del sistema.</t>
  </si>
  <si>
    <t>Módulo E/S EU</t>
  </si>
  <si>
    <t>Módulo E/S ED</t>
  </si>
  <si>
    <t>Controlador E/S SA</t>
  </si>
  <si>
    <t>Controlador E/S SD</t>
  </si>
  <si>
    <t>Cable de extensión tipo L</t>
  </si>
  <si>
    <t>Switch industrial</t>
  </si>
  <si>
    <t>Fuente de alimentación</t>
  </si>
  <si>
    <t>Cuadro de control FRÍO C.C.01</t>
  </si>
  <si>
    <t>Total 220312</t>
  </si>
  <si>
    <t>Equipos perifericos frío</t>
  </si>
  <si>
    <t>Interruptor de flujo</t>
  </si>
  <si>
    <t>Sonda Tª y H exterior</t>
  </si>
  <si>
    <t>Sonda Tº inmersión</t>
  </si>
  <si>
    <t>Vaina</t>
  </si>
  <si>
    <t>Transmisor de presión diferencial</t>
  </si>
  <si>
    <t>Válvula de mariposa tipo wafer, 8"</t>
  </si>
  <si>
    <t>Actuador rotativo para válvulas</t>
  </si>
  <si>
    <t>Finales de carrera</t>
  </si>
  <si>
    <t>Válvula de mariposa tipo wafer, 2"</t>
  </si>
  <si>
    <t>Transmisor de presión de agua</t>
  </si>
  <si>
    <t>Contador térmico</t>
  </si>
  <si>
    <t>Tarjeta de comunicaciones</t>
  </si>
  <si>
    <t>Total 220313</t>
  </si>
  <si>
    <t>Electrónica de control y cuadros CC02 (calor)</t>
  </si>
  <si>
    <t>Cuadro de control CALOR C.C.02</t>
  </si>
  <si>
    <t>Total 220314</t>
  </si>
  <si>
    <t>Equipos perifericos calor</t>
  </si>
  <si>
    <t>Sensores de Tª (Pt100)</t>
  </si>
  <si>
    <t>Válvula de mariposa tipo wafer, 4"</t>
  </si>
  <si>
    <t>Válvula de mariposa tipo wafer, 5"</t>
  </si>
  <si>
    <t>Válvula de regulación de 3 vías mezcladora DN100 Kvs=160</t>
  </si>
  <si>
    <t>Actuador tipo FORTA M800</t>
  </si>
  <si>
    <t>Total 220315</t>
  </si>
  <si>
    <t>Electronica de control y cuadros CC03 (ACS)</t>
  </si>
  <si>
    <t>Cuadro de control ACS C.C.03</t>
  </si>
  <si>
    <t>Total 220316</t>
  </si>
  <si>
    <t>Equipos perifericos ACS y Fontaneria</t>
  </si>
  <si>
    <t>Válvula de regulación de 2 vías DN50</t>
  </si>
  <si>
    <t>Válvula de regulación de 2 vías DN80</t>
  </si>
  <si>
    <t>Contador térmico DN 50 rosca</t>
  </si>
  <si>
    <t>Contador térmico DN 65 bridas</t>
  </si>
  <si>
    <t>Contador térmico DN 80 bridas</t>
  </si>
  <si>
    <t>Sonda nivel aljibes</t>
  </si>
  <si>
    <t>Total 220317</t>
  </si>
  <si>
    <t>Electrónica de control y cuadros CC04 (Planta Baja)</t>
  </si>
  <si>
    <t>Cuadro de control C.C.04 Planta Baja</t>
  </si>
  <si>
    <t>Total 220318</t>
  </si>
  <si>
    <t>Electrónica de control y cuadros CC05 (Planta Primera)</t>
  </si>
  <si>
    <t>Cuadro de control C.C.05 Planta Primera</t>
  </si>
  <si>
    <t>Total 220319</t>
  </si>
  <si>
    <t>Electrónica de control y cuadros CC06 (Planta Segunda)</t>
  </si>
  <si>
    <t>Cuadro de control C.C.06 Planta Segunda</t>
  </si>
  <si>
    <t>Total 220320</t>
  </si>
  <si>
    <t>Electrónica de control y cuadros CC07 (Planta 3, caseton 1)</t>
  </si>
  <si>
    <t>Cuadro de control C.C.07 Planta 3 Caseton 1</t>
  </si>
  <si>
    <t>Total 220321</t>
  </si>
  <si>
    <t>Electrónica de control y cuadros CC08 (Planta 3, caseton 2)</t>
  </si>
  <si>
    <t>Cuadro de control C.C.08 Planta 3 Caseton 2</t>
  </si>
  <si>
    <t>Total 220322</t>
  </si>
  <si>
    <t>Electrónica de control y cuadros CC09 (Planta 3, caseton 3)</t>
  </si>
  <si>
    <t>Cuadro de control C.C.09 Planta 3 Caseton 3</t>
  </si>
  <si>
    <t>Total 220323</t>
  </si>
  <si>
    <t>Electrónica de control y cuadros CC10 (Planta 3, caseton 4)</t>
  </si>
  <si>
    <t>Cuadro de control C.C.10 Planta 3 Caseton 4</t>
  </si>
  <si>
    <t>Total 220324</t>
  </si>
  <si>
    <t>Electrónica de control y cuadros CC11 (Planta 3, caseton 5)</t>
  </si>
  <si>
    <t>Cuadro de control C.C.11 Planta 3 Caseton 5</t>
  </si>
  <si>
    <t>Total 220325</t>
  </si>
  <si>
    <t>Electrónica de control y cuadros CC12 (Planta 3, caseton 6)</t>
  </si>
  <si>
    <t>Cuadro de control C.C.12 Planta 3 Caseton 6</t>
  </si>
  <si>
    <t>Total 220326</t>
  </si>
  <si>
    <t>Electrónica de control y cuadros CC13 (Planta 4, caseton 7)</t>
  </si>
  <si>
    <t>Cuadro de control C.C.13 Planta 4 Caseton 7</t>
  </si>
  <si>
    <t>Total 220327</t>
  </si>
  <si>
    <t>Electrónica de control y cuadros CC14 (Planta 4, caseton 8)</t>
  </si>
  <si>
    <t>Cuadro de control C.C.14 Planta 4 Caseton 8</t>
  </si>
  <si>
    <t>Total 220328</t>
  </si>
  <si>
    <t>Electrónica de control y cuadros CC15 (Planta 4, caseton 9)</t>
  </si>
  <si>
    <t>Cuadro de control C.C.15 Planta 4 Caseton 9</t>
  </si>
  <si>
    <t>Total 220329</t>
  </si>
  <si>
    <t>Electrónica de control y cuadros CC16 (Planta 4, caseton 10)</t>
  </si>
  <si>
    <t>Cuadro de control C.C.16 Planta 4 Caseton 10</t>
  </si>
  <si>
    <t>Total 220330</t>
  </si>
  <si>
    <t>Electrónica de control y cuadros CC17 (Sala Fontaneria)</t>
  </si>
  <si>
    <t>Cuadro de control C.C.17 Fontanería</t>
  </si>
  <si>
    <t>Total 220331</t>
  </si>
  <si>
    <t>Electrónica de control y cuadros CC18 (Sala Electrica)</t>
  </si>
  <si>
    <t>Cuadro de control C.C.18 Sala Electricidad</t>
  </si>
  <si>
    <t>Total 220332</t>
  </si>
  <si>
    <t>Electrónica de control y cuadros CC19 (Sala Guarderia)</t>
  </si>
  <si>
    <t>Cuadro de control C.C.19 Guardería</t>
  </si>
  <si>
    <t>Total 220333</t>
  </si>
  <si>
    <t>Electrónica de control y cuadros CC20 (Quirófanos)</t>
  </si>
  <si>
    <t>Pantalla táctil HMI</t>
  </si>
  <si>
    <t>Cuadro de control C.C.20 Quirófanos</t>
  </si>
  <si>
    <t>Total 220334</t>
  </si>
  <si>
    <t>Equipos Periféricos climatizadores/extractores</t>
  </si>
  <si>
    <t>Actuador rotativo para compuertas de aire 20Nm 3P</t>
  </si>
  <si>
    <t>Actuador rotativo para compuertas de aire 20Nm 0-10V</t>
  </si>
  <si>
    <t>Presostato diferencial para aire de 200 Pa</t>
  </si>
  <si>
    <t>Presostato diferencial para aire de 500 Pa</t>
  </si>
  <si>
    <t>Sonda temperatura inmersión L=100 mm</t>
  </si>
  <si>
    <t>Transmisor calidad de aire (CO2)</t>
  </si>
  <si>
    <t>Teleindicador de nivel EDM-40</t>
  </si>
  <si>
    <t>Transmisor de presión de agua 0-16 bar</t>
  </si>
  <si>
    <t>Módulo de pared STR100 con sonda Tª</t>
  </si>
  <si>
    <t>Sonda combinada Tª y Hª de conducto</t>
  </si>
  <si>
    <t>Transmisor presión/velocidad de aire</t>
  </si>
  <si>
    <t>Sonda combinada de Tª y Hª ambiente</t>
  </si>
  <si>
    <t>Sonda de Tª para conductos L=200 mm</t>
  </si>
  <si>
    <t>Contacto magnético para puertas</t>
  </si>
  <si>
    <t>Total 220335</t>
  </si>
  <si>
    <t>Electrónica de control y cuadros (Cajas de Aislamiento)</t>
  </si>
  <si>
    <t>Cuadro de control Cajas de Aislamiento</t>
  </si>
  <si>
    <t>Total 220336</t>
  </si>
  <si>
    <t>Electrónica de control y cuadros (CCV y Fan-Coils)</t>
  </si>
  <si>
    <t>Cuadro de control Cajas Caudal Variable</t>
  </si>
  <si>
    <t>Sensor compacto</t>
  </si>
  <si>
    <t>Base de sensor</t>
  </si>
  <si>
    <t>Frontal de sensor</t>
  </si>
  <si>
    <t>Cuadro de control Fan-Coils</t>
  </si>
  <si>
    <t>Total 220337</t>
  </si>
  <si>
    <t>Instalación eléctrica de control</t>
  </si>
  <si>
    <t>Instalación eléctrica de los puntos de control</t>
  </si>
  <si>
    <t>Total 220338</t>
  </si>
  <si>
    <t>Instalación eléctrica de los controladores</t>
  </si>
  <si>
    <t>Total 220340</t>
  </si>
  <si>
    <t>Instalación eléctrica del bus de comunicaciones</t>
  </si>
  <si>
    <t>Instalación eléctrica bus comunicaciones</t>
  </si>
  <si>
    <t>Total 220341</t>
  </si>
  <si>
    <t>Total 220301</t>
  </si>
  <si>
    <t>Total 22</t>
  </si>
  <si>
    <t>23</t>
  </si>
  <si>
    <t>TRANSPORTE NEUMÁTICO MUESTRAS</t>
  </si>
  <si>
    <t>Estación automática de paso de línea.</t>
  </si>
  <si>
    <t>Estación automática final de línea compacta</t>
  </si>
  <si>
    <t>Bifurcación automática.</t>
  </si>
  <si>
    <t>Tubo calibrado de conducción d=110 mm.</t>
  </si>
  <si>
    <t>Curva PVC calibrada d=110 mm. r=650 mm.</t>
  </si>
  <si>
    <t>Instalación de cableado.</t>
  </si>
  <si>
    <t>Grupo motocompresor/aspirador 2,3 KW SD6</t>
  </si>
  <si>
    <t>Válvula 3 vías automática</t>
  </si>
  <si>
    <t>Sistema freno neumático, envío lento.</t>
  </si>
  <si>
    <t>Ordenador central de mando y control</t>
  </si>
  <si>
    <t>Transfer</t>
  </si>
  <si>
    <t>Cartuchos de transporte para tubo d=110 mm</t>
  </si>
  <si>
    <t>Manguito cortafuegos d=110 mm</t>
  </si>
  <si>
    <t>Total 2302</t>
  </si>
  <si>
    <t>Reconocimiento médico</t>
  </si>
  <si>
    <t>3030</t>
  </si>
  <si>
    <t>Gestion de residuos</t>
  </si>
  <si>
    <t>Total 3030</t>
  </si>
  <si>
    <t>Total 0</t>
  </si>
  <si>
    <t>LOTE IV.- INSTALACIONES ELECTRICAS</t>
  </si>
  <si>
    <t>15</t>
  </si>
  <si>
    <t>Inst. ELÉCTRICA B.T. y COMUNICACIONES</t>
  </si>
  <si>
    <t>1501</t>
  </si>
  <si>
    <t>Grupo electrógeno</t>
  </si>
  <si>
    <t>Grupo Electrógeno 550 kVA 400V 50 Hz</t>
  </si>
  <si>
    <t>Automatismo para sincronismo, acoplamiento y reparticion de carga</t>
  </si>
  <si>
    <t>Depósito gasoleo 10000 l</t>
  </si>
  <si>
    <t>Total 1501</t>
  </si>
  <si>
    <t>1502</t>
  </si>
  <si>
    <t>Cuadros generales y primarios</t>
  </si>
  <si>
    <t>Bat.de con. Automática SAH 360 KVAR.</t>
  </si>
  <si>
    <t>SAH 620 KVAR.</t>
  </si>
  <si>
    <t>Cua.gen.de baja ten.hos.. Suministro red</t>
  </si>
  <si>
    <t>Cua.gen.de baja ten.hos.. Suministro grupo</t>
  </si>
  <si>
    <t>Cua.gen.de baja ten. Edif industrial. Red</t>
  </si>
  <si>
    <t>Cua.gen.de baja ten. Edif industrial. Grupo</t>
  </si>
  <si>
    <t>Cua.pri. Denominado cp-1. Suministro red</t>
  </si>
  <si>
    <t>Cua.pri. Denominado cp-1. Suministro grupo</t>
  </si>
  <si>
    <t>Cua.pri. Denominado cp-1. Suministro sai</t>
  </si>
  <si>
    <t>Cua.pri. Denominado cp-2. Suministro red</t>
  </si>
  <si>
    <t>Cua.pri. Denominado cp-2. Suministro grupo</t>
  </si>
  <si>
    <t>Cua.pri. Denominado cp-2. Suministro sai</t>
  </si>
  <si>
    <t>Cua.pri. Denominado cp-3. Suministro red</t>
  </si>
  <si>
    <t>Cua.pri. Denominado cp-3. Suministro grupo</t>
  </si>
  <si>
    <t>Cua.pri. Denominado cp-3. Suministro sai</t>
  </si>
  <si>
    <t>Protección cuadros generales y primarios</t>
  </si>
  <si>
    <t>Total 1502</t>
  </si>
  <si>
    <t>1503</t>
  </si>
  <si>
    <t>Líneas generales y canalizaciones</t>
  </si>
  <si>
    <t>Barra prefab. aluminio  III+N+T -1000A RF</t>
  </si>
  <si>
    <t>Barra prefab. aluminio  III+N+T -1600A RF</t>
  </si>
  <si>
    <t>Barra prefab. aluminio  III+N+T -2500A RF</t>
  </si>
  <si>
    <t>Barra prefab. aluminio III+N+T - 1250A</t>
  </si>
  <si>
    <t>Barra prefab. aluminio III+N+T - 1600A</t>
  </si>
  <si>
    <t>Barra prefab. aluminio III+N+T - 2500A</t>
  </si>
  <si>
    <t>Cable RZ1-K (AS) 0,6/1 kV CPR Cca-S1b,D1, 1x25 mm² Cu</t>
  </si>
  <si>
    <t>Cable RZ1-K (AS) 0,6/1 kV CPR Cca-S1b,D1, 1x120 mm² Cu</t>
  </si>
  <si>
    <t>Cable RZ1-k (AS) 0,6/1 kV CPR Cca-S1b,D1, 1x150 mm² Cu</t>
  </si>
  <si>
    <t>Cable RZ1-K (AS) 0,6/1 kV CPR Cca-S1b,D1, 1x185 mm² Cu</t>
  </si>
  <si>
    <t>Cable mRZ1-K (AS+) 0,6/1 kV CPR 1x16 mm2 Cu</t>
  </si>
  <si>
    <t>Cable mRZ1-K (AS+) 0,6/1 kV CPR 1x70 mm2 Cu</t>
  </si>
  <si>
    <t>Cable mRZ1-K (AS+) 0,6/1 kV CPR 1x185 mm2 Cu</t>
  </si>
  <si>
    <t>Cable mRZ1-K (AS+) 0,6/1 kV CPR 1x150 mm2 Cu</t>
  </si>
  <si>
    <t>Cable mRZ1-K (AS+) 0,6/1 kV CPR 1x240 mm2 Cu</t>
  </si>
  <si>
    <t>Total 1503</t>
  </si>
  <si>
    <t>1504</t>
  </si>
  <si>
    <t>Cuadros secundarios</t>
  </si>
  <si>
    <t>Cuadro secundario denominado CSI1 RED.</t>
  </si>
  <si>
    <t>Cuadro secundario denominado CSI1 RED-GRUPO.</t>
  </si>
  <si>
    <t>Cuadro secundario denominado CSI1 SAI.</t>
  </si>
  <si>
    <t>Cuadro secundario denominado CSI0 RED-GRUPO.</t>
  </si>
  <si>
    <t>Cuadro secundario denominado CSI0 SAI.</t>
  </si>
  <si>
    <t>Cuadro secundario denominado CSI11 RED.</t>
  </si>
  <si>
    <t>Cuadro secundario denominado CS1C1 RED-GRUPO.</t>
  </si>
  <si>
    <t>Cuadro secundario denominado CS3C1 RED-GRUPO.</t>
  </si>
  <si>
    <t>Cuadro secundario denominado CS3C3 RED-GRUPO.</t>
  </si>
  <si>
    <t>Cuadro secundario denominado CS3C2 RED-GRUPO.</t>
  </si>
  <si>
    <t>Cuadro secundario denominado CSRITI SAI.</t>
  </si>
  <si>
    <t>Cuadro secundario denominado CSRITS SAI.</t>
  </si>
  <si>
    <t>Cuadro secundario denominado CSRS1 SAI.</t>
  </si>
  <si>
    <t>Cuadro secundario denominado CSRS2 SAI.</t>
  </si>
  <si>
    <t>Cuadro secundario denominado CSRS4 SAI.</t>
  </si>
  <si>
    <t>Cuadro secundario denominado CSRS5 SAI.</t>
  </si>
  <si>
    <t>Cuadro secundario denominado CSRS6 SAI.</t>
  </si>
  <si>
    <t>Cuadro secundario denominado CSRS7 SAI.</t>
  </si>
  <si>
    <t>Cuadro secundario denominado CSRS8 SAI.</t>
  </si>
  <si>
    <t>Cuadro secundario denominado CSRSSA SAI.</t>
  </si>
  <si>
    <t>Cuadro secundario denominado CRTCOM SAI.</t>
  </si>
  <si>
    <t>Cuadro secundario denominado C.R.SAI AL.2HRS-</t>
  </si>
  <si>
    <t>Cuadro secundario denominado C.R.SAI.UCI-DES</t>
  </si>
  <si>
    <t>Cuadro secundario denominado CS FONT</t>
  </si>
  <si>
    <t>Cuadro secundario denominado cs101 red</t>
  </si>
  <si>
    <t>Cuadro secundario denominado cs101 red-grupo</t>
  </si>
  <si>
    <t>Cuadro secundario denominado cs101 sai</t>
  </si>
  <si>
    <t>Cuadro secundario denominado cs101 2 hrs sai</t>
  </si>
  <si>
    <t>Cuadro secundario denominado cs102 red</t>
  </si>
  <si>
    <t>Cuadro secundario denominado cs102 red-grupo</t>
  </si>
  <si>
    <t>Cuadro secundario denominado cs102 sai</t>
  </si>
  <si>
    <t>Cuadro secundario denominado cs102 2hrs sai</t>
  </si>
  <si>
    <t>Cuadro secundario denominado cs103 red</t>
  </si>
  <si>
    <t>Cuadro secundario denominado cs103 red-grupo</t>
  </si>
  <si>
    <t>Cuadro secundario denominado cs103 sai</t>
  </si>
  <si>
    <t>Cuadro secundario denominado cs103 2hrs sai</t>
  </si>
  <si>
    <t>Cuadro secundario denominado cs104 red</t>
  </si>
  <si>
    <t>Cuadro secundario denominado cs104 red-grupo</t>
  </si>
  <si>
    <t>Cuadro secundario denominado cs104 sai</t>
  </si>
  <si>
    <t>Cuadro secundario denominado cs105 red</t>
  </si>
  <si>
    <t>Cuadro secundario denominado cs105 red-grupo</t>
  </si>
  <si>
    <t>Cuadro secundario denominado cs105 sai</t>
  </si>
  <si>
    <t>Cuadro secundario denominado cs106 red</t>
  </si>
  <si>
    <t>Cuadro secundario denominado cs106 red-grupo</t>
  </si>
  <si>
    <t>Cuadro secundario denominado cs106 sai</t>
  </si>
  <si>
    <t>Cuadro secundario denominado CS2061 RED.</t>
  </si>
  <si>
    <t>Cuadro secundario denominado cs111 red</t>
  </si>
  <si>
    <t>Cuadro secundario denominado cs111 red-grupo</t>
  </si>
  <si>
    <t>Cuadro secundario denominado cs111 sai</t>
  </si>
  <si>
    <t>Cuadro secundario denominado cs112 red</t>
  </si>
  <si>
    <t>Cuadro secundario denominado cs112 red-grupo</t>
  </si>
  <si>
    <t>Cuadro secundario denominado cs112 sai</t>
  </si>
  <si>
    <t>Cuadro secundario denominado cs113 red</t>
  </si>
  <si>
    <t>Cuadro secundario denominado cs113 red-grupo</t>
  </si>
  <si>
    <t>Cuadro secundario denominado cs113 sai</t>
  </si>
  <si>
    <t>Cuadro secundario denominado cs114 red</t>
  </si>
  <si>
    <t>Cuadro secundario denominado cs114 red-grupo</t>
  </si>
  <si>
    <t>Cuadro secundario denominado cs114 sai</t>
  </si>
  <si>
    <t>Cuadro secundario denominado cs121 red</t>
  </si>
  <si>
    <t>Cuadro secundario denominado cs121 red-grupo</t>
  </si>
  <si>
    <t>Cuadro secundario denominado cs121 sai</t>
  </si>
  <si>
    <t>Cuadro secundario denominado cs121 2 hrs sai</t>
  </si>
  <si>
    <t>Cuadro secundario denominado cs122 red</t>
  </si>
  <si>
    <t>Cuadro secundario denominado cs122 red-grupo</t>
  </si>
  <si>
    <t>Cuadro secundario denominado cs122 sai</t>
  </si>
  <si>
    <t>Cuadro secundario denominado cs123 red</t>
  </si>
  <si>
    <t>Cuadro secundario denominado cs123 red-grupo</t>
  </si>
  <si>
    <t>Cuadro secundario denominado cs123 sai</t>
  </si>
  <si>
    <t>Cuadro secundario denominado cs124 red</t>
  </si>
  <si>
    <t>Cuadro secundario denominado cs124 red-grupo</t>
  </si>
  <si>
    <t>Cuadro secundario denominado cs124 sai</t>
  </si>
  <si>
    <t>Cuadro secundario denominado cs124 2hrs sai</t>
  </si>
  <si>
    <t>Cuadro secundario denominado CS131 RED.</t>
  </si>
  <si>
    <t>Cuadro secundario denominado cs131 red-grupo</t>
  </si>
  <si>
    <t>Cuadro secundario denominado CS131 SAI.</t>
  </si>
  <si>
    <t>Cuadro secundario denominado  CS131L1 SAI.</t>
  </si>
  <si>
    <t>Cuadro secundario denominado CS131L2 SAI.</t>
  </si>
  <si>
    <t>Cuadro secundario denominado CS132 RED-GRUPO.</t>
  </si>
  <si>
    <t>Cuadro secundario denominado CS133 RED-GRUPO.</t>
  </si>
  <si>
    <t>Cuadro secundario denominado CS201 RED.</t>
  </si>
  <si>
    <t>Cuadro secundario denominado CS201 RED-GRUPO.</t>
  </si>
  <si>
    <t>Cuadro secundario denominado CS201 SAI.</t>
  </si>
  <si>
    <t>Cuadro secundario denominado CS202 RED.</t>
  </si>
  <si>
    <t>Cuadro secundario denominado CS202 RED-GRUPO.</t>
  </si>
  <si>
    <t>Cuadro secundario denominado CS202 SAI.</t>
  </si>
  <si>
    <t>Cuadro secundario denominado CS203 RED.</t>
  </si>
  <si>
    <t>Cuadro secundario denominado CS203 RED-GRUPO.</t>
  </si>
  <si>
    <t>Cuadro secundario denominado CS203 SAI.</t>
  </si>
  <si>
    <t>Cuadro secundario denominado CS204 RED.</t>
  </si>
  <si>
    <t>Cuadro secundario denominado CS204 RED-GRUPO.</t>
  </si>
  <si>
    <t>Cuadro secundario denominado CS204 SAI.</t>
  </si>
  <si>
    <t>Cuadro secundario denominado CS205 RED.</t>
  </si>
  <si>
    <t>Cuadro secundario denominado CS205 RED-GRUPO.</t>
  </si>
  <si>
    <t>Cuadro secundario denominado CS205 SAI.</t>
  </si>
  <si>
    <t>Cuadro secundario denominado CS206 RED.</t>
  </si>
  <si>
    <t>Cuadro secundario denominado CS206 RED-GRUPO.</t>
  </si>
  <si>
    <t>Cuadro secundario denominado CS206 SAI.</t>
  </si>
  <si>
    <t>Cuadro secundario denominado CS211 RED.</t>
  </si>
  <si>
    <t>Cuadro secundario denominado CS211 RED-GRUPO.</t>
  </si>
  <si>
    <t>Cuadro secundario denominado CS211 SAI.</t>
  </si>
  <si>
    <t>Cuadro secundario denominado CS212 RED.</t>
  </si>
  <si>
    <t>Cuadro secundario denominado CS212 RED-GRUPO.</t>
  </si>
  <si>
    <t>Cuadro secundario denominado CS212 SAI.</t>
  </si>
  <si>
    <t>Cuadro secundario denominado CS212 2 HRS SAI.</t>
  </si>
  <si>
    <t>Cuadro secundario denominado CS213 RED.</t>
  </si>
  <si>
    <t>Cuadro secundario denominado CS213 RED-GRUPO.</t>
  </si>
  <si>
    <t>Cuadro secundario denominado CS213 SAI.</t>
  </si>
  <si>
    <t>Cuadro secundario denominado CS214 RED.</t>
  </si>
  <si>
    <t>Cuadro secundario denominado CS214 RED-GRUPO.</t>
  </si>
  <si>
    <t>Cuadro secundario denominado CS214 SAI.</t>
  </si>
  <si>
    <t>Cuadro secundario denominado CS215 RED.</t>
  </si>
  <si>
    <t>Cuadro secundario denominado CS215 RED-GRUPO.</t>
  </si>
  <si>
    <t>Cuadro secundario denominado CS215 SAI.</t>
  </si>
  <si>
    <t>Cuadro secundario denominado CS216 RED.</t>
  </si>
  <si>
    <t>Cuadro secundario denominado CS216 RED-GRUPO.</t>
  </si>
  <si>
    <t>Cuadro secundario denominado CS216 SAI.</t>
  </si>
  <si>
    <t>Cuadro secundario denominado CS217 RED.</t>
  </si>
  <si>
    <t>Cuadro secundario denominado CS217 RED-GRUPO.</t>
  </si>
  <si>
    <t>Cuadro secundario denominado CS217 SAI.</t>
  </si>
  <si>
    <t>Cuadro secundario denominado CS221 RED.</t>
  </si>
  <si>
    <t>Cuadro secundario denominado  CS221 RED-GRUPO</t>
  </si>
  <si>
    <t>Cuadro secundario denominado CS221 SAI.</t>
  </si>
  <si>
    <t>Cuadro secundario denominado CS222 RED.</t>
  </si>
  <si>
    <t>Cuadro secundario denominado CS222 RED-GRUPO.</t>
  </si>
  <si>
    <t>Cuadro secundario denominado CS222 SAI.</t>
  </si>
  <si>
    <t>Cuadro secundario denominado CS222 2 HRS SAI.</t>
  </si>
  <si>
    <t>Cuadro secundario denominado CS223 RED.</t>
  </si>
  <si>
    <t>Cuadro secundario denominado CS223 RED-GRUPO.</t>
  </si>
  <si>
    <t>Cuadro secundario denominado CS223 SAI.</t>
  </si>
  <si>
    <t>Cuadro secundario denominado CS223 2 HRS SAI.</t>
  </si>
  <si>
    <t>Cuadro secundario denominado CS224 RED.</t>
  </si>
  <si>
    <t>Cuadro secundario denominado CS224 RED-GRUPO.</t>
  </si>
  <si>
    <t>Cuadro secundario denominado CS224 SAI.</t>
  </si>
  <si>
    <t>Cuadro secundario denominado CS225 RED.</t>
  </si>
  <si>
    <t>Cuadro secundario denominado CS225 RED-GRUPO.</t>
  </si>
  <si>
    <t>Cuadro secundario denominado CS225 SAI.</t>
  </si>
  <si>
    <t>Cuadro secundario denominado CS225 2HRS SAI.</t>
  </si>
  <si>
    <t>Cuadro secundario denominado CS226 RED.</t>
  </si>
  <si>
    <t>Cuadro secundario denominado CS226 RED-GRUPO.</t>
  </si>
  <si>
    <t>Cuadro secundario denominado CS226 SAI.</t>
  </si>
  <si>
    <t>Cuadro secundario denominado CS226 2 HRS SAI.</t>
  </si>
  <si>
    <t>Cuadro secundario denominado CS231 RED.</t>
  </si>
  <si>
    <t>Cuadro secundario denominado CS231 RED-GRUPO.</t>
  </si>
  <si>
    <t>Cuadro secundario denominado CS231 SAI.</t>
  </si>
  <si>
    <t>Cuadro secundario denominado CS232 RED-GRUPO.</t>
  </si>
  <si>
    <t>Cuadro secundario denominado CS233 RED-GRUPO.</t>
  </si>
  <si>
    <t>Cuadro secundario denominado CS21COC RED.</t>
  </si>
  <si>
    <t>Cuadro secundario denominado  CS21COC RED-GRU</t>
  </si>
  <si>
    <t>Cuadro secundario denominado CS21COC SAI.</t>
  </si>
  <si>
    <t>Cuadro secundario denominado CSCPD RED-GRUPO.</t>
  </si>
  <si>
    <t>Cuadro secundario denominado CSCPD SAI.</t>
  </si>
  <si>
    <t>Cuadro secundario denominado CS301 RED.</t>
  </si>
  <si>
    <t>Cuadro secundario denominado CS301 RED-GRUPO.</t>
  </si>
  <si>
    <t>Cuadro secundario denominado CS301 SAI.</t>
  </si>
  <si>
    <t>Cuadro secundario denominado CS302 RED.</t>
  </si>
  <si>
    <t>Cuadro secundario denominado CS302 RED-GRUPO.</t>
  </si>
  <si>
    <t>Cuadro secundario denominado CS302 SAI.</t>
  </si>
  <si>
    <t>Cuadro secundario denominado CS303 RED-GRUPO.</t>
  </si>
  <si>
    <t>Cuadro secundario denominado CS303 SAI.</t>
  </si>
  <si>
    <t>Cuadro secundario denominado CS304 RED.</t>
  </si>
  <si>
    <t>Cuadro secundario denominado CS304 RED-GRUPO.</t>
  </si>
  <si>
    <t>Cuadro secundario denominado CS304 SAI.</t>
  </si>
  <si>
    <t>Cuadro secundario denominado CS30CAF RED.</t>
  </si>
  <si>
    <t>Cuadro secundario denominado CS30CAF RED-GRUP</t>
  </si>
  <si>
    <t>Cuadro secundario denominado CS30CAF SAI.</t>
  </si>
  <si>
    <t>Cuadro secundario denominado CS311 RED.</t>
  </si>
  <si>
    <t>Cuadro secundario denominado CS311 RED-GRUPO.</t>
  </si>
  <si>
    <t>Cuadro secundario denominado CS311 SAI.</t>
  </si>
  <si>
    <t>Cuadro secundario denominado CS312 RED.</t>
  </si>
  <si>
    <t>Cuadro secundario denominado CS312 RED-GRUPO.</t>
  </si>
  <si>
    <t>Cuadro secundario denominado CS312 SAI.</t>
  </si>
  <si>
    <t>Cuadro secundario denominado CS321 RED.</t>
  </si>
  <si>
    <t>Cuadro secundario denominado CS321 RED-GRUPO.</t>
  </si>
  <si>
    <t>Cuadro secundario denominado CS321 SAI.</t>
  </si>
  <si>
    <t>Cuadro secundario denominado CS322 RED.</t>
  </si>
  <si>
    <t>Cuadro secundario denominado CS322 RED-GRUPO.</t>
  </si>
  <si>
    <t>Cuadro secundario denominado CS322 SAI.</t>
  </si>
  <si>
    <t>Cuadro secundario denominado CS323 RED.</t>
  </si>
  <si>
    <t>Cuadro secundario denominado CS323 RED-GRUPO.</t>
  </si>
  <si>
    <t>Cuadro secundario denominado CS323 SAI.</t>
  </si>
  <si>
    <t>Cuadro secundario denominado CS323 2 HRS SAI.</t>
  </si>
  <si>
    <t>Cuadro secundario denominado CS331 RED-GRUPO.</t>
  </si>
  <si>
    <t>Cuadro secundario denominado CSHAB TIPO.</t>
  </si>
  <si>
    <t>Pan.de ais. Denominado PA-TAC/RESONANCIA 7,5 KVA.</t>
  </si>
  <si>
    <t>Pan.de ais. Denominado PA-NEO (2x3 KVA).</t>
  </si>
  <si>
    <t>Pan.de ais. PA-DIA1, PA-DIA2 (10x3 KVA).</t>
  </si>
  <si>
    <t>Panel de aislamiento PA-DINF (2x3 KVA).</t>
  </si>
  <si>
    <t>Panel de aislamiento PA-DES (8x3 KVA).</t>
  </si>
  <si>
    <t>Pan.de ais. Denominado PA-END1 (4x3 KVA).</t>
  </si>
  <si>
    <t>Pan.de ais.den. PA-END2, PA-IMD (1x3 KVA).</t>
  </si>
  <si>
    <t>Pan.de ais. Denominado PA-UCI (8x3 KVA).</t>
  </si>
  <si>
    <t>Pan.de ais.den.PA-Q1,Q2,Q3,Q4,Q5,Q6,TRAT y BLOQUEO (7,5 ...</t>
  </si>
  <si>
    <t>Repetidor alarmas detector aislamiento</t>
  </si>
  <si>
    <t>Baterías lampara sala operaciones 120 minutos</t>
  </si>
  <si>
    <t>Cuadro secundario denominado CS1S1 RED-GRUPO.</t>
  </si>
  <si>
    <t>Total 1504</t>
  </si>
  <si>
    <t>1505</t>
  </si>
  <si>
    <t>Distribuciones</t>
  </si>
  <si>
    <t>Punto de luz normal</t>
  </si>
  <si>
    <t>Punto de luz estanco</t>
  </si>
  <si>
    <t>Punto de luz antideflagrante</t>
  </si>
  <si>
    <t>Punto de luz de emergencia y señalización</t>
  </si>
  <si>
    <t>Pun.de luz estanco de eme. Y señalización</t>
  </si>
  <si>
    <t>Pun.de luz ant. Emergencia y señalizacion</t>
  </si>
  <si>
    <t>Punto de luz normal de seguridad</t>
  </si>
  <si>
    <t>Pun.de luz de eme.y señ. De seguridad</t>
  </si>
  <si>
    <t>Toma alimentacion para cabecero</t>
  </si>
  <si>
    <t>Punto de corriente 2x10/16 A + TT.</t>
  </si>
  <si>
    <t>Punto de alimentación a cajas de informatica</t>
  </si>
  <si>
    <t>Punto de corriente  estanca 2x10/16A + TT.</t>
  </si>
  <si>
    <t>Punto de cor.  Antivandalica 2x10/16A + TT.</t>
  </si>
  <si>
    <t>Punto de corriente secamanos</t>
  </si>
  <si>
    <t>Punto de corriente   2x25+T.</t>
  </si>
  <si>
    <t>Punto de corriente estanca 2x25+T.</t>
  </si>
  <si>
    <t>Punto de corriente RX portatil 2x25+T</t>
  </si>
  <si>
    <t>Punto de corriente 3x25+N+T.</t>
  </si>
  <si>
    <t>Punto de corriente estanca 3x25+N+T</t>
  </si>
  <si>
    <t>Detector de movimiento</t>
  </si>
  <si>
    <t>Toma alimentacion potencia fuerza específica</t>
  </si>
  <si>
    <t>Punto fuerza fancoils</t>
  </si>
  <si>
    <t>Punto alimentación CCF.</t>
  </si>
  <si>
    <t>Caja metalica 6 enchufes</t>
  </si>
  <si>
    <t>Red equipotencial en aseos y locales húmedos</t>
  </si>
  <si>
    <t>Red.con..act.,pro.y equ. Salas operacion</t>
  </si>
  <si>
    <t>Red.con.act.,pro. Y equipotencialidad, camas</t>
  </si>
  <si>
    <t>Total 1505</t>
  </si>
  <si>
    <t>1506</t>
  </si>
  <si>
    <t>Aparatos de alumbrado</t>
  </si>
  <si>
    <t>BIAR D0 FRY LED 21 31W 4000K CRI80 HFRD UGR&lt;19</t>
  </si>
  <si>
    <t>BIAR D0 FRY LED 21 31W 4000K CRI90 HFRD UGR&lt;19</t>
  </si>
  <si>
    <t>BIAR D0 FRY LED 31 33W 4000K CRI80 HFRD UGR&lt;19</t>
  </si>
  <si>
    <t>BIAR D0 FRY LED 31 33W 4000K CRI90 HFRD UGR&lt;19</t>
  </si>
  <si>
    <t>BIAR D0 FRY LED 31 40W 4000K CRI80 HFRD UGR&lt;19</t>
  </si>
  <si>
    <t>BIAR D0 FRY LED 31 40W 4000K CRI90 HFRD UGR&lt;19</t>
  </si>
  <si>
    <t>BIAR D0 GRC ECO LED 20 P 32W 4000K CRI80 HFRD</t>
  </si>
  <si>
    <t>BIAR D0 SL 65 10 P 29W 4000K CRI80 HFRD</t>
  </si>
  <si>
    <t>BIAR D0 SL 65 20 P 29W 4000K CRI80 HFRD</t>
  </si>
  <si>
    <t>BIAR D0 SL 65 10 P 53W 4000K CRI90 HFRD</t>
  </si>
  <si>
    <t>BIAR D0 SL 65 20 P 29W 4000K CRI90 HFRD</t>
  </si>
  <si>
    <t>BIAR D0 SL 65 20 P 53W 4000K CRI90 HFRD</t>
  </si>
  <si>
    <t>BIAR D0 HP RLA 48+22+22W 4000K CRI80 HFRD</t>
  </si>
  <si>
    <t>BIAR R3 FROG EVO LED 1 10W 4000K CRI80 HFRD</t>
  </si>
  <si>
    <t>BIAR R3 ENKA AD LED 31W 4000K CRI80 HFRD</t>
  </si>
  <si>
    <t>BIAR R3 SPM LED 3 20W 4000K CRI80 HFRD</t>
  </si>
  <si>
    <t>BIAR R3 PRT LED 1 RA 15W 4000K CRI80 HFRD</t>
  </si>
  <si>
    <t>BIAR R3 PRT LED 1 RA 20W 4000K CRI80 HFRD</t>
  </si>
  <si>
    <t>BIAR R3 PRT LED 3 RA 32W 4000K CRI80 HFRD</t>
  </si>
  <si>
    <t>BIAR R3 PRT LED 3 RA 32W 4000K CRI90 HFRD</t>
  </si>
  <si>
    <t>BIAR R3 PTR 54 LED 0 RA 11W 4000K CRI80 HFRD</t>
  </si>
  <si>
    <t>Lum. Quirurgica individual marled v10 led</t>
  </si>
  <si>
    <t>Lum. Quirurgica doble marled v16/v10 led</t>
  </si>
  <si>
    <t>BIAR R3 PTR 54 LED 1 RA 15W 4000K CRI80 HFRD</t>
  </si>
  <si>
    <t>BIAR R3 ENKA S 65 LED 7W 4000K CRI80 HFRD</t>
  </si>
  <si>
    <t>BIAR R3 PTR 65 LED RA 19W 4000K CRI80 HFRD</t>
  </si>
  <si>
    <t>Aplique no pasar</t>
  </si>
  <si>
    <t>BIAR S1 30 LED 1 22W 4000K CRI80 HF</t>
  </si>
  <si>
    <t>BIAR S1 30 LED 1 30W 4000K CRI80 HF</t>
  </si>
  <si>
    <t>BIAR S1 30 LED 1 37W 4000K CRI80 HF</t>
  </si>
  <si>
    <t>BIAR S1 30 LED 1 54W 4000K Ra80 HF</t>
  </si>
  <si>
    <t>BIAR S1 30 LED 1 XTREME 33W 4000K CRI80 HF</t>
  </si>
  <si>
    <t>BIAR X9 LINEAR WALL LED 06 7W 3000K Ra80 HF</t>
  </si>
  <si>
    <t>BIAR S1 PRO LED 16W 4000K Ra80 HF</t>
  </si>
  <si>
    <t>TASA RAEE LUM CATB</t>
  </si>
  <si>
    <t>Luminaria autónoma empotrar 2h autonomía, permanente</t>
  </si>
  <si>
    <t>Luminaria autónoma empotrar 2h autonomía</t>
  </si>
  <si>
    <t>Luminaria autónoma estanca 2h autonomía, permanente</t>
  </si>
  <si>
    <t>Luminaria autónoma estanca 2h autonomía</t>
  </si>
  <si>
    <t>Luminaria autónoma antideflagrante IP67</t>
  </si>
  <si>
    <t>Luminaria autónoma inox</t>
  </si>
  <si>
    <t>ZEMPER Central WEB Services</t>
  </si>
  <si>
    <t>ZEMPER Concentrador</t>
  </si>
  <si>
    <t>Iluminación letrero principal fachada</t>
  </si>
  <si>
    <t>Total 1506</t>
  </si>
  <si>
    <t>1507</t>
  </si>
  <si>
    <t>Control de alumbrado</t>
  </si>
  <si>
    <t>LRA-250A (22161934)</t>
  </si>
  <si>
    <t>SP-PT-RAYOS (70300438)</t>
  </si>
  <si>
    <t>LRA-RMA (22147014)</t>
  </si>
  <si>
    <t>LM-DALIS (22146963)</t>
  </si>
  <si>
    <t>LM-3RUKS (20735397)</t>
  </si>
  <si>
    <t>LM-2TL DALI (22146131)</t>
  </si>
  <si>
    <t>LM-4UAS (22154732)</t>
  </si>
  <si>
    <t>LM-4ILS (22154258)</t>
  </si>
  <si>
    <t>LM-BV E02 (20975247)</t>
  </si>
  <si>
    <t>LM-BK (20735369)</t>
  </si>
  <si>
    <t>LSD (20731906)</t>
  </si>
  <si>
    <t>Ingenieria, programación y p.m</t>
  </si>
  <si>
    <t>Punto control</t>
  </si>
  <si>
    <t>Pulsador  DIMING</t>
  </si>
  <si>
    <t>Puesto de Gestión Centralizada</t>
  </si>
  <si>
    <t>Impresora inyección de tinta</t>
  </si>
  <si>
    <t>Software de supervisión</t>
  </si>
  <si>
    <t>Sistema de gestión de emergencias</t>
  </si>
  <si>
    <t>Total 1507</t>
  </si>
  <si>
    <t>1508</t>
  </si>
  <si>
    <t>SAIS</t>
  </si>
  <si>
    <t>SAI 40KVA, 120 min, UCI y despertar</t>
  </si>
  <si>
    <t>SAI 10 KVA,120 min.,Quiro, Resonancia, TAC, Neona</t>
  </si>
  <si>
    <t>SAI 50 KVA,120 min.,CP-1 Alu.Reemplazamiento</t>
  </si>
  <si>
    <t>SAI 15 KVA,120 min.,CP-2 Alu.Reemplazamiento</t>
  </si>
  <si>
    <t>SAI 80 KVA,15 min., Repartidores de datos</t>
  </si>
  <si>
    <t>SAI 120 KVA, 15 min., General</t>
  </si>
  <si>
    <t>SAI 5KVA, 15 min., Edificio Industrial</t>
  </si>
  <si>
    <t>SAI 60 KVA, 15 min., CPD.</t>
  </si>
  <si>
    <t>SAI 2KVA, 120 min., Alu.Reemplazamiento Neonatos</t>
  </si>
  <si>
    <t>Total 1508</t>
  </si>
  <si>
    <t>1509</t>
  </si>
  <si>
    <t>Pro. Sobretensiones, pararrayos, tierras y helipuerto</t>
  </si>
  <si>
    <t>Puentes de corte y comprobación + via chispas</t>
  </si>
  <si>
    <t>Pararrayos apt</t>
  </si>
  <si>
    <t>Manga de viento para helipuerto</t>
  </si>
  <si>
    <t>Baliza uso aeronautico demarcación edificios</t>
  </si>
  <si>
    <t>Total 1509</t>
  </si>
  <si>
    <t>1510</t>
  </si>
  <si>
    <t>Comunicaciones, TV y CCTV</t>
  </si>
  <si>
    <t>RED VOZ/DATOS GENERICO</t>
  </si>
  <si>
    <t>E39</t>
  </si>
  <si>
    <t>RACK'S</t>
  </si>
  <si>
    <t>U</t>
  </si>
  <si>
    <t>ARMARIOS RACK 42 Ua's 800 x 1000 x 2000</t>
  </si>
  <si>
    <t>ARMARIOS RACK 24 Ua's 800 x 1000 x 1200</t>
  </si>
  <si>
    <t>Total E39</t>
  </si>
  <si>
    <t>E34</t>
  </si>
  <si>
    <t>ELEMENTOS PASIVOS</t>
  </si>
  <si>
    <t>REGLETA  ALIMENTACIÓN 8 SCHUKOS CON INTERRUPTOR C/NORMAL</t>
  </si>
  <si>
    <t>REGLETA  ALIMENTACIÓN 8 SCHUKOS CON INTERRUPTOR C/SAI</t>
  </si>
  <si>
    <t>BANDEJA 4 VENTILADORES</t>
  </si>
  <si>
    <t>PANEL REPARTIDOR DE FIBRA ÓPTICA  CON 12 ADAPTADORES</t>
  </si>
  <si>
    <t>PANEL REPARTIDOR DE FIBRA ÓPTICA  CON 24 ADAPTADORES</t>
  </si>
  <si>
    <t>PANEL REPARTIDOR  DE CATEGORÍA 6 NO APANTALLADO</t>
  </si>
  <si>
    <t>PANEL REPARTIDOR PARA TELEFONÍA, 50 PUERTOS</t>
  </si>
  <si>
    <t>PASA HILOS  HORIZONTAL 19", CON</t>
  </si>
  <si>
    <t>BANDEJA FIJA PARA RACK DE 19", 2U, PROFUNDIDAD 300MM</t>
  </si>
  <si>
    <t>Total E34</t>
  </si>
  <si>
    <t>E38</t>
  </si>
  <si>
    <t>PUESTOS DE TRABAJO</t>
  </si>
  <si>
    <t>TIPO 1</t>
  </si>
  <si>
    <t>TIPO 4</t>
  </si>
  <si>
    <t>TIPO 5</t>
  </si>
  <si>
    <t>TIPO 6</t>
  </si>
  <si>
    <t>TIPO 8</t>
  </si>
  <si>
    <t>TIPO 9</t>
  </si>
  <si>
    <t>TIPO 10</t>
  </si>
  <si>
    <t>TIPO 11</t>
  </si>
  <si>
    <t>TIPO 13</t>
  </si>
  <si>
    <t>TIPO 14</t>
  </si>
  <si>
    <t>TIPO 15</t>
  </si>
  <si>
    <t>Total E38</t>
  </si>
  <si>
    <t>E23</t>
  </si>
  <si>
    <t>CABLE</t>
  </si>
  <si>
    <t>MANGUERA 25 PARES CATEGORÍA 5 CPR Cca</t>
  </si>
  <si>
    <t>MANGUERA 24 FIBRAS MULTIMODO</t>
  </si>
  <si>
    <t>Total E23</t>
  </si>
  <si>
    <t>E10</t>
  </si>
  <si>
    <t>CANALIZACION</t>
  </si>
  <si>
    <t>Bandeja 100x60mm</t>
  </si>
  <si>
    <t>Bandeja 200x60mm</t>
  </si>
  <si>
    <t>Bandeja 300x60mm</t>
  </si>
  <si>
    <t>Bandeja 100x100mm</t>
  </si>
  <si>
    <t>Bandeja 200x100mm</t>
  </si>
  <si>
    <t>Bandeja 300x100mm</t>
  </si>
  <si>
    <t>Canal PVC o aluminio, tres carriles</t>
  </si>
  <si>
    <t>Total E10</t>
  </si>
  <si>
    <t>Total 1501001</t>
  </si>
  <si>
    <t>TELEVISION Y TELEFONIA</t>
  </si>
  <si>
    <t>Chasis_1 19" Acondicionamiento señal TDT</t>
  </si>
  <si>
    <t>Chasis_2 19" 1 Mod COFDM-1 Ctrl Cab-1 Modm IP</t>
  </si>
  <si>
    <t>Codificad. vídeo MPEG-2, audio MPEG-1, 4 entr</t>
  </si>
  <si>
    <t>Chasis_3,4 19" transmodulad. DVB-S2 -&gt; COFDM</t>
  </si>
  <si>
    <t>Chasis_5 19" amplif mod. Z Televés T03, 10mód</t>
  </si>
  <si>
    <t>Chasis_6 19" amplif mod. Z Televés T03, 10mód</t>
  </si>
  <si>
    <t>Amplificador de línea para TV Televés</t>
  </si>
  <si>
    <t>Reproductor DVD</t>
  </si>
  <si>
    <t>Consola programación y control de cabecera</t>
  </si>
  <si>
    <t>Configuración y formación electrónica de TV</t>
  </si>
  <si>
    <t>ARMARIOS RACK 800 X 800</t>
  </si>
  <si>
    <t>PUNTOS DE CONEXIÓN T3</t>
  </si>
  <si>
    <t>PUNTOS DE CONEXIÓN T16</t>
  </si>
  <si>
    <t>PUNTOS DE CONEXION T17</t>
  </si>
  <si>
    <t>CABLE 8 FIBRAS CPR Cca</t>
  </si>
  <si>
    <t>PANELES CONEXION FIBRA</t>
  </si>
  <si>
    <t>PANELES CONEXION UTP CAT.6</t>
  </si>
  <si>
    <t>Total 1507001</t>
  </si>
  <si>
    <t>CAM</t>
  </si>
  <si>
    <t>CAMARAS Y CIRCUITO CERRADO TV</t>
  </si>
  <si>
    <t>CÁMARAS DOMO FIJA</t>
  </si>
  <si>
    <t>CABLE UTP CAT.6 CPR Cca</t>
  </si>
  <si>
    <t>CÁMARA DOMO PTZ</t>
  </si>
  <si>
    <t>LICENCIA BASE</t>
  </si>
  <si>
    <t>LICENCIA CÁMARA</t>
  </si>
  <si>
    <t>CISCO SG200-26FP</t>
  </si>
  <si>
    <t>TRANSCEPTOR SFP</t>
  </si>
  <si>
    <t>LATIGUILLO FO MM</t>
  </si>
  <si>
    <t>MONITORES PARA CCTV</t>
  </si>
  <si>
    <t>ORDENADOR DE SOBREMESA</t>
  </si>
  <si>
    <t>SERVIDOR HP</t>
  </si>
  <si>
    <t>CABINA DE ALMACENAMIENTO</t>
  </si>
  <si>
    <t>DISCO DURO</t>
  </si>
  <si>
    <t>SISTEMA OPERATIVO</t>
  </si>
  <si>
    <t>RACK MURAL 24U 600x600</t>
  </si>
  <si>
    <t>RACK 42U 19" 800x800</t>
  </si>
  <si>
    <t>PANEL UTP CAT.6</t>
  </si>
  <si>
    <t>BANDEJA VENTILADORES</t>
  </si>
  <si>
    <t>PANEL FIBRA ÓPTICA</t>
  </si>
  <si>
    <t>REGLETA SCHUKO</t>
  </si>
  <si>
    <t>BANDEJA 2U</t>
  </si>
  <si>
    <t>LATIGUILLO UTP CAT.6 2M</t>
  </si>
  <si>
    <t>CABLE FIBRA ÓPTICA 8FO SM</t>
  </si>
  <si>
    <t>LÍNEAS DE ALIMENTACIÓN</t>
  </si>
  <si>
    <t>CONFIGURACIÓN Y PUESTA EN MARCHA</t>
  </si>
  <si>
    <t>Tubo perimetral cámaras de videovig 100mm</t>
  </si>
  <si>
    <t>Total CAM-CCTV</t>
  </si>
  <si>
    <t>CERT</t>
  </si>
  <si>
    <t>CERTIFICACION CABLEADO</t>
  </si>
  <si>
    <t>CERTIFICACIÓN DEL CABLEADO</t>
  </si>
  <si>
    <t>Total CERTIF</t>
  </si>
  <si>
    <t>Total 1510</t>
  </si>
  <si>
    <t>C01</t>
  </si>
  <si>
    <t>Megafonía</t>
  </si>
  <si>
    <t>C0103</t>
  </si>
  <si>
    <t>INTERCOMUNICACION SALAS MEDICAS</t>
  </si>
  <si>
    <t>SUBESTACION</t>
  </si>
  <si>
    <t>ALIMENTADOR 6 VAC 0.3 Amp. CARRIL DIN</t>
  </si>
  <si>
    <t>CENTRAL 1 VIA</t>
  </si>
  <si>
    <t>Total C0103</t>
  </si>
  <si>
    <t>C0104</t>
  </si>
  <si>
    <t>SISTEMA SONIDO LOCAL QUIROFANOS</t>
  </si>
  <si>
    <t>MANDO 1 CANAL ESTEREO RADIO FM</t>
  </si>
  <si>
    <t>MARCO ABS BLANCO 1 MODULO</t>
  </si>
  <si>
    <t>F.A. 12 V. 0,45 A. FORMATO ENCHUFE</t>
  </si>
  <si>
    <t>ALTAVOZ 5", 15 W, 8 OHM, SIN REJILLA</t>
  </si>
  <si>
    <t>REJILLA ABS ALTAVOCES 5" BLANCO</t>
  </si>
  <si>
    <t>JUEGO MUELLES REJILLA 5</t>
  </si>
  <si>
    <t>Total C0104</t>
  </si>
  <si>
    <t>C0101</t>
  </si>
  <si>
    <t>ELEMENTOS DE CAMPO</t>
  </si>
  <si>
    <t>PROYECTOR BIDIR.5" 20W 100V BS58 EN54-24</t>
  </si>
  <si>
    <t>PROYECTOR OPTIMUS 20W C/SEL.BL.ABS EN-54</t>
  </si>
  <si>
    <t>ALTAVOZ TECHO 6" 10W 100V BLANCO EN-54</t>
  </si>
  <si>
    <t>DIFUSOR OPTIMUS 5" 6W 100V EN5424 BLANCO RAL9016</t>
  </si>
  <si>
    <t>CAJA ACUSTICA 30W 100V 2VIAS NEGRA EN-54</t>
  </si>
  <si>
    <t>PREAMPLIFICADOR PARA EMPOTRAR 4 CANALES</t>
  </si>
  <si>
    <t>MICRO PHANTOM BALANCEADO</t>
  </si>
  <si>
    <t>BASE MICRO CON PULSADOR/ENCLAVAMIENTO</t>
  </si>
  <si>
    <t>CABLE ADAPTADOR ST XLR-3-M/XLR-3-H 20m.</t>
  </si>
  <si>
    <t>RECEPTOR DIVERSITY 2 CANALES 16 FREC.UHF</t>
  </si>
  <si>
    <t>CABLE ADAPTADOR ST XLR-3-M/XLR-3-H 1m.</t>
  </si>
  <si>
    <t>MODULO MUSICAL CD/MP3 USB 1u.</t>
  </si>
  <si>
    <t>MICRO EMISOR DE MANO 16 FREC. UHF</t>
  </si>
  <si>
    <t>MICRO EMISOR SOLAPA 16 FREC. UHF</t>
  </si>
  <si>
    <t>MODULO MANIOBRA 2u.</t>
  </si>
  <si>
    <t>ARMARIO RACK 10u 19" 546x600mm. S/ruedas MONTADO</t>
  </si>
  <si>
    <t>PUESTA EN MARCHA RACK (PRECIO NETO)</t>
  </si>
  <si>
    <t>PREAMPLIFICADOR PARA EMPOTRAR 4 ENTRADAS</t>
  </si>
  <si>
    <t>Total C0101</t>
  </si>
  <si>
    <t>C0102</t>
  </si>
  <si>
    <t>CENTRAL DE CONTROL EN RACK CENTRALIZADO</t>
  </si>
  <si>
    <t>PUPITRE MICROF.CONTROL SOBREMESA COM. IP</t>
  </si>
  <si>
    <t>ALIMENTADOR 24V 2.5Amp</t>
  </si>
  <si>
    <t>MODULO INTERFACE DE AUDIO SIP</t>
  </si>
  <si>
    <t>ORDENADOR DE CONTROL</t>
  </si>
  <si>
    <t>MATRIZ DIGITAL MASTER DE AUDIO IP/SIP</t>
  </si>
  <si>
    <t>MATRIZ DIGITAL AMPLIACION AUDIO IP/SIP</t>
  </si>
  <si>
    <t>GRABACION DE MENSAJES</t>
  </si>
  <si>
    <t>CARTA 2 ENTRADAS AUDIO PRI. PTT / VOX</t>
  </si>
  <si>
    <t>CARTA 2 SALIDAS MATRIZ UMX C/SUPERVISION</t>
  </si>
  <si>
    <t>CARTA CONM.6LINEAS ALTAV. MUS/BUP/AVISOS</t>
  </si>
  <si>
    <t>UNIDAD POTENCIA 4x500W CLASE D LIN.100V.</t>
  </si>
  <si>
    <t>UNIDAD POTENCIA 2x500W CLASE D LIN.100V</t>
  </si>
  <si>
    <t>UNIDAD DE POTENCIA MODULAR 4x60W COMP.SU</t>
  </si>
  <si>
    <t>FUENTE Y CONMT. ALIM. EMERGENCIA 24 V 12 A 2U</t>
  </si>
  <si>
    <t>BATERIA 12VDC 100Ah. EN54</t>
  </si>
  <si>
    <t>MODULO DESCONEXION BATERIAS</t>
  </si>
  <si>
    <t>ARMARIO RACK 42u 19" 1954x800mm. Ruedas MONTADO</t>
  </si>
  <si>
    <t>MICRO PANEL BOMBERO ACC. FRONTAL COMPACT</t>
  </si>
  <si>
    <t>ALIMENTADOR 24V 2,5 A</t>
  </si>
  <si>
    <t>Total C0102</t>
  </si>
  <si>
    <t>C01B1</t>
  </si>
  <si>
    <t>BUCLE INDUCTIVO</t>
  </si>
  <si>
    <t>C0105</t>
  </si>
  <si>
    <t>EQUIPAMIENTO EN CENTRAL</t>
  </si>
  <si>
    <t>C0106</t>
  </si>
  <si>
    <t>EQUIPO LISTENER DE TEST CON AURICULARES</t>
  </si>
  <si>
    <t>CARTEL 125x114mm. AUTO-ADHES. SIMBOLO T</t>
  </si>
  <si>
    <t>CABLE PLANO DE COBRE 25x0,1mm.</t>
  </si>
  <si>
    <t>Total C0106</t>
  </si>
  <si>
    <t>Total C01BI</t>
  </si>
  <si>
    <t>C01cab</t>
  </si>
  <si>
    <t>CABLEADO MEGAFONÍA</t>
  </si>
  <si>
    <t>Cableado megafonía RF CPR Cca</t>
  </si>
  <si>
    <t>Total C01Cab</t>
  </si>
  <si>
    <t>Total C01</t>
  </si>
  <si>
    <t>FOT001</t>
  </si>
  <si>
    <t>Fotovoltaica</t>
  </si>
  <si>
    <t>Módulo fotovoltaico instalado</t>
  </si>
  <si>
    <t>Estructura fijacion modulos</t>
  </si>
  <si>
    <t>Inversor de CC a CA</t>
  </si>
  <si>
    <t>Conductor cableado modulos</t>
  </si>
  <si>
    <t>Cable H1Z2Z2-K de 16 mm2</t>
  </si>
  <si>
    <t>CableH1Z2Z2-K de 35 mm2</t>
  </si>
  <si>
    <t>Canalización bajo tubo 16 mm</t>
  </si>
  <si>
    <t>Canalización bajo tubo 25 mm</t>
  </si>
  <si>
    <t>Canalización bajo tubo 32 mm</t>
  </si>
  <si>
    <t>Armario inversores adosado pared</t>
  </si>
  <si>
    <t>Cable unipolar RZ1-K (AS), 0,6/1 kV, CPR 1x70 mm2 Cu</t>
  </si>
  <si>
    <t>Cable unipolar RZ1-K (AS), 0,6/1 kV, CPR 1x120 mm2 Cu</t>
  </si>
  <si>
    <t>Bandeja perforada de U23X, serie 66 "UNEX", de 100x400 mm</t>
  </si>
  <si>
    <t>Interruptor automático en caja moldeada, tripolar (3P), 250 A, 36 kA a 400 V</t>
  </si>
  <si>
    <t>Interruptor automático en caja moldeada, tripolar (3P), 100 A, 36 kA a 400 V</t>
  </si>
  <si>
    <t>Bandeja perforada de U23X, serie 66 "UNEX", de 100x200 mm</t>
  </si>
  <si>
    <t>Descargador de sobretensiones</t>
  </si>
  <si>
    <t>Caja protecciones CC entrada inversores</t>
  </si>
  <si>
    <t>Contador FV</t>
  </si>
  <si>
    <t>Toma de tierra para la instalacion FV</t>
  </si>
  <si>
    <t>Pruebas de la instalación y legalización</t>
  </si>
  <si>
    <t>Monitorizacion</t>
  </si>
  <si>
    <t>Total FOT001</t>
  </si>
  <si>
    <t>1503001</t>
  </si>
  <si>
    <t>Control accesos y wifi</t>
  </si>
  <si>
    <t>PUNTOS DE CONEXIÓN TIPO 2</t>
  </si>
  <si>
    <t>PANEL 24 CONECTORES RJ45 CAT 6</t>
  </si>
  <si>
    <t>Terminal telefónico IP de empotrar para control accesos con RFID</t>
  </si>
  <si>
    <t>Videoteléfono para control de accesos con intercomunicadores IP</t>
  </si>
  <si>
    <t>Lector RFID MIFARE empotrar 3 entradas/ 1 salida</t>
  </si>
  <si>
    <t>Marco individual para adaptación directa a mecanismos Ibernex</t>
  </si>
  <si>
    <t>Fuente de alimentación empotrar en caja estándar con borneros</t>
  </si>
  <si>
    <t>Controlador de bus. 31 dispositivos</t>
  </si>
  <si>
    <t>Instalación y montaje Terminal telefónico IP</t>
  </si>
  <si>
    <t>Instalación y montaje Videoteléfono</t>
  </si>
  <si>
    <t>Instalación y montaje Controlador de Bus</t>
  </si>
  <si>
    <t>Instalación y montaje Control Accesos Puerta Doble</t>
  </si>
  <si>
    <t>Instalación y montaje Control Accesos Puerta Corredera</t>
  </si>
  <si>
    <t>Software Control de Accesos (1000 usuarios)</t>
  </si>
  <si>
    <t>Lector RFID sobremesa USB</t>
  </si>
  <si>
    <t>Tarjeta RFID MIFARE</t>
  </si>
  <si>
    <t>Configuración y puesta en marcha del Sistema Control de Accesos</t>
  </si>
  <si>
    <t>Total 1503001</t>
  </si>
  <si>
    <t>VEHELEC01</t>
  </si>
  <si>
    <t>Puntos Recarga Vehículo eléctrico</t>
  </si>
  <si>
    <t>UD</t>
  </si>
  <si>
    <t>Instalación de Puntos de Recarga VE</t>
  </si>
  <si>
    <t>Total VEHELEC01</t>
  </si>
  <si>
    <t>Total 15</t>
  </si>
  <si>
    <t>16</t>
  </si>
  <si>
    <t>Inst. ELÉCTRICA A.T. (C.T.)</t>
  </si>
  <si>
    <t>Tubo de pvc flexible enterrado de 200 mm.ø</t>
  </si>
  <si>
    <t>Ban.met.cie.sen. De 300x100 mm. Con tapa</t>
  </si>
  <si>
    <t>Conductor 1x400 Al- 12/20 kV RH5Z1</t>
  </si>
  <si>
    <t>ml Zanja de MT en acera 750x1200 mm</t>
  </si>
  <si>
    <t>ml Zanja de MT en calzada 750x1200 mm</t>
  </si>
  <si>
    <t>Control calidad y pruebas línea y zanja</t>
  </si>
  <si>
    <t>Abono descargos y maniobras MT</t>
  </si>
  <si>
    <t>Celdas entrada y salida centros abonado.</t>
  </si>
  <si>
    <t>Celdas protección trafos centros abonado.</t>
  </si>
  <si>
    <t>Interconexión m.t celdas- transformadores.</t>
  </si>
  <si>
    <t>Transformador potencia seco 1000kVA.</t>
  </si>
  <si>
    <t>Equipo de medida.</t>
  </si>
  <si>
    <t>Rejilla metálica de protección.</t>
  </si>
  <si>
    <t>Equipo de maniobra y seguridad centros.</t>
  </si>
  <si>
    <t>Línea alimentación alumbrado y celdas Centro Seccionamiento</t>
  </si>
  <si>
    <t>Iluminación edificio centros transformacion</t>
  </si>
  <si>
    <t>Apantallamiento centros transformación</t>
  </si>
  <si>
    <t>Red equipotencial del suelo en CT</t>
  </si>
  <si>
    <t>Verificacion celdas y elementos Centro Seccionamiento</t>
  </si>
  <si>
    <t>BANQUETA AISLANTE PARA MANIOBRAR APARAMENTA</t>
  </si>
  <si>
    <t>PAR DE GUANTES DE MANIOBRA CON ARMARIO</t>
  </si>
  <si>
    <t>PLACAS PELIGRO DE MUERTE Y REGLAS DE ORO</t>
  </si>
  <si>
    <t>PLACA PRIMEROS AUXILIOS</t>
  </si>
  <si>
    <t>EXTINTOR CO2 5 kg.</t>
  </si>
  <si>
    <t>CONJUNTO DE ROTULOS INDICADOS POR  D. F. Y PROPIEDAD</t>
  </si>
  <si>
    <t>PERTIGA DE SALVAMENTO ADECUADA A LA INSTALACION</t>
  </si>
  <si>
    <t>Total 16</t>
  </si>
  <si>
    <t>20</t>
  </si>
  <si>
    <t>INSTALACIÓN DE GASES MEDICINALES y LLAMADA PACIENTE-ENFERMERA</t>
  </si>
  <si>
    <t>CENTRAL DE OXÍGENO</t>
  </si>
  <si>
    <t>Cuadro Automático Vitomat II O2</t>
  </si>
  <si>
    <t>Colector 4 botellas O2</t>
  </si>
  <si>
    <t>Cuadro selector de fuente O2</t>
  </si>
  <si>
    <t>Conjunto accesorios 2x8</t>
  </si>
  <si>
    <t>Grupo estabilizador doble BP500</t>
  </si>
  <si>
    <t>Colector 4 salidas</t>
  </si>
  <si>
    <t>Válvula de salida de 1"</t>
  </si>
  <si>
    <t>Total CENTRALO2</t>
  </si>
  <si>
    <t>CENTRAL DE PROTÓXIDO</t>
  </si>
  <si>
    <t>Cuadro automático VITOMAT II N2O</t>
  </si>
  <si>
    <t>Cuadro selector de fuente N2O</t>
  </si>
  <si>
    <t>Colector 4 botellas N2O</t>
  </si>
  <si>
    <t>Conjunto accesorios 2x4</t>
  </si>
  <si>
    <t>Grupo estabilizador doble BP300</t>
  </si>
  <si>
    <t>Colector 6 salidas</t>
  </si>
  <si>
    <t>Válvula salida de 1/2"</t>
  </si>
  <si>
    <t>Total CENTRALN2O</t>
  </si>
  <si>
    <t>CENTRAL DE AIRE MEDICINAL</t>
  </si>
  <si>
    <t>Cuadro automático VITOMAT II AMED</t>
  </si>
  <si>
    <t>Cuadro selector de fuente AMED</t>
  </si>
  <si>
    <t>Colector 2 botellas AMED</t>
  </si>
  <si>
    <t>Colector 4 botellas AMED</t>
  </si>
  <si>
    <t>Conjunto accesorios 2x10</t>
  </si>
  <si>
    <t>Total CENTRALAIRE</t>
  </si>
  <si>
    <t>CENTRAL DE NITRÓGENO</t>
  </si>
  <si>
    <t>Cuadro Automático Vitomat II N2</t>
  </si>
  <si>
    <t>Cuadro selector de fuente N2</t>
  </si>
  <si>
    <t>Colector 4 botellas N2</t>
  </si>
  <si>
    <t>Total CENTRALN2</t>
  </si>
  <si>
    <t>CENTRAL DE CO2</t>
  </si>
  <si>
    <t>Cuadro Automático Vitomat II CO2</t>
  </si>
  <si>
    <t>Colector 2 Botellas CO2</t>
  </si>
  <si>
    <t>Conjunto accesorios 2x2</t>
  </si>
  <si>
    <t>Total CENTRALCO2</t>
  </si>
  <si>
    <t>CENTRAL DE VACÍO</t>
  </si>
  <si>
    <t>HOSPIVAC V 3 E300 Millenium + 2000 lit. + FS MODULAR VERTICAL</t>
  </si>
  <si>
    <t>Colector de distribución 5 salidas</t>
  </si>
  <si>
    <t>Válvula de 2"</t>
  </si>
  <si>
    <t>Conexionado central de Vacío</t>
  </si>
  <si>
    <t>ESCAPE CENTRAL DE VACÍO</t>
  </si>
  <si>
    <t>Total CENTRALVACIO</t>
  </si>
  <si>
    <t>RED DE DISTRIBUCIÓN.</t>
  </si>
  <si>
    <t>TUBERIA COBRE LIMPIA Y DESENGRASADA D=10 MM</t>
  </si>
  <si>
    <t>TUBERIA COBRE LIMPIA Y DESENGRASADA D=12 MM</t>
  </si>
  <si>
    <t>TUBERIA COBRE LIMPIA Y DESENGRASADA D=15 MM</t>
  </si>
  <si>
    <t>TUBERIA COBRE LIMPIA Y DESENGRASADA D=22 MM</t>
  </si>
  <si>
    <t>TUBERIA COBRE LIMPIA Y DESENGRASADA D=28 MM</t>
  </si>
  <si>
    <t>TUBERIA COBRE LIMPIA D=35 MM</t>
  </si>
  <si>
    <t>TUBERIA COBRE LIMPIA D=42 MM</t>
  </si>
  <si>
    <t>TUBERIA COBRE LIMPIA D=54 MM</t>
  </si>
  <si>
    <t>Decantador en línea de vacío</t>
  </si>
  <si>
    <t>Total REDDISTRIB</t>
  </si>
  <si>
    <t>ZONIFICACION</t>
  </si>
  <si>
    <t>PLACA SEÑALIZACION</t>
  </si>
  <si>
    <t>VALVULA DE 10 MM - 3/8"</t>
  </si>
  <si>
    <t>VÁLVULA DE 15 MM - 1/2"</t>
  </si>
  <si>
    <t>VALVULA DE 22 MM - 3/4"</t>
  </si>
  <si>
    <t>VALVULA 28 MM - 1"</t>
  </si>
  <si>
    <t>VALVULA 35 MM - 1 1/4"</t>
  </si>
  <si>
    <t>VALVULA 42 MM - 1 1/2"</t>
  </si>
  <si>
    <t>VALVULA 54 MM - 2"</t>
  </si>
  <si>
    <t>CUADRO DE ZONA 5 GASES</t>
  </si>
  <si>
    <t>CUADRO DE ZONA 1G Y V</t>
  </si>
  <si>
    <t>CUADRO DE ZONA 2G Y V</t>
  </si>
  <si>
    <t>CUADRO DE ZONA 3G Y V</t>
  </si>
  <si>
    <t>Total ZONIFICACIÓN</t>
  </si>
  <si>
    <t>ELEMENTOS DE CONTROL Y ALARMA</t>
  </si>
  <si>
    <t>Modulo de Presotatos</t>
  </si>
  <si>
    <t>Transmisor analógico gases  (0-10bar)</t>
  </si>
  <si>
    <t>Transmisor analógico gases (0-16bar)</t>
  </si>
  <si>
    <t>Transmisor analógico Vacio (-1-0bar)</t>
  </si>
  <si>
    <t>Presostato gases</t>
  </si>
  <si>
    <t>Cuadro adquisición de datos ------------calcular--------</t>
  </si>
  <si>
    <t>Panel Central Alarm. Central Principal</t>
  </si>
  <si>
    <t>PARTIDA ALZADA CONEXIONADO</t>
  </si>
  <si>
    <t>Cuadro alarma de zona 1 gas y vacío</t>
  </si>
  <si>
    <t>Cuadro alarma de zona 2 gas y vacío</t>
  </si>
  <si>
    <t>Cuadro alarma de zona 3 gas y vacío</t>
  </si>
  <si>
    <t>Cuadro alarma de zona 4 gas y vacío</t>
  </si>
  <si>
    <t>Cuadro alarma de zona 5 gas y vacío</t>
  </si>
  <si>
    <t>Total CONTROLALARM</t>
  </si>
  <si>
    <t>TOMAS DE GASES</t>
  </si>
  <si>
    <t>TOMAS DE GASES, NITROGENO</t>
  </si>
  <si>
    <t>TOMAS DE GASES, OXIGENO</t>
  </si>
  <si>
    <t>TOMAS DE GASES, PROTOXIDO DE NITROGENO</t>
  </si>
  <si>
    <t>TOMAS DE GASES, VACIO</t>
  </si>
  <si>
    <t>TOMAS DE GASES, AIRE MEDICINAL</t>
  </si>
  <si>
    <t>TOMAS DE GASES, CARBONICO</t>
  </si>
  <si>
    <t>TOMA DE EVACUACION DE GASES ANESTESICOS</t>
  </si>
  <si>
    <t>GRIFO PARA LABORATORIO</t>
  </si>
  <si>
    <t>Total TOMGASES</t>
  </si>
  <si>
    <t>LLAMADA PACIENTE-ENFERMERA y EQUIPAMIENTO FIJO GASES MEDICINALES</t>
  </si>
  <si>
    <t>Cabecero NX0603 mod con Stma llamadas y toma de gases integrado</t>
  </si>
  <si>
    <t>Columna para Anestesia UCI-590P</t>
  </si>
  <si>
    <t>Columna para Cirugía UCI-591P</t>
  </si>
  <si>
    <t>Luz de aviso puerta bus cuatricolor</t>
  </si>
  <si>
    <t>Terminal IP empotrar con PoE, FXS y Switch</t>
  </si>
  <si>
    <t>Módulo de tirador de baño con LED</t>
  </si>
  <si>
    <t>Tirador de baño 2M</t>
  </si>
  <si>
    <t>Pulsador para cancelar alarmas</t>
  </si>
  <si>
    <t>Luz de aviso puerta color rojo conexión bus</t>
  </si>
  <si>
    <t>Consola de enfermería con Poe y pantalla táctil</t>
  </si>
  <si>
    <t>Instalación y montaje Habitación Simple con Baño</t>
  </si>
  <si>
    <t>Instalación y montaje Habitación Doble con Baño</t>
  </si>
  <si>
    <t>Instalación y montaje Cabecero Simple Suspendido</t>
  </si>
  <si>
    <t>Instalación y montaje Columna suspendida</t>
  </si>
  <si>
    <t>Instalación y montaje Baño Común</t>
  </si>
  <si>
    <t>Instalación y montaje Consola Enfermería</t>
  </si>
  <si>
    <t>Instalación y montaje Terminal IP de empotrar</t>
  </si>
  <si>
    <t>Cableado hasta Cabecero con Sistema de llamadas</t>
  </si>
  <si>
    <t>Servidor para Sistema Asistencial</t>
  </si>
  <si>
    <t>Software Sistema Alarmas Asistencial  (148 terminales)</t>
  </si>
  <si>
    <t>Sistema de Intercomunicación DECT</t>
  </si>
  <si>
    <t>Estación Base DECT para interior</t>
  </si>
  <si>
    <t>Cableado Estación Base DECT</t>
  </si>
  <si>
    <t>Terminal DECT</t>
  </si>
  <si>
    <t>Unión FO entre Racks</t>
  </si>
  <si>
    <t>Equipamiento Rack Comunicaciones</t>
  </si>
  <si>
    <t>Configuración y puesta en marcha del Sistema Asistencial</t>
  </si>
  <si>
    <t>PLACA ANCLAJE SINGLE</t>
  </si>
  <si>
    <t>VALVULAS DE CORTE GASES Y VACIO PLACAS ANCLAJE</t>
  </si>
  <si>
    <t>VALVULAS DE CORTE DE EGA PLACAS ANCLAJE</t>
  </si>
  <si>
    <t>PANEL TECNICO</t>
  </si>
  <si>
    <t>Total 1</t>
  </si>
  <si>
    <t>Total 20</t>
  </si>
  <si>
    <t>2301</t>
  </si>
  <si>
    <t>ASCENSORES</t>
  </si>
  <si>
    <t>Ascensor montacamas 5 paradas 1600 Kg</t>
  </si>
  <si>
    <t>Ascensor montacamas 4 paradas 1600 Kg</t>
  </si>
  <si>
    <t>Ascensor montacamas 3 paradas 1600 Kg</t>
  </si>
  <si>
    <t>Ascensor 4 paradas 1000 Kg</t>
  </si>
  <si>
    <t>Montacargas 4 paradas 2000 Kg</t>
  </si>
  <si>
    <t>Montacargas 2 paradas 450 Kg</t>
  </si>
  <si>
    <t>Ascensor 3 paradas 1000 Kg</t>
  </si>
  <si>
    <t>Total 2301</t>
  </si>
  <si>
    <t>CONTINUACIÓN OBRAS CONSTRUCCIÓN NUEVO HOSPITAL DE ALCAÑIZ (TERUEL)</t>
  </si>
  <si>
    <t>LOTE IV.- CONTROL DE CALIDAD</t>
  </si>
  <si>
    <t>Nomra</t>
  </si>
  <si>
    <t>REVISIÓN DOCUMENTAL</t>
  </si>
  <si>
    <t>CONTROL DOCUMENTAL Y DE RECEPCIÓN DE PRODUCTOS</t>
  </si>
  <si>
    <t xml:space="preserve">Ud. mensual de control documental y de recepción de productos, equipos y sistemas suministrados a la obra, por parte de técnico inspector, verificando que cumplen las especificaciones de proyecto, del Código Técnico de la Edificación y de la normativa técnica que sea de aplicación en cada caso, mediante revisión de los certificados y/o distintivos de calidad e idoneidad técnica que posean. Incluye emisión de nota técnica mensual, recopilando la documentación analizada.
</t>
  </si>
  <si>
    <t>Ud de inspección a cargo de  Técnico Titulado de grado Superior o Medio, con experiencia en el control de ejecución de estructura y edificación</t>
  </si>
  <si>
    <t>REVISIÓN CALIFICACIÓN ENERGÉTICA DEL PROYECTO</t>
  </si>
  <si>
    <t>Revisión de la calificación energética del proyecto verificando que se ajusta a la documentación de proyecto aportado. Actualización de datos en la herramienta unificada LIDER-CALENER en caso de observarse errores o variaciones y obtención de nueva calificación.
Para la realización de la revisión deberá aportarse fichero editable LIDER-CALENER</t>
  </si>
  <si>
    <t xml:space="preserve">Seguimiento de la ejecución para la realización de certificación energética del edificio terminado actualizando en el programa LIDER-CALENER todos los elementos que hayan podido variarse durante la ejecución de los trabajos.  </t>
  </si>
  <si>
    <t>CONTROL DE CALIDAD DE MATERIALES MEDIANTE ENSAYOS</t>
  </si>
  <si>
    <t>Hormigón</t>
  </si>
  <si>
    <t>Toma de muestras de hormigón fresco, incluyendo muestreo del hormigón, medida del asiento de cono, fabricación de hasta CUATRO probetas cilíndricas de 15x30 cm., curado, refrentado y rotura a compresión a 7 y 28 días  (UNE EN 12390-2,3).12350-2</t>
  </si>
  <si>
    <t xml:space="preserve"> (UNE EN 12390-2,3).12350-2</t>
  </si>
  <si>
    <t>Determinación densidad de hormigon baritado</t>
  </si>
  <si>
    <t>Determinación densidad de hormigon radioterapia</t>
  </si>
  <si>
    <t>Armaduras Pasivas</t>
  </si>
  <si>
    <t>Determinación de las características geométricas de una barra corrugada y su sección media equivalente</t>
  </si>
  <si>
    <t>S/UNE EN ISO 15630-1:2002 Y UNE EN ISO 6892:1998</t>
  </si>
  <si>
    <t>Doblado-desdoblado</t>
  </si>
  <si>
    <t>Ensayo a tracción, determinando límite elástico, carga de rotura, alargamiento en rotura</t>
  </si>
  <si>
    <t>Acero Laminado</t>
  </si>
  <si>
    <t>ensayo doblado acero laminado segun une 7472</t>
  </si>
  <si>
    <t>ensayo traccion en acero laminado segun une 36401, une174-1</t>
  </si>
  <si>
    <t>ensayo resilencia a temperatura ambiente en acero laminado segun une 7475</t>
  </si>
  <si>
    <t>ensayos quimicos (5 elementos)</t>
  </si>
  <si>
    <t>Estructura metálica</t>
  </si>
  <si>
    <t>Ud. de control no destructivo "in situ" de uniones soldadas en ángulo, mediante la utilización de líquidos penetrantes, aplicando criterios estadísticos y de responsabilidad de la unión, en la elección de las muestras. (Máximo por inspección de 8 cordones)</t>
  </si>
  <si>
    <t>Ud. de control no destructivo "in situ" de uniones soldadas, mediante gammagrafía, aplicando criterios estadísticos y de responsabilidad de la unión, en la elección de las muestras. (Máximo por inspección de 8 cordones)</t>
  </si>
  <si>
    <t>Determinación del espesor de recubrimiento de la estructura metálica. (máx. 20 elementos por visita)</t>
  </si>
  <si>
    <t>Determinación "in situ" del espesor de pintura intumescente  de elementos metálicos, por el método inducción magnética (máx. 20 elementos por visita)</t>
  </si>
  <si>
    <t>ALBAÑILERIA Y CERRAMIENTOS</t>
  </si>
  <si>
    <t>Termoarcilla</t>
  </si>
  <si>
    <t xml:space="preserve">Ensayo de tolerancia dimensional, medición de dimensiones, comprobación de la forma, defectos, masa y coloración </t>
  </si>
  <si>
    <t>UNE 67 030/85 (67030/86 erratum )</t>
  </si>
  <si>
    <t xml:space="preserve">Determinación de la resistencia a la compresión </t>
  </si>
  <si>
    <t>UNE EN 772-1/02</t>
  </si>
  <si>
    <t>Determinacion de la absorcion de agua</t>
  </si>
  <si>
    <t>une 67 027/84</t>
  </si>
  <si>
    <t xml:space="preserve">Determinación de la succión </t>
  </si>
  <si>
    <t>UNE EN 772-11/01</t>
  </si>
  <si>
    <t>Ladrillos y ladriyeso</t>
  </si>
  <si>
    <t>Morteros</t>
  </si>
  <si>
    <t xml:space="preserve">Determinación de la consistencia de mortero fresco mediante mesa de sacudidas </t>
  </si>
  <si>
    <t>UNE EN 1015-3</t>
  </si>
  <si>
    <t xml:space="preserve">Toma de muestras, fabricación, conservación y rotura a flexotracción y a compresión de 3 probetas prismáticas </t>
  </si>
  <si>
    <t>UNE EN 1015-11</t>
  </si>
  <si>
    <t>Enlucido de yeso</t>
  </si>
  <si>
    <t>Dureza superficial</t>
  </si>
  <si>
    <t>UNE 102 039/85</t>
  </si>
  <si>
    <t>Yeso laminado</t>
  </si>
  <si>
    <t xml:space="preserve">Determinación de la tolerancia dimensional  (sobre 6 Uds.) </t>
  </si>
  <si>
    <t>UNE EN 520</t>
  </si>
  <si>
    <t xml:space="preserve">Resistencia a flexión </t>
  </si>
  <si>
    <t>EN 520</t>
  </si>
  <si>
    <t>Absorción de agua EN 520</t>
  </si>
  <si>
    <t>PAVIMENTOS</t>
  </si>
  <si>
    <t>Pavimento de cuarzo</t>
  </si>
  <si>
    <t>Determinacion de la absorcion de agua en pavimentos de cuarzo</t>
  </si>
  <si>
    <t>Comprobación de dimensiones y tolerancias en pavimentos de cuarzo.</t>
  </si>
  <si>
    <t>Determinación de la resistencia al desgaste por rozamiento en pavimentos de cuarzo.</t>
  </si>
  <si>
    <t>une en 14157</t>
  </si>
  <si>
    <t>Determinación de la resistencia al deslizamiento de pavimentos de cuarzo, para uso peatonal en interior/exterior, para determinación de cumplimiento del CTE DB SUA-1 y/o cualquier otra normativa nacional, autonómica o municipal que le sea de aplicación.</t>
  </si>
  <si>
    <t>UNE ENV 12633</t>
  </si>
  <si>
    <t>Determinación de la resistencia a flexion en pavimentos de cuarzo</t>
  </si>
  <si>
    <t>une 12372</t>
  </si>
  <si>
    <t>Medida de adherencia por punto de ensayo UNE EN 1015-12</t>
  </si>
  <si>
    <t>UNE EN 1015-12</t>
  </si>
  <si>
    <t>Baldosas de gres</t>
  </si>
  <si>
    <t>Resis tencia manchas , según UNE EN ISO 10545 -14:98</t>
  </si>
  <si>
    <t>Resistencia a flexión, según UNE EN ISO 10545 -4:97</t>
  </si>
  <si>
    <t>Absorción de agua, según UNE EN ISO 10545 -3:97 y s egun UNE 67121:85 y 1 M:92</t>
  </si>
  <si>
    <t>Resistencia al cuarteo, según UNE EN ISO 10545 -11:97</t>
  </si>
  <si>
    <t>Pavimento de hormigón</t>
  </si>
  <si>
    <t>Terrazo interior</t>
  </si>
  <si>
    <t>Absorción de agua, según UNE 127020 -99 EX; UNE 127021:99 EX y Err :01</t>
  </si>
  <si>
    <t>Resistencia al choque o impacto, según UNE 127020 -99 EX; UNE
127021:99 EX y Err:01</t>
  </si>
  <si>
    <t>Desgaste por abrasión, s egún UNE 127020 -99 EX; UNE 127021:99 EX y
Err:01</t>
  </si>
  <si>
    <t>Resistencia a flexión y carga de rotura, s egún UNE 127020 -99 EX; UNE
127021:99 EX y Err:01</t>
  </si>
  <si>
    <t>Absorción de agua por la cara vis ta, s egún UNE 127020 -99 EX; UNE
127021:99 EX y Err:01</t>
  </si>
  <si>
    <t>Resistencia al deslizamiento en laboratorio</t>
  </si>
  <si>
    <t>Resistencia al deslizamiento in situ</t>
  </si>
  <si>
    <t>Tarima</t>
  </si>
  <si>
    <t>Medición contenido de humedad con higrómetro de carburo en mortero soporte, previamente a la colocación de pavimento.</t>
  </si>
  <si>
    <t>PVC</t>
  </si>
  <si>
    <t>REVESTIMIENTOS</t>
  </si>
  <si>
    <t>Alicatado</t>
  </si>
  <si>
    <t xml:space="preserve">Determinación de la tolerancia  dimensional </t>
  </si>
  <si>
    <t>UNE EN ISO 10545-2/98</t>
  </si>
  <si>
    <t>Comprobación del aspecto y defectos</t>
  </si>
  <si>
    <t>une-en10545-2:1998</t>
  </si>
  <si>
    <t xml:space="preserve">Determinación de la absorción de agua </t>
  </si>
  <si>
    <t>UNE EN ISO 10545-3/97</t>
  </si>
  <si>
    <t xml:space="preserve">Determinación de la dureza al rayado </t>
  </si>
  <si>
    <t xml:space="preserve"> UNE 67 101/85 Y 92</t>
  </si>
  <si>
    <t>Determinación de la resistencia al impacto</t>
  </si>
  <si>
    <t>une-en10545-5:1999</t>
  </si>
  <si>
    <t>Determinación de la resistencia a los ácidos y a los álcalis</t>
  </si>
  <si>
    <t>une-en10545-13:1998</t>
  </si>
  <si>
    <t>Determinación de la resistencia a los productos de limpieza</t>
  </si>
  <si>
    <t>Aplacado granito</t>
  </si>
  <si>
    <t>Determinación de densidad y porosidad</t>
  </si>
  <si>
    <t>UNE-EN 1936:2007</t>
  </si>
  <si>
    <t>UNE-EN 1925:1999</t>
  </si>
  <si>
    <t>Determinación de la resistencia a las heladas</t>
  </si>
  <si>
    <t xml:space="preserve"> UNE-EN 12371:2011</t>
  </si>
  <si>
    <t>Determinación de la carga de rotura para anclajes</t>
  </si>
  <si>
    <t xml:space="preserve">UNE-EN 13364:2002 </t>
  </si>
  <si>
    <t xml:space="preserve">Determinación de la tolerancia dimensional  (sobre 3 Uds.) </t>
  </si>
  <si>
    <t>Determinación de la uniformidad de masas</t>
  </si>
  <si>
    <t>Determinación de resistencia al impacto</t>
  </si>
  <si>
    <t xml:space="preserve">Prueba de estanqueidad y servicio de azoteas, con criterios s/ CTE-DB-HS-1, mediante inundación con agua de paños entre limatesas previo taponado de desagües y mantenimiento durante un periodo mínimo de 24 horas, comprobando las filtraciones al interior y el desaguado del 100% de la superficie probada. Incluso emisión del informe de la prueba.
</t>
  </si>
  <si>
    <t xml:space="preserve">Prueba de estanqueidad de cubiertas inclinadas, con criterios s/ CTE-DB-HS-1, mediante aspersión durante un periodo mínimo de 24 horas, comprobando las filtraciones al interior y el desaguado del 100% de la superficie probada. Incluso emisión del informe de la prueba.
</t>
  </si>
  <si>
    <t>Láminas impermeabilizantes bituminosa</t>
  </si>
  <si>
    <t>Dimensiones y masa por unidad de área, según UNE 104281.</t>
  </si>
  <si>
    <t>Res is tencia al calor, según UNE 104281.</t>
  </si>
  <si>
    <t>Plegabilidad a bajas temperaturas , según UNE 104201.</t>
  </si>
  <si>
    <t>Res is tencia a tracción y alargam iento a la rotura, según UNE 104201.</t>
  </si>
  <si>
    <t>Es tabilidad dim ensional según UNE 104201</t>
  </si>
  <si>
    <t>Absorción de agua, según UNE 104201</t>
  </si>
  <si>
    <t>CARPINTERIA EXTERIOR</t>
  </si>
  <si>
    <t>Carpintería exterior</t>
  </si>
  <si>
    <t>Determinación "in situ" del espesor del anodizado de la carpinteria de aluminio mediante el método basado en las corrientes de Foucault. ( Mínimo por desplazamiento 150 determinaciones)</t>
  </si>
  <si>
    <t>Ensayo de estanqueidad in situ del conjunto Fachada-carpintería mediante batería de rociadores, incluyendo inspección previa, durante y posterior a la prueba, emisión de Informe y reportaje fotográfico de la misma.</t>
  </si>
  <si>
    <t xml:space="preserve">Suelos </t>
  </si>
  <si>
    <t>Ensayo de apisonado de suelos por el método Proctor normal.</t>
  </si>
  <si>
    <t>Indice C.B.R. en laboratorio (NLT 111/97 ó UNE 103.502/95).</t>
  </si>
  <si>
    <t>Análisis granulométrico por tamizado (NLT 104/91 ó UNE 103.101/95). Reg. 96/3103, 96/3360.</t>
  </si>
  <si>
    <t>Límites de Atterberg e índice de plasticidad (NLT 104/91, NLT 106/91, UNE 103.103/94 y UNE 103.104/93).</t>
  </si>
  <si>
    <t>determinación de materia organica</t>
  </si>
  <si>
    <t>preparación de muestras</t>
  </si>
  <si>
    <t>Determinación de la densidad y humedad "in situ", mediante isótopos radiactivos. (ASTM D 3017).</t>
  </si>
  <si>
    <t>SUPERVISIÓN Y CONTROS DE EJECUCIÓN DE OBRA</t>
  </si>
  <si>
    <t>INSPECCIONES</t>
  </si>
  <si>
    <t>Visita Jefe de Unidad</t>
  </si>
  <si>
    <t>Visita a cargo de tecnico titulado de grado superior .jefe de unidad. Se estima  1 visitas mensuales.</t>
  </si>
  <si>
    <t>Geotecnia</t>
  </si>
  <si>
    <t>Jornada de inspección a cargo de Geólogo Titulado y colegiado, con experiencia en el control de suelos y realización de estudios geológicos geotécnicos a fin de verificar los parámetros del estudio geotécnico y su correspondencia von la obra, con emisión de nota técnica. von revisión fe fondos de cimentación</t>
  </si>
  <si>
    <t>Topografía</t>
  </si>
  <si>
    <t>Control topográfico a cargo de Topógrafo y ayudante de topografía, con experiencia en el control topográfico para realización de levantamiento topográfico del movimiento de tierras; incluye desplazamiento a obra y trabajos de técnico de topografía y ayudante; así como trabajo de gabinete. Cubicación final de tierras.</t>
  </si>
  <si>
    <t>Control de ejecución Obra Civil</t>
  </si>
  <si>
    <r>
      <rPr>
        <b/>
        <sz val="9"/>
        <rFont val="Calibri"/>
        <family val="2"/>
        <scheme val="minor"/>
      </rPr>
      <t xml:space="preserve">Partida Mensual </t>
    </r>
    <r>
      <rPr>
        <sz val="9"/>
        <rFont val="Calibri"/>
        <family val="2"/>
        <scheme val="minor"/>
      </rPr>
      <t xml:space="preserve">de Inspección a cargo de </t>
    </r>
    <r>
      <rPr>
        <b/>
        <sz val="9"/>
        <rFont val="Calibri"/>
        <family val="2"/>
        <scheme val="minor"/>
      </rPr>
      <t>1 técnico titulado</t>
    </r>
    <r>
      <rPr>
        <sz val="9"/>
        <rFont val="Calibri"/>
        <family val="2"/>
        <scheme val="minor"/>
      </rPr>
      <t xml:space="preserve">, con experiencia en el control de ejecucion de cimentacion ,estructura y edificacion , </t>
    </r>
    <r>
      <rPr>
        <b/>
        <sz val="9"/>
        <rFont val="Calibri"/>
        <family val="2"/>
        <scheme val="minor"/>
      </rPr>
      <t>a pie de obra a jornada completa. Experiencia minima demostrable de 4 años en obras de edificación en el sector terciario, realizadas con un presupuesto mayor de 1.500.000 € actuando como control de calidad en obra civil, como parte de la dirección facultativa, o como  jefe de obra en empresa principal contratista adjudicataria.</t>
    </r>
  </si>
  <si>
    <t>Control de ejecución Instalaciones</t>
  </si>
  <si>
    <r>
      <rPr>
        <b/>
        <sz val="9"/>
        <rFont val="Calibri"/>
        <family val="2"/>
        <scheme val="minor"/>
      </rPr>
      <t xml:space="preserve">Partida Mensual </t>
    </r>
    <r>
      <rPr>
        <sz val="9"/>
        <rFont val="Calibri"/>
        <family val="2"/>
        <scheme val="minor"/>
      </rPr>
      <t>de Inspección a cargo de</t>
    </r>
    <r>
      <rPr>
        <b/>
        <sz val="9"/>
        <rFont val="Calibri"/>
        <family val="2"/>
        <scheme val="minor"/>
      </rPr>
      <t xml:space="preserve"> 1 técnico titulado</t>
    </r>
    <r>
      <rPr>
        <sz val="9"/>
        <rFont val="Calibri"/>
        <family val="2"/>
        <scheme val="minor"/>
      </rPr>
      <t>, con experiencia en el control de ejecución de las instalaciones,</t>
    </r>
    <r>
      <rPr>
        <b/>
        <sz val="9"/>
        <rFont val="Calibri"/>
        <family val="2"/>
        <scheme val="minor"/>
      </rPr>
      <t xml:space="preserve"> a  pie de obra a jornada completa. Experiencia minima demostrable de 4 años en obras de edificación en el sector terciario, realizadas con un presupuesto mayor de 1.500.000 € actuando como control de calidad en todas las instalaciones de la obra, o como  dirección facultativa de instalaciones, o como responsable de instalaciones en una empresa principal contratista adjudicataria. Se excluye la obra en viviendas.</t>
    </r>
  </si>
  <si>
    <t>Ud de inspección a cargo de  Técnico Titulado de grado Superior o Medio, con experiencia en el control de ejecución de instalaciones</t>
  </si>
  <si>
    <r>
      <t>Técnico especialista. 
Ud. de Inspección a cargo de técnico titulado  (diferente del técnico anterior) con experiencia</t>
    </r>
    <r>
      <rPr>
        <b/>
        <sz val="9"/>
        <rFont val="Calibri"/>
        <family val="2"/>
        <scheme val="minor"/>
      </rPr>
      <t xml:space="preserve"> </t>
    </r>
    <r>
      <rPr>
        <b/>
        <sz val="10"/>
        <rFont val="Calibri"/>
        <family val="2"/>
        <scheme val="minor"/>
      </rPr>
      <t>especializada</t>
    </r>
    <r>
      <rPr>
        <sz val="9"/>
        <rFont val="Calibri"/>
        <family val="2"/>
        <scheme val="minor"/>
      </rPr>
      <t xml:space="preserve"> en el control de ejecución una determinada instalación, asi como sus pruebas, durante el transcurso de la ejecución de las instalaciones, adaptándose en cualquier caso al ritmo de los trabajos de obra.</t>
    </r>
  </si>
  <si>
    <t>NOTAS DE OBRA, INFORMES DE CONTROL</t>
  </si>
  <si>
    <t>Documentos a emitir: nota de obra por cada visita de control realizada por técnico especialista (estructura, instalaciones, acabados), informes por hitos  a la finalización de las principales unidades de obra (por ej. estructura). incluido en control de ejecución</t>
  </si>
  <si>
    <r>
      <rPr>
        <b/>
        <sz val="9"/>
        <rFont val="Calibri"/>
        <family val="2"/>
        <scheme val="minor"/>
      </rPr>
      <t>Informe mensual</t>
    </r>
    <r>
      <rPr>
        <sz val="9"/>
        <rFont val="Calibri"/>
        <family val="2"/>
        <scheme val="minor"/>
      </rPr>
      <t xml:space="preserve"> de resumen de los resultados de las inspecciones, ensayos y pruebas realizados durante el periodo que abarca el informe. Con el siguiente contenido:
- Recepción de materiales.
- Control de ejecución de las diferentes unidades de obra.
- Seguimiento del cumplimiento del plan de gestión de residuos.
- Ensayos sobre materiales y unidades de obra.
- Ensayos y pruebas de fucionamiento de instalaciones.</t>
    </r>
    <r>
      <rPr>
        <sz val="10"/>
        <rFont val="Calibri"/>
        <family val="2"/>
        <scheme val="minor"/>
      </rPr>
      <t xml:space="preserve">
-Reportaje fotográfico que refleje la evolución de los trabajos. En el caso de las instalaciones el reportaje debe seguir la evolución todas y cada una de las instalaciones por separado.</t>
    </r>
  </si>
  <si>
    <t>Comprobación de parámetros de proyecto</t>
  </si>
  <si>
    <t>Comprende la comprobación de mediciones de las instalaciones realmente ejecutadas en obra, comparándolas con las originarias de proyecto para controlar las posibles variaciones que puedan afectar en los cálculos originales de proyecto de las diferentes instalaciones.
 Incluye la medición in situ de  cada una de las partidas ejecutadas en obra que se relacionan a continuación, o en su caso, se medirá el material sustitutorio  debido a los cambios producidos en la evolución de la obra. Se presentará informe detallado cada 6 meses y un informe final. Estos informes será entregados exclusivamente a la Propiedad.
 Contenido del informe: Incluye una comparativa entre las cantidades de cada partida original de proyecto y las cantidades realmente ejecutadas y/o sustitutorias de cada parámetro controlado. 
Los parámetros a controlar son: 
-Todos y cada unos de los tipos de cable y conductores electricos (AT y BT), telecomunicaciones (UTP, fibra,etc), megafonia e  incendios, todo el cableado BMS,  etc. 
-Bandejas y tubos para conductores
-Tuberias de AF, ACS, climatización, gas, saneamiento,gases medicinales, transporte neumático, instalación solar, etc 
-Chapa en conductos de clima y tuberias. 
-Aislamientos de conductos y tuberias.
Criterio de medición de esta partida por parte de la Propiedad:
La Propiedad comprobará mediante controles aleatorios, en presencia del personal de control de calidad, las mediciones efectuadas. En cada ocasión que la medida comprobada de una partida difiera +/- 10% de la medida reflejada en el informe  de control de calidad se restarán 1000 € a la certificación final de esta partida.</t>
  </si>
  <si>
    <t>CONTROL MEDIOAMBIENTAL</t>
  </si>
  <si>
    <t>Estudio de gestión de residuos</t>
  </si>
  <si>
    <t>Estudio de gestión de residuos exigido por el Real Decreto 105/2008, de 1 de febrero, por el que regula la producción y gestión de los residuos de construcción y demolición</t>
  </si>
  <si>
    <t>Programa de Vigilancia Ambiental</t>
  </si>
  <si>
    <t>Realización del documento Programa de Vigilancia Ambiental</t>
  </si>
  <si>
    <t>Informes de Vigilancia Ambiental</t>
  </si>
  <si>
    <t>Ud de Asistencia Técnica para el seguimiento de la obra del Programa de Vigilancia Ambiental, con elaboración de informes periódicos que reflejen el resultado de tareas de seguimiento y vigilancia ambiental</t>
  </si>
  <si>
    <t>CONTROL DE LA OBRA TERMINADA</t>
  </si>
  <si>
    <t>PRUEBAS DE FUNCIONAMIENTO Y PUETA EN SERVICIO DE LAS INSTALACIONES</t>
  </si>
  <si>
    <t xml:space="preserve">Realización de pruebas de funcionamiento y puesta en servicio de las siguentes instalaciones :
- Saneamiento y alcantarillado
- Abastecimiento y red de hidrantes
- Fontanería y A.C.S.
- Riego
- Cloración, Descalcificación Y Filtración
- Ventilación
- Climatización
- Electricidad
- Puesta a tierra
- Pararrayos
- Iluminación
- Telecomunicaciones
- Megafonía
- Intercomunicación 
- Protección contraincendios
- Intrusimo y protección
- Gases medicinales
- Gas natural
- Deposito GLP
- Gestión Técnica
- Transporte vertical
- Transporte neomático
- Red de voz y datos
-Resto de instalaciones
(según metodología adjunta en Plan ce Control de Calidad)
</t>
  </si>
  <si>
    <t>CONTROL DE ACABADOS</t>
  </si>
  <si>
    <t xml:space="preserve">Revisión de la obra terminada mediante conjunto de inspecciones visuales de la obra, previa a su recepción, relativa al estado final de pavimentos, techos, particiones interiores, cerramientos de fachada, carpintería exterior e interior (funcionamiento de puertas, hojas practicables en ventanas, etc.). </t>
  </si>
  <si>
    <t>TERMOGRAFÍAS</t>
  </si>
  <si>
    <t xml:space="preserve">Prueba de Termografía de Fachada, determinando puentes térmicos y grado de aislamiento </t>
  </si>
  <si>
    <t>CONTROL DE LAS CONDICIONES ACÚSTICAS DE LA EDIFICACION</t>
  </si>
  <si>
    <t>FASE I: REVISIÓN DE PROYECTO</t>
  </si>
  <si>
    <t xml:space="preserve"> </t>
  </si>
  <si>
    <t>Revisión del proyecto de ejecución, en lo relativo al análisis de los criterios de aislamiento y acondicionamiento acústico adoptados, y de los sistemas constructivos planteados para el cumplimiento de tales criterios, mediante modelización 3D, para evaluar requisitos del CTE DB-HR</t>
  </si>
  <si>
    <t>FASE II: ASISTENCIA A LA EJECUCIÓN DE LA OBRA</t>
  </si>
  <si>
    <t>Ud. de Seguimiento mensual, asistencia técnica y asesoramiento durante el proceso constructivo de albañilería, cerramientos, aislamientos y acabados, y resolución “in situ” de posibles problemas planteados desde el punto de vista del aislamiento acustico, incluyendo la emisión de nota de obra mensual.</t>
  </si>
  <si>
    <t>FASE III: EVALUACIÓN Y PRUEBAS FINALES</t>
  </si>
  <si>
    <t xml:space="preserve">Ud. de Pruebas y evaluaciones acústicas finales “in situ”:
- mediciones de ruido ambiental .
- ensayos acusticos para la determinacion del aislamiento "in situ" entre recintos ,determinacion del aislamiento respecto al exterior y determinacion del nivel de ruido de impacto de forjados.
- pruebas "in situ" para evaluar el acondicionamiento acustico de los recintos.
</t>
  </si>
  <si>
    <t>LIBRO DEL EDIFICIO</t>
  </si>
  <si>
    <r>
      <t>Elaboración de Libro del Edificio conforme a lo especificado en metodología, incluye redacción de manual de uso y mantenimiento, supervisión de los planos “as built” (no realización) de la obra en base al control de ejecución realizado y revisión de documentación final de la obra.
Incluye tambien la recopilación, organización y presentación final de toda la documentación fin de obra de todos los Lotes en un único formato. Incluye tambien toda la documentación de calidad recopilada durante la obra.
La documentación fin de obra incluye listados de subcontratistas, manuales de equipos, documentación tecnica y descriptiva de todos y cada unos de los materiales y equipos colocados en obra, legalizaciones, proyectos de legalización de instalaciones, planos as built, etc. En general cada partida de presupuesto debe estar reflejada en la documentación fin de obra.
Toda la documentación fin de obra y Libro del edificio se presentará en formato papel y en formato electrónico (en dos versiones: tanto en archivos editables  como  tambien en formato pdf), todo ello según especificaciones de la Propiedad, la cual deberá  dar previamente su aprobación antes de presentar la documentación . La documentación de seguimiento de control de calidad se podrá presentar solo en formato electrónico.
Las copias  de la documentación presentadas en papel estarán organizadas por Lotes, por materias,  y ordenadas en clasificadores según indique la propiedad, asi como debidamente empaquetadas y etiquetadas en cajas o armario tipo proyecto, rigidas, consistentes y con tapa. Con rotulación exterior y con los indices generales y parciales pegados en el interior de la tapa.
De todo lo anterior se entregarán</t>
    </r>
    <r>
      <rPr>
        <b/>
        <sz val="12"/>
        <rFont val="Calibri"/>
        <family val="2"/>
      </rPr>
      <t xml:space="preserve"> dos copias completas </t>
    </r>
    <r>
      <rPr>
        <sz val="9"/>
        <rFont val="Calibri"/>
        <family val="2"/>
      </rPr>
      <t xml:space="preserve">a la Propiedad </t>
    </r>
    <r>
      <rPr>
        <sz val="10"/>
        <rFont val="Calibri"/>
        <family val="2"/>
      </rPr>
      <t xml:space="preserve">en </t>
    </r>
    <r>
      <rPr>
        <b/>
        <sz val="12"/>
        <rFont val="Calibri"/>
        <family val="2"/>
      </rPr>
      <t>formato  papel y electrónico</t>
    </r>
    <r>
      <rPr>
        <b/>
        <sz val="9"/>
        <rFont val="Calibri"/>
        <family val="2"/>
      </rPr>
      <t>.</t>
    </r>
    <r>
      <rPr>
        <sz val="9"/>
        <rFont val="Calibri"/>
        <family val="2"/>
      </rPr>
      <t xml:space="preserve">
Se entregará además una copia en soporte informático a la Dirección Facultativa  para su custodia y distribución.</t>
    </r>
  </si>
  <si>
    <t>ASISTENCIA TÉCNICA COMO ENTIDAD DE CONTROL DE CALIDAD</t>
  </si>
  <si>
    <t>ASISTENCIA TÉCNICA A LA D.F.</t>
  </si>
  <si>
    <t>PARTIDA ALZADA A JUSTIFICAR Asistencia Técnica  a la Dirección Facultativa de la Obra para resolver las  posibles alternativas o  modificaciones en el Proyecto, como consecuencia  de  cambios de criterio en las mismas, o por imposiciones estructurales o arquitectónicas, etc. Asesoramiento técnico relativo a las propuestas de cambio de las Unidades de Obra definidas en  Proyecto y cualquier asistencia que al respecto pudiera requerir la Dirección de Obra ante incidencias surgidas en el transcurso de la obra en el función del resultados de las pruebas y ensayos realizados.</t>
  </si>
  <si>
    <t>P.A. ENSAYOS NO PREVISTOS (a justificar)</t>
  </si>
  <si>
    <t>P.A. para ensayos no previstos solicitados por la D.F. o Propiedad (a justificar), sobre materiales o sistemas constructivos a incorporar a la obra, no previstos ne la valoración inicial</t>
  </si>
  <si>
    <t>RESUMEN DE PRESUPUESTO</t>
  </si>
  <si>
    <t xml:space="preserve">SUPERVISIÓN Y CONTROL DE EJECUCIÓN DE OBRA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</si>
</sst>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0.00\ &quot;€&quot;;[Red]\-#,##0.00\ &quot;€&quot;"/>
    <numFmt numFmtId="42" formatCode="_-* #,##0\ &quot;€&quot;_-;\-* #,##0\ &quot;€&quot;_-;_-* &quot;-&quot;\ &quot;€&quot;_-;_-@_-"/>
    <numFmt numFmtId="41" formatCode="_-* #,##0\ _€_-;\-* #,##0\ _€_-;_-* &quot;-&quot;\ _€_-;_-@_-"/>
    <numFmt numFmtId="44" formatCode="_-* #,##0.00\ &quot;€&quot;_-;\-* #,##0.00\ &quot;€&quot;_-;_-* &quot;-&quot;??\ &quot;€&quot;_-;_-@_-"/>
    <numFmt numFmtId="164" formatCode="###,000"/>
    <numFmt numFmtId="165" formatCode="_-* #,##0\ _€_-;\-* #,##0\ _€_-;_-* &quot;-&quot;??\ _€_-;_-@_-"/>
    <numFmt numFmtId="166" formatCode="_-* #,##0.00\ _€_-;\-* #,##0.00\ _€_-;_-* &quot;-&quot;\ _€_-;_-@_-"/>
    <numFmt numFmtId="167" formatCode="_-* #,##0.00\ &quot;€&quot;"/>
  </numFmts>
  <fonts count="41" x14ac:knownFonts="1">
    <font>
      <sz val="11"/>
      <color theme="1"/>
      <name val="Calibri"/>
      <family val="2"/>
      <scheme val="minor"/>
    </font>
    <font>
      <b/>
      <sz val="9"/>
      <color indexed="81"/>
      <name val="Tahoma"/>
      <family val="2"/>
    </font>
    <font>
      <b/>
      <i/>
      <sz val="10"/>
      <color theme="1"/>
      <name val="Calibri"/>
      <family val="2"/>
      <scheme val="minor"/>
    </font>
    <font>
      <b/>
      <sz val="8"/>
      <color theme="1"/>
      <name val="Calibri"/>
      <family val="2"/>
      <scheme val="minor"/>
    </font>
    <font>
      <b/>
      <sz val="8"/>
      <color rgb="FFFF00FF"/>
      <name val="Calibri"/>
      <family val="2"/>
      <scheme val="minor"/>
    </font>
    <font>
      <sz val="8"/>
      <color theme="1"/>
      <name val="Calibri"/>
      <family val="2"/>
      <scheme val="minor"/>
    </font>
    <font>
      <b/>
      <sz val="16"/>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8"/>
      <name val="Calibri"/>
      <family val="2"/>
      <scheme val="minor"/>
    </font>
    <font>
      <sz val="8"/>
      <name val="Calibri"/>
      <family val="2"/>
      <scheme val="minor"/>
    </font>
    <font>
      <b/>
      <sz val="12"/>
      <color theme="1"/>
      <name val="Calibri"/>
      <family val="2"/>
      <scheme val="minor"/>
    </font>
    <font>
      <b/>
      <sz val="12"/>
      <color rgb="FFFF00FF"/>
      <name val="Calibri"/>
      <family val="2"/>
      <scheme val="minor"/>
    </font>
    <font>
      <b/>
      <sz val="9"/>
      <color theme="1"/>
      <name val="Calibri"/>
      <family val="2"/>
      <scheme val="minor"/>
    </font>
    <font>
      <b/>
      <sz val="9"/>
      <name val="Calibri"/>
      <family val="2"/>
      <scheme val="minor"/>
    </font>
    <font>
      <sz val="11"/>
      <color theme="1"/>
      <name val="Calibri"/>
      <family val="2"/>
      <scheme val="minor"/>
    </font>
    <font>
      <b/>
      <sz val="10"/>
      <color rgb="FFFF00FF"/>
      <name val="Calibri"/>
      <family val="2"/>
      <scheme val="minor"/>
    </font>
    <font>
      <b/>
      <sz val="10"/>
      <name val="Calibri"/>
      <family val="2"/>
      <scheme val="minor"/>
    </font>
    <font>
      <sz val="7"/>
      <color theme="1"/>
      <name val="Calibri"/>
      <family val="2"/>
      <scheme val="minor"/>
    </font>
    <font>
      <sz val="9"/>
      <color theme="1"/>
      <name val="Calibri"/>
      <family val="2"/>
      <scheme val="minor"/>
    </font>
    <font>
      <b/>
      <sz val="7"/>
      <color theme="1"/>
      <name val="Calibri"/>
      <family val="2"/>
      <scheme val="minor"/>
    </font>
    <font>
      <sz val="8"/>
      <name val="Arial Narrow"/>
      <family val="2"/>
    </font>
    <font>
      <sz val="9"/>
      <name val="Calibri"/>
      <family val="2"/>
      <scheme val="minor"/>
    </font>
    <font>
      <b/>
      <sz val="8"/>
      <color indexed="8"/>
      <name val="Calibri"/>
      <family val="2"/>
      <scheme val="minor"/>
    </font>
    <font>
      <b/>
      <u/>
      <sz val="9"/>
      <color theme="1"/>
      <name val="Calibri"/>
      <family val="2"/>
      <scheme val="minor"/>
    </font>
    <font>
      <sz val="6"/>
      <name val="Calibri"/>
      <family val="2"/>
      <scheme val="minor"/>
    </font>
    <font>
      <sz val="10"/>
      <name val="Arial"/>
      <family val="2"/>
    </font>
    <font>
      <b/>
      <u/>
      <sz val="10"/>
      <color indexed="8"/>
      <name val="Calibri"/>
      <family val="2"/>
      <scheme val="minor"/>
    </font>
    <font>
      <sz val="9"/>
      <color indexed="10"/>
      <name val="Calibri"/>
      <family val="2"/>
      <scheme val="minor"/>
    </font>
    <font>
      <b/>
      <u/>
      <sz val="9"/>
      <color indexed="8"/>
      <name val="Calibri"/>
      <family val="2"/>
      <scheme val="minor"/>
    </font>
    <font>
      <u/>
      <sz val="9"/>
      <name val="Calibri"/>
      <family val="2"/>
      <scheme val="minor"/>
    </font>
    <font>
      <b/>
      <u/>
      <sz val="9"/>
      <name val="Calibri"/>
      <family val="2"/>
      <scheme val="minor"/>
    </font>
    <font>
      <sz val="10"/>
      <name val="Calibri"/>
      <family val="2"/>
      <scheme val="minor"/>
    </font>
    <font>
      <b/>
      <sz val="10"/>
      <color theme="0" tint="-0.499984740745262"/>
      <name val="Calibri"/>
      <family val="2"/>
      <scheme val="minor"/>
    </font>
    <font>
      <sz val="10"/>
      <color indexed="10"/>
      <name val="Calibri"/>
      <family val="2"/>
      <scheme val="minor"/>
    </font>
    <font>
      <b/>
      <sz val="12"/>
      <name val="Calibri"/>
      <family val="2"/>
    </font>
    <font>
      <sz val="9"/>
      <name val="Calibri"/>
      <family val="2"/>
    </font>
    <font>
      <sz val="10"/>
      <name val="Calibri"/>
      <family val="2"/>
    </font>
    <font>
      <b/>
      <sz val="9"/>
      <name val="Calibri"/>
      <family val="2"/>
    </font>
    <font>
      <b/>
      <sz val="10"/>
      <color indexed="8"/>
      <name val="Calibri"/>
      <family val="2"/>
      <scheme val="minor"/>
    </font>
  </fonts>
  <fills count="8">
    <fill>
      <patternFill patternType="none"/>
    </fill>
    <fill>
      <patternFill patternType="gray125"/>
    </fill>
    <fill>
      <patternFill patternType="solid">
        <fgColor rgb="FF25FB2F"/>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theme="5" tint="0.59999389629810485"/>
        <bgColor indexed="64"/>
      </patternFill>
    </fill>
    <fill>
      <patternFill patternType="solid">
        <fgColor theme="0" tint="-0.14999847407452621"/>
        <bgColor indexed="64"/>
      </patternFill>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xf numFmtId="44" fontId="16" fillId="0" borderId="0" applyFont="0" applyFill="0" applyBorder="0" applyAlignment="0" applyProtection="0"/>
    <xf numFmtId="42" fontId="16" fillId="0" borderId="0" applyFont="0" applyFill="0" applyBorder="0" applyAlignment="0" applyProtection="0"/>
    <xf numFmtId="0" fontId="27" fillId="0" borderId="0"/>
    <xf numFmtId="44" fontId="27" fillId="0" borderId="0" applyFont="0" applyFill="0" applyBorder="0" applyAlignment="0" applyProtection="0"/>
    <xf numFmtId="42"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cellStyleXfs>
  <cellXfs count="222">
    <xf numFmtId="0" fontId="0" fillId="0" borderId="0" xfId="0"/>
    <xf numFmtId="0" fontId="0" fillId="0" borderId="0" xfId="0" applyAlignment="1">
      <alignment vertical="top"/>
    </xf>
    <xf numFmtId="0" fontId="2" fillId="0" borderId="0" xfId="0" applyFont="1" applyAlignment="1">
      <alignment vertical="top"/>
    </xf>
    <xf numFmtId="49" fontId="5" fillId="0" borderId="0" xfId="0" applyNumberFormat="1" applyFont="1" applyAlignment="1">
      <alignment vertical="top"/>
    </xf>
    <xf numFmtId="4" fontId="5" fillId="0" borderId="0" xfId="0" applyNumberFormat="1" applyFont="1" applyAlignment="1">
      <alignment vertical="top"/>
    </xf>
    <xf numFmtId="0" fontId="5" fillId="0" borderId="0" xfId="0" applyFont="1" applyAlignment="1">
      <alignment vertical="top"/>
    </xf>
    <xf numFmtId="4" fontId="4" fillId="0" borderId="0" xfId="0" applyNumberFormat="1" applyFont="1" applyAlignment="1">
      <alignment vertical="top"/>
    </xf>
    <xf numFmtId="3" fontId="5" fillId="0" borderId="0" xfId="0" applyNumberFormat="1" applyFont="1" applyAlignment="1">
      <alignment vertical="top"/>
    </xf>
    <xf numFmtId="0" fontId="2" fillId="0" borderId="0" xfId="0" applyFont="1" applyAlignment="1">
      <alignment vertical="top" wrapText="1"/>
    </xf>
    <xf numFmtId="49" fontId="5" fillId="0" borderId="0" xfId="0" applyNumberFormat="1" applyFont="1" applyAlignment="1">
      <alignment vertical="top" wrapText="1"/>
    </xf>
    <xf numFmtId="49" fontId="3" fillId="0" borderId="0" xfId="0" applyNumberFormat="1" applyFont="1" applyAlignment="1">
      <alignment vertical="top" wrapText="1"/>
    </xf>
    <xf numFmtId="0" fontId="2" fillId="0" borderId="0" xfId="0" applyFont="1" applyAlignment="1">
      <alignment horizontal="center" vertical="center"/>
    </xf>
    <xf numFmtId="4" fontId="0" fillId="0" borderId="0" xfId="0" applyNumberFormat="1"/>
    <xf numFmtId="4" fontId="2" fillId="0" borderId="0" xfId="0" applyNumberFormat="1" applyFont="1" applyAlignment="1">
      <alignment horizontal="center" vertical="center" wrapText="1"/>
    </xf>
    <xf numFmtId="0" fontId="8" fillId="0" borderId="0" xfId="0" applyFont="1"/>
    <xf numFmtId="0" fontId="0" fillId="0" borderId="0" xfId="0" applyFill="1"/>
    <xf numFmtId="4" fontId="11" fillId="0" borderId="0" xfId="0" applyNumberFormat="1" applyFont="1" applyAlignment="1">
      <alignment vertical="top"/>
    </xf>
    <xf numFmtId="4" fontId="10" fillId="0" borderId="0" xfId="0" applyNumberFormat="1" applyFont="1" applyAlignment="1">
      <alignment vertical="top"/>
    </xf>
    <xf numFmtId="0" fontId="6" fillId="0" borderId="0" xfId="0" applyFont="1" applyAlignment="1">
      <alignment wrapText="1"/>
    </xf>
    <xf numFmtId="0" fontId="6" fillId="0" borderId="0" xfId="0" applyFont="1" applyAlignment="1">
      <alignment vertical="center" wrapText="1"/>
    </xf>
    <xf numFmtId="4" fontId="12" fillId="2" borderId="0" xfId="0" applyNumberFormat="1" applyFont="1" applyFill="1" applyAlignment="1">
      <alignment vertical="center" wrapText="1"/>
    </xf>
    <xf numFmtId="4" fontId="13" fillId="0" borderId="0" xfId="0" applyNumberFormat="1" applyFont="1" applyAlignment="1">
      <alignment vertical="top"/>
    </xf>
    <xf numFmtId="49" fontId="3" fillId="0" borderId="0" xfId="0" applyNumberFormat="1" applyFont="1" applyFill="1" applyAlignment="1">
      <alignment vertical="top" wrapText="1"/>
    </xf>
    <xf numFmtId="4" fontId="4" fillId="0" borderId="0" xfId="0" applyNumberFormat="1" applyFont="1" applyFill="1" applyAlignment="1">
      <alignment vertical="top"/>
    </xf>
    <xf numFmtId="4" fontId="10" fillId="0" borderId="0" xfId="0" applyNumberFormat="1" applyFont="1" applyFill="1" applyAlignment="1">
      <alignment vertical="top"/>
    </xf>
    <xf numFmtId="0" fontId="5" fillId="0" borderId="0" xfId="0" applyFont="1" applyFill="1" applyAlignment="1">
      <alignment vertical="top"/>
    </xf>
    <xf numFmtId="49" fontId="14" fillId="3" borderId="0" xfId="0" applyNumberFormat="1" applyFont="1" applyFill="1" applyAlignment="1">
      <alignment horizontal="left" vertical="top"/>
    </xf>
    <xf numFmtId="3" fontId="14" fillId="4" borderId="0" xfId="0" applyNumberFormat="1" applyFont="1" applyFill="1" applyAlignment="1">
      <alignment vertical="top"/>
    </xf>
    <xf numFmtId="4" fontId="15" fillId="3" borderId="0" xfId="0" applyNumberFormat="1" applyFont="1" applyFill="1" applyAlignment="1">
      <alignment horizontal="right" vertical="top"/>
    </xf>
    <xf numFmtId="4" fontId="11" fillId="0" borderId="0" xfId="0" applyNumberFormat="1" applyFont="1" applyAlignment="1">
      <alignment horizontal="right" vertical="top"/>
    </xf>
    <xf numFmtId="4" fontId="10" fillId="0" borderId="0" xfId="0" applyNumberFormat="1" applyFont="1" applyAlignment="1">
      <alignment horizontal="right" vertical="top"/>
    </xf>
    <xf numFmtId="49" fontId="14" fillId="5" borderId="0" xfId="0" applyNumberFormat="1" applyFont="1" applyFill="1" applyAlignment="1">
      <alignment vertical="top"/>
    </xf>
    <xf numFmtId="4" fontId="14" fillId="5" borderId="0" xfId="0" applyNumberFormat="1" applyFont="1" applyFill="1" applyAlignment="1">
      <alignment vertical="top"/>
    </xf>
    <xf numFmtId="3" fontId="5" fillId="0" borderId="0" xfId="0" applyNumberFormat="1" applyFont="1" applyFill="1" applyAlignment="1">
      <alignment vertical="top"/>
    </xf>
    <xf numFmtId="4" fontId="10" fillId="0" borderId="0" xfId="0" applyNumberFormat="1" applyFont="1" applyFill="1" applyAlignment="1">
      <alignment horizontal="right" vertical="top"/>
    </xf>
    <xf numFmtId="4" fontId="0" fillId="0" borderId="0" xfId="0" applyNumberFormat="1" applyFill="1"/>
    <xf numFmtId="4" fontId="12" fillId="0" borderId="0" xfId="0" applyNumberFormat="1" applyFont="1" applyFill="1" applyAlignment="1">
      <alignment vertical="center" wrapText="1"/>
    </xf>
    <xf numFmtId="0" fontId="6" fillId="0" borderId="0" xfId="0" applyFont="1" applyAlignment="1">
      <alignment horizontal="center" wrapText="1"/>
    </xf>
    <xf numFmtId="0" fontId="6" fillId="0" borderId="0" xfId="0" applyFont="1" applyAlignment="1">
      <alignment horizontal="center" vertical="center" wrapText="1"/>
    </xf>
    <xf numFmtId="49" fontId="5" fillId="0" borderId="0" xfId="0" applyNumberFormat="1" applyFont="1" applyFill="1" applyAlignment="1">
      <alignment vertical="top"/>
    </xf>
    <xf numFmtId="49" fontId="5" fillId="0" borderId="0" xfId="0" applyNumberFormat="1" applyFont="1" applyFill="1" applyAlignment="1">
      <alignment vertical="top" wrapText="1"/>
    </xf>
    <xf numFmtId="4" fontId="5" fillId="0" borderId="0" xfId="0" applyNumberFormat="1" applyFont="1" applyFill="1" applyAlignment="1">
      <alignment vertical="top"/>
    </xf>
    <xf numFmtId="49" fontId="14" fillId="0" borderId="0" xfId="0" applyNumberFormat="1" applyFont="1" applyFill="1" applyAlignment="1">
      <alignment vertical="top"/>
    </xf>
    <xf numFmtId="49" fontId="2" fillId="0" borderId="0" xfId="0" applyNumberFormat="1" applyFont="1" applyAlignment="1">
      <alignment vertical="top"/>
    </xf>
    <xf numFmtId="49" fontId="2" fillId="0" borderId="0" xfId="0" applyNumberFormat="1" applyFont="1" applyAlignment="1">
      <alignment vertical="top" wrapText="1"/>
    </xf>
    <xf numFmtId="49" fontId="2" fillId="0" borderId="0" xfId="0" applyNumberFormat="1" applyFont="1" applyAlignment="1">
      <alignment horizontal="right" vertical="top"/>
    </xf>
    <xf numFmtId="4" fontId="2" fillId="0" borderId="0" xfId="0" applyNumberFormat="1" applyFont="1" applyAlignment="1">
      <alignment horizontal="center" vertical="top" wrapText="1"/>
    </xf>
    <xf numFmtId="4" fontId="14" fillId="3" borderId="0" xfId="0" applyNumberFormat="1" applyFont="1" applyFill="1" applyAlignment="1">
      <alignment horizontal="right" vertical="top"/>
    </xf>
    <xf numFmtId="49" fontId="5" fillId="0" borderId="0" xfId="0" applyNumberFormat="1" applyFont="1" applyAlignment="1">
      <alignment horizontal="right" vertical="top" wrapText="1"/>
    </xf>
    <xf numFmtId="49" fontId="9" fillId="0" borderId="0" xfId="0" applyNumberFormat="1" applyFont="1" applyAlignment="1">
      <alignment vertical="top" wrapText="1"/>
    </xf>
    <xf numFmtId="3" fontId="8" fillId="0" borderId="0" xfId="0" applyNumberFormat="1" applyFont="1" applyAlignment="1">
      <alignment vertical="top"/>
    </xf>
    <xf numFmtId="4" fontId="17" fillId="0" borderId="0" xfId="0" applyNumberFormat="1" applyFont="1" applyAlignment="1">
      <alignment vertical="top"/>
    </xf>
    <xf numFmtId="4" fontId="18" fillId="0" borderId="0" xfId="0" applyNumberFormat="1" applyFont="1" applyAlignment="1">
      <alignment vertical="top"/>
    </xf>
    <xf numFmtId="0" fontId="7" fillId="0" borderId="0" xfId="0" applyFont="1" applyAlignment="1">
      <alignment vertical="top"/>
    </xf>
    <xf numFmtId="4" fontId="7" fillId="0" borderId="0" xfId="0" applyNumberFormat="1" applyFont="1" applyAlignment="1">
      <alignment vertical="top"/>
    </xf>
    <xf numFmtId="49" fontId="2" fillId="0" borderId="0" xfId="0" applyNumberFormat="1" applyFont="1" applyAlignment="1">
      <alignment horizontal="center" vertical="top" wrapText="1"/>
    </xf>
    <xf numFmtId="4" fontId="7" fillId="0" borderId="0" xfId="0" applyNumberFormat="1" applyFont="1" applyFill="1" applyAlignment="1">
      <alignment vertical="center" wrapText="1"/>
    </xf>
    <xf numFmtId="49" fontId="14" fillId="5" borderId="0" xfId="0" applyNumberFormat="1" applyFont="1" applyFill="1" applyAlignment="1"/>
    <xf numFmtId="0" fontId="5" fillId="0" borderId="0" xfId="0" applyFont="1" applyFill="1"/>
    <xf numFmtId="1" fontId="19" fillId="6" borderId="0" xfId="0" applyNumberFormat="1" applyFont="1" applyFill="1"/>
    <xf numFmtId="0" fontId="20" fillId="6" borderId="0" xfId="0" applyFont="1" applyFill="1"/>
    <xf numFmtId="0" fontId="5" fillId="6" borderId="0" xfId="0" applyFont="1" applyFill="1"/>
    <xf numFmtId="0" fontId="0" fillId="6" borderId="0" xfId="0" applyFill="1"/>
    <xf numFmtId="4" fontId="5" fillId="6" borderId="0" xfId="0" applyNumberFormat="1" applyFont="1" applyFill="1"/>
    <xf numFmtId="1" fontId="5" fillId="0" borderId="0" xfId="0" applyNumberFormat="1" applyFont="1" applyFill="1"/>
    <xf numFmtId="49" fontId="14" fillId="0" borderId="0" xfId="0" applyNumberFormat="1" applyFont="1" applyFill="1" applyAlignment="1"/>
    <xf numFmtId="4" fontId="14" fillId="5" borderId="0" xfId="0" applyNumberFormat="1" applyFont="1" applyFill="1" applyAlignment="1">
      <alignment horizontal="right"/>
    </xf>
    <xf numFmtId="1" fontId="5" fillId="6" borderId="0" xfId="0" applyNumberFormat="1" applyFont="1" applyFill="1"/>
    <xf numFmtId="4" fontId="5" fillId="0" borderId="0" xfId="0" applyNumberFormat="1" applyFont="1" applyFill="1"/>
    <xf numFmtId="164" fontId="5" fillId="0" borderId="0" xfId="0" applyNumberFormat="1" applyFont="1" applyAlignment="1">
      <alignment vertical="top"/>
    </xf>
    <xf numFmtId="164" fontId="3" fillId="4" borderId="0" xfId="0" applyNumberFormat="1" applyFont="1" applyFill="1" applyAlignment="1">
      <alignment vertical="top"/>
    </xf>
    <xf numFmtId="4" fontId="3" fillId="0" borderId="0" xfId="0" applyNumberFormat="1" applyFont="1" applyFill="1" applyAlignment="1">
      <alignment vertical="top"/>
    </xf>
    <xf numFmtId="0" fontId="5" fillId="0" borderId="0" xfId="0" applyFont="1" applyAlignment="1">
      <alignment vertical="top" wrapText="1"/>
    </xf>
    <xf numFmtId="0" fontId="9" fillId="0" borderId="0" xfId="0" applyFont="1"/>
    <xf numFmtId="4" fontId="15" fillId="5" borderId="0" xfId="0" applyNumberFormat="1" applyFont="1" applyFill="1" applyAlignment="1">
      <alignment vertical="top"/>
    </xf>
    <xf numFmtId="49" fontId="3" fillId="7" borderId="0" xfId="0" applyNumberFormat="1" applyFont="1" applyFill="1" applyAlignment="1">
      <alignment vertical="top"/>
    </xf>
    <xf numFmtId="49" fontId="3" fillId="7" borderId="0" xfId="0" applyNumberFormat="1" applyFont="1" applyFill="1" applyAlignment="1">
      <alignment vertical="top" wrapText="1"/>
    </xf>
    <xf numFmtId="4" fontId="4" fillId="7" borderId="0" xfId="0" applyNumberFormat="1" applyFont="1" applyFill="1" applyAlignment="1">
      <alignment vertical="top"/>
    </xf>
    <xf numFmtId="4" fontId="10" fillId="7" borderId="0" xfId="0" applyNumberFormat="1" applyFont="1" applyFill="1" applyAlignment="1">
      <alignment vertical="top"/>
    </xf>
    <xf numFmtId="49" fontId="3" fillId="5" borderId="0" xfId="0" applyNumberFormat="1" applyFont="1" applyFill="1" applyAlignment="1">
      <alignment vertical="top"/>
    </xf>
    <xf numFmtId="49" fontId="3" fillId="0" borderId="0" xfId="0" applyNumberFormat="1" applyFont="1" applyFill="1" applyAlignment="1">
      <alignment vertical="top"/>
    </xf>
    <xf numFmtId="49" fontId="21" fillId="5" borderId="0" xfId="0" applyNumberFormat="1" applyFont="1" applyFill="1" applyAlignment="1">
      <alignment vertical="center"/>
    </xf>
    <xf numFmtId="49" fontId="19" fillId="5" borderId="0" xfId="0" applyNumberFormat="1" applyFont="1" applyFill="1" applyAlignment="1">
      <alignment vertical="center"/>
    </xf>
    <xf numFmtId="49" fontId="14" fillId="3" borderId="0" xfId="0" applyNumberFormat="1" applyFont="1" applyFill="1" applyAlignment="1">
      <alignment horizontal="left" vertical="top" wrapText="1"/>
    </xf>
    <xf numFmtId="49" fontId="14" fillId="5" borderId="0" xfId="0" applyNumberFormat="1" applyFont="1" applyFill="1" applyAlignment="1">
      <alignment vertical="top" wrapText="1"/>
    </xf>
    <xf numFmtId="49" fontId="5" fillId="5" borderId="0" xfId="0" applyNumberFormat="1" applyFont="1" applyFill="1" applyAlignment="1">
      <alignment vertical="center"/>
    </xf>
    <xf numFmtId="164" fontId="5" fillId="0" borderId="0" xfId="0" applyNumberFormat="1" applyFont="1" applyFill="1" applyAlignment="1">
      <alignment vertical="top"/>
    </xf>
    <xf numFmtId="4" fontId="9" fillId="0" borderId="0" xfId="0" applyNumberFormat="1" applyFont="1" applyAlignment="1">
      <alignment horizontal="right"/>
    </xf>
    <xf numFmtId="4" fontId="2" fillId="0" borderId="0" xfId="0" applyNumberFormat="1" applyFont="1" applyAlignment="1">
      <alignment horizontal="right" vertical="top" wrapText="1"/>
    </xf>
    <xf numFmtId="49" fontId="14" fillId="3" borderId="0" xfId="0" applyNumberFormat="1" applyFont="1" applyFill="1" applyAlignment="1">
      <alignment horizontal="left" vertical="top"/>
    </xf>
    <xf numFmtId="49" fontId="3" fillId="3" borderId="0" xfId="0" applyNumberFormat="1" applyFont="1" applyFill="1" applyAlignment="1">
      <alignment horizontal="left" vertical="top"/>
    </xf>
    <xf numFmtId="3" fontId="3" fillId="4" borderId="0" xfId="0" applyNumberFormat="1" applyFont="1" applyFill="1" applyAlignment="1">
      <alignment vertical="top"/>
    </xf>
    <xf numFmtId="4" fontId="3" fillId="3" borderId="0" xfId="0" applyNumberFormat="1" applyFont="1" applyFill="1" applyAlignment="1">
      <alignment horizontal="right" vertical="top" wrapText="1"/>
    </xf>
    <xf numFmtId="49" fontId="14" fillId="5" borderId="0" xfId="0" applyNumberFormat="1" applyFont="1" applyFill="1" applyAlignment="1">
      <alignment horizontal="left" vertical="top"/>
    </xf>
    <xf numFmtId="49" fontId="3" fillId="5" borderId="0" xfId="0" applyNumberFormat="1" applyFont="1" applyFill="1" applyAlignment="1">
      <alignment horizontal="left" vertical="top"/>
    </xf>
    <xf numFmtId="4" fontId="3" fillId="5" borderId="0" xfId="0" applyNumberFormat="1" applyFont="1" applyFill="1" applyAlignment="1">
      <alignment horizontal="right" vertical="top" wrapText="1"/>
    </xf>
    <xf numFmtId="0" fontId="11" fillId="0" borderId="1"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22" fillId="0" borderId="2" xfId="0" applyFont="1" applyFill="1" applyBorder="1" applyAlignment="1">
      <alignment horizontal="justify" vertical="top" wrapText="1"/>
    </xf>
    <xf numFmtId="8" fontId="11" fillId="0" borderId="1" xfId="0" applyNumberFormat="1"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49" fontId="3" fillId="5" borderId="0" xfId="0" applyNumberFormat="1" applyFont="1" applyFill="1" applyAlignment="1">
      <alignment horizontal="left" vertical="top"/>
    </xf>
    <xf numFmtId="4" fontId="3" fillId="5" borderId="0" xfId="0" applyNumberFormat="1" applyFont="1" applyFill="1" applyAlignment="1">
      <alignment horizontal="right" vertical="top"/>
    </xf>
    <xf numFmtId="0" fontId="23" fillId="0" borderId="1" xfId="0" applyFont="1" applyFill="1" applyBorder="1" applyAlignment="1">
      <alignment horizontal="justify" vertical="top" wrapText="1"/>
    </xf>
    <xf numFmtId="0" fontId="23" fillId="0" borderId="2" xfId="0" applyFont="1" applyFill="1" applyBorder="1" applyAlignment="1">
      <alignment horizontal="justify" vertical="top" wrapText="1"/>
    </xf>
    <xf numFmtId="0" fontId="23" fillId="0" borderId="3" xfId="0" applyFont="1" applyFill="1" applyBorder="1" applyAlignment="1">
      <alignment horizontal="justify" vertical="top" wrapText="1"/>
    </xf>
    <xf numFmtId="4" fontId="23" fillId="0" borderId="4" xfId="2" applyNumberFormat="1" applyFont="1" applyFill="1" applyBorder="1" applyAlignment="1">
      <alignment horizontal="right" vertical="center"/>
    </xf>
    <xf numFmtId="0" fontId="24" fillId="0" borderId="1" xfId="0" applyFont="1" applyBorder="1" applyAlignment="1">
      <alignment horizontal="center" vertical="center"/>
    </xf>
    <xf numFmtId="165" fontId="23" fillId="0" borderId="4" xfId="1" applyNumberFormat="1" applyFont="1" applyFill="1" applyBorder="1" applyAlignment="1">
      <alignment horizontal="center" vertical="center"/>
    </xf>
    <xf numFmtId="44" fontId="23" fillId="0" borderId="4" xfId="1" applyFont="1" applyFill="1" applyBorder="1" applyAlignment="1">
      <alignment vertical="center"/>
    </xf>
    <xf numFmtId="164" fontId="14" fillId="4" borderId="0" xfId="0" applyNumberFormat="1" applyFont="1" applyFill="1" applyAlignment="1">
      <alignment vertical="top"/>
    </xf>
    <xf numFmtId="4" fontId="14" fillId="3" borderId="0" xfId="0" applyNumberFormat="1" applyFont="1" applyFill="1" applyAlignment="1">
      <alignment horizontal="right" vertical="top" wrapText="1"/>
    </xf>
    <xf numFmtId="4" fontId="14" fillId="5" borderId="0" xfId="0" applyNumberFormat="1" applyFont="1" applyFill="1" applyAlignment="1">
      <alignment horizontal="right" vertical="top"/>
    </xf>
    <xf numFmtId="49" fontId="25" fillId="0" borderId="0" xfId="0" applyNumberFormat="1" applyFont="1" applyFill="1" applyAlignment="1">
      <alignment horizontal="left" vertical="top"/>
    </xf>
    <xf numFmtId="49" fontId="3" fillId="0" borderId="0" xfId="0" applyNumberFormat="1" applyFont="1" applyFill="1" applyAlignment="1">
      <alignment horizontal="left" vertical="top"/>
    </xf>
    <xf numFmtId="49" fontId="3" fillId="0" borderId="0" xfId="0" applyNumberFormat="1" applyFont="1" applyFill="1" applyAlignment="1">
      <alignment horizontal="left" vertical="top"/>
    </xf>
    <xf numFmtId="4" fontId="3" fillId="0" borderId="0" xfId="0" applyNumberFormat="1" applyFont="1" applyFill="1" applyAlignment="1">
      <alignment horizontal="right" vertical="top"/>
    </xf>
    <xf numFmtId="0" fontId="11" fillId="0" borderId="4" xfId="0" applyFont="1" applyFill="1" applyBorder="1" applyAlignment="1">
      <alignment horizontal="center" vertical="top" wrapText="1"/>
    </xf>
    <xf numFmtId="4" fontId="11" fillId="0" borderId="4" xfId="2" applyNumberFormat="1" applyFont="1" applyFill="1" applyBorder="1" applyAlignment="1">
      <alignment horizontal="right" vertical="center"/>
    </xf>
    <xf numFmtId="0" fontId="26" fillId="0" borderId="4" xfId="0" applyFont="1" applyFill="1" applyBorder="1" applyAlignment="1">
      <alignment horizontal="center" vertical="top" wrapText="1"/>
    </xf>
    <xf numFmtId="0" fontId="26" fillId="0" borderId="0" xfId="0" applyFont="1" applyFill="1" applyBorder="1" applyAlignment="1">
      <alignment horizontal="center" vertical="top" wrapText="1"/>
    </xf>
    <xf numFmtId="165" fontId="23" fillId="0" borderId="0" xfId="1" applyNumberFormat="1" applyFont="1" applyFill="1" applyBorder="1" applyAlignment="1">
      <alignment horizontal="center" vertical="center"/>
    </xf>
    <xf numFmtId="44" fontId="23" fillId="0" borderId="0" xfId="1" applyFont="1" applyFill="1" applyBorder="1" applyAlignment="1">
      <alignment vertical="center"/>
    </xf>
    <xf numFmtId="4" fontId="23" fillId="0" borderId="0" xfId="2" applyNumberFormat="1" applyFont="1" applyFill="1" applyBorder="1" applyAlignment="1">
      <alignment horizontal="right" vertical="center"/>
    </xf>
    <xf numFmtId="0" fontId="23" fillId="0" borderId="1" xfId="0" applyFont="1" applyFill="1" applyBorder="1" applyAlignment="1">
      <alignment horizontal="justify" vertical="top"/>
    </xf>
    <xf numFmtId="0" fontId="23" fillId="0" borderId="2" xfId="0" applyFont="1" applyFill="1" applyBorder="1" applyAlignment="1">
      <alignment horizontal="justify" vertical="top"/>
    </xf>
    <xf numFmtId="0" fontId="23" fillId="0" borderId="3" xfId="0" applyFont="1" applyFill="1" applyBorder="1" applyAlignment="1">
      <alignment horizontal="justify" vertical="top"/>
    </xf>
    <xf numFmtId="4" fontId="23" fillId="0" borderId="4" xfId="1" applyNumberFormat="1" applyFont="1" applyFill="1" applyBorder="1" applyAlignment="1">
      <alignment horizontal="right" vertical="center"/>
    </xf>
    <xf numFmtId="4" fontId="23" fillId="0" borderId="0" xfId="1" applyNumberFormat="1" applyFont="1" applyFill="1" applyBorder="1" applyAlignment="1">
      <alignment horizontal="right" vertical="center"/>
    </xf>
    <xf numFmtId="0" fontId="23" fillId="0" borderId="4" xfId="0" applyFont="1" applyFill="1" applyBorder="1" applyAlignment="1">
      <alignment horizontal="justify" vertical="top"/>
    </xf>
    <xf numFmtId="44" fontId="23" fillId="0" borderId="4" xfId="1" applyFont="1" applyFill="1" applyBorder="1" applyAlignment="1">
      <alignment horizontal="center" vertical="center"/>
    </xf>
    <xf numFmtId="0" fontId="28" fillId="0" borderId="0" xfId="3" applyFont="1" applyFill="1" applyAlignment="1">
      <alignment vertical="center"/>
    </xf>
    <xf numFmtId="0" fontId="23" fillId="0" borderId="0" xfId="0" applyFont="1" applyAlignment="1">
      <alignment vertical="center"/>
    </xf>
    <xf numFmtId="0" fontId="23" fillId="0" borderId="0" xfId="0" applyFont="1" applyBorder="1" applyAlignment="1">
      <alignment vertical="center"/>
    </xf>
    <xf numFmtId="166" fontId="23" fillId="0" borderId="0" xfId="0" applyNumberFormat="1" applyFont="1"/>
    <xf numFmtId="4" fontId="23" fillId="0" borderId="0" xfId="0" applyNumberFormat="1" applyFont="1" applyAlignment="1">
      <alignment horizontal="right" vertical="center"/>
    </xf>
    <xf numFmtId="0" fontId="23" fillId="0" borderId="0" xfId="0" applyFont="1" applyBorder="1" applyAlignment="1">
      <alignment horizontal="center" vertical="center"/>
    </xf>
    <xf numFmtId="0" fontId="23" fillId="0" borderId="0" xfId="0" applyFont="1"/>
    <xf numFmtId="0" fontId="11" fillId="0" borderId="4" xfId="0" applyFont="1" applyFill="1" applyBorder="1" applyAlignment="1">
      <alignment horizontal="center" wrapText="1"/>
    </xf>
    <xf numFmtId="0" fontId="11" fillId="0" borderId="0" xfId="0" applyFont="1" applyAlignment="1">
      <alignment vertical="center"/>
    </xf>
    <xf numFmtId="44" fontId="23" fillId="0" borderId="4" xfId="1" applyFont="1" applyFill="1" applyBorder="1" applyAlignment="1"/>
    <xf numFmtId="4" fontId="23" fillId="0" borderId="4" xfId="2" applyNumberFormat="1" applyFont="1" applyFill="1" applyBorder="1" applyAlignment="1">
      <alignment horizontal="right"/>
    </xf>
    <xf numFmtId="0" fontId="23" fillId="0" borderId="0" xfId="0" applyFont="1" applyAlignment="1">
      <alignment horizontal="center" vertical="center"/>
    </xf>
    <xf numFmtId="0" fontId="11" fillId="0" borderId="4" xfId="0" applyFont="1" applyFill="1" applyBorder="1" applyAlignment="1">
      <alignment horizontal="center" vertical="top"/>
    </xf>
    <xf numFmtId="0" fontId="26" fillId="0" borderId="4" xfId="0" applyFont="1" applyFill="1" applyBorder="1" applyAlignment="1">
      <alignment horizontal="center" wrapText="1"/>
    </xf>
    <xf numFmtId="0" fontId="29" fillId="0" borderId="0" xfId="0" applyFont="1" applyAlignment="1">
      <alignment vertical="center"/>
    </xf>
    <xf numFmtId="0" fontId="15" fillId="0" borderId="0" xfId="0" applyFont="1" applyAlignment="1">
      <alignment horizontal="center" vertical="center"/>
    </xf>
    <xf numFmtId="0" fontId="15" fillId="0" borderId="0" xfId="0" applyFont="1"/>
    <xf numFmtId="0" fontId="23" fillId="0" borderId="4" xfId="0" applyFont="1" applyFill="1" applyBorder="1" applyAlignment="1">
      <alignment horizontal="justify" vertical="top" wrapText="1"/>
    </xf>
    <xf numFmtId="4" fontId="15" fillId="0" borderId="0" xfId="2" applyNumberFormat="1" applyFont="1" applyBorder="1" applyAlignment="1">
      <alignment horizontal="right" vertical="top"/>
    </xf>
    <xf numFmtId="49" fontId="14" fillId="5" borderId="2" xfId="0" applyNumberFormat="1" applyFont="1" applyFill="1" applyBorder="1" applyAlignment="1">
      <alignment horizontal="left" vertical="top"/>
    </xf>
    <xf numFmtId="165" fontId="23" fillId="0" borderId="4" xfId="4" applyNumberFormat="1" applyFont="1" applyFill="1" applyBorder="1" applyAlignment="1">
      <alignment horizontal="center" vertical="center"/>
    </xf>
    <xf numFmtId="44" fontId="23" fillId="0" borderId="4" xfId="4" applyFont="1" applyFill="1" applyBorder="1" applyAlignment="1">
      <alignment vertical="center"/>
    </xf>
    <xf numFmtId="4" fontId="23" fillId="0" borderId="4" xfId="5" applyNumberFormat="1" applyFont="1" applyFill="1" applyBorder="1" applyAlignment="1">
      <alignment horizontal="right" vertical="center"/>
    </xf>
    <xf numFmtId="0" fontId="26" fillId="0" borderId="4" xfId="0" applyFont="1" applyFill="1" applyBorder="1" applyAlignment="1">
      <alignment horizontal="center" vertical="top"/>
    </xf>
    <xf numFmtId="44" fontId="23" fillId="0" borderId="4" xfId="4" applyFont="1" applyFill="1" applyBorder="1" applyAlignment="1"/>
    <xf numFmtId="4" fontId="23" fillId="0" borderId="4" xfId="5" applyNumberFormat="1" applyFont="1" applyFill="1" applyBorder="1" applyAlignment="1">
      <alignment horizontal="right"/>
    </xf>
    <xf numFmtId="49" fontId="14" fillId="5" borderId="5" xfId="0" applyNumberFormat="1" applyFont="1" applyFill="1" applyBorder="1" applyAlignment="1">
      <alignment horizontal="left" vertical="top"/>
    </xf>
    <xf numFmtId="49" fontId="14" fillId="5" borderId="5" xfId="0" applyNumberFormat="1" applyFont="1" applyFill="1" applyBorder="1" applyAlignment="1">
      <alignment vertical="top"/>
    </xf>
    <xf numFmtId="4" fontId="14" fillId="5" borderId="5" xfId="0" applyNumberFormat="1" applyFont="1" applyFill="1" applyBorder="1" applyAlignment="1">
      <alignment horizontal="right" vertical="top"/>
    </xf>
    <xf numFmtId="42" fontId="23" fillId="0" borderId="0" xfId="5" applyFont="1" applyAlignment="1">
      <alignment vertical="center"/>
    </xf>
    <xf numFmtId="42" fontId="23" fillId="0" borderId="0" xfId="5" applyFont="1" applyAlignment="1">
      <alignment horizontal="center" vertical="center"/>
    </xf>
    <xf numFmtId="4" fontId="23" fillId="0" borderId="0" xfId="5" applyNumberFormat="1" applyFont="1" applyAlignment="1">
      <alignment horizontal="right" vertical="center"/>
    </xf>
    <xf numFmtId="49" fontId="25" fillId="0" borderId="0" xfId="0" applyNumberFormat="1" applyFont="1" applyFill="1" applyAlignment="1">
      <alignment vertical="top"/>
    </xf>
    <xf numFmtId="4" fontId="14" fillId="0" borderId="0" xfId="0" applyNumberFormat="1" applyFont="1" applyFill="1" applyAlignment="1">
      <alignment horizontal="right" vertical="top"/>
    </xf>
    <xf numFmtId="0" fontId="30" fillId="0" borderId="0" xfId="0" applyFont="1" applyFill="1" applyAlignment="1">
      <alignment vertical="center"/>
    </xf>
    <xf numFmtId="0" fontId="31" fillId="0" borderId="0" xfId="0" applyFont="1" applyFill="1" applyAlignment="1">
      <alignment vertical="center"/>
    </xf>
    <xf numFmtId="42" fontId="31" fillId="0" borderId="0" xfId="5" applyFont="1" applyFill="1" applyAlignment="1">
      <alignment vertical="center"/>
    </xf>
    <xf numFmtId="42" fontId="31" fillId="0" borderId="0" xfId="5" applyFont="1" applyFill="1" applyAlignment="1">
      <alignment horizontal="center" vertical="center"/>
    </xf>
    <xf numFmtId="4" fontId="31" fillId="0" borderId="0" xfId="0" applyNumberFormat="1" applyFont="1" applyFill="1" applyAlignment="1">
      <alignment horizontal="right" vertical="center"/>
    </xf>
    <xf numFmtId="0" fontId="32" fillId="0" borderId="6" xfId="0" applyFont="1" applyFill="1" applyBorder="1" applyAlignment="1">
      <alignment horizontal="left" vertical="center"/>
    </xf>
    <xf numFmtId="42" fontId="23" fillId="0" borderId="6" xfId="5" applyFont="1" applyFill="1" applyBorder="1" applyAlignment="1">
      <alignment vertical="center"/>
    </xf>
    <xf numFmtId="42" fontId="23" fillId="0" borderId="6" xfId="5" applyFont="1" applyFill="1" applyBorder="1" applyAlignment="1">
      <alignment horizontal="center" vertical="center"/>
    </xf>
    <xf numFmtId="4" fontId="23" fillId="0" borderId="6" xfId="0" applyNumberFormat="1" applyFont="1" applyFill="1" applyBorder="1" applyAlignment="1">
      <alignment horizontal="right" vertical="center"/>
    </xf>
    <xf numFmtId="0" fontId="23" fillId="0" borderId="7" xfId="0" applyFont="1" applyFill="1" applyBorder="1" applyAlignment="1">
      <alignment horizontal="justify" vertical="top" wrapText="1"/>
    </xf>
    <xf numFmtId="0" fontId="23" fillId="0" borderId="8" xfId="0" applyFont="1" applyFill="1" applyBorder="1" applyAlignment="1">
      <alignment horizontal="justify" vertical="top" wrapText="1"/>
    </xf>
    <xf numFmtId="0" fontId="23" fillId="0" borderId="9" xfId="0" applyFont="1" applyFill="1" applyBorder="1" applyAlignment="1">
      <alignment horizontal="justify" vertical="top" wrapText="1"/>
    </xf>
    <xf numFmtId="0" fontId="24" fillId="0" borderId="7" xfId="0" applyFont="1" applyBorder="1" applyAlignment="1">
      <alignment horizontal="center" vertical="center"/>
    </xf>
    <xf numFmtId="165" fontId="23" fillId="0" borderId="10" xfId="4" applyNumberFormat="1" applyFont="1" applyFill="1" applyBorder="1" applyAlignment="1">
      <alignment horizontal="center" vertical="center"/>
    </xf>
    <xf numFmtId="44" fontId="23" fillId="0" borderId="10" xfId="4" applyFont="1" applyFill="1" applyBorder="1" applyAlignment="1">
      <alignment vertical="center"/>
    </xf>
    <xf numFmtId="4" fontId="23" fillId="0" borderId="10" xfId="5" applyNumberFormat="1" applyFont="1" applyFill="1" applyBorder="1" applyAlignment="1">
      <alignment horizontal="right" vertical="center"/>
    </xf>
    <xf numFmtId="0" fontId="23" fillId="0" borderId="8" xfId="0" applyFont="1" applyFill="1" applyBorder="1" applyAlignment="1">
      <alignment horizontal="justify" vertical="top"/>
    </xf>
    <xf numFmtId="0" fontId="23" fillId="0" borderId="9" xfId="0" applyFont="1" applyFill="1" applyBorder="1" applyAlignment="1">
      <alignment horizontal="justify" vertical="top"/>
    </xf>
    <xf numFmtId="0" fontId="32" fillId="0" borderId="6" xfId="0" applyFont="1" applyFill="1" applyBorder="1" applyAlignment="1">
      <alignment horizontal="left" vertical="center"/>
    </xf>
    <xf numFmtId="0" fontId="23" fillId="0" borderId="11" xfId="0" applyFont="1" applyFill="1" applyBorder="1" applyAlignment="1">
      <alignment horizontal="justify" vertical="top" wrapText="1"/>
    </xf>
    <xf numFmtId="0" fontId="23" fillId="0" borderId="6" xfId="0" applyFont="1" applyFill="1" applyBorder="1" applyAlignment="1">
      <alignment horizontal="justify" vertical="top" wrapText="1"/>
    </xf>
    <xf numFmtId="0" fontId="23" fillId="0" borderId="12" xfId="0" applyFont="1" applyFill="1" applyBorder="1" applyAlignment="1">
      <alignment horizontal="justify" vertical="top" wrapText="1"/>
    </xf>
    <xf numFmtId="0" fontId="24" fillId="0" borderId="0" xfId="0" applyFont="1" applyBorder="1" applyAlignment="1">
      <alignment horizontal="center" vertical="center"/>
    </xf>
    <xf numFmtId="0" fontId="33" fillId="0" borderId="0" xfId="0" applyFont="1" applyAlignment="1">
      <alignment horizontal="center" vertical="center"/>
    </xf>
    <xf numFmtId="166" fontId="33" fillId="0" borderId="8" xfId="6" applyNumberFormat="1" applyFont="1" applyFill="1" applyBorder="1" applyAlignment="1">
      <alignment vertical="top"/>
    </xf>
    <xf numFmtId="4" fontId="33" fillId="0" borderId="0" xfId="0" applyNumberFormat="1" applyFont="1" applyAlignment="1">
      <alignment horizontal="right" vertical="center"/>
    </xf>
    <xf numFmtId="0" fontId="23" fillId="0" borderId="7" xfId="0" applyFont="1" applyFill="1" applyBorder="1" applyAlignment="1">
      <alignment horizontal="justify" vertical="top"/>
    </xf>
    <xf numFmtId="0" fontId="33" fillId="0" borderId="1" xfId="0" applyFont="1" applyFill="1" applyBorder="1" applyAlignment="1">
      <alignment horizontal="left" vertical="top"/>
    </xf>
    <xf numFmtId="0" fontId="33" fillId="0" borderId="2" xfId="0" applyFont="1" applyFill="1" applyBorder="1" applyAlignment="1">
      <alignment horizontal="left" vertical="top"/>
    </xf>
    <xf numFmtId="0" fontId="33" fillId="0" borderId="2" xfId="0" applyFont="1" applyFill="1" applyBorder="1" applyAlignment="1">
      <alignment vertical="top"/>
    </xf>
    <xf numFmtId="4" fontId="33" fillId="0" borderId="2" xfId="0" applyNumberFormat="1" applyFont="1" applyFill="1" applyBorder="1" applyAlignment="1">
      <alignment horizontal="right" vertical="top"/>
    </xf>
    <xf numFmtId="0" fontId="33" fillId="0" borderId="1" xfId="0" applyFont="1" applyFill="1" applyBorder="1" applyAlignment="1">
      <alignment horizontal="justify" vertical="top" wrapText="1"/>
    </xf>
    <xf numFmtId="0" fontId="33" fillId="0" borderId="4" xfId="0" applyFont="1" applyFill="1" applyBorder="1" applyAlignment="1">
      <alignment horizontal="center" vertical="top" wrapText="1"/>
    </xf>
    <xf numFmtId="0" fontId="33" fillId="0" borderId="2" xfId="0" applyFont="1" applyFill="1" applyBorder="1" applyAlignment="1">
      <alignment horizontal="justify" vertical="top" wrapText="1"/>
    </xf>
    <xf numFmtId="0" fontId="33" fillId="0" borderId="3" xfId="0" applyFont="1" applyFill="1" applyBorder="1" applyAlignment="1">
      <alignment horizontal="justify" vertical="top" wrapText="1"/>
    </xf>
    <xf numFmtId="0" fontId="23" fillId="0" borderId="1" xfId="3" applyFont="1" applyFill="1" applyBorder="1" applyAlignment="1">
      <alignment horizontal="justify" vertical="top" wrapText="1"/>
    </xf>
    <xf numFmtId="0" fontId="23" fillId="0" borderId="2" xfId="3" applyFont="1" applyFill="1" applyBorder="1" applyAlignment="1">
      <alignment horizontal="justify" vertical="top" wrapText="1"/>
    </xf>
    <xf numFmtId="0" fontId="23" fillId="0" borderId="3" xfId="3" applyFont="1" applyFill="1" applyBorder="1" applyAlignment="1">
      <alignment horizontal="justify" vertical="top" wrapText="1"/>
    </xf>
    <xf numFmtId="0" fontId="24" fillId="0" borderId="1" xfId="3" applyFont="1" applyBorder="1" applyAlignment="1">
      <alignment horizontal="center" vertical="center"/>
    </xf>
    <xf numFmtId="49" fontId="14" fillId="3" borderId="5" xfId="0" applyNumberFormat="1" applyFont="1" applyFill="1" applyBorder="1" applyAlignment="1">
      <alignment horizontal="left" vertical="top"/>
    </xf>
    <xf numFmtId="49" fontId="14" fillId="5" borderId="8" xfId="0" applyNumberFormat="1" applyFont="1" applyFill="1" applyBorder="1" applyAlignment="1">
      <alignment horizontal="left" vertical="top"/>
    </xf>
    <xf numFmtId="0" fontId="34" fillId="0" borderId="0" xfId="0" applyFont="1" applyAlignment="1">
      <alignment vertical="center"/>
    </xf>
    <xf numFmtId="0" fontId="33" fillId="0" borderId="0" xfId="0" applyFont="1" applyAlignment="1">
      <alignment vertical="center"/>
    </xf>
    <xf numFmtId="0" fontId="35" fillId="0" borderId="0" xfId="0" applyFont="1" applyAlignment="1">
      <alignment vertical="center"/>
    </xf>
    <xf numFmtId="0" fontId="33" fillId="0" borderId="4" xfId="0" applyFont="1" applyFill="1" applyBorder="1" applyAlignment="1">
      <alignment horizontal="center" vertical="top"/>
    </xf>
    <xf numFmtId="166" fontId="33" fillId="0" borderId="4" xfId="7" applyNumberFormat="1" applyFont="1" applyFill="1" applyBorder="1" applyAlignment="1">
      <alignment vertical="top"/>
    </xf>
    <xf numFmtId="167" fontId="33" fillId="0" borderId="4" xfId="5" applyNumberFormat="1" applyFont="1" applyFill="1" applyBorder="1" applyAlignment="1">
      <alignment horizontal="justify" vertical="top"/>
    </xf>
    <xf numFmtId="4" fontId="23" fillId="0" borderId="0" xfId="0" applyNumberFormat="1" applyFont="1" applyAlignment="1">
      <alignment horizontal="right"/>
    </xf>
    <xf numFmtId="0" fontId="23" fillId="0" borderId="1" xfId="0" applyFont="1" applyFill="1" applyBorder="1" applyAlignment="1">
      <alignment horizontal="justify" vertical="top" wrapText="1"/>
    </xf>
    <xf numFmtId="0" fontId="23" fillId="0" borderId="2" xfId="0" applyFont="1" applyFill="1" applyBorder="1" applyAlignment="1">
      <alignment horizontal="justify" vertical="top" wrapText="1"/>
    </xf>
    <xf numFmtId="0" fontId="23" fillId="0" borderId="3" xfId="0" applyFont="1" applyFill="1" applyBorder="1" applyAlignment="1">
      <alignment horizontal="justify" vertical="top" wrapText="1"/>
    </xf>
    <xf numFmtId="0" fontId="9" fillId="0" borderId="0" xfId="3" applyFont="1" applyFill="1" applyAlignment="1">
      <alignment vertical="center"/>
    </xf>
    <xf numFmtId="0" fontId="35" fillId="0" borderId="0" xfId="3" applyFont="1" applyAlignment="1">
      <alignment vertical="center"/>
    </xf>
    <xf numFmtId="0" fontId="40" fillId="0" borderId="0" xfId="3" applyFont="1" applyFill="1" applyAlignment="1">
      <alignment vertical="center"/>
    </xf>
    <xf numFmtId="4" fontId="0" fillId="0" borderId="0" xfId="0" applyNumberFormat="1" applyAlignment="1">
      <alignment horizontal="right"/>
    </xf>
  </cellXfs>
  <cellStyles count="8">
    <cellStyle name="Millares [0] 2" xfId="6"/>
    <cellStyle name="Millares [0] 2 2" xfId="7"/>
    <cellStyle name="Moneda" xfId="1" builtinId="4"/>
    <cellStyle name="Moneda [0]" xfId="2" builtinId="7"/>
    <cellStyle name="Moneda [0] 2 2" xfId="5"/>
    <cellStyle name="Moneda 10 2" xfId="4"/>
    <cellStyle name="Normal" xfId="0" builtinId="0"/>
    <cellStyle name="Normal 4" xfId="3"/>
  </cellStyles>
  <dxfs count="0"/>
  <tableStyles count="0" defaultTableStyle="TableStyleMedium2" defaultPivotStyle="PivotStyleLight16"/>
  <colors>
    <mruColors>
      <color rgb="FFC4F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aenor.es/aenor/normas/normas/fichanorma.asp?tipo=N&amp;codigo=N0026854&amp;PDF=S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849"/>
  <sheetViews>
    <sheetView topLeftCell="A547" workbookViewId="0">
      <selection activeCell="J579" sqref="J579"/>
    </sheetView>
  </sheetViews>
  <sheetFormatPr baseColWidth="10" defaultRowHeight="15" x14ac:dyDescent="0.25"/>
  <cols>
    <col min="1" max="1" width="5.28515625" customWidth="1"/>
    <col min="2" max="2" width="6.5703125" customWidth="1"/>
    <col min="3" max="3" width="6" customWidth="1"/>
    <col min="4" max="4" width="41" customWidth="1"/>
    <col min="5" max="5" width="7.42578125" hidden="1" customWidth="1"/>
    <col min="6" max="6" width="16.28515625" hidden="1" customWidth="1"/>
    <col min="7" max="7" width="16.140625" style="12" customWidth="1"/>
  </cols>
  <sheetData>
    <row r="2" spans="1:7" ht="37.5" customHeight="1" x14ac:dyDescent="0.35">
      <c r="A2" s="37" t="s">
        <v>592</v>
      </c>
      <c r="B2" s="37"/>
      <c r="C2" s="37"/>
      <c r="D2" s="37"/>
      <c r="E2" s="37"/>
      <c r="F2" s="37"/>
      <c r="G2" s="18"/>
    </row>
    <row r="3" spans="1:7" ht="21" customHeight="1" x14ac:dyDescent="0.35">
      <c r="A3" s="37" t="s">
        <v>13</v>
      </c>
      <c r="B3" s="37"/>
      <c r="C3" s="37"/>
      <c r="D3" s="37"/>
      <c r="E3" s="37"/>
      <c r="F3" s="37"/>
      <c r="G3" s="18"/>
    </row>
    <row r="4" spans="1:7" ht="43.5" customHeight="1" x14ac:dyDescent="0.35">
      <c r="A4" s="37" t="s">
        <v>14</v>
      </c>
      <c r="B4" s="37"/>
      <c r="C4" s="37"/>
      <c r="D4" s="37"/>
      <c r="E4" s="37"/>
      <c r="F4" s="37"/>
      <c r="G4" s="18"/>
    </row>
    <row r="5" spans="1:7" ht="41.25" customHeight="1" x14ac:dyDescent="0.25">
      <c r="A5" s="38" t="s">
        <v>593</v>
      </c>
      <c r="B5" s="38"/>
      <c r="C5" s="38"/>
      <c r="D5" s="38"/>
      <c r="E5" s="38"/>
      <c r="F5" s="38"/>
      <c r="G5" s="19"/>
    </row>
    <row r="6" spans="1:7" x14ac:dyDescent="0.25">
      <c r="B6" s="1"/>
      <c r="C6" s="1"/>
      <c r="D6" s="1"/>
      <c r="E6" s="1"/>
      <c r="F6" s="1"/>
    </row>
    <row r="7" spans="1:7" ht="25.5" x14ac:dyDescent="0.25">
      <c r="B7" s="2" t="s">
        <v>0</v>
      </c>
      <c r="C7" s="8" t="s">
        <v>1</v>
      </c>
      <c r="D7" s="2" t="s">
        <v>2</v>
      </c>
      <c r="E7" s="2" t="s">
        <v>3</v>
      </c>
      <c r="F7" s="11" t="s">
        <v>11</v>
      </c>
      <c r="G7" s="13" t="s">
        <v>12</v>
      </c>
    </row>
    <row r="8" spans="1:7" x14ac:dyDescent="0.25">
      <c r="B8" s="26" t="s">
        <v>4</v>
      </c>
      <c r="C8" s="26" t="s">
        <v>16</v>
      </c>
      <c r="D8" s="26" t="s">
        <v>6</v>
      </c>
      <c r="E8" s="26">
        <f>E17</f>
        <v>1</v>
      </c>
      <c r="F8" s="27">
        <f>F17</f>
        <v>251231</v>
      </c>
      <c r="G8" s="28">
        <f>G17</f>
        <v>251230.93</v>
      </c>
    </row>
    <row r="9" spans="1:7" x14ac:dyDescent="0.25">
      <c r="B9" s="3" t="s">
        <v>5</v>
      </c>
      <c r="C9" s="3" t="s">
        <v>17</v>
      </c>
      <c r="D9" s="9" t="s">
        <v>18</v>
      </c>
      <c r="E9" s="4">
        <v>4650</v>
      </c>
      <c r="F9" s="4">
        <v>2.4300000000000002</v>
      </c>
      <c r="G9" s="29">
        <f t="shared" ref="G9:G17" si="0">ROUND(E9*F9,2)</f>
        <v>11299.5</v>
      </c>
    </row>
    <row r="10" spans="1:7" x14ac:dyDescent="0.25">
      <c r="B10" s="3" t="s">
        <v>5</v>
      </c>
      <c r="C10" s="3" t="s">
        <v>17</v>
      </c>
      <c r="D10" s="9" t="s">
        <v>19</v>
      </c>
      <c r="E10" s="4">
        <v>4252.2</v>
      </c>
      <c r="F10" s="4">
        <v>14.36</v>
      </c>
      <c r="G10" s="29">
        <f t="shared" si="0"/>
        <v>61061.59</v>
      </c>
    </row>
    <row r="11" spans="1:7" x14ac:dyDescent="0.25">
      <c r="B11" s="3" t="s">
        <v>5</v>
      </c>
      <c r="C11" s="3" t="s">
        <v>17</v>
      </c>
      <c r="D11" s="9" t="s">
        <v>20</v>
      </c>
      <c r="E11" s="4">
        <v>318.55</v>
      </c>
      <c r="F11" s="4">
        <v>14.05</v>
      </c>
      <c r="G11" s="29">
        <f t="shared" si="0"/>
        <v>4475.63</v>
      </c>
    </row>
    <row r="12" spans="1:7" x14ac:dyDescent="0.25">
      <c r="B12" s="3" t="s">
        <v>5</v>
      </c>
      <c r="C12" s="3" t="s">
        <v>17</v>
      </c>
      <c r="D12" s="9" t="s">
        <v>21</v>
      </c>
      <c r="E12" s="4">
        <v>1475.72</v>
      </c>
      <c r="F12" s="4">
        <v>14.05</v>
      </c>
      <c r="G12" s="29">
        <f t="shared" si="0"/>
        <v>20733.87</v>
      </c>
    </row>
    <row r="13" spans="1:7" x14ac:dyDescent="0.25">
      <c r="B13" s="3" t="s">
        <v>5</v>
      </c>
      <c r="C13" s="3" t="s">
        <v>17</v>
      </c>
      <c r="D13" s="9" t="s">
        <v>22</v>
      </c>
      <c r="E13" s="4">
        <v>7590.88</v>
      </c>
      <c r="F13" s="4">
        <v>2.61</v>
      </c>
      <c r="G13" s="29">
        <f t="shared" si="0"/>
        <v>19812.2</v>
      </c>
    </row>
    <row r="14" spans="1:7" x14ac:dyDescent="0.25">
      <c r="B14" s="3" t="s">
        <v>5</v>
      </c>
      <c r="C14" s="3" t="s">
        <v>17</v>
      </c>
      <c r="D14" s="9" t="s">
        <v>23</v>
      </c>
      <c r="E14" s="4">
        <v>8807.1</v>
      </c>
      <c r="F14" s="4">
        <v>2.6</v>
      </c>
      <c r="G14" s="29">
        <f t="shared" si="0"/>
        <v>22898.46</v>
      </c>
    </row>
    <row r="15" spans="1:7" x14ac:dyDescent="0.25">
      <c r="B15" s="3" t="s">
        <v>5</v>
      </c>
      <c r="C15" s="3" t="s">
        <v>17</v>
      </c>
      <c r="D15" s="9" t="s">
        <v>24</v>
      </c>
      <c r="E15" s="4">
        <v>5580</v>
      </c>
      <c r="F15" s="4">
        <v>3.81</v>
      </c>
      <c r="G15" s="29">
        <f t="shared" si="0"/>
        <v>21259.8</v>
      </c>
    </row>
    <row r="16" spans="1:7" x14ac:dyDescent="0.25">
      <c r="B16" s="3" t="s">
        <v>5</v>
      </c>
      <c r="C16" s="3" t="s">
        <v>17</v>
      </c>
      <c r="D16" s="9" t="s">
        <v>25</v>
      </c>
      <c r="E16" s="4">
        <v>6963.5</v>
      </c>
      <c r="F16" s="4">
        <v>12.88</v>
      </c>
      <c r="G16" s="29">
        <f t="shared" si="0"/>
        <v>89689.88</v>
      </c>
    </row>
    <row r="17" spans="2:7" x14ac:dyDescent="0.25">
      <c r="B17" s="5"/>
      <c r="C17" s="5"/>
      <c r="D17" s="10" t="s">
        <v>26</v>
      </c>
      <c r="E17" s="7">
        <v>1</v>
      </c>
      <c r="F17" s="6">
        <f>SUM(G9:G16)</f>
        <v>251230.93</v>
      </c>
      <c r="G17" s="30">
        <f t="shared" si="0"/>
        <v>251230.93</v>
      </c>
    </row>
    <row r="18" spans="2:7" x14ac:dyDescent="0.25">
      <c r="B18" s="26" t="s">
        <v>4</v>
      </c>
      <c r="C18" s="26" t="s">
        <v>27</v>
      </c>
      <c r="D18" s="26" t="s">
        <v>8</v>
      </c>
      <c r="E18" s="26">
        <f>E43</f>
        <v>1</v>
      </c>
      <c r="F18" s="27">
        <f>F43</f>
        <v>200926</v>
      </c>
      <c r="G18" s="28">
        <f>G43</f>
        <v>200925.62</v>
      </c>
    </row>
    <row r="19" spans="2:7" x14ac:dyDescent="0.25">
      <c r="B19" s="3" t="s">
        <v>5</v>
      </c>
      <c r="C19" s="3" t="s">
        <v>28</v>
      </c>
      <c r="D19" s="9" t="s">
        <v>29</v>
      </c>
      <c r="E19" s="4">
        <v>185</v>
      </c>
      <c r="F19" s="4">
        <v>13.11</v>
      </c>
      <c r="G19" s="29">
        <f t="shared" ref="G19:G43" si="1">ROUND(E19*F19,2)</f>
        <v>2425.35</v>
      </c>
    </row>
    <row r="20" spans="2:7" x14ac:dyDescent="0.25">
      <c r="B20" s="3" t="s">
        <v>5</v>
      </c>
      <c r="C20" s="3" t="s">
        <v>28</v>
      </c>
      <c r="D20" s="9" t="s">
        <v>30</v>
      </c>
      <c r="E20" s="4">
        <v>876.78</v>
      </c>
      <c r="F20" s="4">
        <v>14.51</v>
      </c>
      <c r="G20" s="29">
        <f t="shared" si="1"/>
        <v>12722.08</v>
      </c>
    </row>
    <row r="21" spans="2:7" x14ac:dyDescent="0.25">
      <c r="B21" s="3" t="s">
        <v>5</v>
      </c>
      <c r="C21" s="3" t="s">
        <v>28</v>
      </c>
      <c r="D21" s="9" t="s">
        <v>31</v>
      </c>
      <c r="E21" s="4">
        <v>383.65</v>
      </c>
      <c r="F21" s="4">
        <v>21.28</v>
      </c>
      <c r="G21" s="29">
        <f t="shared" si="1"/>
        <v>8164.07</v>
      </c>
    </row>
    <row r="22" spans="2:7" x14ac:dyDescent="0.25">
      <c r="B22" s="3" t="s">
        <v>5</v>
      </c>
      <c r="C22" s="3" t="s">
        <v>28</v>
      </c>
      <c r="D22" s="9" t="s">
        <v>32</v>
      </c>
      <c r="E22" s="4">
        <v>277.70999999999998</v>
      </c>
      <c r="F22" s="4">
        <v>28.99</v>
      </c>
      <c r="G22" s="29">
        <f t="shared" si="1"/>
        <v>8050.81</v>
      </c>
    </row>
    <row r="23" spans="2:7" x14ac:dyDescent="0.25">
      <c r="B23" s="3" t="s">
        <v>5</v>
      </c>
      <c r="C23" s="3" t="s">
        <v>28</v>
      </c>
      <c r="D23" s="9" t="s">
        <v>33</v>
      </c>
      <c r="E23" s="4">
        <v>10</v>
      </c>
      <c r="F23" s="4">
        <v>42.49</v>
      </c>
      <c r="G23" s="29">
        <f t="shared" si="1"/>
        <v>424.9</v>
      </c>
    </row>
    <row r="24" spans="2:7" x14ac:dyDescent="0.25">
      <c r="B24" s="3" t="s">
        <v>5</v>
      </c>
      <c r="C24" s="3" t="s">
        <v>28</v>
      </c>
      <c r="D24" s="9" t="s">
        <v>34</v>
      </c>
      <c r="E24" s="4">
        <v>61.36</v>
      </c>
      <c r="F24" s="4">
        <v>44.44</v>
      </c>
      <c r="G24" s="29">
        <f t="shared" si="1"/>
        <v>2726.84</v>
      </c>
    </row>
    <row r="25" spans="2:7" x14ac:dyDescent="0.25">
      <c r="B25" s="3" t="s">
        <v>5</v>
      </c>
      <c r="C25" s="3" t="s">
        <v>28</v>
      </c>
      <c r="D25" s="9" t="s">
        <v>35</v>
      </c>
      <c r="E25" s="4">
        <v>55</v>
      </c>
      <c r="F25" s="4">
        <v>18.32</v>
      </c>
      <c r="G25" s="29">
        <f t="shared" si="1"/>
        <v>1007.6</v>
      </c>
    </row>
    <row r="26" spans="2:7" x14ac:dyDescent="0.25">
      <c r="B26" s="3" t="s">
        <v>5</v>
      </c>
      <c r="C26" s="3" t="s">
        <v>36</v>
      </c>
      <c r="D26" s="9" t="s">
        <v>37</v>
      </c>
      <c r="E26" s="4">
        <v>12</v>
      </c>
      <c r="F26" s="4">
        <v>418.4</v>
      </c>
      <c r="G26" s="29">
        <f t="shared" si="1"/>
        <v>5020.8</v>
      </c>
    </row>
    <row r="27" spans="2:7" x14ac:dyDescent="0.25">
      <c r="B27" s="3" t="s">
        <v>5</v>
      </c>
      <c r="C27" s="3" t="s">
        <v>36</v>
      </c>
      <c r="D27" s="9" t="s">
        <v>38</v>
      </c>
      <c r="E27" s="4">
        <v>15</v>
      </c>
      <c r="F27" s="4">
        <v>389.59</v>
      </c>
      <c r="G27" s="29">
        <f t="shared" si="1"/>
        <v>5843.85</v>
      </c>
    </row>
    <row r="28" spans="2:7" ht="22.5" x14ac:dyDescent="0.25">
      <c r="B28" s="3" t="s">
        <v>5</v>
      </c>
      <c r="C28" s="3" t="s">
        <v>36</v>
      </c>
      <c r="D28" s="9" t="s">
        <v>39</v>
      </c>
      <c r="E28" s="4">
        <v>3</v>
      </c>
      <c r="F28" s="4">
        <v>423.82</v>
      </c>
      <c r="G28" s="29">
        <f t="shared" si="1"/>
        <v>1271.46</v>
      </c>
    </row>
    <row r="29" spans="2:7" x14ac:dyDescent="0.25">
      <c r="B29" s="3" t="s">
        <v>5</v>
      </c>
      <c r="C29" s="3" t="s">
        <v>36</v>
      </c>
      <c r="D29" s="9" t="s">
        <v>40</v>
      </c>
      <c r="E29" s="4">
        <v>26</v>
      </c>
      <c r="F29" s="4">
        <v>188.14</v>
      </c>
      <c r="G29" s="29">
        <f t="shared" si="1"/>
        <v>4891.6400000000003</v>
      </c>
    </row>
    <row r="30" spans="2:7" x14ac:dyDescent="0.25">
      <c r="B30" s="3" t="s">
        <v>5</v>
      </c>
      <c r="C30" s="3" t="s">
        <v>36</v>
      </c>
      <c r="D30" s="9" t="s">
        <v>41</v>
      </c>
      <c r="E30" s="4">
        <v>43</v>
      </c>
      <c r="F30" s="4">
        <v>226.48</v>
      </c>
      <c r="G30" s="29">
        <f t="shared" si="1"/>
        <v>9738.64</v>
      </c>
    </row>
    <row r="31" spans="2:7" x14ac:dyDescent="0.25">
      <c r="B31" s="3" t="s">
        <v>5</v>
      </c>
      <c r="C31" s="3" t="s">
        <v>36</v>
      </c>
      <c r="D31" s="9" t="s">
        <v>42</v>
      </c>
      <c r="E31" s="4">
        <v>2</v>
      </c>
      <c r="F31" s="4">
        <v>258.05</v>
      </c>
      <c r="G31" s="29">
        <f t="shared" si="1"/>
        <v>516.1</v>
      </c>
    </row>
    <row r="32" spans="2:7" x14ac:dyDescent="0.25">
      <c r="B32" s="3" t="s">
        <v>5</v>
      </c>
      <c r="C32" s="3" t="s">
        <v>36</v>
      </c>
      <c r="D32" s="9" t="s">
        <v>43</v>
      </c>
      <c r="E32" s="4">
        <v>2</v>
      </c>
      <c r="F32" s="4">
        <v>871.05</v>
      </c>
      <c r="G32" s="29">
        <f t="shared" si="1"/>
        <v>1742.1</v>
      </c>
    </row>
    <row r="33" spans="2:7" x14ac:dyDescent="0.25">
      <c r="B33" s="3" t="s">
        <v>5</v>
      </c>
      <c r="C33" s="3" t="s">
        <v>36</v>
      </c>
      <c r="D33" s="9" t="s">
        <v>44</v>
      </c>
      <c r="E33" s="4">
        <v>2</v>
      </c>
      <c r="F33" s="4">
        <v>749.36</v>
      </c>
      <c r="G33" s="29">
        <f t="shared" si="1"/>
        <v>1498.72</v>
      </c>
    </row>
    <row r="34" spans="2:7" x14ac:dyDescent="0.25">
      <c r="B34" s="3" t="s">
        <v>5</v>
      </c>
      <c r="C34" s="3" t="s">
        <v>36</v>
      </c>
      <c r="D34" s="9" t="s">
        <v>45</v>
      </c>
      <c r="E34" s="4">
        <v>1</v>
      </c>
      <c r="F34" s="4">
        <v>3175.85</v>
      </c>
      <c r="G34" s="29">
        <f t="shared" si="1"/>
        <v>3175.85</v>
      </c>
    </row>
    <row r="35" spans="2:7" x14ac:dyDescent="0.25">
      <c r="B35" s="3" t="s">
        <v>5</v>
      </c>
      <c r="C35" s="3" t="s">
        <v>36</v>
      </c>
      <c r="D35" s="9" t="s">
        <v>46</v>
      </c>
      <c r="E35" s="4">
        <v>2</v>
      </c>
      <c r="F35" s="4">
        <v>5225.6899999999996</v>
      </c>
      <c r="G35" s="29">
        <f t="shared" si="1"/>
        <v>10451.379999999999</v>
      </c>
    </row>
    <row r="36" spans="2:7" x14ac:dyDescent="0.25">
      <c r="B36" s="3" t="s">
        <v>5</v>
      </c>
      <c r="C36" s="3" t="s">
        <v>28</v>
      </c>
      <c r="D36" s="9" t="s">
        <v>47</v>
      </c>
      <c r="E36" s="4">
        <v>7.6</v>
      </c>
      <c r="F36" s="4">
        <v>115.3</v>
      </c>
      <c r="G36" s="29">
        <f t="shared" si="1"/>
        <v>876.28</v>
      </c>
    </row>
    <row r="37" spans="2:7" x14ac:dyDescent="0.25">
      <c r="B37" s="3" t="s">
        <v>5</v>
      </c>
      <c r="C37" s="3" t="s">
        <v>36</v>
      </c>
      <c r="D37" s="9" t="s">
        <v>48</v>
      </c>
      <c r="E37" s="4">
        <v>43</v>
      </c>
      <c r="F37" s="4">
        <v>128.55000000000001</v>
      </c>
      <c r="G37" s="29">
        <f t="shared" si="1"/>
        <v>5527.65</v>
      </c>
    </row>
    <row r="38" spans="2:7" x14ac:dyDescent="0.25">
      <c r="B38" s="3" t="s">
        <v>5</v>
      </c>
      <c r="C38" s="3" t="s">
        <v>36</v>
      </c>
      <c r="D38" s="9" t="s">
        <v>49</v>
      </c>
      <c r="E38" s="4">
        <v>114</v>
      </c>
      <c r="F38" s="4">
        <v>44.41</v>
      </c>
      <c r="G38" s="29">
        <f t="shared" si="1"/>
        <v>5062.74</v>
      </c>
    </row>
    <row r="39" spans="2:7" x14ac:dyDescent="0.25">
      <c r="B39" s="3" t="s">
        <v>5</v>
      </c>
      <c r="C39" s="3" t="s">
        <v>36</v>
      </c>
      <c r="D39" s="9" t="s">
        <v>50</v>
      </c>
      <c r="E39" s="4">
        <v>10</v>
      </c>
      <c r="F39" s="4">
        <v>43.82</v>
      </c>
      <c r="G39" s="29">
        <f t="shared" si="1"/>
        <v>438.2</v>
      </c>
    </row>
    <row r="40" spans="2:7" x14ac:dyDescent="0.25">
      <c r="B40" s="3" t="s">
        <v>5</v>
      </c>
      <c r="C40" s="3" t="s">
        <v>28</v>
      </c>
      <c r="D40" s="9" t="s">
        <v>51</v>
      </c>
      <c r="E40" s="4">
        <v>651.12</v>
      </c>
      <c r="F40" s="4">
        <v>23.85</v>
      </c>
      <c r="G40" s="29">
        <f t="shared" si="1"/>
        <v>15529.21</v>
      </c>
    </row>
    <row r="41" spans="2:7" x14ac:dyDescent="0.25">
      <c r="B41" s="3" t="s">
        <v>5</v>
      </c>
      <c r="C41" s="3" t="s">
        <v>52</v>
      </c>
      <c r="D41" s="9" t="s">
        <v>53</v>
      </c>
      <c r="E41" s="4">
        <v>5791.64</v>
      </c>
      <c r="F41" s="4">
        <v>15.93</v>
      </c>
      <c r="G41" s="29">
        <f t="shared" si="1"/>
        <v>92260.83</v>
      </c>
    </row>
    <row r="42" spans="2:7" x14ac:dyDescent="0.25">
      <c r="B42" s="3" t="s">
        <v>5</v>
      </c>
      <c r="C42" s="3" t="s">
        <v>54</v>
      </c>
      <c r="D42" s="9" t="s">
        <v>55</v>
      </c>
      <c r="E42" s="4">
        <v>1</v>
      </c>
      <c r="F42" s="4">
        <v>1558.52</v>
      </c>
      <c r="G42" s="29">
        <f t="shared" si="1"/>
        <v>1558.52</v>
      </c>
    </row>
    <row r="43" spans="2:7" x14ac:dyDescent="0.25">
      <c r="B43" s="5"/>
      <c r="C43" s="5"/>
      <c r="D43" s="10" t="s">
        <v>56</v>
      </c>
      <c r="E43" s="7">
        <v>1</v>
      </c>
      <c r="F43" s="6">
        <f>SUM(G19:G42)</f>
        <v>200925.62</v>
      </c>
      <c r="G43" s="30">
        <f t="shared" si="1"/>
        <v>200925.62</v>
      </c>
    </row>
    <row r="44" spans="2:7" x14ac:dyDescent="0.25">
      <c r="B44" s="26" t="s">
        <v>4</v>
      </c>
      <c r="C44" s="26" t="s">
        <v>57</v>
      </c>
      <c r="D44" s="26" t="s">
        <v>58</v>
      </c>
      <c r="E44" s="26">
        <f>E65</f>
        <v>1</v>
      </c>
      <c r="F44" s="27">
        <f>F65</f>
        <v>1045473</v>
      </c>
      <c r="G44" s="28">
        <f>G65</f>
        <v>1045472.53</v>
      </c>
    </row>
    <row r="45" spans="2:7" x14ac:dyDescent="0.25">
      <c r="B45" s="3" t="s">
        <v>5</v>
      </c>
      <c r="C45" s="3" t="s">
        <v>59</v>
      </c>
      <c r="D45" s="9" t="s">
        <v>60</v>
      </c>
      <c r="E45" s="4">
        <v>92096.55</v>
      </c>
      <c r="F45" s="4">
        <v>1.26</v>
      </c>
      <c r="G45" s="29">
        <f t="shared" ref="G45:G65" si="2">ROUND(E45*F45,2)</f>
        <v>116041.65</v>
      </c>
    </row>
    <row r="46" spans="2:7" x14ac:dyDescent="0.25">
      <c r="B46" s="3" t="s">
        <v>5</v>
      </c>
      <c r="C46" s="3" t="s">
        <v>59</v>
      </c>
      <c r="D46" s="9" t="s">
        <v>61</v>
      </c>
      <c r="E46" s="4">
        <v>13072.36</v>
      </c>
      <c r="F46" s="4">
        <v>1.26</v>
      </c>
      <c r="G46" s="29">
        <f t="shared" si="2"/>
        <v>16471.169999999998</v>
      </c>
    </row>
    <row r="47" spans="2:7" x14ac:dyDescent="0.25">
      <c r="B47" s="3" t="s">
        <v>5</v>
      </c>
      <c r="C47" s="3" t="s">
        <v>59</v>
      </c>
      <c r="D47" s="9" t="s">
        <v>62</v>
      </c>
      <c r="E47" s="4">
        <v>19893.8</v>
      </c>
      <c r="F47" s="4">
        <v>1.26</v>
      </c>
      <c r="G47" s="29">
        <f t="shared" si="2"/>
        <v>25066.19</v>
      </c>
    </row>
    <row r="48" spans="2:7" x14ac:dyDescent="0.25">
      <c r="B48" s="3" t="s">
        <v>5</v>
      </c>
      <c r="C48" s="3" t="s">
        <v>59</v>
      </c>
      <c r="D48" s="9" t="s">
        <v>63</v>
      </c>
      <c r="E48" s="4">
        <v>5247.68</v>
      </c>
      <c r="F48" s="4">
        <v>1.26</v>
      </c>
      <c r="G48" s="29">
        <f t="shared" si="2"/>
        <v>6612.08</v>
      </c>
    </row>
    <row r="49" spans="2:7" x14ac:dyDescent="0.25">
      <c r="B49" s="3" t="s">
        <v>5</v>
      </c>
      <c r="C49" s="3" t="s">
        <v>59</v>
      </c>
      <c r="D49" s="9" t="s">
        <v>64</v>
      </c>
      <c r="E49" s="4">
        <v>58611.65</v>
      </c>
      <c r="F49" s="4">
        <v>1.26</v>
      </c>
      <c r="G49" s="29">
        <f t="shared" si="2"/>
        <v>73850.679999999993</v>
      </c>
    </row>
    <row r="50" spans="2:7" x14ac:dyDescent="0.25">
      <c r="B50" s="3" t="s">
        <v>5</v>
      </c>
      <c r="C50" s="3" t="s">
        <v>59</v>
      </c>
      <c r="D50" s="9" t="s">
        <v>65</v>
      </c>
      <c r="E50" s="4">
        <v>71963.509999999995</v>
      </c>
      <c r="F50" s="4">
        <v>1.26</v>
      </c>
      <c r="G50" s="29">
        <f t="shared" si="2"/>
        <v>90674.02</v>
      </c>
    </row>
    <row r="51" spans="2:7" x14ac:dyDescent="0.25">
      <c r="B51" s="3" t="s">
        <v>5</v>
      </c>
      <c r="C51" s="3" t="s">
        <v>17</v>
      </c>
      <c r="D51" s="9" t="s">
        <v>66</v>
      </c>
      <c r="E51" s="4">
        <v>1105.28</v>
      </c>
      <c r="F51" s="4">
        <v>10.19</v>
      </c>
      <c r="G51" s="29">
        <f t="shared" si="2"/>
        <v>11262.8</v>
      </c>
    </row>
    <row r="52" spans="2:7" x14ac:dyDescent="0.25">
      <c r="B52" s="3" t="s">
        <v>5</v>
      </c>
      <c r="C52" s="3" t="s">
        <v>52</v>
      </c>
      <c r="D52" s="9" t="s">
        <v>67</v>
      </c>
      <c r="E52" s="4">
        <v>1843.39</v>
      </c>
      <c r="F52" s="4">
        <v>48.42</v>
      </c>
      <c r="G52" s="29">
        <f t="shared" si="2"/>
        <v>89256.94</v>
      </c>
    </row>
    <row r="53" spans="2:7" x14ac:dyDescent="0.25">
      <c r="B53" s="3" t="s">
        <v>5</v>
      </c>
      <c r="C53" s="3" t="s">
        <v>52</v>
      </c>
      <c r="D53" s="9" t="s">
        <v>68</v>
      </c>
      <c r="E53" s="4">
        <v>1532.13</v>
      </c>
      <c r="F53" s="4">
        <v>22.93</v>
      </c>
      <c r="G53" s="29">
        <f t="shared" si="2"/>
        <v>35131.74</v>
      </c>
    </row>
    <row r="54" spans="2:7" x14ac:dyDescent="0.25">
      <c r="B54" s="3" t="s">
        <v>5</v>
      </c>
      <c r="C54" s="3" t="s">
        <v>17</v>
      </c>
      <c r="D54" s="9" t="s">
        <v>69</v>
      </c>
      <c r="E54" s="4">
        <v>712.34</v>
      </c>
      <c r="F54" s="4">
        <v>111.02</v>
      </c>
      <c r="G54" s="29">
        <f t="shared" si="2"/>
        <v>79083.990000000005</v>
      </c>
    </row>
    <row r="55" spans="2:7" x14ac:dyDescent="0.25">
      <c r="B55" s="3" t="s">
        <v>5</v>
      </c>
      <c r="C55" s="3" t="s">
        <v>17</v>
      </c>
      <c r="D55" s="9" t="s">
        <v>70</v>
      </c>
      <c r="E55" s="4">
        <v>575.45000000000005</v>
      </c>
      <c r="F55" s="4">
        <v>111.02</v>
      </c>
      <c r="G55" s="29">
        <f t="shared" si="2"/>
        <v>63886.46</v>
      </c>
    </row>
    <row r="56" spans="2:7" x14ac:dyDescent="0.25">
      <c r="B56" s="3" t="s">
        <v>5</v>
      </c>
      <c r="C56" s="3" t="s">
        <v>17</v>
      </c>
      <c r="D56" s="9" t="s">
        <v>71</v>
      </c>
      <c r="E56" s="4">
        <v>110.22</v>
      </c>
      <c r="F56" s="4">
        <v>110.95</v>
      </c>
      <c r="G56" s="29">
        <f t="shared" si="2"/>
        <v>12228.91</v>
      </c>
    </row>
    <row r="57" spans="2:7" x14ac:dyDescent="0.25">
      <c r="B57" s="3" t="s">
        <v>5</v>
      </c>
      <c r="C57" s="3" t="s">
        <v>17</v>
      </c>
      <c r="D57" s="9" t="s">
        <v>72</v>
      </c>
      <c r="E57" s="4">
        <v>455.42</v>
      </c>
      <c r="F57" s="4">
        <v>111.02</v>
      </c>
      <c r="G57" s="29">
        <f t="shared" si="2"/>
        <v>50560.73</v>
      </c>
    </row>
    <row r="58" spans="2:7" x14ac:dyDescent="0.25">
      <c r="B58" s="3" t="s">
        <v>5</v>
      </c>
      <c r="C58" s="3" t="s">
        <v>17</v>
      </c>
      <c r="D58" s="9" t="s">
        <v>73</v>
      </c>
      <c r="E58" s="4">
        <v>1428</v>
      </c>
      <c r="F58" s="4">
        <v>111.02</v>
      </c>
      <c r="G58" s="29">
        <f t="shared" si="2"/>
        <v>158536.56</v>
      </c>
    </row>
    <row r="59" spans="2:7" x14ac:dyDescent="0.25">
      <c r="B59" s="3" t="s">
        <v>5</v>
      </c>
      <c r="C59" s="3" t="s">
        <v>17</v>
      </c>
      <c r="D59" s="9" t="s">
        <v>74</v>
      </c>
      <c r="E59" s="4">
        <v>1097.49</v>
      </c>
      <c r="F59" s="4">
        <v>90.95</v>
      </c>
      <c r="G59" s="29">
        <f t="shared" si="2"/>
        <v>99816.72</v>
      </c>
    </row>
    <row r="60" spans="2:7" x14ac:dyDescent="0.25">
      <c r="B60" s="3" t="s">
        <v>5</v>
      </c>
      <c r="C60" s="3" t="s">
        <v>52</v>
      </c>
      <c r="D60" s="9" t="s">
        <v>75</v>
      </c>
      <c r="E60" s="4">
        <v>3900.33</v>
      </c>
      <c r="F60" s="4">
        <v>4.9800000000000004</v>
      </c>
      <c r="G60" s="29">
        <f t="shared" si="2"/>
        <v>19423.64</v>
      </c>
    </row>
    <row r="61" spans="2:7" x14ac:dyDescent="0.25">
      <c r="B61" s="3" t="s">
        <v>5</v>
      </c>
      <c r="C61" s="3" t="s">
        <v>52</v>
      </c>
      <c r="D61" s="9" t="s">
        <v>76</v>
      </c>
      <c r="E61" s="4">
        <v>4571</v>
      </c>
      <c r="F61" s="4">
        <v>17.850000000000001</v>
      </c>
      <c r="G61" s="29">
        <f t="shared" si="2"/>
        <v>81592.350000000006</v>
      </c>
    </row>
    <row r="62" spans="2:7" x14ac:dyDescent="0.25">
      <c r="B62" s="3" t="s">
        <v>5</v>
      </c>
      <c r="C62" s="3" t="s">
        <v>54</v>
      </c>
      <c r="D62" s="9" t="s">
        <v>77</v>
      </c>
      <c r="E62" s="4">
        <v>1275</v>
      </c>
      <c r="F62" s="4">
        <v>6.49</v>
      </c>
      <c r="G62" s="29">
        <f t="shared" si="2"/>
        <v>8274.75</v>
      </c>
    </row>
    <row r="63" spans="2:7" x14ac:dyDescent="0.25">
      <c r="B63" s="3" t="s">
        <v>5</v>
      </c>
      <c r="C63" s="3" t="s">
        <v>78</v>
      </c>
      <c r="D63" s="9" t="s">
        <v>79</v>
      </c>
      <c r="E63" s="4">
        <v>70.11</v>
      </c>
      <c r="F63" s="4">
        <v>41.61</v>
      </c>
      <c r="G63" s="29">
        <f t="shared" si="2"/>
        <v>2917.28</v>
      </c>
    </row>
    <row r="64" spans="2:7" x14ac:dyDescent="0.25">
      <c r="B64" s="3" t="s">
        <v>5</v>
      </c>
      <c r="C64" s="3" t="s">
        <v>52</v>
      </c>
      <c r="D64" s="9" t="s">
        <v>80</v>
      </c>
      <c r="E64" s="4">
        <v>159.25</v>
      </c>
      <c r="F64" s="4">
        <v>30.04</v>
      </c>
      <c r="G64" s="29">
        <f t="shared" si="2"/>
        <v>4783.87</v>
      </c>
    </row>
    <row r="65" spans="2:7" x14ac:dyDescent="0.25">
      <c r="B65" s="5"/>
      <c r="C65" s="5"/>
      <c r="D65" s="10" t="s">
        <v>81</v>
      </c>
      <c r="E65" s="7">
        <v>1</v>
      </c>
      <c r="F65" s="6">
        <f>SUM(G45:G64)</f>
        <v>1045472.53</v>
      </c>
      <c r="G65" s="30">
        <f t="shared" si="2"/>
        <v>1045472.53</v>
      </c>
    </row>
    <row r="66" spans="2:7" x14ac:dyDescent="0.25">
      <c r="B66" s="26" t="s">
        <v>4</v>
      </c>
      <c r="C66" s="26" t="s">
        <v>82</v>
      </c>
      <c r="D66" s="26" t="s">
        <v>7</v>
      </c>
      <c r="E66" s="26">
        <f>E111</f>
        <v>1</v>
      </c>
      <c r="F66" s="27">
        <f>F111</f>
        <v>6637030</v>
      </c>
      <c r="G66" s="28">
        <f>G111</f>
        <v>6637030.4000000004</v>
      </c>
    </row>
    <row r="67" spans="2:7" x14ac:dyDescent="0.25">
      <c r="B67" s="3" t="s">
        <v>5</v>
      </c>
      <c r="C67" s="3" t="s">
        <v>52</v>
      </c>
      <c r="D67" s="9" t="s">
        <v>67</v>
      </c>
      <c r="E67" s="4">
        <v>292.77</v>
      </c>
      <c r="F67" s="4">
        <v>48.42</v>
      </c>
      <c r="G67" s="29">
        <f t="shared" ref="G67:G111" si="3">ROUND(E67*F67,2)</f>
        <v>14175.92</v>
      </c>
    </row>
    <row r="68" spans="2:7" x14ac:dyDescent="0.25">
      <c r="B68" s="3" t="s">
        <v>5</v>
      </c>
      <c r="C68" s="3" t="s">
        <v>59</v>
      </c>
      <c r="D68" s="9" t="s">
        <v>60</v>
      </c>
      <c r="E68" s="4">
        <v>6871.25</v>
      </c>
      <c r="F68" s="4">
        <v>1.26</v>
      </c>
      <c r="G68" s="29">
        <f t="shared" si="3"/>
        <v>8657.7800000000007</v>
      </c>
    </row>
    <row r="69" spans="2:7" x14ac:dyDescent="0.25">
      <c r="B69" s="3" t="s">
        <v>5</v>
      </c>
      <c r="C69" s="3" t="s">
        <v>17</v>
      </c>
      <c r="D69" s="9" t="s">
        <v>69</v>
      </c>
      <c r="E69" s="4">
        <v>67.239999999999995</v>
      </c>
      <c r="F69" s="4">
        <v>111.02</v>
      </c>
      <c r="G69" s="29">
        <f t="shared" si="3"/>
        <v>7464.98</v>
      </c>
    </row>
    <row r="70" spans="2:7" x14ac:dyDescent="0.25">
      <c r="B70" s="3" t="s">
        <v>5</v>
      </c>
      <c r="C70" s="3" t="s">
        <v>52</v>
      </c>
      <c r="D70" s="9" t="s">
        <v>83</v>
      </c>
      <c r="E70" s="4">
        <v>13715.51</v>
      </c>
      <c r="F70" s="4">
        <v>5.68</v>
      </c>
      <c r="G70" s="29">
        <f t="shared" si="3"/>
        <v>77904.100000000006</v>
      </c>
    </row>
    <row r="71" spans="2:7" x14ac:dyDescent="0.25">
      <c r="B71" s="3" t="s">
        <v>5</v>
      </c>
      <c r="C71" s="3" t="s">
        <v>54</v>
      </c>
      <c r="D71" s="9" t="s">
        <v>84</v>
      </c>
      <c r="E71" s="4">
        <v>64</v>
      </c>
      <c r="F71" s="4">
        <v>80.89</v>
      </c>
      <c r="G71" s="29">
        <f t="shared" si="3"/>
        <v>5176.96</v>
      </c>
    </row>
    <row r="72" spans="2:7" x14ac:dyDescent="0.25">
      <c r="B72" s="3" t="s">
        <v>5</v>
      </c>
      <c r="C72" s="3" t="s">
        <v>54</v>
      </c>
      <c r="D72" s="9" t="s">
        <v>85</v>
      </c>
      <c r="E72" s="4">
        <v>57</v>
      </c>
      <c r="F72" s="4">
        <v>109.61</v>
      </c>
      <c r="G72" s="29">
        <f t="shared" si="3"/>
        <v>6247.77</v>
      </c>
    </row>
    <row r="73" spans="2:7" x14ac:dyDescent="0.25">
      <c r="B73" s="3" t="s">
        <v>5</v>
      </c>
      <c r="C73" s="3" t="s">
        <v>54</v>
      </c>
      <c r="D73" s="9" t="s">
        <v>86</v>
      </c>
      <c r="E73" s="4">
        <v>25</v>
      </c>
      <c r="F73" s="4">
        <v>130.12</v>
      </c>
      <c r="G73" s="29">
        <f t="shared" si="3"/>
        <v>3253</v>
      </c>
    </row>
    <row r="74" spans="2:7" x14ac:dyDescent="0.25">
      <c r="B74" s="3" t="s">
        <v>5</v>
      </c>
      <c r="C74" s="3" t="s">
        <v>54</v>
      </c>
      <c r="D74" s="9" t="s">
        <v>87</v>
      </c>
      <c r="E74" s="4">
        <v>4</v>
      </c>
      <c r="F74" s="4">
        <v>221.43</v>
      </c>
      <c r="G74" s="29">
        <f t="shared" si="3"/>
        <v>885.72</v>
      </c>
    </row>
    <row r="75" spans="2:7" x14ac:dyDescent="0.25">
      <c r="B75" s="3" t="s">
        <v>5</v>
      </c>
      <c r="C75" s="3" t="s">
        <v>54</v>
      </c>
      <c r="D75" s="9" t="s">
        <v>88</v>
      </c>
      <c r="E75" s="4">
        <v>4</v>
      </c>
      <c r="F75" s="4">
        <v>279.35000000000002</v>
      </c>
      <c r="G75" s="29">
        <f t="shared" si="3"/>
        <v>1117.4000000000001</v>
      </c>
    </row>
    <row r="76" spans="2:7" x14ac:dyDescent="0.25">
      <c r="B76" s="3" t="s">
        <v>5</v>
      </c>
      <c r="C76" s="3" t="s">
        <v>59</v>
      </c>
      <c r="D76" s="9" t="s">
        <v>89</v>
      </c>
      <c r="E76" s="4">
        <v>223242</v>
      </c>
      <c r="F76" s="4">
        <v>1.24</v>
      </c>
      <c r="G76" s="29">
        <f t="shared" si="3"/>
        <v>276820.08</v>
      </c>
    </row>
    <row r="77" spans="2:7" x14ac:dyDescent="0.25">
      <c r="B77" s="3" t="s">
        <v>5</v>
      </c>
      <c r="C77" s="3" t="s">
        <v>17</v>
      </c>
      <c r="D77" s="9" t="s">
        <v>90</v>
      </c>
      <c r="E77" s="4">
        <v>1382.16</v>
      </c>
      <c r="F77" s="4">
        <v>99.29</v>
      </c>
      <c r="G77" s="29">
        <f t="shared" si="3"/>
        <v>137234.67000000001</v>
      </c>
    </row>
    <row r="78" spans="2:7" x14ac:dyDescent="0.25">
      <c r="B78" s="3" t="s">
        <v>5</v>
      </c>
      <c r="C78" s="3" t="s">
        <v>52</v>
      </c>
      <c r="D78" s="9" t="s">
        <v>91</v>
      </c>
      <c r="E78" s="4">
        <v>51237.97</v>
      </c>
      <c r="F78" s="4">
        <v>28.73</v>
      </c>
      <c r="G78" s="29">
        <f t="shared" si="3"/>
        <v>1472066.88</v>
      </c>
    </row>
    <row r="79" spans="2:7" x14ac:dyDescent="0.25">
      <c r="B79" s="3" t="s">
        <v>5</v>
      </c>
      <c r="C79" s="3" t="s">
        <v>52</v>
      </c>
      <c r="D79" s="9" t="s">
        <v>92</v>
      </c>
      <c r="E79" s="4">
        <v>3460.82</v>
      </c>
      <c r="F79" s="4">
        <v>3.08</v>
      </c>
      <c r="G79" s="29">
        <f t="shared" si="3"/>
        <v>10659.33</v>
      </c>
    </row>
    <row r="80" spans="2:7" x14ac:dyDescent="0.25">
      <c r="B80" s="3" t="s">
        <v>5</v>
      </c>
      <c r="C80" s="3" t="s">
        <v>52</v>
      </c>
      <c r="D80" s="9" t="s">
        <v>93</v>
      </c>
      <c r="E80" s="4">
        <v>5539.24</v>
      </c>
      <c r="F80" s="4">
        <v>4.7</v>
      </c>
      <c r="G80" s="29">
        <f t="shared" si="3"/>
        <v>26034.43</v>
      </c>
    </row>
    <row r="81" spans="2:7" x14ac:dyDescent="0.25">
      <c r="B81" s="3" t="s">
        <v>5</v>
      </c>
      <c r="C81" s="3" t="s">
        <v>59</v>
      </c>
      <c r="D81" s="9" t="s">
        <v>94</v>
      </c>
      <c r="E81" s="4">
        <v>1810529</v>
      </c>
      <c r="F81" s="4">
        <v>1.24</v>
      </c>
      <c r="G81" s="29">
        <f t="shared" si="3"/>
        <v>2245055.96</v>
      </c>
    </row>
    <row r="82" spans="2:7" x14ac:dyDescent="0.25">
      <c r="B82" s="3" t="s">
        <v>5</v>
      </c>
      <c r="C82" s="3" t="s">
        <v>17</v>
      </c>
      <c r="D82" s="9" t="s">
        <v>95</v>
      </c>
      <c r="E82" s="4">
        <v>15850.7</v>
      </c>
      <c r="F82" s="4">
        <v>99.36</v>
      </c>
      <c r="G82" s="29">
        <f t="shared" si="3"/>
        <v>1574925.55</v>
      </c>
    </row>
    <row r="83" spans="2:7" x14ac:dyDescent="0.25">
      <c r="B83" s="3" t="s">
        <v>5</v>
      </c>
      <c r="C83" s="3" t="s">
        <v>54</v>
      </c>
      <c r="D83" s="9" t="s">
        <v>96</v>
      </c>
      <c r="E83" s="4">
        <v>129</v>
      </c>
      <c r="F83" s="4">
        <v>18.91</v>
      </c>
      <c r="G83" s="29">
        <f t="shared" si="3"/>
        <v>2439.39</v>
      </c>
    </row>
    <row r="84" spans="2:7" x14ac:dyDescent="0.25">
      <c r="B84" s="3" t="s">
        <v>5</v>
      </c>
      <c r="C84" s="3" t="s">
        <v>59</v>
      </c>
      <c r="D84" s="9" t="s">
        <v>97</v>
      </c>
      <c r="E84" s="4">
        <v>93766.07</v>
      </c>
      <c r="F84" s="4">
        <v>1.24</v>
      </c>
      <c r="G84" s="29">
        <f t="shared" si="3"/>
        <v>116269.93</v>
      </c>
    </row>
    <row r="85" spans="2:7" x14ac:dyDescent="0.25">
      <c r="B85" s="3" t="s">
        <v>5</v>
      </c>
      <c r="C85" s="3" t="s">
        <v>17</v>
      </c>
      <c r="D85" s="9" t="s">
        <v>98</v>
      </c>
      <c r="E85" s="4">
        <v>275.38</v>
      </c>
      <c r="F85" s="4">
        <v>99.36</v>
      </c>
      <c r="G85" s="29">
        <f t="shared" si="3"/>
        <v>27361.759999999998</v>
      </c>
    </row>
    <row r="86" spans="2:7" x14ac:dyDescent="0.25">
      <c r="B86" s="3" t="s">
        <v>5</v>
      </c>
      <c r="C86" s="3" t="s">
        <v>52</v>
      </c>
      <c r="D86" s="9" t="s">
        <v>99</v>
      </c>
      <c r="E86" s="4">
        <v>1019.87</v>
      </c>
      <c r="F86" s="4">
        <v>40.81</v>
      </c>
      <c r="G86" s="29">
        <f t="shared" si="3"/>
        <v>41620.89</v>
      </c>
    </row>
    <row r="87" spans="2:7" x14ac:dyDescent="0.25">
      <c r="B87" s="3" t="s">
        <v>5</v>
      </c>
      <c r="C87" s="3" t="s">
        <v>59</v>
      </c>
      <c r="D87" s="9" t="s">
        <v>100</v>
      </c>
      <c r="E87" s="4">
        <v>21571.47</v>
      </c>
      <c r="F87" s="4">
        <v>1.26</v>
      </c>
      <c r="G87" s="29">
        <f t="shared" si="3"/>
        <v>27180.05</v>
      </c>
    </row>
    <row r="88" spans="2:7" x14ac:dyDescent="0.25">
      <c r="B88" s="3" t="s">
        <v>5</v>
      </c>
      <c r="C88" s="3" t="s">
        <v>17</v>
      </c>
      <c r="D88" s="9" t="s">
        <v>101</v>
      </c>
      <c r="E88" s="4">
        <v>153.30000000000001</v>
      </c>
      <c r="F88" s="4">
        <v>99.36</v>
      </c>
      <c r="G88" s="29">
        <f t="shared" si="3"/>
        <v>15231.89</v>
      </c>
    </row>
    <row r="89" spans="2:7" x14ac:dyDescent="0.25">
      <c r="B89" s="3" t="s">
        <v>5</v>
      </c>
      <c r="C89" s="3" t="s">
        <v>17</v>
      </c>
      <c r="D89" s="9" t="s">
        <v>102</v>
      </c>
      <c r="E89" s="4">
        <v>332.32</v>
      </c>
      <c r="F89" s="4">
        <v>125.11</v>
      </c>
      <c r="G89" s="29">
        <f t="shared" si="3"/>
        <v>41576.559999999998</v>
      </c>
    </row>
    <row r="90" spans="2:7" x14ac:dyDescent="0.25">
      <c r="B90" s="3" t="s">
        <v>5</v>
      </c>
      <c r="C90" s="3" t="s">
        <v>52</v>
      </c>
      <c r="D90" s="9" t="s">
        <v>103</v>
      </c>
      <c r="E90" s="4">
        <v>1742.25</v>
      </c>
      <c r="F90" s="4">
        <v>44.73</v>
      </c>
      <c r="G90" s="29">
        <f t="shared" si="3"/>
        <v>77930.84</v>
      </c>
    </row>
    <row r="91" spans="2:7" x14ac:dyDescent="0.25">
      <c r="B91" s="3" t="s">
        <v>5</v>
      </c>
      <c r="C91" s="3" t="s">
        <v>54</v>
      </c>
      <c r="D91" s="9" t="s">
        <v>104</v>
      </c>
      <c r="E91" s="4">
        <v>6</v>
      </c>
      <c r="F91" s="4">
        <v>141.9</v>
      </c>
      <c r="G91" s="29">
        <f t="shared" si="3"/>
        <v>851.4</v>
      </c>
    </row>
    <row r="92" spans="2:7" x14ac:dyDescent="0.25">
      <c r="B92" s="3" t="s">
        <v>5</v>
      </c>
      <c r="C92" s="3" t="s">
        <v>54</v>
      </c>
      <c r="D92" s="9" t="s">
        <v>105</v>
      </c>
      <c r="E92" s="4">
        <v>7</v>
      </c>
      <c r="F92" s="4">
        <v>77.63</v>
      </c>
      <c r="G92" s="29">
        <f t="shared" si="3"/>
        <v>543.41</v>
      </c>
    </row>
    <row r="93" spans="2:7" x14ac:dyDescent="0.25">
      <c r="B93" s="3" t="s">
        <v>5</v>
      </c>
      <c r="C93" s="3" t="s">
        <v>28</v>
      </c>
      <c r="D93" s="9" t="s">
        <v>106</v>
      </c>
      <c r="E93" s="4">
        <v>55.7</v>
      </c>
      <c r="F93" s="4">
        <v>48.12</v>
      </c>
      <c r="G93" s="29">
        <f t="shared" si="3"/>
        <v>2680.28</v>
      </c>
    </row>
    <row r="94" spans="2:7" x14ac:dyDescent="0.25">
      <c r="B94" s="3" t="s">
        <v>5</v>
      </c>
      <c r="C94" s="3" t="s">
        <v>59</v>
      </c>
      <c r="D94" s="9" t="s">
        <v>107</v>
      </c>
      <c r="E94" s="4">
        <v>71452.160000000003</v>
      </c>
      <c r="F94" s="4">
        <v>2.72</v>
      </c>
      <c r="G94" s="29">
        <f t="shared" si="3"/>
        <v>194349.88</v>
      </c>
    </row>
    <row r="95" spans="2:7" x14ac:dyDescent="0.25">
      <c r="B95" s="3" t="s">
        <v>5</v>
      </c>
      <c r="C95" s="3" t="s">
        <v>54</v>
      </c>
      <c r="D95" s="9" t="s">
        <v>108</v>
      </c>
      <c r="E95" s="4">
        <v>24</v>
      </c>
      <c r="F95" s="4">
        <v>506.97</v>
      </c>
      <c r="G95" s="29">
        <f t="shared" si="3"/>
        <v>12167.28</v>
      </c>
    </row>
    <row r="96" spans="2:7" x14ac:dyDescent="0.25">
      <c r="B96" s="3" t="s">
        <v>5</v>
      </c>
      <c r="C96" s="3" t="s">
        <v>52</v>
      </c>
      <c r="D96" s="9" t="s">
        <v>109</v>
      </c>
      <c r="E96" s="4">
        <v>368.75</v>
      </c>
      <c r="F96" s="4">
        <v>164.35</v>
      </c>
      <c r="G96" s="29">
        <f t="shared" si="3"/>
        <v>60604.06</v>
      </c>
    </row>
    <row r="97" spans="2:7" x14ac:dyDescent="0.25">
      <c r="B97" s="3" t="s">
        <v>5</v>
      </c>
      <c r="C97" s="3" t="s">
        <v>78</v>
      </c>
      <c r="D97" s="9" t="s">
        <v>110</v>
      </c>
      <c r="E97" s="4">
        <v>559.07000000000005</v>
      </c>
      <c r="F97" s="4">
        <v>12.13</v>
      </c>
      <c r="G97" s="29">
        <f t="shared" si="3"/>
        <v>6781.52</v>
      </c>
    </row>
    <row r="98" spans="2:7" x14ac:dyDescent="0.25">
      <c r="B98" s="3" t="s">
        <v>5</v>
      </c>
      <c r="C98" s="3" t="s">
        <v>54</v>
      </c>
      <c r="D98" s="9" t="s">
        <v>111</v>
      </c>
      <c r="E98" s="4">
        <v>42</v>
      </c>
      <c r="F98" s="4">
        <v>68.78</v>
      </c>
      <c r="G98" s="29">
        <f t="shared" si="3"/>
        <v>2888.76</v>
      </c>
    </row>
    <row r="99" spans="2:7" x14ac:dyDescent="0.25">
      <c r="B99" s="3" t="s">
        <v>5</v>
      </c>
      <c r="C99" s="3" t="s">
        <v>54</v>
      </c>
      <c r="D99" s="9" t="s">
        <v>112</v>
      </c>
      <c r="E99" s="4">
        <v>288</v>
      </c>
      <c r="F99" s="4">
        <v>16.22</v>
      </c>
      <c r="G99" s="29">
        <f t="shared" si="3"/>
        <v>4671.3599999999997</v>
      </c>
    </row>
    <row r="100" spans="2:7" x14ac:dyDescent="0.25">
      <c r="B100" s="3" t="s">
        <v>5</v>
      </c>
      <c r="C100" s="3" t="s">
        <v>52</v>
      </c>
      <c r="D100" s="9" t="s">
        <v>113</v>
      </c>
      <c r="E100" s="4">
        <v>28</v>
      </c>
      <c r="F100" s="4">
        <v>72.98</v>
      </c>
      <c r="G100" s="29">
        <f t="shared" si="3"/>
        <v>2043.44</v>
      </c>
    </row>
    <row r="101" spans="2:7" x14ac:dyDescent="0.25">
      <c r="B101" s="3" t="s">
        <v>5</v>
      </c>
      <c r="C101" s="3" t="s">
        <v>54</v>
      </c>
      <c r="D101" s="9" t="s">
        <v>114</v>
      </c>
      <c r="E101" s="4">
        <v>295</v>
      </c>
      <c r="F101" s="4">
        <v>27.43</v>
      </c>
      <c r="G101" s="29">
        <f t="shared" si="3"/>
        <v>8091.85</v>
      </c>
    </row>
    <row r="102" spans="2:7" x14ac:dyDescent="0.25">
      <c r="B102" s="3" t="s">
        <v>5</v>
      </c>
      <c r="C102" s="3" t="s">
        <v>54</v>
      </c>
      <c r="D102" s="9" t="s">
        <v>115</v>
      </c>
      <c r="E102" s="4">
        <v>90</v>
      </c>
      <c r="F102" s="4">
        <v>43.76</v>
      </c>
      <c r="G102" s="29">
        <f t="shared" si="3"/>
        <v>3938.4</v>
      </c>
    </row>
    <row r="103" spans="2:7" x14ac:dyDescent="0.25">
      <c r="B103" s="3" t="s">
        <v>5</v>
      </c>
      <c r="C103" s="3" t="s">
        <v>54</v>
      </c>
      <c r="D103" s="9" t="s">
        <v>116</v>
      </c>
      <c r="E103" s="4">
        <v>50</v>
      </c>
      <c r="F103" s="4">
        <v>68.94</v>
      </c>
      <c r="G103" s="29">
        <f t="shared" si="3"/>
        <v>3447</v>
      </c>
    </row>
    <row r="104" spans="2:7" x14ac:dyDescent="0.25">
      <c r="B104" s="3" t="s">
        <v>5</v>
      </c>
      <c r="C104" s="3" t="s">
        <v>52</v>
      </c>
      <c r="D104" s="9" t="s">
        <v>117</v>
      </c>
      <c r="E104" s="4">
        <v>267.60000000000002</v>
      </c>
      <c r="F104" s="4">
        <v>59.23</v>
      </c>
      <c r="G104" s="29">
        <f t="shared" si="3"/>
        <v>15849.95</v>
      </c>
    </row>
    <row r="105" spans="2:7" x14ac:dyDescent="0.25">
      <c r="B105" s="3" t="s">
        <v>5</v>
      </c>
      <c r="C105" s="3" t="s">
        <v>54</v>
      </c>
      <c r="D105" s="9" t="s">
        <v>118</v>
      </c>
      <c r="E105" s="4">
        <v>2</v>
      </c>
      <c r="F105" s="4">
        <v>1038.79</v>
      </c>
      <c r="G105" s="29">
        <f t="shared" si="3"/>
        <v>2077.58</v>
      </c>
    </row>
    <row r="106" spans="2:7" x14ac:dyDescent="0.25">
      <c r="B106" s="3" t="s">
        <v>5</v>
      </c>
      <c r="C106" s="3" t="s">
        <v>52</v>
      </c>
      <c r="D106" s="9" t="s">
        <v>119</v>
      </c>
      <c r="E106" s="4">
        <v>147.16</v>
      </c>
      <c r="F106" s="4">
        <v>120.89</v>
      </c>
      <c r="G106" s="29">
        <f t="shared" si="3"/>
        <v>17790.169999999998</v>
      </c>
    </row>
    <row r="107" spans="2:7" x14ac:dyDescent="0.25">
      <c r="B107" s="3" t="s">
        <v>5</v>
      </c>
      <c r="C107" s="3" t="s">
        <v>52</v>
      </c>
      <c r="D107" s="9" t="s">
        <v>120</v>
      </c>
      <c r="E107" s="4">
        <v>159.5</v>
      </c>
      <c r="F107" s="4">
        <v>122.03</v>
      </c>
      <c r="G107" s="29">
        <f t="shared" si="3"/>
        <v>19463.79</v>
      </c>
    </row>
    <row r="108" spans="2:7" x14ac:dyDescent="0.25">
      <c r="B108" s="3" t="s">
        <v>5</v>
      </c>
      <c r="C108" s="3" t="s">
        <v>52</v>
      </c>
      <c r="D108" s="9" t="s">
        <v>121</v>
      </c>
      <c r="E108" s="4">
        <v>18.7</v>
      </c>
      <c r="F108" s="4">
        <v>133.27000000000001</v>
      </c>
      <c r="G108" s="29">
        <f t="shared" si="3"/>
        <v>2492.15</v>
      </c>
    </row>
    <row r="109" spans="2:7" x14ac:dyDescent="0.25">
      <c r="B109" s="3" t="s">
        <v>5</v>
      </c>
      <c r="C109" s="3" t="s">
        <v>52</v>
      </c>
      <c r="D109" s="9" t="s">
        <v>122</v>
      </c>
      <c r="E109" s="4">
        <v>932.96</v>
      </c>
      <c r="F109" s="4">
        <v>36.54</v>
      </c>
      <c r="G109" s="29">
        <f t="shared" si="3"/>
        <v>34090.36</v>
      </c>
    </row>
    <row r="110" spans="2:7" x14ac:dyDescent="0.25">
      <c r="B110" s="3" t="s">
        <v>5</v>
      </c>
      <c r="C110" s="3" t="s">
        <v>54</v>
      </c>
      <c r="D110" s="9" t="s">
        <v>123</v>
      </c>
      <c r="E110" s="4">
        <v>1</v>
      </c>
      <c r="F110" s="4">
        <v>24915.919999999998</v>
      </c>
      <c r="G110" s="29">
        <f t="shared" si="3"/>
        <v>24915.919999999998</v>
      </c>
    </row>
    <row r="111" spans="2:7" x14ac:dyDescent="0.25">
      <c r="B111" s="5"/>
      <c r="C111" s="5"/>
      <c r="D111" s="10" t="s">
        <v>124</v>
      </c>
      <c r="E111" s="7">
        <v>1</v>
      </c>
      <c r="F111" s="6">
        <f>SUM(G67:G110)</f>
        <v>6637030.4000000004</v>
      </c>
      <c r="G111" s="30">
        <f t="shared" si="3"/>
        <v>6637030.4000000004</v>
      </c>
    </row>
    <row r="112" spans="2:7" x14ac:dyDescent="0.25">
      <c r="B112" s="26" t="s">
        <v>4</v>
      </c>
      <c r="C112" s="26" t="s">
        <v>125</v>
      </c>
      <c r="D112" s="26" t="s">
        <v>126</v>
      </c>
      <c r="E112" s="26">
        <f>E121</f>
        <v>1</v>
      </c>
      <c r="F112" s="27">
        <f>F121</f>
        <v>40750</v>
      </c>
      <c r="G112" s="28">
        <f>G121</f>
        <v>40750.17</v>
      </c>
    </row>
    <row r="113" spans="2:7" x14ac:dyDescent="0.25">
      <c r="B113" s="3" t="s">
        <v>5</v>
      </c>
      <c r="C113" s="3" t="s">
        <v>36</v>
      </c>
      <c r="D113" s="9" t="s">
        <v>127</v>
      </c>
      <c r="E113" s="4">
        <v>2</v>
      </c>
      <c r="F113" s="4">
        <v>421.39</v>
      </c>
      <c r="G113" s="29">
        <f t="shared" ref="G113:G121" si="4">ROUND(E113*F113,2)</f>
        <v>842.78</v>
      </c>
    </row>
    <row r="114" spans="2:7" x14ac:dyDescent="0.25">
      <c r="B114" s="3" t="s">
        <v>5</v>
      </c>
      <c r="C114" s="3" t="s">
        <v>36</v>
      </c>
      <c r="D114" s="9" t="s">
        <v>128</v>
      </c>
      <c r="E114" s="4">
        <v>3</v>
      </c>
      <c r="F114" s="4">
        <v>421.39</v>
      </c>
      <c r="G114" s="29">
        <f t="shared" si="4"/>
        <v>1264.17</v>
      </c>
    </row>
    <row r="115" spans="2:7" x14ac:dyDescent="0.25">
      <c r="B115" s="3" t="s">
        <v>5</v>
      </c>
      <c r="C115" s="3" t="s">
        <v>36</v>
      </c>
      <c r="D115" s="9" t="s">
        <v>129</v>
      </c>
      <c r="E115" s="4">
        <v>2</v>
      </c>
      <c r="F115" s="4">
        <v>599.57000000000005</v>
      </c>
      <c r="G115" s="29">
        <f t="shared" si="4"/>
        <v>1199.1400000000001</v>
      </c>
    </row>
    <row r="116" spans="2:7" x14ac:dyDescent="0.25">
      <c r="B116" s="3" t="s">
        <v>5</v>
      </c>
      <c r="C116" s="3" t="s">
        <v>36</v>
      </c>
      <c r="D116" s="9" t="s">
        <v>130</v>
      </c>
      <c r="E116" s="4">
        <v>2</v>
      </c>
      <c r="F116" s="4">
        <v>599.57000000000005</v>
      </c>
      <c r="G116" s="29">
        <f t="shared" si="4"/>
        <v>1199.1400000000001</v>
      </c>
    </row>
    <row r="117" spans="2:7" x14ac:dyDescent="0.25">
      <c r="B117" s="3" t="s">
        <v>5</v>
      </c>
      <c r="C117" s="3" t="s">
        <v>28</v>
      </c>
      <c r="D117" s="9" t="s">
        <v>131</v>
      </c>
      <c r="E117" s="4">
        <v>6990</v>
      </c>
      <c r="F117" s="4">
        <v>1.47</v>
      </c>
      <c r="G117" s="29">
        <f t="shared" si="4"/>
        <v>10275.299999999999</v>
      </c>
    </row>
    <row r="118" spans="2:7" x14ac:dyDescent="0.25">
      <c r="B118" s="3" t="s">
        <v>5</v>
      </c>
      <c r="C118" s="3" t="s">
        <v>36</v>
      </c>
      <c r="D118" s="9" t="s">
        <v>132</v>
      </c>
      <c r="E118" s="4">
        <v>2350</v>
      </c>
      <c r="F118" s="4">
        <v>9.8000000000000007</v>
      </c>
      <c r="G118" s="29">
        <f t="shared" si="4"/>
        <v>23030</v>
      </c>
    </row>
    <row r="119" spans="2:7" x14ac:dyDescent="0.25">
      <c r="B119" s="3" t="s">
        <v>5</v>
      </c>
      <c r="C119" s="3" t="s">
        <v>36</v>
      </c>
      <c r="D119" s="9" t="s">
        <v>133</v>
      </c>
      <c r="E119" s="4">
        <v>47</v>
      </c>
      <c r="F119" s="4">
        <v>3.72</v>
      </c>
      <c r="G119" s="29">
        <f t="shared" si="4"/>
        <v>174.84</v>
      </c>
    </row>
    <row r="120" spans="2:7" x14ac:dyDescent="0.25">
      <c r="B120" s="3" t="s">
        <v>5</v>
      </c>
      <c r="C120" s="3" t="s">
        <v>36</v>
      </c>
      <c r="D120" s="9" t="s">
        <v>134</v>
      </c>
      <c r="E120" s="4">
        <v>135</v>
      </c>
      <c r="F120" s="4">
        <v>20.48</v>
      </c>
      <c r="G120" s="29">
        <f t="shared" si="4"/>
        <v>2764.8</v>
      </c>
    </row>
    <row r="121" spans="2:7" x14ac:dyDescent="0.25">
      <c r="B121" s="5"/>
      <c r="C121" s="5"/>
      <c r="D121" s="10" t="s">
        <v>135</v>
      </c>
      <c r="E121" s="7">
        <v>1</v>
      </c>
      <c r="F121" s="6">
        <f>SUM(G113:G120)</f>
        <v>40750.17</v>
      </c>
      <c r="G121" s="30">
        <f t="shared" si="4"/>
        <v>40750.17</v>
      </c>
    </row>
    <row r="122" spans="2:7" x14ac:dyDescent="0.25">
      <c r="B122" s="26" t="s">
        <v>4</v>
      </c>
      <c r="C122" s="26" t="s">
        <v>136</v>
      </c>
      <c r="D122" s="26" t="s">
        <v>137</v>
      </c>
      <c r="E122" s="26">
        <f>E419</f>
        <v>1</v>
      </c>
      <c r="F122" s="27">
        <f>F419</f>
        <v>2399183</v>
      </c>
      <c r="G122" s="28">
        <f>G419</f>
        <v>2399182.73</v>
      </c>
    </row>
    <row r="123" spans="2:7" x14ac:dyDescent="0.25">
      <c r="B123" s="31" t="s">
        <v>4</v>
      </c>
      <c r="C123" s="31" t="s">
        <v>138</v>
      </c>
      <c r="D123" s="31" t="s">
        <v>139</v>
      </c>
      <c r="E123" s="31">
        <f>E130</f>
        <v>1</v>
      </c>
      <c r="F123" s="31">
        <f>F130</f>
        <v>114686.26</v>
      </c>
      <c r="G123" s="32">
        <f>G130</f>
        <v>114686.26</v>
      </c>
    </row>
    <row r="124" spans="2:7" x14ac:dyDescent="0.25">
      <c r="B124" s="3" t="s">
        <v>5</v>
      </c>
      <c r="C124" s="3" t="s">
        <v>17</v>
      </c>
      <c r="D124" s="9" t="s">
        <v>19</v>
      </c>
      <c r="E124" s="4">
        <v>8.49</v>
      </c>
      <c r="F124" s="4">
        <v>14.36</v>
      </c>
      <c r="G124" s="29">
        <f t="shared" ref="G124:G130" si="5">ROUND(E124*F124,2)</f>
        <v>121.92</v>
      </c>
    </row>
    <row r="125" spans="2:7" x14ac:dyDescent="0.25">
      <c r="B125" s="3" t="s">
        <v>5</v>
      </c>
      <c r="C125" s="3" t="s">
        <v>17</v>
      </c>
      <c r="D125" s="9" t="s">
        <v>21</v>
      </c>
      <c r="E125" s="4">
        <v>7053.32</v>
      </c>
      <c r="F125" s="4">
        <v>14.05</v>
      </c>
      <c r="G125" s="29">
        <f t="shared" si="5"/>
        <v>99099.15</v>
      </c>
    </row>
    <row r="126" spans="2:7" x14ac:dyDescent="0.25">
      <c r="B126" s="3" t="s">
        <v>5</v>
      </c>
      <c r="C126" s="3" t="s">
        <v>17</v>
      </c>
      <c r="D126" s="9" t="s">
        <v>140</v>
      </c>
      <c r="E126" s="4">
        <v>825.33</v>
      </c>
      <c r="F126" s="4">
        <v>7.68</v>
      </c>
      <c r="G126" s="29">
        <f t="shared" si="5"/>
        <v>6338.53</v>
      </c>
    </row>
    <row r="127" spans="2:7" x14ac:dyDescent="0.25">
      <c r="B127" s="3" t="s">
        <v>5</v>
      </c>
      <c r="C127" s="3" t="s">
        <v>17</v>
      </c>
      <c r="D127" s="9" t="s">
        <v>141</v>
      </c>
      <c r="E127" s="4">
        <v>230</v>
      </c>
      <c r="F127" s="4">
        <v>13.35</v>
      </c>
      <c r="G127" s="29">
        <f t="shared" si="5"/>
        <v>3070.5</v>
      </c>
    </row>
    <row r="128" spans="2:7" x14ac:dyDescent="0.25">
      <c r="B128" s="3" t="s">
        <v>5</v>
      </c>
      <c r="C128" s="3" t="s">
        <v>17</v>
      </c>
      <c r="D128" s="9" t="s">
        <v>142</v>
      </c>
      <c r="E128" s="4">
        <v>133.5</v>
      </c>
      <c r="F128" s="4">
        <v>18.96</v>
      </c>
      <c r="G128" s="29">
        <f t="shared" si="5"/>
        <v>2531.16</v>
      </c>
    </row>
    <row r="129" spans="2:7" x14ac:dyDescent="0.25">
      <c r="B129" s="3" t="s">
        <v>5</v>
      </c>
      <c r="C129" s="3" t="s">
        <v>52</v>
      </c>
      <c r="D129" s="9" t="s">
        <v>143</v>
      </c>
      <c r="E129" s="4">
        <v>300</v>
      </c>
      <c r="F129" s="4">
        <v>11.75</v>
      </c>
      <c r="G129" s="29">
        <f t="shared" si="5"/>
        <v>3525</v>
      </c>
    </row>
    <row r="130" spans="2:7" x14ac:dyDescent="0.25">
      <c r="B130" s="5"/>
      <c r="C130" s="5"/>
      <c r="D130" s="10" t="s">
        <v>144</v>
      </c>
      <c r="E130" s="4">
        <v>1</v>
      </c>
      <c r="F130" s="6">
        <f>SUM(G124:G129)</f>
        <v>114686.26</v>
      </c>
      <c r="G130" s="30">
        <f t="shared" si="5"/>
        <v>114686.26</v>
      </c>
    </row>
    <row r="131" spans="2:7" x14ac:dyDescent="0.25">
      <c r="B131" s="31" t="s">
        <v>4</v>
      </c>
      <c r="C131" s="31" t="s">
        <v>145</v>
      </c>
      <c r="D131" s="31" t="s">
        <v>146</v>
      </c>
      <c r="E131" s="31">
        <f>E159</f>
        <v>1</v>
      </c>
      <c r="F131" s="31">
        <f>F159</f>
        <v>221535.45</v>
      </c>
      <c r="G131" s="32">
        <f>G159</f>
        <v>221535.45</v>
      </c>
    </row>
    <row r="132" spans="2:7" x14ac:dyDescent="0.25">
      <c r="B132" s="3" t="s">
        <v>5</v>
      </c>
      <c r="C132" s="3" t="s">
        <v>36</v>
      </c>
      <c r="D132" s="9" t="s">
        <v>147</v>
      </c>
      <c r="E132" s="4">
        <v>103</v>
      </c>
      <c r="F132" s="4">
        <v>59.76</v>
      </c>
      <c r="G132" s="29">
        <f t="shared" ref="G132:G159" si="6">ROUND(E132*F132,2)</f>
        <v>6155.28</v>
      </c>
    </row>
    <row r="133" spans="2:7" x14ac:dyDescent="0.25">
      <c r="B133" s="3" t="s">
        <v>5</v>
      </c>
      <c r="C133" s="3" t="s">
        <v>28</v>
      </c>
      <c r="D133" s="9" t="s">
        <v>47</v>
      </c>
      <c r="E133" s="4">
        <v>32.65</v>
      </c>
      <c r="F133" s="4">
        <v>115.3</v>
      </c>
      <c r="G133" s="29">
        <f t="shared" si="6"/>
        <v>3764.55</v>
      </c>
    </row>
    <row r="134" spans="2:7" x14ac:dyDescent="0.25">
      <c r="B134" s="3" t="s">
        <v>5</v>
      </c>
      <c r="C134" s="3" t="s">
        <v>36</v>
      </c>
      <c r="D134" s="9" t="s">
        <v>148</v>
      </c>
      <c r="E134" s="4">
        <v>9</v>
      </c>
      <c r="F134" s="4">
        <v>1002.63</v>
      </c>
      <c r="G134" s="29">
        <f t="shared" si="6"/>
        <v>9023.67</v>
      </c>
    </row>
    <row r="135" spans="2:7" x14ac:dyDescent="0.25">
      <c r="B135" s="3" t="s">
        <v>5</v>
      </c>
      <c r="C135" s="3" t="s">
        <v>36</v>
      </c>
      <c r="D135" s="9" t="s">
        <v>149</v>
      </c>
      <c r="E135" s="4">
        <v>8</v>
      </c>
      <c r="F135" s="4">
        <v>880.94</v>
      </c>
      <c r="G135" s="29">
        <f t="shared" si="6"/>
        <v>7047.52</v>
      </c>
    </row>
    <row r="136" spans="2:7" x14ac:dyDescent="0.25">
      <c r="B136" s="3" t="s">
        <v>5</v>
      </c>
      <c r="C136" s="3" t="s">
        <v>36</v>
      </c>
      <c r="D136" s="9" t="s">
        <v>43</v>
      </c>
      <c r="E136" s="4">
        <v>1</v>
      </c>
      <c r="F136" s="4">
        <v>871.05</v>
      </c>
      <c r="G136" s="29">
        <f t="shared" si="6"/>
        <v>871.05</v>
      </c>
    </row>
    <row r="137" spans="2:7" x14ac:dyDescent="0.25">
      <c r="B137" s="3" t="s">
        <v>5</v>
      </c>
      <c r="C137" s="3" t="s">
        <v>36</v>
      </c>
      <c r="D137" s="9" t="s">
        <v>44</v>
      </c>
      <c r="E137" s="4">
        <v>12</v>
      </c>
      <c r="F137" s="4">
        <v>749.36</v>
      </c>
      <c r="G137" s="29">
        <f t="shared" si="6"/>
        <v>8992.32</v>
      </c>
    </row>
    <row r="138" spans="2:7" x14ac:dyDescent="0.25">
      <c r="B138" s="3" t="s">
        <v>5</v>
      </c>
      <c r="C138" s="3" t="s">
        <v>36</v>
      </c>
      <c r="D138" s="9" t="s">
        <v>150</v>
      </c>
      <c r="E138" s="4">
        <v>24</v>
      </c>
      <c r="F138" s="4">
        <v>740.82</v>
      </c>
      <c r="G138" s="29">
        <f t="shared" si="6"/>
        <v>17779.68</v>
      </c>
    </row>
    <row r="139" spans="2:7" x14ac:dyDescent="0.25">
      <c r="B139" s="3" t="s">
        <v>5</v>
      </c>
      <c r="C139" s="3" t="s">
        <v>36</v>
      </c>
      <c r="D139" s="9" t="s">
        <v>151</v>
      </c>
      <c r="E139" s="4">
        <v>32</v>
      </c>
      <c r="F139" s="4">
        <v>619.13</v>
      </c>
      <c r="G139" s="29">
        <f t="shared" si="6"/>
        <v>19812.16</v>
      </c>
    </row>
    <row r="140" spans="2:7" x14ac:dyDescent="0.25">
      <c r="B140" s="3" t="s">
        <v>5</v>
      </c>
      <c r="C140" s="3" t="s">
        <v>36</v>
      </c>
      <c r="D140" s="9" t="s">
        <v>152</v>
      </c>
      <c r="E140" s="4">
        <v>16</v>
      </c>
      <c r="F140" s="4">
        <v>608.27</v>
      </c>
      <c r="G140" s="29">
        <f t="shared" si="6"/>
        <v>9732.32</v>
      </c>
    </row>
    <row r="141" spans="2:7" x14ac:dyDescent="0.25">
      <c r="B141" s="3" t="s">
        <v>5</v>
      </c>
      <c r="C141" s="3" t="s">
        <v>36</v>
      </c>
      <c r="D141" s="9" t="s">
        <v>153</v>
      </c>
      <c r="E141" s="4">
        <v>19</v>
      </c>
      <c r="F141" s="4">
        <v>501.28</v>
      </c>
      <c r="G141" s="29">
        <f t="shared" si="6"/>
        <v>9524.32</v>
      </c>
    </row>
    <row r="142" spans="2:7" x14ac:dyDescent="0.25">
      <c r="B142" s="3" t="s">
        <v>5</v>
      </c>
      <c r="C142" s="3" t="s">
        <v>28</v>
      </c>
      <c r="D142" s="9" t="s">
        <v>154</v>
      </c>
      <c r="E142" s="4">
        <v>1497.98</v>
      </c>
      <c r="F142" s="4">
        <v>19.239999999999998</v>
      </c>
      <c r="G142" s="29">
        <f t="shared" si="6"/>
        <v>28821.14</v>
      </c>
    </row>
    <row r="143" spans="2:7" x14ac:dyDescent="0.25">
      <c r="B143" s="3" t="s">
        <v>5</v>
      </c>
      <c r="C143" s="3" t="s">
        <v>28</v>
      </c>
      <c r="D143" s="9" t="s">
        <v>155</v>
      </c>
      <c r="E143" s="4">
        <v>1722.72</v>
      </c>
      <c r="F143" s="4">
        <v>20.3</v>
      </c>
      <c r="G143" s="29">
        <f t="shared" si="6"/>
        <v>34971.22</v>
      </c>
    </row>
    <row r="144" spans="2:7" x14ac:dyDescent="0.25">
      <c r="B144" s="3" t="s">
        <v>5</v>
      </c>
      <c r="C144" s="3" t="s">
        <v>28</v>
      </c>
      <c r="D144" s="9" t="s">
        <v>156</v>
      </c>
      <c r="E144" s="4">
        <v>1269.1600000000001</v>
      </c>
      <c r="F144" s="4">
        <v>24.85</v>
      </c>
      <c r="G144" s="29">
        <f t="shared" si="6"/>
        <v>31538.63</v>
      </c>
    </row>
    <row r="145" spans="2:7" x14ac:dyDescent="0.25">
      <c r="B145" s="3" t="s">
        <v>5</v>
      </c>
      <c r="C145" s="3" t="s">
        <v>28</v>
      </c>
      <c r="D145" s="9" t="s">
        <v>157</v>
      </c>
      <c r="E145" s="4">
        <v>197.08</v>
      </c>
      <c r="F145" s="4">
        <v>36.35</v>
      </c>
      <c r="G145" s="29">
        <f t="shared" si="6"/>
        <v>7163.86</v>
      </c>
    </row>
    <row r="146" spans="2:7" x14ac:dyDescent="0.25">
      <c r="B146" s="3" t="s">
        <v>5</v>
      </c>
      <c r="C146" s="3" t="s">
        <v>36</v>
      </c>
      <c r="D146" s="9" t="s">
        <v>158</v>
      </c>
      <c r="E146" s="4">
        <v>9</v>
      </c>
      <c r="F146" s="4">
        <v>199.24</v>
      </c>
      <c r="G146" s="29">
        <f t="shared" si="6"/>
        <v>1793.16</v>
      </c>
    </row>
    <row r="147" spans="2:7" x14ac:dyDescent="0.25">
      <c r="B147" s="3" t="s">
        <v>5</v>
      </c>
      <c r="C147" s="3" t="s">
        <v>36</v>
      </c>
      <c r="D147" s="9" t="s">
        <v>159</v>
      </c>
      <c r="E147" s="4">
        <v>9</v>
      </c>
      <c r="F147" s="4">
        <v>288.39</v>
      </c>
      <c r="G147" s="29">
        <f t="shared" si="6"/>
        <v>2595.5100000000002</v>
      </c>
    </row>
    <row r="148" spans="2:7" x14ac:dyDescent="0.25">
      <c r="B148" s="3" t="s">
        <v>5</v>
      </c>
      <c r="C148" s="3" t="s">
        <v>36</v>
      </c>
      <c r="D148" s="9" t="s">
        <v>160</v>
      </c>
      <c r="E148" s="4">
        <v>9</v>
      </c>
      <c r="F148" s="4">
        <v>166.49</v>
      </c>
      <c r="G148" s="29">
        <f t="shared" si="6"/>
        <v>1498.41</v>
      </c>
    </row>
    <row r="149" spans="2:7" x14ac:dyDescent="0.25">
      <c r="B149" s="3" t="s">
        <v>5</v>
      </c>
      <c r="C149" s="3" t="s">
        <v>36</v>
      </c>
      <c r="D149" s="9" t="s">
        <v>161</v>
      </c>
      <c r="E149" s="4">
        <v>7</v>
      </c>
      <c r="F149" s="4">
        <v>219.15</v>
      </c>
      <c r="G149" s="29">
        <f t="shared" si="6"/>
        <v>1534.05</v>
      </c>
    </row>
    <row r="150" spans="2:7" x14ac:dyDescent="0.25">
      <c r="B150" s="3" t="s">
        <v>5</v>
      </c>
      <c r="C150" s="3" t="s">
        <v>36</v>
      </c>
      <c r="D150" s="9" t="s">
        <v>162</v>
      </c>
      <c r="E150" s="4">
        <v>7</v>
      </c>
      <c r="F150" s="4">
        <v>237.44</v>
      </c>
      <c r="G150" s="29">
        <f t="shared" si="6"/>
        <v>1662.08</v>
      </c>
    </row>
    <row r="151" spans="2:7" x14ac:dyDescent="0.25">
      <c r="B151" s="3" t="s">
        <v>5</v>
      </c>
      <c r="C151" s="3" t="s">
        <v>36</v>
      </c>
      <c r="D151" s="9" t="s">
        <v>163</v>
      </c>
      <c r="E151" s="4">
        <v>4</v>
      </c>
      <c r="F151" s="4">
        <v>333.52</v>
      </c>
      <c r="G151" s="29">
        <f t="shared" si="6"/>
        <v>1334.08</v>
      </c>
    </row>
    <row r="152" spans="2:7" x14ac:dyDescent="0.25">
      <c r="B152" s="3" t="s">
        <v>5</v>
      </c>
      <c r="C152" s="3" t="s">
        <v>36</v>
      </c>
      <c r="D152" s="9" t="s">
        <v>41</v>
      </c>
      <c r="E152" s="4">
        <v>4</v>
      </c>
      <c r="F152" s="4">
        <v>226.48</v>
      </c>
      <c r="G152" s="29">
        <f t="shared" si="6"/>
        <v>905.92</v>
      </c>
    </row>
    <row r="153" spans="2:7" x14ac:dyDescent="0.25">
      <c r="B153" s="3" t="s">
        <v>5</v>
      </c>
      <c r="C153" s="3" t="s">
        <v>36</v>
      </c>
      <c r="D153" s="9" t="s">
        <v>164</v>
      </c>
      <c r="E153" s="4">
        <v>4</v>
      </c>
      <c r="F153" s="4">
        <v>301.75</v>
      </c>
      <c r="G153" s="29">
        <f t="shared" si="6"/>
        <v>1207</v>
      </c>
    </row>
    <row r="154" spans="2:7" x14ac:dyDescent="0.25">
      <c r="B154" s="3" t="s">
        <v>5</v>
      </c>
      <c r="C154" s="3" t="s">
        <v>36</v>
      </c>
      <c r="D154" s="9" t="s">
        <v>37</v>
      </c>
      <c r="E154" s="4">
        <v>8</v>
      </c>
      <c r="F154" s="4">
        <v>418.4</v>
      </c>
      <c r="G154" s="29">
        <f t="shared" si="6"/>
        <v>3347.2</v>
      </c>
    </row>
    <row r="155" spans="2:7" x14ac:dyDescent="0.25">
      <c r="B155" s="3" t="s">
        <v>5</v>
      </c>
      <c r="C155" s="3" t="s">
        <v>36</v>
      </c>
      <c r="D155" s="9" t="s">
        <v>38</v>
      </c>
      <c r="E155" s="4">
        <v>4</v>
      </c>
      <c r="F155" s="4">
        <v>389.59</v>
      </c>
      <c r="G155" s="29">
        <f t="shared" si="6"/>
        <v>1558.36</v>
      </c>
    </row>
    <row r="156" spans="2:7" x14ac:dyDescent="0.25">
      <c r="B156" s="3" t="s">
        <v>5</v>
      </c>
      <c r="C156" s="3" t="s">
        <v>36</v>
      </c>
      <c r="D156" s="9" t="s">
        <v>165</v>
      </c>
      <c r="E156" s="4">
        <v>3</v>
      </c>
      <c r="F156" s="4">
        <v>1124.32</v>
      </c>
      <c r="G156" s="29">
        <f t="shared" si="6"/>
        <v>3372.96</v>
      </c>
    </row>
    <row r="157" spans="2:7" x14ac:dyDescent="0.25">
      <c r="B157" s="3" t="s">
        <v>5</v>
      </c>
      <c r="C157" s="3" t="s">
        <v>36</v>
      </c>
      <c r="D157" s="9" t="s">
        <v>166</v>
      </c>
      <c r="E157" s="4">
        <v>2</v>
      </c>
      <c r="F157" s="4">
        <v>1246</v>
      </c>
      <c r="G157" s="29">
        <f t="shared" si="6"/>
        <v>2492</v>
      </c>
    </row>
    <row r="158" spans="2:7" x14ac:dyDescent="0.25">
      <c r="B158" s="3" t="s">
        <v>5</v>
      </c>
      <c r="C158" s="3" t="s">
        <v>36</v>
      </c>
      <c r="D158" s="9" t="s">
        <v>167</v>
      </c>
      <c r="E158" s="4">
        <v>4</v>
      </c>
      <c r="F158" s="4">
        <v>759.25</v>
      </c>
      <c r="G158" s="29">
        <f t="shared" si="6"/>
        <v>3037</v>
      </c>
    </row>
    <row r="159" spans="2:7" x14ac:dyDescent="0.25">
      <c r="B159" s="5"/>
      <c r="C159" s="5"/>
      <c r="D159" s="10" t="s">
        <v>168</v>
      </c>
      <c r="E159" s="4">
        <v>1</v>
      </c>
      <c r="F159" s="6">
        <f>SUM(G132:G158)</f>
        <v>221535.45</v>
      </c>
      <c r="G159" s="30">
        <f t="shared" si="6"/>
        <v>221535.45</v>
      </c>
    </row>
    <row r="160" spans="2:7" x14ac:dyDescent="0.25">
      <c r="B160" s="31" t="s">
        <v>4</v>
      </c>
      <c r="C160" s="31" t="s">
        <v>169</v>
      </c>
      <c r="D160" s="31" t="s">
        <v>170</v>
      </c>
      <c r="E160" s="31">
        <f>E165</f>
        <v>1</v>
      </c>
      <c r="F160" s="31">
        <f>F165</f>
        <v>17906.87</v>
      </c>
      <c r="G160" s="32">
        <f>G165</f>
        <v>17906.87</v>
      </c>
    </row>
    <row r="161" spans="2:7" x14ac:dyDescent="0.25">
      <c r="B161" s="3" t="s">
        <v>5</v>
      </c>
      <c r="C161" s="3" t="s">
        <v>59</v>
      </c>
      <c r="D161" s="9" t="s">
        <v>171</v>
      </c>
      <c r="E161" s="4">
        <v>127.35</v>
      </c>
      <c r="F161" s="4">
        <v>1.22</v>
      </c>
      <c r="G161" s="29">
        <f>ROUND(E161*F161,2)</f>
        <v>155.37</v>
      </c>
    </row>
    <row r="162" spans="2:7" x14ac:dyDescent="0.25">
      <c r="B162" s="3" t="s">
        <v>5</v>
      </c>
      <c r="C162" s="3" t="s">
        <v>17</v>
      </c>
      <c r="D162" s="9" t="s">
        <v>172</v>
      </c>
      <c r="E162" s="4">
        <v>8.49</v>
      </c>
      <c r="F162" s="4">
        <v>79.89</v>
      </c>
      <c r="G162" s="29">
        <f>ROUND(E162*F162,2)</f>
        <v>678.27</v>
      </c>
    </row>
    <row r="163" spans="2:7" x14ac:dyDescent="0.25">
      <c r="B163" s="3" t="s">
        <v>5</v>
      </c>
      <c r="C163" s="3" t="s">
        <v>52</v>
      </c>
      <c r="D163" s="9" t="s">
        <v>173</v>
      </c>
      <c r="E163" s="4">
        <v>561.25</v>
      </c>
      <c r="F163" s="4">
        <v>30.42</v>
      </c>
      <c r="G163" s="29">
        <f>ROUND(E163*F163,2)</f>
        <v>17073.23</v>
      </c>
    </row>
    <row r="164" spans="2:7" x14ac:dyDescent="0.25">
      <c r="B164" s="3" t="s">
        <v>5</v>
      </c>
      <c r="C164" s="3" t="s">
        <v>28</v>
      </c>
      <c r="D164" s="9" t="s">
        <v>174</v>
      </c>
      <c r="E164" s="4">
        <v>0</v>
      </c>
      <c r="F164" s="4">
        <v>99.28</v>
      </c>
      <c r="G164" s="29">
        <f>ROUND(E164*F164,2)</f>
        <v>0</v>
      </c>
    </row>
    <row r="165" spans="2:7" x14ac:dyDescent="0.25">
      <c r="B165" s="5"/>
      <c r="C165" s="5"/>
      <c r="D165" s="10" t="s">
        <v>175</v>
      </c>
      <c r="E165" s="4">
        <v>1</v>
      </c>
      <c r="F165" s="6">
        <f>SUM(G161:G164)</f>
        <v>17906.87</v>
      </c>
      <c r="G165" s="30">
        <f>ROUND(E165*F165,2)</f>
        <v>17906.87</v>
      </c>
    </row>
    <row r="166" spans="2:7" x14ac:dyDescent="0.25">
      <c r="B166" s="31" t="s">
        <v>4</v>
      </c>
      <c r="C166" s="31" t="s">
        <v>176</v>
      </c>
      <c r="D166" s="31" t="s">
        <v>177</v>
      </c>
      <c r="E166" s="31">
        <f>E169</f>
        <v>1</v>
      </c>
      <c r="F166" s="31">
        <f>F169</f>
        <v>19944.060000000001</v>
      </c>
      <c r="G166" s="32">
        <f>G169</f>
        <v>19944.060000000001</v>
      </c>
    </row>
    <row r="167" spans="2:7" x14ac:dyDescent="0.25">
      <c r="B167" s="3" t="s">
        <v>5</v>
      </c>
      <c r="C167" s="3" t="s">
        <v>52</v>
      </c>
      <c r="D167" s="9" t="s">
        <v>178</v>
      </c>
      <c r="E167" s="4">
        <v>359.04</v>
      </c>
      <c r="F167" s="4">
        <v>21.09</v>
      </c>
      <c r="G167" s="29">
        <f>ROUND(E167*F167,2)</f>
        <v>7572.15</v>
      </c>
    </row>
    <row r="168" spans="2:7" x14ac:dyDescent="0.25">
      <c r="B168" s="3" t="s">
        <v>5</v>
      </c>
      <c r="C168" s="3" t="s">
        <v>52</v>
      </c>
      <c r="D168" s="9" t="s">
        <v>179</v>
      </c>
      <c r="E168" s="4">
        <v>900.43</v>
      </c>
      <c r="F168" s="4">
        <v>13.74</v>
      </c>
      <c r="G168" s="29">
        <f>ROUND(E168*F168,2)</f>
        <v>12371.91</v>
      </c>
    </row>
    <row r="169" spans="2:7" x14ac:dyDescent="0.25">
      <c r="B169" s="5"/>
      <c r="C169" s="5"/>
      <c r="D169" s="10" t="s">
        <v>180</v>
      </c>
      <c r="E169" s="4">
        <v>1</v>
      </c>
      <c r="F169" s="6">
        <f>SUM(G167:G168)</f>
        <v>19944.060000000001</v>
      </c>
      <c r="G169" s="30">
        <f>ROUND(E169*F169,2)</f>
        <v>19944.060000000001</v>
      </c>
    </row>
    <row r="170" spans="2:7" x14ac:dyDescent="0.25">
      <c r="B170" s="31" t="s">
        <v>4</v>
      </c>
      <c r="C170" s="31" t="s">
        <v>181</v>
      </c>
      <c r="D170" s="31" t="s">
        <v>182</v>
      </c>
      <c r="E170" s="31">
        <f>E202</f>
        <v>1</v>
      </c>
      <c r="F170" s="31">
        <f>F202</f>
        <v>1293809.1000000001</v>
      </c>
      <c r="G170" s="32">
        <f>G202</f>
        <v>1293809.1000000001</v>
      </c>
    </row>
    <row r="171" spans="2:7" x14ac:dyDescent="0.25">
      <c r="B171" s="3" t="s">
        <v>5</v>
      </c>
      <c r="C171" s="3" t="s">
        <v>52</v>
      </c>
      <c r="D171" s="9" t="s">
        <v>25</v>
      </c>
      <c r="E171" s="4">
        <v>14212.75</v>
      </c>
      <c r="F171" s="4">
        <v>6.29</v>
      </c>
      <c r="G171" s="29">
        <f t="shared" ref="G171:G202" si="7">ROUND(E171*F171,2)</f>
        <v>89398.2</v>
      </c>
    </row>
    <row r="172" spans="2:7" x14ac:dyDescent="0.25">
      <c r="B172" s="3" t="s">
        <v>5</v>
      </c>
      <c r="C172" s="3" t="s">
        <v>52</v>
      </c>
      <c r="D172" s="9" t="s">
        <v>183</v>
      </c>
      <c r="E172" s="4">
        <v>14212.75</v>
      </c>
      <c r="F172" s="4">
        <v>8.02</v>
      </c>
      <c r="G172" s="29">
        <f t="shared" si="7"/>
        <v>113986.26</v>
      </c>
    </row>
    <row r="173" spans="2:7" x14ac:dyDescent="0.25">
      <c r="B173" s="3" t="s">
        <v>5</v>
      </c>
      <c r="C173" s="3" t="s">
        <v>52</v>
      </c>
      <c r="D173" s="9" t="s">
        <v>184</v>
      </c>
      <c r="E173" s="4">
        <v>3980.75</v>
      </c>
      <c r="F173" s="4">
        <v>0.27</v>
      </c>
      <c r="G173" s="29">
        <f t="shared" si="7"/>
        <v>1074.8</v>
      </c>
    </row>
    <row r="174" spans="2:7" x14ac:dyDescent="0.25">
      <c r="B174" s="3" t="s">
        <v>5</v>
      </c>
      <c r="C174" s="3" t="s">
        <v>52</v>
      </c>
      <c r="D174" s="9" t="s">
        <v>185</v>
      </c>
      <c r="E174" s="4">
        <v>22212</v>
      </c>
      <c r="F174" s="4">
        <v>17.16</v>
      </c>
      <c r="G174" s="29">
        <f t="shared" si="7"/>
        <v>381157.92</v>
      </c>
    </row>
    <row r="175" spans="2:7" x14ac:dyDescent="0.25">
      <c r="B175" s="3" t="s">
        <v>5</v>
      </c>
      <c r="C175" s="3" t="s">
        <v>28</v>
      </c>
      <c r="D175" s="9" t="s">
        <v>186</v>
      </c>
      <c r="E175" s="4">
        <v>171.5</v>
      </c>
      <c r="F175" s="4">
        <v>5.8</v>
      </c>
      <c r="G175" s="29">
        <f t="shared" si="7"/>
        <v>994.7</v>
      </c>
    </row>
    <row r="176" spans="2:7" x14ac:dyDescent="0.25">
      <c r="B176" s="3" t="s">
        <v>5</v>
      </c>
      <c r="C176" s="3" t="s">
        <v>28</v>
      </c>
      <c r="D176" s="9" t="s">
        <v>187</v>
      </c>
      <c r="E176" s="4">
        <v>4794.04</v>
      </c>
      <c r="F176" s="4">
        <v>19.37</v>
      </c>
      <c r="G176" s="29">
        <f t="shared" si="7"/>
        <v>92860.55</v>
      </c>
    </row>
    <row r="177" spans="2:7" x14ac:dyDescent="0.25">
      <c r="B177" s="3" t="s">
        <v>5</v>
      </c>
      <c r="C177" s="3" t="s">
        <v>36</v>
      </c>
      <c r="D177" s="9" t="s">
        <v>188</v>
      </c>
      <c r="E177" s="4">
        <v>32</v>
      </c>
      <c r="F177" s="4">
        <v>50.14</v>
      </c>
      <c r="G177" s="29">
        <f t="shared" si="7"/>
        <v>1604.48</v>
      </c>
    </row>
    <row r="178" spans="2:7" x14ac:dyDescent="0.25">
      <c r="B178" s="3" t="s">
        <v>5</v>
      </c>
      <c r="C178" s="3" t="s">
        <v>36</v>
      </c>
      <c r="D178" s="9" t="s">
        <v>189</v>
      </c>
      <c r="E178" s="4">
        <v>90</v>
      </c>
      <c r="F178" s="4">
        <v>535.08000000000004</v>
      </c>
      <c r="G178" s="29">
        <f t="shared" si="7"/>
        <v>48157.2</v>
      </c>
    </row>
    <row r="179" spans="2:7" x14ac:dyDescent="0.25">
      <c r="B179" s="3" t="s">
        <v>5</v>
      </c>
      <c r="C179" s="3" t="s">
        <v>28</v>
      </c>
      <c r="D179" s="9" t="s">
        <v>190</v>
      </c>
      <c r="E179" s="4">
        <v>356.36</v>
      </c>
      <c r="F179" s="4">
        <v>56.47</v>
      </c>
      <c r="G179" s="29">
        <f t="shared" si="7"/>
        <v>20123.650000000001</v>
      </c>
    </row>
    <row r="180" spans="2:7" x14ac:dyDescent="0.25">
      <c r="B180" s="3" t="s">
        <v>5</v>
      </c>
      <c r="C180" s="3" t="s">
        <v>28</v>
      </c>
      <c r="D180" s="9" t="s">
        <v>191</v>
      </c>
      <c r="E180" s="4">
        <v>208</v>
      </c>
      <c r="F180" s="4">
        <v>23.97</v>
      </c>
      <c r="G180" s="29">
        <f t="shared" si="7"/>
        <v>4985.76</v>
      </c>
    </row>
    <row r="181" spans="2:7" x14ac:dyDescent="0.25">
      <c r="B181" s="3" t="s">
        <v>5</v>
      </c>
      <c r="C181" s="3" t="s">
        <v>28</v>
      </c>
      <c r="D181" s="9" t="s">
        <v>192</v>
      </c>
      <c r="E181" s="4">
        <v>6423.99</v>
      </c>
      <c r="F181" s="4">
        <v>14.74</v>
      </c>
      <c r="G181" s="29">
        <f t="shared" si="7"/>
        <v>94689.61</v>
      </c>
    </row>
    <row r="182" spans="2:7" x14ac:dyDescent="0.25">
      <c r="B182" s="3" t="s">
        <v>5</v>
      </c>
      <c r="C182" s="3" t="s">
        <v>52</v>
      </c>
      <c r="D182" s="9" t="s">
        <v>193</v>
      </c>
      <c r="E182" s="4">
        <v>580.20000000000005</v>
      </c>
      <c r="F182" s="4">
        <v>17.12</v>
      </c>
      <c r="G182" s="29">
        <f t="shared" si="7"/>
        <v>9933.02</v>
      </c>
    </row>
    <row r="183" spans="2:7" x14ac:dyDescent="0.25">
      <c r="B183" s="3" t="s">
        <v>5</v>
      </c>
      <c r="C183" s="3" t="s">
        <v>52</v>
      </c>
      <c r="D183" s="9" t="s">
        <v>194</v>
      </c>
      <c r="E183" s="4">
        <v>1124.99</v>
      </c>
      <c r="F183" s="4">
        <v>15.87</v>
      </c>
      <c r="G183" s="29">
        <f t="shared" si="7"/>
        <v>17853.59</v>
      </c>
    </row>
    <row r="184" spans="2:7" x14ac:dyDescent="0.25">
      <c r="B184" s="3" t="s">
        <v>5</v>
      </c>
      <c r="C184" s="3" t="s">
        <v>28</v>
      </c>
      <c r="D184" s="9" t="s">
        <v>195</v>
      </c>
      <c r="E184" s="4">
        <v>60</v>
      </c>
      <c r="F184" s="4">
        <v>65.94</v>
      </c>
      <c r="G184" s="29">
        <f t="shared" si="7"/>
        <v>3956.4</v>
      </c>
    </row>
    <row r="185" spans="2:7" x14ac:dyDescent="0.25">
      <c r="B185" s="3" t="s">
        <v>5</v>
      </c>
      <c r="C185" s="3" t="s">
        <v>52</v>
      </c>
      <c r="D185" s="9" t="s">
        <v>196</v>
      </c>
      <c r="E185" s="4">
        <v>120.4</v>
      </c>
      <c r="F185" s="4">
        <v>65.760000000000005</v>
      </c>
      <c r="G185" s="29">
        <f t="shared" si="7"/>
        <v>7917.5</v>
      </c>
    </row>
    <row r="186" spans="2:7" x14ac:dyDescent="0.25">
      <c r="B186" s="3" t="s">
        <v>5</v>
      </c>
      <c r="C186" s="3" t="s">
        <v>52</v>
      </c>
      <c r="D186" s="9" t="s">
        <v>197</v>
      </c>
      <c r="E186" s="4">
        <v>110</v>
      </c>
      <c r="F186" s="4">
        <v>132.66999999999999</v>
      </c>
      <c r="G186" s="29">
        <f t="shared" si="7"/>
        <v>14593.7</v>
      </c>
    </row>
    <row r="187" spans="2:7" x14ac:dyDescent="0.25">
      <c r="B187" s="3" t="s">
        <v>5</v>
      </c>
      <c r="C187" s="3" t="s">
        <v>52</v>
      </c>
      <c r="D187" s="9" t="s">
        <v>198</v>
      </c>
      <c r="E187" s="4">
        <v>663.81</v>
      </c>
      <c r="F187" s="4">
        <v>96.65</v>
      </c>
      <c r="G187" s="29">
        <f t="shared" si="7"/>
        <v>64157.24</v>
      </c>
    </row>
    <row r="188" spans="2:7" x14ac:dyDescent="0.25">
      <c r="B188" s="3" t="s">
        <v>5</v>
      </c>
      <c r="C188" s="3" t="s">
        <v>52</v>
      </c>
      <c r="D188" s="9" t="s">
        <v>199</v>
      </c>
      <c r="E188" s="4">
        <v>481.99</v>
      </c>
      <c r="F188" s="4">
        <v>29.45</v>
      </c>
      <c r="G188" s="29">
        <f t="shared" si="7"/>
        <v>14194.61</v>
      </c>
    </row>
    <row r="189" spans="2:7" x14ac:dyDescent="0.25">
      <c r="B189" s="3" t="s">
        <v>5</v>
      </c>
      <c r="C189" s="3" t="s">
        <v>28</v>
      </c>
      <c r="D189" s="9" t="s">
        <v>200</v>
      </c>
      <c r="E189" s="4">
        <v>42</v>
      </c>
      <c r="F189" s="4">
        <v>16.5</v>
      </c>
      <c r="G189" s="29">
        <f t="shared" si="7"/>
        <v>693</v>
      </c>
    </row>
    <row r="190" spans="2:7" x14ac:dyDescent="0.25">
      <c r="B190" s="3" t="s">
        <v>5</v>
      </c>
      <c r="C190" s="3" t="s">
        <v>52</v>
      </c>
      <c r="D190" s="9" t="s">
        <v>201</v>
      </c>
      <c r="E190" s="4">
        <v>602.03</v>
      </c>
      <c r="F190" s="4">
        <v>12.22</v>
      </c>
      <c r="G190" s="29">
        <f t="shared" si="7"/>
        <v>7356.81</v>
      </c>
    </row>
    <row r="191" spans="2:7" x14ac:dyDescent="0.25">
      <c r="B191" s="3" t="s">
        <v>5</v>
      </c>
      <c r="C191" s="3" t="s">
        <v>36</v>
      </c>
      <c r="D191" s="9" t="s">
        <v>202</v>
      </c>
      <c r="E191" s="4">
        <v>4</v>
      </c>
      <c r="F191" s="4">
        <v>1219.6199999999999</v>
      </c>
      <c r="G191" s="29">
        <f t="shared" si="7"/>
        <v>4878.4799999999996</v>
      </c>
    </row>
    <row r="192" spans="2:7" x14ac:dyDescent="0.25">
      <c r="B192" s="3" t="s">
        <v>5</v>
      </c>
      <c r="C192" s="3" t="s">
        <v>52</v>
      </c>
      <c r="D192" s="9" t="s">
        <v>203</v>
      </c>
      <c r="E192" s="4">
        <v>86.4</v>
      </c>
      <c r="F192" s="4">
        <v>30.28</v>
      </c>
      <c r="G192" s="29">
        <f t="shared" si="7"/>
        <v>2616.19</v>
      </c>
    </row>
    <row r="193" spans="2:7" x14ac:dyDescent="0.25">
      <c r="B193" s="3" t="s">
        <v>5</v>
      </c>
      <c r="C193" s="3" t="s">
        <v>204</v>
      </c>
      <c r="D193" s="9" t="s">
        <v>205</v>
      </c>
      <c r="E193" s="4">
        <v>749</v>
      </c>
      <c r="F193" s="4">
        <v>21.16</v>
      </c>
      <c r="G193" s="29">
        <f t="shared" si="7"/>
        <v>15848.84</v>
      </c>
    </row>
    <row r="194" spans="2:7" x14ac:dyDescent="0.25">
      <c r="B194" s="3" t="s">
        <v>5</v>
      </c>
      <c r="C194" s="3" t="s">
        <v>52</v>
      </c>
      <c r="D194" s="9" t="s">
        <v>206</v>
      </c>
      <c r="E194" s="4">
        <v>101.9</v>
      </c>
      <c r="F194" s="4">
        <v>16.239999999999998</v>
      </c>
      <c r="G194" s="29">
        <f t="shared" si="7"/>
        <v>1654.86</v>
      </c>
    </row>
    <row r="195" spans="2:7" x14ac:dyDescent="0.25">
      <c r="B195" s="3" t="s">
        <v>5</v>
      </c>
      <c r="C195" s="3" t="s">
        <v>52</v>
      </c>
      <c r="D195" s="9" t="s">
        <v>207</v>
      </c>
      <c r="E195" s="4">
        <v>4439.22</v>
      </c>
      <c r="F195" s="4">
        <v>16.239999999999998</v>
      </c>
      <c r="G195" s="29">
        <f t="shared" si="7"/>
        <v>72092.929999999993</v>
      </c>
    </row>
    <row r="196" spans="2:7" x14ac:dyDescent="0.25">
      <c r="B196" s="3" t="s">
        <v>5</v>
      </c>
      <c r="C196" s="3" t="s">
        <v>52</v>
      </c>
      <c r="D196" s="9" t="s">
        <v>208</v>
      </c>
      <c r="E196" s="4">
        <v>7228</v>
      </c>
      <c r="F196" s="4">
        <v>5.72</v>
      </c>
      <c r="G196" s="29">
        <f t="shared" si="7"/>
        <v>41344.160000000003</v>
      </c>
    </row>
    <row r="197" spans="2:7" x14ac:dyDescent="0.25">
      <c r="B197" s="3" t="s">
        <v>5</v>
      </c>
      <c r="C197" s="3" t="s">
        <v>52</v>
      </c>
      <c r="D197" s="9" t="s">
        <v>209</v>
      </c>
      <c r="E197" s="4">
        <v>7228</v>
      </c>
      <c r="F197" s="4">
        <v>6.18</v>
      </c>
      <c r="G197" s="29">
        <f t="shared" si="7"/>
        <v>44669.04</v>
      </c>
    </row>
    <row r="198" spans="2:7" x14ac:dyDescent="0.25">
      <c r="B198" s="3" t="s">
        <v>5</v>
      </c>
      <c r="C198" s="3" t="s">
        <v>52</v>
      </c>
      <c r="D198" s="9" t="s">
        <v>210</v>
      </c>
      <c r="E198" s="4">
        <v>875.99</v>
      </c>
      <c r="F198" s="4">
        <v>24.7</v>
      </c>
      <c r="G198" s="29">
        <f t="shared" si="7"/>
        <v>21636.95</v>
      </c>
    </row>
    <row r="199" spans="2:7" x14ac:dyDescent="0.25">
      <c r="B199" s="3" t="s">
        <v>5</v>
      </c>
      <c r="C199" s="3" t="s">
        <v>52</v>
      </c>
      <c r="D199" s="9" t="s">
        <v>211</v>
      </c>
      <c r="E199" s="4">
        <v>25.2</v>
      </c>
      <c r="F199" s="4">
        <v>22.66</v>
      </c>
      <c r="G199" s="29">
        <f t="shared" si="7"/>
        <v>571.03</v>
      </c>
    </row>
    <row r="200" spans="2:7" x14ac:dyDescent="0.25">
      <c r="B200" s="3" t="s">
        <v>5</v>
      </c>
      <c r="C200" s="3" t="s">
        <v>204</v>
      </c>
      <c r="D200" s="9" t="s">
        <v>212</v>
      </c>
      <c r="E200" s="4">
        <v>1874.23</v>
      </c>
      <c r="F200" s="4">
        <v>44.75</v>
      </c>
      <c r="G200" s="29">
        <f t="shared" si="7"/>
        <v>83871.789999999994</v>
      </c>
    </row>
    <row r="201" spans="2:7" x14ac:dyDescent="0.25">
      <c r="B201" s="3" t="s">
        <v>5</v>
      </c>
      <c r="C201" s="3" t="s">
        <v>52</v>
      </c>
      <c r="D201" s="9" t="s">
        <v>213</v>
      </c>
      <c r="E201" s="4">
        <v>425.28</v>
      </c>
      <c r="F201" s="4">
        <v>35.119999999999997</v>
      </c>
      <c r="G201" s="29">
        <f t="shared" si="7"/>
        <v>14935.83</v>
      </c>
    </row>
    <row r="202" spans="2:7" x14ac:dyDescent="0.25">
      <c r="B202" s="5"/>
      <c r="C202" s="5"/>
      <c r="D202" s="10" t="s">
        <v>214</v>
      </c>
      <c r="E202" s="4">
        <v>1</v>
      </c>
      <c r="F202" s="6">
        <f>SUM(G171:G201)</f>
        <v>1293809.1000000001</v>
      </c>
      <c r="G202" s="30">
        <f t="shared" si="7"/>
        <v>1293809.1000000001</v>
      </c>
    </row>
    <row r="203" spans="2:7" x14ac:dyDescent="0.25">
      <c r="B203" s="31" t="s">
        <v>4</v>
      </c>
      <c r="C203" s="31" t="s">
        <v>215</v>
      </c>
      <c r="D203" s="31" t="s">
        <v>216</v>
      </c>
      <c r="E203" s="31">
        <f>E208</f>
        <v>1</v>
      </c>
      <c r="F203" s="31">
        <f>F208</f>
        <v>85304.51</v>
      </c>
      <c r="G203" s="32">
        <f>G208</f>
        <v>85304.51</v>
      </c>
    </row>
    <row r="204" spans="2:7" x14ac:dyDescent="0.25">
      <c r="B204" s="3" t="s">
        <v>5</v>
      </c>
      <c r="C204" s="3" t="s">
        <v>59</v>
      </c>
      <c r="D204" s="9" t="s">
        <v>217</v>
      </c>
      <c r="E204" s="4">
        <v>3742.2</v>
      </c>
      <c r="F204" s="4">
        <v>1.56</v>
      </c>
      <c r="G204" s="29">
        <f>ROUND(E204*F204,2)</f>
        <v>5837.83</v>
      </c>
    </row>
    <row r="205" spans="2:7" x14ac:dyDescent="0.25">
      <c r="B205" s="3" t="s">
        <v>5</v>
      </c>
      <c r="C205" s="3" t="s">
        <v>28</v>
      </c>
      <c r="D205" s="9" t="s">
        <v>218</v>
      </c>
      <c r="E205" s="4">
        <v>100</v>
      </c>
      <c r="F205" s="4">
        <v>277.63</v>
      </c>
      <c r="G205" s="29">
        <f>ROUND(E205*F205,2)</f>
        <v>27763</v>
      </c>
    </row>
    <row r="206" spans="2:7" x14ac:dyDescent="0.25">
      <c r="B206" s="3" t="s">
        <v>5</v>
      </c>
      <c r="C206" s="3" t="s">
        <v>28</v>
      </c>
      <c r="D206" s="9" t="s">
        <v>219</v>
      </c>
      <c r="E206" s="4">
        <v>32.4</v>
      </c>
      <c r="F206" s="4">
        <v>164.22</v>
      </c>
      <c r="G206" s="29">
        <f>ROUND(E206*F206,2)</f>
        <v>5320.73</v>
      </c>
    </row>
    <row r="207" spans="2:7" x14ac:dyDescent="0.25">
      <c r="B207" s="3" t="s">
        <v>5</v>
      </c>
      <c r="C207" s="3" t="s">
        <v>28</v>
      </c>
      <c r="D207" s="9" t="s">
        <v>220</v>
      </c>
      <c r="E207" s="4">
        <v>1118.47</v>
      </c>
      <c r="F207" s="4">
        <v>41.47</v>
      </c>
      <c r="G207" s="29">
        <f>ROUND(E207*F207,2)</f>
        <v>46382.95</v>
      </c>
    </row>
    <row r="208" spans="2:7" x14ac:dyDescent="0.25">
      <c r="B208" s="5"/>
      <c r="C208" s="5"/>
      <c r="D208" s="10" t="s">
        <v>221</v>
      </c>
      <c r="E208" s="4">
        <v>1</v>
      </c>
      <c r="F208" s="6">
        <f>SUM(G204:G207)</f>
        <v>85304.51</v>
      </c>
      <c r="G208" s="30">
        <f>ROUND(E208*F208,2)</f>
        <v>85304.51</v>
      </c>
    </row>
    <row r="209" spans="2:7" x14ac:dyDescent="0.25">
      <c r="B209" s="31" t="s">
        <v>4</v>
      </c>
      <c r="C209" s="31" t="s">
        <v>222</v>
      </c>
      <c r="D209" s="31" t="s">
        <v>223</v>
      </c>
      <c r="E209" s="31">
        <f>E211</f>
        <v>1</v>
      </c>
      <c r="F209" s="31">
        <f>F211</f>
        <v>7459.34</v>
      </c>
      <c r="G209" s="32">
        <f>G211</f>
        <v>7459.34</v>
      </c>
    </row>
    <row r="210" spans="2:7" x14ac:dyDescent="0.25">
      <c r="B210" s="3" t="s">
        <v>5</v>
      </c>
      <c r="C210" s="3" t="s">
        <v>52</v>
      </c>
      <c r="D210" s="9" t="s">
        <v>224</v>
      </c>
      <c r="E210" s="4">
        <v>520.54</v>
      </c>
      <c r="F210" s="4">
        <v>14.33</v>
      </c>
      <c r="G210" s="29">
        <f>ROUND(E210*F210,2)</f>
        <v>7459.34</v>
      </c>
    </row>
    <row r="211" spans="2:7" ht="15.75" customHeight="1" x14ac:dyDescent="0.25">
      <c r="B211" s="5"/>
      <c r="C211" s="5"/>
      <c r="D211" s="10" t="s">
        <v>225</v>
      </c>
      <c r="E211" s="4">
        <v>1</v>
      </c>
      <c r="F211" s="6">
        <f>G210</f>
        <v>7459.34</v>
      </c>
      <c r="G211" s="30">
        <f>ROUND(E211*F211,2)</f>
        <v>7459.34</v>
      </c>
    </row>
    <row r="212" spans="2:7" x14ac:dyDescent="0.25">
      <c r="B212" s="31" t="s">
        <v>4</v>
      </c>
      <c r="C212" s="31" t="s">
        <v>226</v>
      </c>
      <c r="D212" s="31" t="s">
        <v>227</v>
      </c>
      <c r="E212" s="31">
        <f>E216</f>
        <v>1</v>
      </c>
      <c r="F212" s="31">
        <f>F216</f>
        <v>49419.58</v>
      </c>
      <c r="G212" s="32">
        <f>G216</f>
        <v>49419.58</v>
      </c>
    </row>
    <row r="213" spans="2:7" x14ac:dyDescent="0.25">
      <c r="B213" s="3" t="s">
        <v>5</v>
      </c>
      <c r="C213" s="3" t="s">
        <v>36</v>
      </c>
      <c r="D213" s="9" t="s">
        <v>228</v>
      </c>
      <c r="E213" s="4">
        <v>1</v>
      </c>
      <c r="F213" s="4">
        <v>19228.439999999999</v>
      </c>
      <c r="G213" s="29">
        <f>ROUND(E213*F213,2)</f>
        <v>19228.439999999999</v>
      </c>
    </row>
    <row r="214" spans="2:7" x14ac:dyDescent="0.25">
      <c r="B214" s="3" t="s">
        <v>5</v>
      </c>
      <c r="C214" s="3" t="s">
        <v>36</v>
      </c>
      <c r="D214" s="9" t="s">
        <v>229</v>
      </c>
      <c r="E214" s="4">
        <v>6</v>
      </c>
      <c r="F214" s="4">
        <v>115.59</v>
      </c>
      <c r="G214" s="29">
        <f>ROUND(E214*F214,2)</f>
        <v>693.54</v>
      </c>
    </row>
    <row r="215" spans="2:7" x14ac:dyDescent="0.25">
      <c r="B215" s="3" t="s">
        <v>5</v>
      </c>
      <c r="C215" s="3" t="s">
        <v>36</v>
      </c>
      <c r="D215" s="9" t="s">
        <v>230</v>
      </c>
      <c r="E215" s="4">
        <v>320</v>
      </c>
      <c r="F215" s="4">
        <v>92.18</v>
      </c>
      <c r="G215" s="29">
        <f>ROUND(E215*F215,2)</f>
        <v>29497.599999999999</v>
      </c>
    </row>
    <row r="216" spans="2:7" x14ac:dyDescent="0.25">
      <c r="B216" s="5"/>
      <c r="C216" s="5"/>
      <c r="D216" s="10" t="s">
        <v>231</v>
      </c>
      <c r="E216" s="4">
        <v>1</v>
      </c>
      <c r="F216" s="6">
        <f>SUM(G213:G215)</f>
        <v>49419.58</v>
      </c>
      <c r="G216" s="30">
        <f>ROUND(E216*F216,2)</f>
        <v>49419.58</v>
      </c>
    </row>
    <row r="217" spans="2:7" x14ac:dyDescent="0.25">
      <c r="B217" s="31" t="s">
        <v>4</v>
      </c>
      <c r="C217" s="31" t="s">
        <v>232</v>
      </c>
      <c r="D217" s="31" t="s">
        <v>233</v>
      </c>
      <c r="E217" s="31">
        <f>E226</f>
        <v>1</v>
      </c>
      <c r="F217" s="31">
        <f>F226</f>
        <v>97038.3</v>
      </c>
      <c r="G217" s="32">
        <f>G226</f>
        <v>97038.3</v>
      </c>
    </row>
    <row r="218" spans="2:7" x14ac:dyDescent="0.25">
      <c r="B218" s="3" t="s">
        <v>5</v>
      </c>
      <c r="C218" s="3" t="s">
        <v>36</v>
      </c>
      <c r="D218" s="9" t="s">
        <v>234</v>
      </c>
      <c r="E218" s="4">
        <v>25</v>
      </c>
      <c r="F218" s="4">
        <v>226.36</v>
      </c>
      <c r="G218" s="29">
        <f t="shared" ref="G218:G226" si="8">ROUND(E218*F218,2)</f>
        <v>5659</v>
      </c>
    </row>
    <row r="219" spans="2:7" x14ac:dyDescent="0.25">
      <c r="B219" s="3" t="s">
        <v>5</v>
      </c>
      <c r="C219" s="3" t="s">
        <v>36</v>
      </c>
      <c r="D219" s="9" t="s">
        <v>235</v>
      </c>
      <c r="E219" s="4">
        <v>32</v>
      </c>
      <c r="F219" s="4">
        <v>335.6</v>
      </c>
      <c r="G219" s="29">
        <f t="shared" si="8"/>
        <v>10739.2</v>
      </c>
    </row>
    <row r="220" spans="2:7" x14ac:dyDescent="0.25">
      <c r="B220" s="3" t="s">
        <v>5</v>
      </c>
      <c r="C220" s="3" t="s">
        <v>36</v>
      </c>
      <c r="D220" s="9" t="s">
        <v>236</v>
      </c>
      <c r="E220" s="4">
        <v>108</v>
      </c>
      <c r="F220" s="4">
        <v>99.07</v>
      </c>
      <c r="G220" s="29">
        <f t="shared" si="8"/>
        <v>10699.56</v>
      </c>
    </row>
    <row r="221" spans="2:7" x14ac:dyDescent="0.25">
      <c r="B221" s="3" t="s">
        <v>5</v>
      </c>
      <c r="C221" s="3" t="s">
        <v>36</v>
      </c>
      <c r="D221" s="9" t="s">
        <v>237</v>
      </c>
      <c r="E221" s="4">
        <v>19</v>
      </c>
      <c r="F221" s="4">
        <v>1005.14</v>
      </c>
      <c r="G221" s="29">
        <f t="shared" si="8"/>
        <v>19097.66</v>
      </c>
    </row>
    <row r="222" spans="2:7" x14ac:dyDescent="0.25">
      <c r="B222" s="3" t="s">
        <v>5</v>
      </c>
      <c r="C222" s="3" t="s">
        <v>36</v>
      </c>
      <c r="D222" s="9" t="s">
        <v>238</v>
      </c>
      <c r="E222" s="4">
        <v>89</v>
      </c>
      <c r="F222" s="4">
        <v>493.2</v>
      </c>
      <c r="G222" s="29">
        <f t="shared" si="8"/>
        <v>43894.8</v>
      </c>
    </row>
    <row r="223" spans="2:7" x14ac:dyDescent="0.25">
      <c r="B223" s="3" t="s">
        <v>5</v>
      </c>
      <c r="C223" s="3" t="s">
        <v>36</v>
      </c>
      <c r="D223" s="9" t="s">
        <v>239</v>
      </c>
      <c r="E223" s="4">
        <v>2</v>
      </c>
      <c r="F223" s="4">
        <v>290.52</v>
      </c>
      <c r="G223" s="29">
        <f t="shared" si="8"/>
        <v>581.04</v>
      </c>
    </row>
    <row r="224" spans="2:7" x14ac:dyDescent="0.25">
      <c r="B224" s="3" t="s">
        <v>5</v>
      </c>
      <c r="C224" s="3" t="s">
        <v>54</v>
      </c>
      <c r="D224" s="9" t="s">
        <v>240</v>
      </c>
      <c r="E224" s="4">
        <v>1</v>
      </c>
      <c r="F224" s="4">
        <v>5856.64</v>
      </c>
      <c r="G224" s="29">
        <f t="shared" si="8"/>
        <v>5856.64</v>
      </c>
    </row>
    <row r="225" spans="2:7" x14ac:dyDescent="0.25">
      <c r="B225" s="3" t="s">
        <v>5</v>
      </c>
      <c r="C225" s="3" t="s">
        <v>36</v>
      </c>
      <c r="D225" s="9" t="s">
        <v>241</v>
      </c>
      <c r="E225" s="4">
        <v>5</v>
      </c>
      <c r="F225" s="4">
        <v>102.08</v>
      </c>
      <c r="G225" s="29">
        <f t="shared" si="8"/>
        <v>510.4</v>
      </c>
    </row>
    <row r="226" spans="2:7" x14ac:dyDescent="0.25">
      <c r="B226" s="5"/>
      <c r="C226" s="5"/>
      <c r="D226" s="10" t="s">
        <v>242</v>
      </c>
      <c r="E226" s="4">
        <v>1</v>
      </c>
      <c r="F226" s="6">
        <f>SUM(G218:G225)</f>
        <v>97038.3</v>
      </c>
      <c r="G226" s="30">
        <f t="shared" si="8"/>
        <v>97038.3</v>
      </c>
    </row>
    <row r="227" spans="2:7" x14ac:dyDescent="0.25">
      <c r="B227" s="31" t="s">
        <v>4</v>
      </c>
      <c r="C227" s="31" t="s">
        <v>243</v>
      </c>
      <c r="D227" s="31" t="s">
        <v>244</v>
      </c>
      <c r="E227" s="31">
        <f>E230</f>
        <v>1</v>
      </c>
      <c r="F227" s="31">
        <f>F230</f>
        <v>10474.43</v>
      </c>
      <c r="G227" s="32">
        <f>G230</f>
        <v>10474.43</v>
      </c>
    </row>
    <row r="228" spans="2:7" x14ac:dyDescent="0.25">
      <c r="B228" s="3" t="s">
        <v>5</v>
      </c>
      <c r="C228" s="3" t="s">
        <v>36</v>
      </c>
      <c r="D228" s="9" t="s">
        <v>245</v>
      </c>
      <c r="E228" s="4">
        <v>8</v>
      </c>
      <c r="F228" s="4">
        <v>897.79</v>
      </c>
      <c r="G228" s="29">
        <f>ROUND(E228*F228,2)</f>
        <v>7182.32</v>
      </c>
    </row>
    <row r="229" spans="2:7" x14ac:dyDescent="0.25">
      <c r="B229" s="3" t="s">
        <v>5</v>
      </c>
      <c r="C229" s="3" t="s">
        <v>36</v>
      </c>
      <c r="D229" s="9" t="s">
        <v>246</v>
      </c>
      <c r="E229" s="4">
        <v>27</v>
      </c>
      <c r="F229" s="4">
        <v>121.93</v>
      </c>
      <c r="G229" s="29">
        <f>ROUND(E229*F229,2)</f>
        <v>3292.11</v>
      </c>
    </row>
    <row r="230" spans="2:7" x14ac:dyDescent="0.25">
      <c r="B230" s="5"/>
      <c r="C230" s="5"/>
      <c r="D230" s="10" t="s">
        <v>247</v>
      </c>
      <c r="E230" s="4">
        <v>1</v>
      </c>
      <c r="F230" s="6">
        <f>SUM(G228:G229)</f>
        <v>10474.43</v>
      </c>
      <c r="G230" s="30">
        <f>ROUND(E230*F230,2)</f>
        <v>10474.43</v>
      </c>
    </row>
    <row r="231" spans="2:7" x14ac:dyDescent="0.25">
      <c r="B231" s="31" t="s">
        <v>4</v>
      </c>
      <c r="C231" s="31" t="s">
        <v>248</v>
      </c>
      <c r="D231" s="31" t="s">
        <v>249</v>
      </c>
      <c r="E231" s="31">
        <f>E264</f>
        <v>1</v>
      </c>
      <c r="F231" s="31">
        <f>F264</f>
        <v>196247.04000000001</v>
      </c>
      <c r="G231" s="32">
        <f>G264</f>
        <v>196247.04000000001</v>
      </c>
    </row>
    <row r="232" spans="2:7" x14ac:dyDescent="0.25">
      <c r="B232" s="3" t="s">
        <v>5</v>
      </c>
      <c r="C232" s="3" t="s">
        <v>17</v>
      </c>
      <c r="D232" s="9" t="s">
        <v>250</v>
      </c>
      <c r="E232" s="4">
        <v>3135.21</v>
      </c>
      <c r="F232" s="4">
        <v>11.75</v>
      </c>
      <c r="G232" s="29">
        <f t="shared" ref="G232:G264" si="9">ROUND(E232*F232,2)</f>
        <v>36838.720000000001</v>
      </c>
    </row>
    <row r="233" spans="2:7" x14ac:dyDescent="0.25">
      <c r="B233" s="3" t="s">
        <v>5</v>
      </c>
      <c r="C233" s="3" t="s">
        <v>36</v>
      </c>
      <c r="D233" s="9" t="s">
        <v>251</v>
      </c>
      <c r="E233" s="4">
        <v>63</v>
      </c>
      <c r="F233" s="4">
        <v>54.33</v>
      </c>
      <c r="G233" s="29">
        <f t="shared" si="9"/>
        <v>3422.79</v>
      </c>
    </row>
    <row r="234" spans="2:7" x14ac:dyDescent="0.25">
      <c r="B234" s="3" t="s">
        <v>5</v>
      </c>
      <c r="C234" s="3" t="s">
        <v>36</v>
      </c>
      <c r="D234" s="9" t="s">
        <v>252</v>
      </c>
      <c r="E234" s="4">
        <v>45</v>
      </c>
      <c r="F234" s="4">
        <v>97.49</v>
      </c>
      <c r="G234" s="29">
        <f t="shared" si="9"/>
        <v>4387.05</v>
      </c>
    </row>
    <row r="235" spans="2:7" x14ac:dyDescent="0.25">
      <c r="B235" s="3" t="s">
        <v>5</v>
      </c>
      <c r="C235" s="3" t="s">
        <v>36</v>
      </c>
      <c r="D235" s="9" t="s">
        <v>253</v>
      </c>
      <c r="E235" s="4">
        <v>15</v>
      </c>
      <c r="F235" s="4">
        <v>58.82</v>
      </c>
      <c r="G235" s="29">
        <f t="shared" si="9"/>
        <v>882.3</v>
      </c>
    </row>
    <row r="236" spans="2:7" x14ac:dyDescent="0.25">
      <c r="B236" s="3" t="s">
        <v>5</v>
      </c>
      <c r="C236" s="3" t="s">
        <v>36</v>
      </c>
      <c r="D236" s="9" t="s">
        <v>254</v>
      </c>
      <c r="E236" s="4">
        <v>65</v>
      </c>
      <c r="F236" s="4">
        <v>93.5</v>
      </c>
      <c r="G236" s="29">
        <f t="shared" si="9"/>
        <v>6077.5</v>
      </c>
    </row>
    <row r="237" spans="2:7" x14ac:dyDescent="0.25">
      <c r="B237" s="3" t="s">
        <v>5</v>
      </c>
      <c r="C237" s="3" t="s">
        <v>36</v>
      </c>
      <c r="D237" s="9" t="s">
        <v>255</v>
      </c>
      <c r="E237" s="4">
        <v>78</v>
      </c>
      <c r="F237" s="4">
        <v>92.87</v>
      </c>
      <c r="G237" s="29">
        <f t="shared" si="9"/>
        <v>7243.86</v>
      </c>
    </row>
    <row r="238" spans="2:7" x14ac:dyDescent="0.25">
      <c r="B238" s="3" t="s">
        <v>5</v>
      </c>
      <c r="C238" s="3" t="s">
        <v>36</v>
      </c>
      <c r="D238" s="9" t="s">
        <v>256</v>
      </c>
      <c r="E238" s="4">
        <v>14</v>
      </c>
      <c r="F238" s="4">
        <v>82.88</v>
      </c>
      <c r="G238" s="29">
        <f t="shared" si="9"/>
        <v>1160.32</v>
      </c>
    </row>
    <row r="239" spans="2:7" x14ac:dyDescent="0.25">
      <c r="B239" s="3" t="s">
        <v>5</v>
      </c>
      <c r="C239" s="3" t="s">
        <v>36</v>
      </c>
      <c r="D239" s="9" t="s">
        <v>257</v>
      </c>
      <c r="E239" s="4">
        <v>9</v>
      </c>
      <c r="F239" s="4">
        <v>61.49</v>
      </c>
      <c r="G239" s="29">
        <f t="shared" si="9"/>
        <v>553.41</v>
      </c>
    </row>
    <row r="240" spans="2:7" x14ac:dyDescent="0.25">
      <c r="B240" s="3" t="s">
        <v>5</v>
      </c>
      <c r="C240" s="3" t="s">
        <v>36</v>
      </c>
      <c r="D240" s="9" t="s">
        <v>258</v>
      </c>
      <c r="E240" s="4">
        <v>55</v>
      </c>
      <c r="F240" s="4">
        <v>388.89</v>
      </c>
      <c r="G240" s="29">
        <f t="shared" si="9"/>
        <v>21388.95</v>
      </c>
    </row>
    <row r="241" spans="2:7" x14ac:dyDescent="0.25">
      <c r="B241" s="3" t="s">
        <v>5</v>
      </c>
      <c r="C241" s="3" t="s">
        <v>36</v>
      </c>
      <c r="D241" s="9" t="s">
        <v>259</v>
      </c>
      <c r="E241" s="4">
        <v>218</v>
      </c>
      <c r="F241" s="4">
        <v>6.87</v>
      </c>
      <c r="G241" s="29">
        <f t="shared" si="9"/>
        <v>1497.66</v>
      </c>
    </row>
    <row r="242" spans="2:7" x14ac:dyDescent="0.25">
      <c r="B242" s="3" t="s">
        <v>5</v>
      </c>
      <c r="C242" s="3" t="s">
        <v>36</v>
      </c>
      <c r="D242" s="9" t="s">
        <v>260</v>
      </c>
      <c r="E242" s="4">
        <v>269</v>
      </c>
      <c r="F242" s="4">
        <v>14.73</v>
      </c>
      <c r="G242" s="29">
        <f t="shared" si="9"/>
        <v>3962.37</v>
      </c>
    </row>
    <row r="243" spans="2:7" x14ac:dyDescent="0.25">
      <c r="B243" s="3" t="s">
        <v>5</v>
      </c>
      <c r="C243" s="3" t="s">
        <v>36</v>
      </c>
      <c r="D243" s="9" t="s">
        <v>261</v>
      </c>
      <c r="E243" s="4">
        <v>36</v>
      </c>
      <c r="F243" s="4">
        <v>8.74</v>
      </c>
      <c r="G243" s="29">
        <f t="shared" si="9"/>
        <v>314.64</v>
      </c>
    </row>
    <row r="244" spans="2:7" x14ac:dyDescent="0.25">
      <c r="B244" s="3" t="s">
        <v>5</v>
      </c>
      <c r="C244" s="3" t="s">
        <v>36</v>
      </c>
      <c r="D244" s="9" t="s">
        <v>262</v>
      </c>
      <c r="E244" s="4">
        <v>46</v>
      </c>
      <c r="F244" s="4">
        <v>7.89</v>
      </c>
      <c r="G244" s="29">
        <f t="shared" si="9"/>
        <v>362.94</v>
      </c>
    </row>
    <row r="245" spans="2:7" x14ac:dyDescent="0.25">
      <c r="B245" s="3" t="s">
        <v>5</v>
      </c>
      <c r="C245" s="3" t="s">
        <v>36</v>
      </c>
      <c r="D245" s="9" t="s">
        <v>263</v>
      </c>
      <c r="E245" s="4">
        <v>30</v>
      </c>
      <c r="F245" s="4">
        <v>5.58</v>
      </c>
      <c r="G245" s="29">
        <f t="shared" si="9"/>
        <v>167.4</v>
      </c>
    </row>
    <row r="246" spans="2:7" x14ac:dyDescent="0.25">
      <c r="B246" s="3" t="s">
        <v>5</v>
      </c>
      <c r="C246" s="3" t="s">
        <v>36</v>
      </c>
      <c r="D246" s="9" t="s">
        <v>264</v>
      </c>
      <c r="E246" s="4">
        <v>30</v>
      </c>
      <c r="F246" s="4">
        <v>1.9</v>
      </c>
      <c r="G246" s="29">
        <f t="shared" si="9"/>
        <v>57</v>
      </c>
    </row>
    <row r="247" spans="2:7" x14ac:dyDescent="0.25">
      <c r="B247" s="3" t="s">
        <v>5</v>
      </c>
      <c r="C247" s="3" t="s">
        <v>36</v>
      </c>
      <c r="D247" s="9" t="s">
        <v>265</v>
      </c>
      <c r="E247" s="4">
        <v>93</v>
      </c>
      <c r="F247" s="4">
        <v>6.5</v>
      </c>
      <c r="G247" s="29">
        <f t="shared" si="9"/>
        <v>604.5</v>
      </c>
    </row>
    <row r="248" spans="2:7" x14ac:dyDescent="0.25">
      <c r="B248" s="3" t="s">
        <v>5</v>
      </c>
      <c r="C248" s="3" t="s">
        <v>36</v>
      </c>
      <c r="D248" s="9" t="s">
        <v>266</v>
      </c>
      <c r="E248" s="4">
        <v>44</v>
      </c>
      <c r="F248" s="4">
        <v>11.5</v>
      </c>
      <c r="G248" s="29">
        <f t="shared" si="9"/>
        <v>506</v>
      </c>
    </row>
    <row r="249" spans="2:7" x14ac:dyDescent="0.25">
      <c r="B249" s="3" t="s">
        <v>5</v>
      </c>
      <c r="C249" s="3" t="s">
        <v>36</v>
      </c>
      <c r="D249" s="9" t="s">
        <v>267</v>
      </c>
      <c r="E249" s="4">
        <v>67</v>
      </c>
      <c r="F249" s="4">
        <v>2.15</v>
      </c>
      <c r="G249" s="29">
        <f t="shared" si="9"/>
        <v>144.05000000000001</v>
      </c>
    </row>
    <row r="250" spans="2:7" x14ac:dyDescent="0.25">
      <c r="B250" s="3" t="s">
        <v>5</v>
      </c>
      <c r="C250" s="3" t="s">
        <v>36</v>
      </c>
      <c r="D250" s="9" t="s">
        <v>268</v>
      </c>
      <c r="E250" s="4">
        <v>82</v>
      </c>
      <c r="F250" s="4">
        <v>4.13</v>
      </c>
      <c r="G250" s="29">
        <f t="shared" si="9"/>
        <v>338.66</v>
      </c>
    </row>
    <row r="251" spans="2:7" x14ac:dyDescent="0.25">
      <c r="B251" s="3" t="s">
        <v>5</v>
      </c>
      <c r="C251" s="3" t="s">
        <v>36</v>
      </c>
      <c r="D251" s="9" t="s">
        <v>269</v>
      </c>
      <c r="E251" s="4">
        <v>7</v>
      </c>
      <c r="F251" s="4">
        <v>4.04</v>
      </c>
      <c r="G251" s="29">
        <f t="shared" si="9"/>
        <v>28.28</v>
      </c>
    </row>
    <row r="252" spans="2:7" x14ac:dyDescent="0.25">
      <c r="B252" s="3" t="s">
        <v>5</v>
      </c>
      <c r="C252" s="3" t="s">
        <v>36</v>
      </c>
      <c r="D252" s="9" t="s">
        <v>270</v>
      </c>
      <c r="E252" s="4">
        <v>7</v>
      </c>
      <c r="F252" s="4">
        <v>3.14</v>
      </c>
      <c r="G252" s="29">
        <f t="shared" si="9"/>
        <v>21.98</v>
      </c>
    </row>
    <row r="253" spans="2:7" x14ac:dyDescent="0.25">
      <c r="B253" s="3" t="s">
        <v>5</v>
      </c>
      <c r="C253" s="3" t="s">
        <v>36</v>
      </c>
      <c r="D253" s="9" t="s">
        <v>271</v>
      </c>
      <c r="E253" s="4">
        <v>25</v>
      </c>
      <c r="F253" s="4">
        <v>3.66</v>
      </c>
      <c r="G253" s="29">
        <f t="shared" si="9"/>
        <v>91.5</v>
      </c>
    </row>
    <row r="254" spans="2:7" x14ac:dyDescent="0.25">
      <c r="B254" s="3" t="s">
        <v>5</v>
      </c>
      <c r="C254" s="3" t="s">
        <v>36</v>
      </c>
      <c r="D254" s="9" t="s">
        <v>272</v>
      </c>
      <c r="E254" s="4">
        <v>19</v>
      </c>
      <c r="F254" s="4">
        <v>3.46</v>
      </c>
      <c r="G254" s="29">
        <f t="shared" si="9"/>
        <v>65.739999999999995</v>
      </c>
    </row>
    <row r="255" spans="2:7" x14ac:dyDescent="0.25">
      <c r="B255" s="3" t="s">
        <v>5</v>
      </c>
      <c r="C255" s="3" t="s">
        <v>36</v>
      </c>
      <c r="D255" s="9" t="s">
        <v>273</v>
      </c>
      <c r="E255" s="4">
        <v>22</v>
      </c>
      <c r="F255" s="4">
        <v>3.07</v>
      </c>
      <c r="G255" s="29">
        <f t="shared" si="9"/>
        <v>67.540000000000006</v>
      </c>
    </row>
    <row r="256" spans="2:7" x14ac:dyDescent="0.25">
      <c r="B256" s="3" t="s">
        <v>5</v>
      </c>
      <c r="C256" s="3" t="s">
        <v>36</v>
      </c>
      <c r="D256" s="9" t="s">
        <v>274</v>
      </c>
      <c r="E256" s="4">
        <v>17</v>
      </c>
      <c r="F256" s="4">
        <v>3.87</v>
      </c>
      <c r="G256" s="29">
        <f t="shared" si="9"/>
        <v>65.790000000000006</v>
      </c>
    </row>
    <row r="257" spans="2:7" x14ac:dyDescent="0.25">
      <c r="B257" s="3" t="s">
        <v>5</v>
      </c>
      <c r="C257" s="3" t="s">
        <v>36</v>
      </c>
      <c r="D257" s="9" t="s">
        <v>275</v>
      </c>
      <c r="E257" s="4">
        <v>33</v>
      </c>
      <c r="F257" s="4">
        <v>3.23</v>
      </c>
      <c r="G257" s="29">
        <f t="shared" si="9"/>
        <v>106.59</v>
      </c>
    </row>
    <row r="258" spans="2:7" x14ac:dyDescent="0.25">
      <c r="B258" s="3" t="s">
        <v>5</v>
      </c>
      <c r="C258" s="3" t="s">
        <v>52</v>
      </c>
      <c r="D258" s="9" t="s">
        <v>276</v>
      </c>
      <c r="E258" s="4">
        <v>7801.03</v>
      </c>
      <c r="F258" s="4">
        <v>2.62</v>
      </c>
      <c r="G258" s="29">
        <f t="shared" si="9"/>
        <v>20438.7</v>
      </c>
    </row>
    <row r="259" spans="2:7" x14ac:dyDescent="0.25">
      <c r="B259" s="3" t="s">
        <v>5</v>
      </c>
      <c r="C259" s="3" t="s">
        <v>52</v>
      </c>
      <c r="D259" s="9" t="s">
        <v>277</v>
      </c>
      <c r="E259" s="4">
        <v>923.56</v>
      </c>
      <c r="F259" s="4">
        <v>4.09</v>
      </c>
      <c r="G259" s="29">
        <f t="shared" si="9"/>
        <v>3777.36</v>
      </c>
    </row>
    <row r="260" spans="2:7" x14ac:dyDescent="0.25">
      <c r="B260" s="3" t="s">
        <v>5</v>
      </c>
      <c r="C260" s="3" t="s">
        <v>52</v>
      </c>
      <c r="D260" s="9" t="s">
        <v>278</v>
      </c>
      <c r="E260" s="4">
        <v>7875</v>
      </c>
      <c r="F260" s="4">
        <v>4.84</v>
      </c>
      <c r="G260" s="29">
        <f t="shared" si="9"/>
        <v>38115</v>
      </c>
    </row>
    <row r="261" spans="2:7" x14ac:dyDescent="0.25">
      <c r="B261" s="3" t="s">
        <v>5</v>
      </c>
      <c r="C261" s="3" t="s">
        <v>36</v>
      </c>
      <c r="D261" s="9" t="s">
        <v>279</v>
      </c>
      <c r="E261" s="4">
        <v>44</v>
      </c>
      <c r="F261" s="4">
        <v>9.3699999999999992</v>
      </c>
      <c r="G261" s="29">
        <f t="shared" si="9"/>
        <v>412.28</v>
      </c>
    </row>
    <row r="262" spans="2:7" x14ac:dyDescent="0.25">
      <c r="B262" s="3" t="s">
        <v>5</v>
      </c>
      <c r="C262" s="3" t="s">
        <v>36</v>
      </c>
      <c r="D262" s="9" t="s">
        <v>280</v>
      </c>
      <c r="E262" s="4">
        <v>3990.62</v>
      </c>
      <c r="F262" s="4">
        <v>8.33</v>
      </c>
      <c r="G262" s="29">
        <f t="shared" si="9"/>
        <v>33241.86</v>
      </c>
    </row>
    <row r="263" spans="2:7" x14ac:dyDescent="0.25">
      <c r="B263" s="3" t="s">
        <v>5</v>
      </c>
      <c r="C263" s="3" t="s">
        <v>52</v>
      </c>
      <c r="D263" s="9" t="s">
        <v>281</v>
      </c>
      <c r="E263" s="4">
        <v>3323.59</v>
      </c>
      <c r="F263" s="4">
        <v>2.98</v>
      </c>
      <c r="G263" s="29">
        <f t="shared" si="9"/>
        <v>9904.2999999999993</v>
      </c>
    </row>
    <row r="264" spans="2:7" x14ac:dyDescent="0.25">
      <c r="B264" s="5"/>
      <c r="C264" s="5"/>
      <c r="D264" s="10" t="s">
        <v>282</v>
      </c>
      <c r="E264" s="4">
        <v>1</v>
      </c>
      <c r="F264" s="6">
        <f>SUM(G232:G263)</f>
        <v>196247.04000000001</v>
      </c>
      <c r="G264" s="30">
        <f t="shared" si="9"/>
        <v>196247.04000000001</v>
      </c>
    </row>
    <row r="265" spans="2:7" x14ac:dyDescent="0.25">
      <c r="B265" s="31" t="s">
        <v>4</v>
      </c>
      <c r="C265" s="31" t="s">
        <v>283</v>
      </c>
      <c r="D265" s="31" t="s">
        <v>284</v>
      </c>
      <c r="E265" s="31">
        <f>E297</f>
        <v>1</v>
      </c>
      <c r="F265" s="31">
        <f>F297</f>
        <v>105786.44</v>
      </c>
      <c r="G265" s="32">
        <f>G297</f>
        <v>105786.44</v>
      </c>
    </row>
    <row r="266" spans="2:7" x14ac:dyDescent="0.25">
      <c r="B266" s="3" t="s">
        <v>5</v>
      </c>
      <c r="C266" s="3" t="s">
        <v>36</v>
      </c>
      <c r="D266" s="9" t="s">
        <v>285</v>
      </c>
      <c r="E266" s="4">
        <v>0</v>
      </c>
      <c r="F266" s="4">
        <v>3230.27</v>
      </c>
      <c r="G266" s="29">
        <f t="shared" ref="G266:G297" si="10">ROUND(E266*F266,2)</f>
        <v>0</v>
      </c>
    </row>
    <row r="267" spans="2:7" x14ac:dyDescent="0.25">
      <c r="B267" s="3" t="s">
        <v>5</v>
      </c>
      <c r="C267" s="3" t="s">
        <v>28</v>
      </c>
      <c r="D267" s="9" t="s">
        <v>286</v>
      </c>
      <c r="E267" s="4">
        <v>278</v>
      </c>
      <c r="F267" s="4">
        <v>11.65</v>
      </c>
      <c r="G267" s="29">
        <f t="shared" si="10"/>
        <v>3238.7</v>
      </c>
    </row>
    <row r="268" spans="2:7" x14ac:dyDescent="0.25">
      <c r="B268" s="3" t="s">
        <v>5</v>
      </c>
      <c r="C268" s="3" t="s">
        <v>28</v>
      </c>
      <c r="D268" s="9" t="s">
        <v>287</v>
      </c>
      <c r="E268" s="4">
        <v>1137</v>
      </c>
      <c r="F268" s="4">
        <v>9.1300000000000008</v>
      </c>
      <c r="G268" s="29">
        <f t="shared" si="10"/>
        <v>10380.81</v>
      </c>
    </row>
    <row r="269" spans="2:7" x14ac:dyDescent="0.25">
      <c r="B269" s="3" t="s">
        <v>5</v>
      </c>
      <c r="C269" s="3" t="s">
        <v>36</v>
      </c>
      <c r="D269" s="9" t="s">
        <v>288</v>
      </c>
      <c r="E269" s="4">
        <v>0</v>
      </c>
      <c r="F269" s="4">
        <v>154.57</v>
      </c>
      <c r="G269" s="29">
        <f t="shared" si="10"/>
        <v>0</v>
      </c>
    </row>
    <row r="270" spans="2:7" x14ac:dyDescent="0.25">
      <c r="B270" s="3" t="s">
        <v>5</v>
      </c>
      <c r="C270" s="3" t="s">
        <v>36</v>
      </c>
      <c r="D270" s="9" t="s">
        <v>289</v>
      </c>
      <c r="E270" s="4">
        <v>0</v>
      </c>
      <c r="F270" s="4">
        <v>13.65</v>
      </c>
      <c r="G270" s="29">
        <f t="shared" si="10"/>
        <v>0</v>
      </c>
    </row>
    <row r="271" spans="2:7" x14ac:dyDescent="0.25">
      <c r="B271" s="3" t="s">
        <v>5</v>
      </c>
      <c r="C271" s="3" t="s">
        <v>36</v>
      </c>
      <c r="D271" s="9" t="s">
        <v>290</v>
      </c>
      <c r="E271" s="4">
        <v>1</v>
      </c>
      <c r="F271" s="4">
        <v>22.12</v>
      </c>
      <c r="G271" s="29">
        <f t="shared" si="10"/>
        <v>22.12</v>
      </c>
    </row>
    <row r="272" spans="2:7" x14ac:dyDescent="0.25">
      <c r="B272" s="3" t="s">
        <v>5</v>
      </c>
      <c r="C272" s="3" t="s">
        <v>36</v>
      </c>
      <c r="D272" s="9" t="s">
        <v>291</v>
      </c>
      <c r="E272" s="4">
        <v>0</v>
      </c>
      <c r="F272" s="4">
        <v>66.58</v>
      </c>
      <c r="G272" s="29">
        <f t="shared" si="10"/>
        <v>0</v>
      </c>
    </row>
    <row r="273" spans="2:7" x14ac:dyDescent="0.25">
      <c r="B273" s="3" t="s">
        <v>5</v>
      </c>
      <c r="C273" s="3" t="s">
        <v>36</v>
      </c>
      <c r="D273" s="9" t="s">
        <v>292</v>
      </c>
      <c r="E273" s="4">
        <v>1</v>
      </c>
      <c r="F273" s="4">
        <v>624.80999999999995</v>
      </c>
      <c r="G273" s="29">
        <f t="shared" si="10"/>
        <v>624.80999999999995</v>
      </c>
    </row>
    <row r="274" spans="2:7" x14ac:dyDescent="0.25">
      <c r="B274" s="3" t="s">
        <v>5</v>
      </c>
      <c r="C274" s="3" t="s">
        <v>36</v>
      </c>
      <c r="D274" s="9" t="s">
        <v>293</v>
      </c>
      <c r="E274" s="4">
        <v>0</v>
      </c>
      <c r="F274" s="4">
        <v>1204.0899999999999</v>
      </c>
      <c r="G274" s="29">
        <f t="shared" si="10"/>
        <v>0</v>
      </c>
    </row>
    <row r="275" spans="2:7" x14ac:dyDescent="0.25">
      <c r="B275" s="3" t="s">
        <v>5</v>
      </c>
      <c r="C275" s="3" t="s">
        <v>28</v>
      </c>
      <c r="D275" s="9" t="s">
        <v>294</v>
      </c>
      <c r="E275" s="4">
        <v>2333</v>
      </c>
      <c r="F275" s="4">
        <v>1.53</v>
      </c>
      <c r="G275" s="29">
        <f t="shared" si="10"/>
        <v>3569.49</v>
      </c>
    </row>
    <row r="276" spans="2:7" x14ac:dyDescent="0.25">
      <c r="B276" s="3" t="s">
        <v>5</v>
      </c>
      <c r="C276" s="3" t="s">
        <v>28</v>
      </c>
      <c r="D276" s="9" t="s">
        <v>295</v>
      </c>
      <c r="E276" s="4">
        <v>1894</v>
      </c>
      <c r="F276" s="4">
        <v>2.13</v>
      </c>
      <c r="G276" s="29">
        <f t="shared" si="10"/>
        <v>4034.22</v>
      </c>
    </row>
    <row r="277" spans="2:7" x14ac:dyDescent="0.25">
      <c r="B277" s="3" t="s">
        <v>5</v>
      </c>
      <c r="C277" s="3" t="s">
        <v>36</v>
      </c>
      <c r="D277" s="9" t="s">
        <v>285</v>
      </c>
      <c r="E277" s="4">
        <v>1</v>
      </c>
      <c r="F277" s="4">
        <v>7752.88</v>
      </c>
      <c r="G277" s="29">
        <f t="shared" si="10"/>
        <v>7752.88</v>
      </c>
    </row>
    <row r="278" spans="2:7" x14ac:dyDescent="0.25">
      <c r="B278" s="3" t="s">
        <v>5</v>
      </c>
      <c r="C278" s="3" t="s">
        <v>28</v>
      </c>
      <c r="D278" s="9" t="s">
        <v>296</v>
      </c>
      <c r="E278" s="4">
        <v>3302</v>
      </c>
      <c r="F278" s="4">
        <v>9.06</v>
      </c>
      <c r="G278" s="29">
        <f t="shared" si="10"/>
        <v>29916.12</v>
      </c>
    </row>
    <row r="279" spans="2:7" x14ac:dyDescent="0.25">
      <c r="B279" s="3" t="s">
        <v>5</v>
      </c>
      <c r="C279" s="3" t="s">
        <v>28</v>
      </c>
      <c r="D279" s="9" t="s">
        <v>297</v>
      </c>
      <c r="E279" s="4">
        <v>347</v>
      </c>
      <c r="F279" s="4">
        <v>10.25</v>
      </c>
      <c r="G279" s="29">
        <f t="shared" si="10"/>
        <v>3556.75</v>
      </c>
    </row>
    <row r="280" spans="2:7" x14ac:dyDescent="0.25">
      <c r="B280" s="3" t="s">
        <v>5</v>
      </c>
      <c r="C280" s="3" t="s">
        <v>28</v>
      </c>
      <c r="D280" s="9" t="s">
        <v>298</v>
      </c>
      <c r="E280" s="4">
        <v>260</v>
      </c>
      <c r="F280" s="4">
        <v>11.37</v>
      </c>
      <c r="G280" s="29">
        <f t="shared" si="10"/>
        <v>2956.2</v>
      </c>
    </row>
    <row r="281" spans="2:7" x14ac:dyDescent="0.25">
      <c r="B281" s="3" t="s">
        <v>5</v>
      </c>
      <c r="C281" s="3" t="s">
        <v>28</v>
      </c>
      <c r="D281" s="9" t="s">
        <v>299</v>
      </c>
      <c r="E281" s="4">
        <v>155</v>
      </c>
      <c r="F281" s="4">
        <v>12.48</v>
      </c>
      <c r="G281" s="29">
        <f t="shared" si="10"/>
        <v>1934.4</v>
      </c>
    </row>
    <row r="282" spans="2:7" x14ac:dyDescent="0.25">
      <c r="B282" s="3" t="s">
        <v>5</v>
      </c>
      <c r="C282" s="3" t="s">
        <v>28</v>
      </c>
      <c r="D282" s="9" t="s">
        <v>300</v>
      </c>
      <c r="E282" s="4">
        <v>1721</v>
      </c>
      <c r="F282" s="4">
        <v>14.73</v>
      </c>
      <c r="G282" s="29">
        <f t="shared" si="10"/>
        <v>25350.33</v>
      </c>
    </row>
    <row r="283" spans="2:7" x14ac:dyDescent="0.25">
      <c r="B283" s="3" t="s">
        <v>5</v>
      </c>
      <c r="C283" s="3" t="s">
        <v>36</v>
      </c>
      <c r="D283" s="9" t="s">
        <v>301</v>
      </c>
      <c r="E283" s="4">
        <v>21</v>
      </c>
      <c r="F283" s="4">
        <v>14.52</v>
      </c>
      <c r="G283" s="29">
        <f t="shared" si="10"/>
        <v>304.92</v>
      </c>
    </row>
    <row r="284" spans="2:7" x14ac:dyDescent="0.25">
      <c r="B284" s="3" t="s">
        <v>5</v>
      </c>
      <c r="C284" s="3" t="s">
        <v>36</v>
      </c>
      <c r="D284" s="9" t="s">
        <v>302</v>
      </c>
      <c r="E284" s="4">
        <v>4</v>
      </c>
      <c r="F284" s="4">
        <v>19.3</v>
      </c>
      <c r="G284" s="29">
        <f t="shared" si="10"/>
        <v>77.2</v>
      </c>
    </row>
    <row r="285" spans="2:7" x14ac:dyDescent="0.25">
      <c r="B285" s="3" t="s">
        <v>5</v>
      </c>
      <c r="C285" s="3" t="s">
        <v>36</v>
      </c>
      <c r="D285" s="9" t="s">
        <v>303</v>
      </c>
      <c r="E285" s="4">
        <v>2</v>
      </c>
      <c r="F285" s="4">
        <v>22.12</v>
      </c>
      <c r="G285" s="29">
        <f t="shared" si="10"/>
        <v>44.24</v>
      </c>
    </row>
    <row r="286" spans="2:7" x14ac:dyDescent="0.25">
      <c r="B286" s="3" t="s">
        <v>5</v>
      </c>
      <c r="C286" s="3" t="s">
        <v>36</v>
      </c>
      <c r="D286" s="9" t="s">
        <v>304</v>
      </c>
      <c r="E286" s="4">
        <v>7</v>
      </c>
      <c r="F286" s="4">
        <v>23.9</v>
      </c>
      <c r="G286" s="29">
        <f t="shared" si="10"/>
        <v>167.3</v>
      </c>
    </row>
    <row r="287" spans="2:7" x14ac:dyDescent="0.25">
      <c r="B287" s="3" t="s">
        <v>5</v>
      </c>
      <c r="C287" s="3" t="s">
        <v>36</v>
      </c>
      <c r="D287" s="9" t="s">
        <v>305</v>
      </c>
      <c r="E287" s="4">
        <v>8</v>
      </c>
      <c r="F287" s="4">
        <v>26.36</v>
      </c>
      <c r="G287" s="29">
        <f t="shared" si="10"/>
        <v>210.88</v>
      </c>
    </row>
    <row r="288" spans="2:7" x14ac:dyDescent="0.25">
      <c r="B288" s="3" t="s">
        <v>5</v>
      </c>
      <c r="C288" s="3" t="s">
        <v>36</v>
      </c>
      <c r="D288" s="9" t="s">
        <v>306</v>
      </c>
      <c r="E288" s="4">
        <v>1</v>
      </c>
      <c r="F288" s="4">
        <v>133.75</v>
      </c>
      <c r="G288" s="29">
        <f t="shared" si="10"/>
        <v>133.75</v>
      </c>
    </row>
    <row r="289" spans="2:7" x14ac:dyDescent="0.25">
      <c r="B289" s="3" t="s">
        <v>5</v>
      </c>
      <c r="C289" s="3" t="s">
        <v>36</v>
      </c>
      <c r="D289" s="9" t="s">
        <v>307</v>
      </c>
      <c r="E289" s="4">
        <v>2</v>
      </c>
      <c r="F289" s="4">
        <v>164</v>
      </c>
      <c r="G289" s="29">
        <f t="shared" si="10"/>
        <v>328</v>
      </c>
    </row>
    <row r="290" spans="2:7" x14ac:dyDescent="0.25">
      <c r="B290" s="3" t="s">
        <v>5</v>
      </c>
      <c r="C290" s="3" t="s">
        <v>36</v>
      </c>
      <c r="D290" s="9" t="s">
        <v>308</v>
      </c>
      <c r="E290" s="4">
        <v>8</v>
      </c>
      <c r="F290" s="4">
        <v>179.39</v>
      </c>
      <c r="G290" s="29">
        <f t="shared" si="10"/>
        <v>1435.12</v>
      </c>
    </row>
    <row r="291" spans="2:7" x14ac:dyDescent="0.25">
      <c r="B291" s="3" t="s">
        <v>5</v>
      </c>
      <c r="C291" s="3" t="s">
        <v>36</v>
      </c>
      <c r="D291" s="9" t="s">
        <v>309</v>
      </c>
      <c r="E291" s="4">
        <v>1</v>
      </c>
      <c r="F291" s="4">
        <v>70.36</v>
      </c>
      <c r="G291" s="29">
        <f t="shared" si="10"/>
        <v>70.36</v>
      </c>
    </row>
    <row r="292" spans="2:7" x14ac:dyDescent="0.25">
      <c r="B292" s="3" t="s">
        <v>5</v>
      </c>
      <c r="C292" s="3" t="s">
        <v>36</v>
      </c>
      <c r="D292" s="9" t="s">
        <v>310</v>
      </c>
      <c r="E292" s="4">
        <v>4</v>
      </c>
      <c r="F292" s="4">
        <v>490.79</v>
      </c>
      <c r="G292" s="29">
        <f t="shared" si="10"/>
        <v>1963.16</v>
      </c>
    </row>
    <row r="293" spans="2:7" x14ac:dyDescent="0.25">
      <c r="B293" s="3" t="s">
        <v>5</v>
      </c>
      <c r="C293" s="3" t="s">
        <v>36</v>
      </c>
      <c r="D293" s="9" t="s">
        <v>311</v>
      </c>
      <c r="E293" s="4">
        <v>4</v>
      </c>
      <c r="F293" s="4">
        <v>516.41999999999996</v>
      </c>
      <c r="G293" s="29">
        <f t="shared" si="10"/>
        <v>2065.6799999999998</v>
      </c>
    </row>
    <row r="294" spans="2:7" x14ac:dyDescent="0.25">
      <c r="B294" s="3" t="s">
        <v>5</v>
      </c>
      <c r="C294" s="3" t="s">
        <v>36</v>
      </c>
      <c r="D294" s="9" t="s">
        <v>312</v>
      </c>
      <c r="E294" s="4">
        <v>1</v>
      </c>
      <c r="F294" s="4">
        <v>1409.29</v>
      </c>
      <c r="G294" s="29">
        <f t="shared" si="10"/>
        <v>1409.29</v>
      </c>
    </row>
    <row r="295" spans="2:7" x14ac:dyDescent="0.25">
      <c r="B295" s="3" t="s">
        <v>5</v>
      </c>
      <c r="C295" s="3" t="s">
        <v>313</v>
      </c>
      <c r="D295" s="9" t="s">
        <v>314</v>
      </c>
      <c r="E295" s="4">
        <v>117</v>
      </c>
      <c r="F295" s="4">
        <v>14.77</v>
      </c>
      <c r="G295" s="29">
        <f t="shared" si="10"/>
        <v>1728.09</v>
      </c>
    </row>
    <row r="296" spans="2:7" x14ac:dyDescent="0.25">
      <c r="B296" s="3" t="s">
        <v>5</v>
      </c>
      <c r="C296" s="3" t="s">
        <v>313</v>
      </c>
      <c r="D296" s="9" t="s">
        <v>315</v>
      </c>
      <c r="E296" s="4">
        <v>62</v>
      </c>
      <c r="F296" s="4">
        <v>40.51</v>
      </c>
      <c r="G296" s="29">
        <f t="shared" si="10"/>
        <v>2511.62</v>
      </c>
    </row>
    <row r="297" spans="2:7" x14ac:dyDescent="0.25">
      <c r="B297" s="5"/>
      <c r="C297" s="5"/>
      <c r="D297" s="10" t="s">
        <v>316</v>
      </c>
      <c r="E297" s="4">
        <v>1</v>
      </c>
      <c r="F297" s="6">
        <f>SUM(G266:G296)</f>
        <v>105786.44</v>
      </c>
      <c r="G297" s="30">
        <f t="shared" si="10"/>
        <v>105786.44</v>
      </c>
    </row>
    <row r="298" spans="2:7" x14ac:dyDescent="0.25">
      <c r="B298" s="31" t="s">
        <v>4</v>
      </c>
      <c r="C298" s="31" t="s">
        <v>317</v>
      </c>
      <c r="D298" s="31" t="s">
        <v>318</v>
      </c>
      <c r="E298" s="31">
        <f>E413</f>
        <v>1</v>
      </c>
      <c r="F298" s="31">
        <f>F413</f>
        <v>151170.71</v>
      </c>
      <c r="G298" s="32">
        <f>G413</f>
        <v>151170.71</v>
      </c>
    </row>
    <row r="299" spans="2:7" x14ac:dyDescent="0.25">
      <c r="B299" s="3" t="s">
        <v>5</v>
      </c>
      <c r="C299" s="3" t="s">
        <v>28</v>
      </c>
      <c r="D299" s="9" t="s">
        <v>47</v>
      </c>
      <c r="E299" s="4">
        <v>0</v>
      </c>
      <c r="F299" s="4">
        <v>115.3</v>
      </c>
      <c r="G299" s="29">
        <f t="shared" ref="G299:G362" si="11">ROUND(E299*F299,2)</f>
        <v>0</v>
      </c>
    </row>
    <row r="300" spans="2:7" x14ac:dyDescent="0.25">
      <c r="B300" s="3" t="s">
        <v>5</v>
      </c>
      <c r="C300" s="3" t="s">
        <v>36</v>
      </c>
      <c r="D300" s="9" t="s">
        <v>319</v>
      </c>
      <c r="E300" s="4">
        <v>0</v>
      </c>
      <c r="F300" s="4">
        <v>297.16000000000003</v>
      </c>
      <c r="G300" s="29">
        <f t="shared" si="11"/>
        <v>0</v>
      </c>
    </row>
    <row r="301" spans="2:7" x14ac:dyDescent="0.25">
      <c r="B301" s="3" t="s">
        <v>5</v>
      </c>
      <c r="C301" s="3" t="s">
        <v>36</v>
      </c>
      <c r="D301" s="9" t="s">
        <v>320</v>
      </c>
      <c r="E301" s="4">
        <v>0</v>
      </c>
      <c r="F301" s="4">
        <v>711.02</v>
      </c>
      <c r="G301" s="29">
        <f t="shared" si="11"/>
        <v>0</v>
      </c>
    </row>
    <row r="302" spans="2:7" x14ac:dyDescent="0.25">
      <c r="B302" s="3" t="s">
        <v>5</v>
      </c>
      <c r="C302" s="3" t="s">
        <v>52</v>
      </c>
      <c r="D302" s="9" t="s">
        <v>321</v>
      </c>
      <c r="E302" s="4">
        <v>0</v>
      </c>
      <c r="F302" s="4">
        <v>54.41</v>
      </c>
      <c r="G302" s="29">
        <f t="shared" si="11"/>
        <v>0</v>
      </c>
    </row>
    <row r="303" spans="2:7" x14ac:dyDescent="0.25">
      <c r="B303" s="3" t="s">
        <v>5</v>
      </c>
      <c r="C303" s="3" t="s">
        <v>52</v>
      </c>
      <c r="D303" s="9" t="s">
        <v>173</v>
      </c>
      <c r="E303" s="4">
        <v>121</v>
      </c>
      <c r="F303" s="4">
        <v>30.42</v>
      </c>
      <c r="G303" s="29">
        <f t="shared" si="11"/>
        <v>3680.82</v>
      </c>
    </row>
    <row r="304" spans="2:7" x14ac:dyDescent="0.25">
      <c r="B304" s="3" t="s">
        <v>5</v>
      </c>
      <c r="C304" s="3" t="s">
        <v>36</v>
      </c>
      <c r="D304" s="9" t="s">
        <v>322</v>
      </c>
      <c r="E304" s="4">
        <v>0</v>
      </c>
      <c r="F304" s="4">
        <v>38.909999999999997</v>
      </c>
      <c r="G304" s="29">
        <f t="shared" si="11"/>
        <v>0</v>
      </c>
    </row>
    <row r="305" spans="2:7" x14ac:dyDescent="0.25">
      <c r="B305" s="3" t="s">
        <v>5</v>
      </c>
      <c r="C305" s="3" t="s">
        <v>36</v>
      </c>
      <c r="D305" s="9" t="s">
        <v>323</v>
      </c>
      <c r="E305" s="4">
        <v>0</v>
      </c>
      <c r="F305" s="4">
        <v>117.53</v>
      </c>
      <c r="G305" s="29">
        <f t="shared" si="11"/>
        <v>0</v>
      </c>
    </row>
    <row r="306" spans="2:7" x14ac:dyDescent="0.25">
      <c r="B306" s="3" t="s">
        <v>5</v>
      </c>
      <c r="C306" s="3" t="s">
        <v>28</v>
      </c>
      <c r="D306" s="9" t="s">
        <v>324</v>
      </c>
      <c r="E306" s="4">
        <v>0</v>
      </c>
      <c r="F306" s="4">
        <v>25.93</v>
      </c>
      <c r="G306" s="29">
        <f t="shared" si="11"/>
        <v>0</v>
      </c>
    </row>
    <row r="307" spans="2:7" x14ac:dyDescent="0.25">
      <c r="B307" s="3" t="s">
        <v>5</v>
      </c>
      <c r="C307" s="3" t="s">
        <v>36</v>
      </c>
      <c r="D307" s="9" t="s">
        <v>325</v>
      </c>
      <c r="E307" s="4">
        <v>0</v>
      </c>
      <c r="F307" s="4">
        <v>30.78</v>
      </c>
      <c r="G307" s="29">
        <f t="shared" si="11"/>
        <v>0</v>
      </c>
    </row>
    <row r="308" spans="2:7" x14ac:dyDescent="0.25">
      <c r="B308" s="3" t="s">
        <v>5</v>
      </c>
      <c r="C308" s="3" t="s">
        <v>28</v>
      </c>
      <c r="D308" s="9" t="s">
        <v>326</v>
      </c>
      <c r="E308" s="4">
        <v>0</v>
      </c>
      <c r="F308" s="4">
        <v>2.15</v>
      </c>
      <c r="G308" s="29">
        <f t="shared" si="11"/>
        <v>0</v>
      </c>
    </row>
    <row r="309" spans="2:7" x14ac:dyDescent="0.25">
      <c r="B309" s="3" t="s">
        <v>5</v>
      </c>
      <c r="C309" s="3" t="s">
        <v>28</v>
      </c>
      <c r="D309" s="9" t="s">
        <v>327</v>
      </c>
      <c r="E309" s="4">
        <v>0</v>
      </c>
      <c r="F309" s="4">
        <v>2.0299999999999998</v>
      </c>
      <c r="G309" s="29">
        <f t="shared" si="11"/>
        <v>0</v>
      </c>
    </row>
    <row r="310" spans="2:7" x14ac:dyDescent="0.25">
      <c r="B310" s="3" t="s">
        <v>5</v>
      </c>
      <c r="C310" s="3" t="s">
        <v>36</v>
      </c>
      <c r="D310" s="9" t="s">
        <v>328</v>
      </c>
      <c r="E310" s="4">
        <v>0</v>
      </c>
      <c r="F310" s="4">
        <v>16.66</v>
      </c>
      <c r="G310" s="29">
        <f t="shared" si="11"/>
        <v>0</v>
      </c>
    </row>
    <row r="311" spans="2:7" x14ac:dyDescent="0.25">
      <c r="B311" s="3" t="s">
        <v>5</v>
      </c>
      <c r="C311" s="3" t="s">
        <v>36</v>
      </c>
      <c r="D311" s="9" t="s">
        <v>329</v>
      </c>
      <c r="E311" s="4">
        <v>0</v>
      </c>
      <c r="F311" s="4">
        <v>28.32</v>
      </c>
      <c r="G311" s="29">
        <f t="shared" si="11"/>
        <v>0</v>
      </c>
    </row>
    <row r="312" spans="2:7" x14ac:dyDescent="0.25">
      <c r="B312" s="3" t="s">
        <v>5</v>
      </c>
      <c r="C312" s="3" t="s">
        <v>36</v>
      </c>
      <c r="D312" s="9" t="s">
        <v>330</v>
      </c>
      <c r="E312" s="4">
        <v>0</v>
      </c>
      <c r="F312" s="4">
        <v>15.45</v>
      </c>
      <c r="G312" s="29">
        <f t="shared" si="11"/>
        <v>0</v>
      </c>
    </row>
    <row r="313" spans="2:7" x14ac:dyDescent="0.25">
      <c r="B313" s="3" t="s">
        <v>5</v>
      </c>
      <c r="C313" s="3" t="s">
        <v>28</v>
      </c>
      <c r="D313" s="9" t="s">
        <v>331</v>
      </c>
      <c r="E313" s="4">
        <v>0</v>
      </c>
      <c r="F313" s="4">
        <v>2.21</v>
      </c>
      <c r="G313" s="29">
        <f t="shared" si="11"/>
        <v>0</v>
      </c>
    </row>
    <row r="314" spans="2:7" x14ac:dyDescent="0.25">
      <c r="B314" s="3" t="s">
        <v>5</v>
      </c>
      <c r="C314" s="3" t="s">
        <v>28</v>
      </c>
      <c r="D314" s="9" t="s">
        <v>332</v>
      </c>
      <c r="E314" s="4">
        <v>0</v>
      </c>
      <c r="F314" s="4">
        <v>4.8</v>
      </c>
      <c r="G314" s="29">
        <f t="shared" si="11"/>
        <v>0</v>
      </c>
    </row>
    <row r="315" spans="2:7" x14ac:dyDescent="0.25">
      <c r="B315" s="3" t="s">
        <v>5</v>
      </c>
      <c r="C315" s="3" t="s">
        <v>36</v>
      </c>
      <c r="D315" s="9" t="s">
        <v>333</v>
      </c>
      <c r="E315" s="4">
        <v>0</v>
      </c>
      <c r="F315" s="4">
        <v>1256.82</v>
      </c>
      <c r="G315" s="29">
        <f t="shared" si="11"/>
        <v>0</v>
      </c>
    </row>
    <row r="316" spans="2:7" x14ac:dyDescent="0.25">
      <c r="B316" s="3" t="s">
        <v>5</v>
      </c>
      <c r="C316" s="3" t="s">
        <v>36</v>
      </c>
      <c r="D316" s="9" t="s">
        <v>334</v>
      </c>
      <c r="E316" s="4">
        <v>0</v>
      </c>
      <c r="F316" s="4">
        <v>4579.75</v>
      </c>
      <c r="G316" s="29">
        <f t="shared" si="11"/>
        <v>0</v>
      </c>
    </row>
    <row r="317" spans="2:7" x14ac:dyDescent="0.25">
      <c r="B317" s="3" t="s">
        <v>5</v>
      </c>
      <c r="C317" s="3" t="s">
        <v>36</v>
      </c>
      <c r="D317" s="9" t="s">
        <v>335</v>
      </c>
      <c r="E317" s="4">
        <v>0</v>
      </c>
      <c r="F317" s="4">
        <v>1825.38</v>
      </c>
      <c r="G317" s="29">
        <f t="shared" si="11"/>
        <v>0</v>
      </c>
    </row>
    <row r="318" spans="2:7" x14ac:dyDescent="0.25">
      <c r="B318" s="3" t="s">
        <v>5</v>
      </c>
      <c r="C318" s="3" t="s">
        <v>36</v>
      </c>
      <c r="D318" s="9" t="s">
        <v>336</v>
      </c>
      <c r="E318" s="4">
        <v>0</v>
      </c>
      <c r="F318" s="4">
        <v>182.55</v>
      </c>
      <c r="G318" s="29">
        <f t="shared" si="11"/>
        <v>0</v>
      </c>
    </row>
    <row r="319" spans="2:7" x14ac:dyDescent="0.25">
      <c r="B319" s="3" t="s">
        <v>5</v>
      </c>
      <c r="C319" s="3" t="s">
        <v>36</v>
      </c>
      <c r="D319" s="9" t="s">
        <v>337</v>
      </c>
      <c r="E319" s="4">
        <v>0</v>
      </c>
      <c r="F319" s="4">
        <v>42.2</v>
      </c>
      <c r="G319" s="29">
        <f t="shared" si="11"/>
        <v>0</v>
      </c>
    </row>
    <row r="320" spans="2:7" x14ac:dyDescent="0.25">
      <c r="B320" s="3" t="s">
        <v>5</v>
      </c>
      <c r="C320" s="3" t="s">
        <v>36</v>
      </c>
      <c r="D320" s="9" t="s">
        <v>338</v>
      </c>
      <c r="E320" s="4">
        <v>0</v>
      </c>
      <c r="F320" s="4">
        <v>56.24</v>
      </c>
      <c r="G320" s="29">
        <f t="shared" si="11"/>
        <v>0</v>
      </c>
    </row>
    <row r="321" spans="2:7" x14ac:dyDescent="0.25">
      <c r="B321" s="3" t="s">
        <v>5</v>
      </c>
      <c r="C321" s="3" t="s">
        <v>36</v>
      </c>
      <c r="D321" s="9" t="s">
        <v>339</v>
      </c>
      <c r="E321" s="4">
        <v>0</v>
      </c>
      <c r="F321" s="4">
        <v>4180.57</v>
      </c>
      <c r="G321" s="29">
        <f t="shared" si="11"/>
        <v>0</v>
      </c>
    </row>
    <row r="322" spans="2:7" x14ac:dyDescent="0.25">
      <c r="B322" s="3" t="s">
        <v>5</v>
      </c>
      <c r="C322" s="3" t="s">
        <v>36</v>
      </c>
      <c r="D322" s="9" t="s">
        <v>340</v>
      </c>
      <c r="E322" s="4">
        <v>0</v>
      </c>
      <c r="F322" s="4">
        <v>109.91</v>
      </c>
      <c r="G322" s="29">
        <f t="shared" si="11"/>
        <v>0</v>
      </c>
    </row>
    <row r="323" spans="2:7" x14ac:dyDescent="0.25">
      <c r="B323" s="3" t="s">
        <v>5</v>
      </c>
      <c r="C323" s="3" t="s">
        <v>36</v>
      </c>
      <c r="D323" s="9" t="s">
        <v>341</v>
      </c>
      <c r="E323" s="4">
        <v>0</v>
      </c>
      <c r="F323" s="4">
        <v>791.5</v>
      </c>
      <c r="G323" s="29">
        <f t="shared" si="11"/>
        <v>0</v>
      </c>
    </row>
    <row r="324" spans="2:7" x14ac:dyDescent="0.25">
      <c r="B324" s="3" t="s">
        <v>5</v>
      </c>
      <c r="C324" s="3" t="s">
        <v>36</v>
      </c>
      <c r="D324" s="9" t="s">
        <v>342</v>
      </c>
      <c r="E324" s="4">
        <v>0</v>
      </c>
      <c r="F324" s="4">
        <v>3134.02</v>
      </c>
      <c r="G324" s="29">
        <f t="shared" si="11"/>
        <v>0</v>
      </c>
    </row>
    <row r="325" spans="2:7" x14ac:dyDescent="0.25">
      <c r="B325" s="3" t="s">
        <v>5</v>
      </c>
      <c r="C325" s="3" t="s">
        <v>28</v>
      </c>
      <c r="D325" s="9" t="s">
        <v>343</v>
      </c>
      <c r="E325" s="4">
        <v>0</v>
      </c>
      <c r="F325" s="4">
        <v>21.5</v>
      </c>
      <c r="G325" s="29">
        <f t="shared" si="11"/>
        <v>0</v>
      </c>
    </row>
    <row r="326" spans="2:7" x14ac:dyDescent="0.25">
      <c r="B326" s="3" t="s">
        <v>5</v>
      </c>
      <c r="C326" s="3" t="s">
        <v>52</v>
      </c>
      <c r="D326" s="9" t="s">
        <v>344</v>
      </c>
      <c r="E326" s="4">
        <v>0</v>
      </c>
      <c r="F326" s="4">
        <v>7.23</v>
      </c>
      <c r="G326" s="29">
        <f t="shared" si="11"/>
        <v>0</v>
      </c>
    </row>
    <row r="327" spans="2:7" x14ac:dyDescent="0.25">
      <c r="B327" s="3" t="s">
        <v>5</v>
      </c>
      <c r="C327" s="3" t="s">
        <v>52</v>
      </c>
      <c r="D327" s="9" t="s">
        <v>122</v>
      </c>
      <c r="E327" s="4">
        <v>6.5</v>
      </c>
      <c r="F327" s="4">
        <v>36.54</v>
      </c>
      <c r="G327" s="29">
        <f t="shared" si="11"/>
        <v>237.51</v>
      </c>
    </row>
    <row r="328" spans="2:7" x14ac:dyDescent="0.25">
      <c r="B328" s="3" t="s">
        <v>5</v>
      </c>
      <c r="C328" s="3" t="s">
        <v>52</v>
      </c>
      <c r="D328" s="9" t="s">
        <v>345</v>
      </c>
      <c r="E328" s="4">
        <v>9.1</v>
      </c>
      <c r="F328" s="4">
        <v>21.83</v>
      </c>
      <c r="G328" s="29">
        <f t="shared" si="11"/>
        <v>198.65</v>
      </c>
    </row>
    <row r="329" spans="2:7" x14ac:dyDescent="0.25">
      <c r="B329" s="3" t="s">
        <v>5</v>
      </c>
      <c r="C329" s="3" t="s">
        <v>28</v>
      </c>
      <c r="D329" s="9" t="s">
        <v>219</v>
      </c>
      <c r="E329" s="4">
        <v>2</v>
      </c>
      <c r="F329" s="4">
        <v>164.22</v>
      </c>
      <c r="G329" s="29">
        <f t="shared" si="11"/>
        <v>328.44</v>
      </c>
    </row>
    <row r="330" spans="2:7" x14ac:dyDescent="0.25">
      <c r="B330" s="3" t="s">
        <v>5</v>
      </c>
      <c r="C330" s="3" t="s">
        <v>52</v>
      </c>
      <c r="D330" s="9" t="s">
        <v>184</v>
      </c>
      <c r="E330" s="4">
        <v>803.1</v>
      </c>
      <c r="F330" s="4">
        <v>0.27</v>
      </c>
      <c r="G330" s="29">
        <f t="shared" si="11"/>
        <v>216.84</v>
      </c>
    </row>
    <row r="331" spans="2:7" x14ac:dyDescent="0.25">
      <c r="B331" s="3" t="s">
        <v>5</v>
      </c>
      <c r="C331" s="3" t="s">
        <v>52</v>
      </c>
      <c r="D331" s="9" t="s">
        <v>185</v>
      </c>
      <c r="E331" s="4">
        <v>803.1</v>
      </c>
      <c r="F331" s="4">
        <v>17.16</v>
      </c>
      <c r="G331" s="29">
        <f t="shared" si="11"/>
        <v>13781.2</v>
      </c>
    </row>
    <row r="332" spans="2:7" x14ac:dyDescent="0.25">
      <c r="B332" s="3" t="s">
        <v>5</v>
      </c>
      <c r="C332" s="3" t="s">
        <v>36</v>
      </c>
      <c r="D332" s="9" t="s">
        <v>346</v>
      </c>
      <c r="E332" s="4">
        <v>1</v>
      </c>
      <c r="F332" s="4">
        <v>213.68</v>
      </c>
      <c r="G332" s="29">
        <f t="shared" si="11"/>
        <v>213.68</v>
      </c>
    </row>
    <row r="333" spans="2:7" x14ac:dyDescent="0.25">
      <c r="B333" s="3" t="s">
        <v>5</v>
      </c>
      <c r="C333" s="3" t="s">
        <v>36</v>
      </c>
      <c r="D333" s="9" t="s">
        <v>347</v>
      </c>
      <c r="E333" s="4">
        <v>1</v>
      </c>
      <c r="F333" s="4">
        <v>71.260000000000005</v>
      </c>
      <c r="G333" s="29">
        <f t="shared" si="11"/>
        <v>71.260000000000005</v>
      </c>
    </row>
    <row r="334" spans="2:7" x14ac:dyDescent="0.25">
      <c r="B334" s="3" t="s">
        <v>5</v>
      </c>
      <c r="C334" s="3" t="s">
        <v>52</v>
      </c>
      <c r="D334" s="9" t="s">
        <v>348</v>
      </c>
      <c r="E334" s="4">
        <v>3.3</v>
      </c>
      <c r="F334" s="4">
        <v>29.39</v>
      </c>
      <c r="G334" s="29">
        <f t="shared" si="11"/>
        <v>96.99</v>
      </c>
    </row>
    <row r="335" spans="2:7" x14ac:dyDescent="0.25">
      <c r="B335" s="3" t="s">
        <v>5</v>
      </c>
      <c r="C335" s="3" t="s">
        <v>28</v>
      </c>
      <c r="D335" s="9" t="s">
        <v>349</v>
      </c>
      <c r="E335" s="4">
        <v>3</v>
      </c>
      <c r="F335" s="4">
        <v>25.5</v>
      </c>
      <c r="G335" s="29">
        <f t="shared" si="11"/>
        <v>76.5</v>
      </c>
    </row>
    <row r="336" spans="2:7" x14ac:dyDescent="0.25">
      <c r="B336" s="3" t="s">
        <v>5</v>
      </c>
      <c r="C336" s="3" t="s">
        <v>52</v>
      </c>
      <c r="D336" s="9" t="s">
        <v>350</v>
      </c>
      <c r="E336" s="4">
        <v>3.11</v>
      </c>
      <c r="F336" s="4">
        <v>121.76</v>
      </c>
      <c r="G336" s="29">
        <f t="shared" si="11"/>
        <v>378.67</v>
      </c>
    </row>
    <row r="337" spans="2:7" x14ac:dyDescent="0.25">
      <c r="B337" s="3" t="s">
        <v>5</v>
      </c>
      <c r="C337" s="3" t="s">
        <v>17</v>
      </c>
      <c r="D337" s="9" t="s">
        <v>351</v>
      </c>
      <c r="E337" s="4">
        <v>2.0299999999999998</v>
      </c>
      <c r="F337" s="4">
        <v>105.89</v>
      </c>
      <c r="G337" s="29">
        <f t="shared" si="11"/>
        <v>214.96</v>
      </c>
    </row>
    <row r="338" spans="2:7" x14ac:dyDescent="0.25">
      <c r="B338" s="3" t="s">
        <v>5</v>
      </c>
      <c r="C338" s="3" t="s">
        <v>17</v>
      </c>
      <c r="D338" s="9" t="s">
        <v>352</v>
      </c>
      <c r="E338" s="4">
        <v>7.56</v>
      </c>
      <c r="F338" s="4">
        <v>150.16</v>
      </c>
      <c r="G338" s="29">
        <f t="shared" si="11"/>
        <v>1135.21</v>
      </c>
    </row>
    <row r="339" spans="2:7" ht="22.5" x14ac:dyDescent="0.25">
      <c r="B339" s="3" t="s">
        <v>5</v>
      </c>
      <c r="C339" s="3" t="s">
        <v>17</v>
      </c>
      <c r="D339" s="9" t="s">
        <v>353</v>
      </c>
      <c r="E339" s="4">
        <v>13.87</v>
      </c>
      <c r="F339" s="4">
        <v>312.36</v>
      </c>
      <c r="G339" s="29">
        <f t="shared" si="11"/>
        <v>4332.43</v>
      </c>
    </row>
    <row r="340" spans="2:7" x14ac:dyDescent="0.25">
      <c r="B340" s="3" t="s">
        <v>5</v>
      </c>
      <c r="C340" s="3" t="s">
        <v>17</v>
      </c>
      <c r="D340" s="9" t="s">
        <v>354</v>
      </c>
      <c r="E340" s="4">
        <v>4.05</v>
      </c>
      <c r="F340" s="4">
        <v>218.02</v>
      </c>
      <c r="G340" s="29">
        <f t="shared" si="11"/>
        <v>882.98</v>
      </c>
    </row>
    <row r="341" spans="2:7" x14ac:dyDescent="0.25">
      <c r="B341" s="3" t="s">
        <v>5</v>
      </c>
      <c r="C341" s="3" t="s">
        <v>52</v>
      </c>
      <c r="D341" s="9" t="s">
        <v>355</v>
      </c>
      <c r="E341" s="4">
        <v>10.4</v>
      </c>
      <c r="F341" s="4">
        <v>51.89</v>
      </c>
      <c r="G341" s="29">
        <f t="shared" si="11"/>
        <v>539.66</v>
      </c>
    </row>
    <row r="342" spans="2:7" x14ac:dyDescent="0.25">
      <c r="B342" s="3" t="s">
        <v>5</v>
      </c>
      <c r="C342" s="3" t="s">
        <v>36</v>
      </c>
      <c r="D342" s="9" t="s">
        <v>356</v>
      </c>
      <c r="E342" s="4">
        <v>1</v>
      </c>
      <c r="F342" s="4">
        <v>4720.8900000000003</v>
      </c>
      <c r="G342" s="29">
        <f t="shared" si="11"/>
        <v>4720.8900000000003</v>
      </c>
    </row>
    <row r="343" spans="2:7" x14ac:dyDescent="0.25">
      <c r="B343" s="3" t="s">
        <v>5</v>
      </c>
      <c r="C343" s="3" t="s">
        <v>36</v>
      </c>
      <c r="D343" s="9" t="s">
        <v>357</v>
      </c>
      <c r="E343" s="4">
        <v>1</v>
      </c>
      <c r="F343" s="4">
        <v>569.86</v>
      </c>
      <c r="G343" s="29">
        <f t="shared" si="11"/>
        <v>569.86</v>
      </c>
    </row>
    <row r="344" spans="2:7" x14ac:dyDescent="0.25">
      <c r="B344" s="3" t="s">
        <v>5</v>
      </c>
      <c r="C344" s="3" t="s">
        <v>36</v>
      </c>
      <c r="D344" s="9" t="s">
        <v>358</v>
      </c>
      <c r="E344" s="4">
        <v>1</v>
      </c>
      <c r="F344" s="4">
        <v>5279.29</v>
      </c>
      <c r="G344" s="29">
        <f t="shared" si="11"/>
        <v>5279.29</v>
      </c>
    </row>
    <row r="345" spans="2:7" x14ac:dyDescent="0.25">
      <c r="B345" s="3" t="s">
        <v>5</v>
      </c>
      <c r="C345" s="3" t="s">
        <v>36</v>
      </c>
      <c r="D345" s="9" t="s">
        <v>359</v>
      </c>
      <c r="E345" s="4">
        <v>20</v>
      </c>
      <c r="F345" s="4">
        <v>402.34</v>
      </c>
      <c r="G345" s="29">
        <f t="shared" si="11"/>
        <v>8046.8</v>
      </c>
    </row>
    <row r="346" spans="2:7" x14ac:dyDescent="0.25">
      <c r="B346" s="3" t="s">
        <v>5</v>
      </c>
      <c r="C346" s="3" t="s">
        <v>36</v>
      </c>
      <c r="D346" s="9" t="s">
        <v>360</v>
      </c>
      <c r="E346" s="4">
        <v>5</v>
      </c>
      <c r="F346" s="4">
        <v>636.24</v>
      </c>
      <c r="G346" s="29">
        <f t="shared" si="11"/>
        <v>3181.2</v>
      </c>
    </row>
    <row r="347" spans="2:7" ht="22.5" x14ac:dyDescent="0.25">
      <c r="B347" s="3" t="s">
        <v>5</v>
      </c>
      <c r="C347" s="3" t="s">
        <v>36</v>
      </c>
      <c r="D347" s="9" t="s">
        <v>361</v>
      </c>
      <c r="E347" s="4">
        <v>1</v>
      </c>
      <c r="F347" s="4">
        <v>6702.54</v>
      </c>
      <c r="G347" s="29">
        <f t="shared" si="11"/>
        <v>6702.54</v>
      </c>
    </row>
    <row r="348" spans="2:7" x14ac:dyDescent="0.25">
      <c r="B348" s="3" t="s">
        <v>5</v>
      </c>
      <c r="C348" s="3" t="s">
        <v>36</v>
      </c>
      <c r="D348" s="9" t="s">
        <v>362</v>
      </c>
      <c r="E348" s="4">
        <v>1</v>
      </c>
      <c r="F348" s="4">
        <v>4098.43</v>
      </c>
      <c r="G348" s="29">
        <f t="shared" si="11"/>
        <v>4098.43</v>
      </c>
    </row>
    <row r="349" spans="2:7" x14ac:dyDescent="0.25">
      <c r="B349" s="3" t="s">
        <v>5</v>
      </c>
      <c r="C349" s="3" t="s">
        <v>36</v>
      </c>
      <c r="D349" s="9" t="s">
        <v>363</v>
      </c>
      <c r="E349" s="4">
        <v>8</v>
      </c>
      <c r="F349" s="4">
        <v>644.45000000000005</v>
      </c>
      <c r="G349" s="29">
        <f t="shared" si="11"/>
        <v>5155.6000000000004</v>
      </c>
    </row>
    <row r="350" spans="2:7" x14ac:dyDescent="0.25">
      <c r="B350" s="3" t="s">
        <v>5</v>
      </c>
      <c r="C350" s="3" t="s">
        <v>36</v>
      </c>
      <c r="D350" s="9" t="s">
        <v>364</v>
      </c>
      <c r="E350" s="4">
        <v>4</v>
      </c>
      <c r="F350" s="4">
        <v>1436.33</v>
      </c>
      <c r="G350" s="29">
        <f t="shared" si="11"/>
        <v>5745.32</v>
      </c>
    </row>
    <row r="351" spans="2:7" x14ac:dyDescent="0.25">
      <c r="B351" s="3" t="s">
        <v>5</v>
      </c>
      <c r="C351" s="3" t="s">
        <v>36</v>
      </c>
      <c r="D351" s="9" t="s">
        <v>365</v>
      </c>
      <c r="E351" s="4">
        <v>2</v>
      </c>
      <c r="F351" s="4">
        <v>186.68</v>
      </c>
      <c r="G351" s="29">
        <f t="shared" si="11"/>
        <v>373.36</v>
      </c>
    </row>
    <row r="352" spans="2:7" x14ac:dyDescent="0.25">
      <c r="B352" s="3" t="s">
        <v>5</v>
      </c>
      <c r="C352" s="3" t="s">
        <v>36</v>
      </c>
      <c r="D352" s="9" t="s">
        <v>366</v>
      </c>
      <c r="E352" s="4">
        <v>4</v>
      </c>
      <c r="F352" s="4">
        <v>2261.5</v>
      </c>
      <c r="G352" s="29">
        <f t="shared" si="11"/>
        <v>9046</v>
      </c>
    </row>
    <row r="353" spans="2:7" x14ac:dyDescent="0.25">
      <c r="B353" s="3" t="s">
        <v>5</v>
      </c>
      <c r="C353" s="3" t="s">
        <v>36</v>
      </c>
      <c r="D353" s="9" t="s">
        <v>367</v>
      </c>
      <c r="E353" s="4">
        <v>1</v>
      </c>
      <c r="F353" s="4">
        <v>7440.37</v>
      </c>
      <c r="G353" s="29">
        <f t="shared" si="11"/>
        <v>7440.37</v>
      </c>
    </row>
    <row r="354" spans="2:7" x14ac:dyDescent="0.25">
      <c r="B354" s="3" t="s">
        <v>5</v>
      </c>
      <c r="C354" s="3" t="s">
        <v>36</v>
      </c>
      <c r="D354" s="9" t="s">
        <v>368</v>
      </c>
      <c r="E354" s="4">
        <v>4</v>
      </c>
      <c r="F354" s="4">
        <v>386.11</v>
      </c>
      <c r="G354" s="29">
        <f t="shared" si="11"/>
        <v>1544.44</v>
      </c>
    </row>
    <row r="355" spans="2:7" x14ac:dyDescent="0.25">
      <c r="B355" s="3" t="s">
        <v>5</v>
      </c>
      <c r="C355" s="3" t="s">
        <v>36</v>
      </c>
      <c r="D355" s="9" t="s">
        <v>369</v>
      </c>
      <c r="E355" s="4">
        <v>1</v>
      </c>
      <c r="F355" s="4">
        <v>381.52</v>
      </c>
      <c r="G355" s="29">
        <f t="shared" si="11"/>
        <v>381.52</v>
      </c>
    </row>
    <row r="356" spans="2:7" x14ac:dyDescent="0.25">
      <c r="B356" s="3" t="s">
        <v>5</v>
      </c>
      <c r="C356" s="3" t="s">
        <v>28</v>
      </c>
      <c r="D356" s="9" t="s">
        <v>370</v>
      </c>
      <c r="E356" s="4">
        <v>69</v>
      </c>
      <c r="F356" s="4">
        <v>23.41</v>
      </c>
      <c r="G356" s="29">
        <f t="shared" si="11"/>
        <v>1615.29</v>
      </c>
    </row>
    <row r="357" spans="2:7" x14ac:dyDescent="0.25">
      <c r="B357" s="3" t="s">
        <v>5</v>
      </c>
      <c r="C357" s="3" t="s">
        <v>28</v>
      </c>
      <c r="D357" s="9" t="s">
        <v>371</v>
      </c>
      <c r="E357" s="4">
        <v>2</v>
      </c>
      <c r="F357" s="4">
        <v>30.02</v>
      </c>
      <c r="G357" s="29">
        <f t="shared" si="11"/>
        <v>60.04</v>
      </c>
    </row>
    <row r="358" spans="2:7" x14ac:dyDescent="0.25">
      <c r="B358" s="3" t="s">
        <v>5</v>
      </c>
      <c r="C358" s="3" t="s">
        <v>28</v>
      </c>
      <c r="D358" s="9" t="s">
        <v>372</v>
      </c>
      <c r="E358" s="4">
        <v>90</v>
      </c>
      <c r="F358" s="4">
        <v>52.64</v>
      </c>
      <c r="G358" s="29">
        <f t="shared" si="11"/>
        <v>4737.6000000000004</v>
      </c>
    </row>
    <row r="359" spans="2:7" x14ac:dyDescent="0.25">
      <c r="B359" s="3" t="s">
        <v>5</v>
      </c>
      <c r="C359" s="3" t="s">
        <v>28</v>
      </c>
      <c r="D359" s="9" t="s">
        <v>373</v>
      </c>
      <c r="E359" s="4">
        <v>1</v>
      </c>
      <c r="F359" s="4">
        <v>35.549999999999997</v>
      </c>
      <c r="G359" s="29">
        <f t="shared" si="11"/>
        <v>35.549999999999997</v>
      </c>
    </row>
    <row r="360" spans="2:7" x14ac:dyDescent="0.25">
      <c r="B360" s="3" t="s">
        <v>5</v>
      </c>
      <c r="C360" s="3" t="s">
        <v>36</v>
      </c>
      <c r="D360" s="9" t="s">
        <v>374</v>
      </c>
      <c r="E360" s="4">
        <v>40</v>
      </c>
      <c r="F360" s="4">
        <v>106.61</v>
      </c>
      <c r="G360" s="29">
        <f t="shared" si="11"/>
        <v>4264.3999999999996</v>
      </c>
    </row>
    <row r="361" spans="2:7" x14ac:dyDescent="0.25">
      <c r="B361" s="3" t="s">
        <v>5</v>
      </c>
      <c r="C361" s="3" t="s">
        <v>28</v>
      </c>
      <c r="D361" s="9" t="s">
        <v>375</v>
      </c>
      <c r="E361" s="4">
        <v>983</v>
      </c>
      <c r="F361" s="4">
        <v>12.28</v>
      </c>
      <c r="G361" s="29">
        <f t="shared" si="11"/>
        <v>12071.24</v>
      </c>
    </row>
    <row r="362" spans="2:7" x14ac:dyDescent="0.25">
      <c r="B362" s="3" t="s">
        <v>5</v>
      </c>
      <c r="C362" s="3" t="s">
        <v>28</v>
      </c>
      <c r="D362" s="9" t="s">
        <v>376</v>
      </c>
      <c r="E362" s="4">
        <v>45</v>
      </c>
      <c r="F362" s="4">
        <v>5.38</v>
      </c>
      <c r="G362" s="29">
        <f t="shared" si="11"/>
        <v>242.1</v>
      </c>
    </row>
    <row r="363" spans="2:7" x14ac:dyDescent="0.25">
      <c r="B363" s="3" t="s">
        <v>5</v>
      </c>
      <c r="C363" s="3" t="s">
        <v>28</v>
      </c>
      <c r="D363" s="9" t="s">
        <v>377</v>
      </c>
      <c r="E363" s="4">
        <v>140</v>
      </c>
      <c r="F363" s="4">
        <v>3.38</v>
      </c>
      <c r="G363" s="29">
        <f t="shared" ref="G363:G413" si="12">ROUND(E363*F363,2)</f>
        <v>473.2</v>
      </c>
    </row>
    <row r="364" spans="2:7" x14ac:dyDescent="0.25">
      <c r="B364" s="3" t="s">
        <v>5</v>
      </c>
      <c r="C364" s="3" t="s">
        <v>28</v>
      </c>
      <c r="D364" s="9" t="s">
        <v>378</v>
      </c>
      <c r="E364" s="4">
        <v>120</v>
      </c>
      <c r="F364" s="4">
        <v>37.53</v>
      </c>
      <c r="G364" s="29">
        <f t="shared" si="12"/>
        <v>4503.6000000000004</v>
      </c>
    </row>
    <row r="365" spans="2:7" x14ac:dyDescent="0.25">
      <c r="B365" s="3" t="s">
        <v>5</v>
      </c>
      <c r="C365" s="3" t="s">
        <v>28</v>
      </c>
      <c r="D365" s="9" t="s">
        <v>379</v>
      </c>
      <c r="E365" s="4">
        <v>37</v>
      </c>
      <c r="F365" s="4">
        <v>1.72</v>
      </c>
      <c r="G365" s="29">
        <f t="shared" si="12"/>
        <v>63.64</v>
      </c>
    </row>
    <row r="366" spans="2:7" x14ac:dyDescent="0.25">
      <c r="B366" s="3" t="s">
        <v>5</v>
      </c>
      <c r="C366" s="3" t="s">
        <v>28</v>
      </c>
      <c r="D366" s="9" t="s">
        <v>380</v>
      </c>
      <c r="E366" s="4">
        <v>5</v>
      </c>
      <c r="F366" s="4">
        <v>12.93</v>
      </c>
      <c r="G366" s="29">
        <f t="shared" si="12"/>
        <v>64.650000000000006</v>
      </c>
    </row>
    <row r="367" spans="2:7" ht="22.5" x14ac:dyDescent="0.25">
      <c r="B367" s="3" t="s">
        <v>5</v>
      </c>
      <c r="C367" s="3" t="s">
        <v>36</v>
      </c>
      <c r="D367" s="9" t="s">
        <v>381</v>
      </c>
      <c r="E367" s="4">
        <v>1</v>
      </c>
      <c r="F367" s="4">
        <v>720.63</v>
      </c>
      <c r="G367" s="29">
        <f t="shared" si="12"/>
        <v>720.63</v>
      </c>
    </row>
    <row r="368" spans="2:7" x14ac:dyDescent="0.25">
      <c r="B368" s="3" t="s">
        <v>5</v>
      </c>
      <c r="C368" s="3" t="s">
        <v>313</v>
      </c>
      <c r="D368" s="9" t="s">
        <v>382</v>
      </c>
      <c r="E368" s="4">
        <v>1</v>
      </c>
      <c r="F368" s="4">
        <v>7.45</v>
      </c>
      <c r="G368" s="29">
        <f t="shared" si="12"/>
        <v>7.45</v>
      </c>
    </row>
    <row r="369" spans="2:7" x14ac:dyDescent="0.25">
      <c r="B369" s="3" t="s">
        <v>5</v>
      </c>
      <c r="C369" s="3" t="s">
        <v>36</v>
      </c>
      <c r="D369" s="9" t="s">
        <v>383</v>
      </c>
      <c r="E369" s="4">
        <v>4</v>
      </c>
      <c r="F369" s="4">
        <v>113.01</v>
      </c>
      <c r="G369" s="29">
        <f t="shared" si="12"/>
        <v>452.04</v>
      </c>
    </row>
    <row r="370" spans="2:7" x14ac:dyDescent="0.25">
      <c r="B370" s="3" t="s">
        <v>5</v>
      </c>
      <c r="C370" s="3" t="s">
        <v>36</v>
      </c>
      <c r="D370" s="9" t="s">
        <v>384</v>
      </c>
      <c r="E370" s="4">
        <v>4</v>
      </c>
      <c r="F370" s="4">
        <v>102.25</v>
      </c>
      <c r="G370" s="29">
        <f t="shared" si="12"/>
        <v>409</v>
      </c>
    </row>
    <row r="371" spans="2:7" x14ac:dyDescent="0.25">
      <c r="B371" s="3" t="s">
        <v>5</v>
      </c>
      <c r="C371" s="3" t="s">
        <v>36</v>
      </c>
      <c r="D371" s="9" t="s">
        <v>385</v>
      </c>
      <c r="E371" s="4">
        <v>3</v>
      </c>
      <c r="F371" s="4">
        <v>40.57</v>
      </c>
      <c r="G371" s="29">
        <f t="shared" si="12"/>
        <v>121.71</v>
      </c>
    </row>
    <row r="372" spans="2:7" x14ac:dyDescent="0.25">
      <c r="B372" s="3" t="s">
        <v>5</v>
      </c>
      <c r="C372" s="3" t="s">
        <v>36</v>
      </c>
      <c r="D372" s="9" t="s">
        <v>386</v>
      </c>
      <c r="E372" s="4">
        <v>10</v>
      </c>
      <c r="F372" s="4">
        <v>41.2</v>
      </c>
      <c r="G372" s="29">
        <f t="shared" si="12"/>
        <v>412</v>
      </c>
    </row>
    <row r="373" spans="2:7" x14ac:dyDescent="0.25">
      <c r="B373" s="3" t="s">
        <v>5</v>
      </c>
      <c r="C373" s="3" t="s">
        <v>36</v>
      </c>
      <c r="D373" s="9" t="s">
        <v>387</v>
      </c>
      <c r="E373" s="4">
        <v>1</v>
      </c>
      <c r="F373" s="4">
        <v>40.72</v>
      </c>
      <c r="G373" s="29">
        <f t="shared" si="12"/>
        <v>40.72</v>
      </c>
    </row>
    <row r="374" spans="2:7" x14ac:dyDescent="0.25">
      <c r="B374" s="3" t="s">
        <v>5</v>
      </c>
      <c r="C374" s="3" t="s">
        <v>36</v>
      </c>
      <c r="D374" s="9" t="s">
        <v>388</v>
      </c>
      <c r="E374" s="4">
        <v>8</v>
      </c>
      <c r="F374" s="4">
        <v>34.61</v>
      </c>
      <c r="G374" s="29">
        <f t="shared" si="12"/>
        <v>276.88</v>
      </c>
    </row>
    <row r="375" spans="2:7" x14ac:dyDescent="0.25">
      <c r="B375" s="3" t="s">
        <v>5</v>
      </c>
      <c r="C375" s="3" t="s">
        <v>36</v>
      </c>
      <c r="D375" s="9" t="s">
        <v>389</v>
      </c>
      <c r="E375" s="4">
        <v>1</v>
      </c>
      <c r="F375" s="4">
        <v>12.77</v>
      </c>
      <c r="G375" s="29">
        <f t="shared" si="12"/>
        <v>12.77</v>
      </c>
    </row>
    <row r="376" spans="2:7" x14ac:dyDescent="0.25">
      <c r="B376" s="3" t="s">
        <v>5</v>
      </c>
      <c r="C376" s="3" t="s">
        <v>36</v>
      </c>
      <c r="D376" s="9" t="s">
        <v>390</v>
      </c>
      <c r="E376" s="4">
        <v>1</v>
      </c>
      <c r="F376" s="4">
        <v>191</v>
      </c>
      <c r="G376" s="29">
        <f t="shared" si="12"/>
        <v>191</v>
      </c>
    </row>
    <row r="377" spans="2:7" x14ac:dyDescent="0.25">
      <c r="B377" s="3" t="s">
        <v>5</v>
      </c>
      <c r="C377" s="3" t="s">
        <v>36</v>
      </c>
      <c r="D377" s="9" t="s">
        <v>391</v>
      </c>
      <c r="E377" s="4">
        <v>10</v>
      </c>
      <c r="F377" s="4">
        <v>23.57</v>
      </c>
      <c r="G377" s="29">
        <f t="shared" si="12"/>
        <v>235.7</v>
      </c>
    </row>
    <row r="378" spans="2:7" x14ac:dyDescent="0.25">
      <c r="B378" s="3" t="s">
        <v>5</v>
      </c>
      <c r="C378" s="3" t="s">
        <v>36</v>
      </c>
      <c r="D378" s="9" t="s">
        <v>392</v>
      </c>
      <c r="E378" s="4">
        <v>10</v>
      </c>
      <c r="F378" s="4">
        <v>7.31</v>
      </c>
      <c r="G378" s="29">
        <f t="shared" si="12"/>
        <v>73.099999999999994</v>
      </c>
    </row>
    <row r="379" spans="2:7" x14ac:dyDescent="0.25">
      <c r="B379" s="3" t="s">
        <v>5</v>
      </c>
      <c r="C379" s="3" t="s">
        <v>28</v>
      </c>
      <c r="D379" s="9" t="s">
        <v>393</v>
      </c>
      <c r="E379" s="4">
        <v>35</v>
      </c>
      <c r="F379" s="4">
        <v>14.99</v>
      </c>
      <c r="G379" s="29">
        <f t="shared" si="12"/>
        <v>524.65</v>
      </c>
    </row>
    <row r="380" spans="2:7" x14ac:dyDescent="0.25">
      <c r="B380" s="3" t="s">
        <v>5</v>
      </c>
      <c r="C380" s="3" t="s">
        <v>28</v>
      </c>
      <c r="D380" s="9" t="s">
        <v>394</v>
      </c>
      <c r="E380" s="4">
        <v>1</v>
      </c>
      <c r="F380" s="4">
        <v>14.19</v>
      </c>
      <c r="G380" s="29">
        <f t="shared" si="12"/>
        <v>14.19</v>
      </c>
    </row>
    <row r="381" spans="2:7" x14ac:dyDescent="0.25">
      <c r="B381" s="3" t="s">
        <v>5</v>
      </c>
      <c r="C381" s="3" t="s">
        <v>36</v>
      </c>
      <c r="D381" s="9" t="s">
        <v>395</v>
      </c>
      <c r="E381" s="4">
        <v>1</v>
      </c>
      <c r="F381" s="4">
        <v>128.16999999999999</v>
      </c>
      <c r="G381" s="29">
        <f t="shared" si="12"/>
        <v>128.16999999999999</v>
      </c>
    </row>
    <row r="382" spans="2:7" x14ac:dyDescent="0.25">
      <c r="B382" s="3" t="s">
        <v>5</v>
      </c>
      <c r="C382" s="3" t="s">
        <v>36</v>
      </c>
      <c r="D382" s="9" t="s">
        <v>396</v>
      </c>
      <c r="E382" s="4">
        <v>1</v>
      </c>
      <c r="F382" s="4">
        <v>68.989999999999995</v>
      </c>
      <c r="G382" s="29">
        <f t="shared" si="12"/>
        <v>68.989999999999995</v>
      </c>
    </row>
    <row r="383" spans="2:7" x14ac:dyDescent="0.25">
      <c r="B383" s="3" t="s">
        <v>5</v>
      </c>
      <c r="C383" s="3" t="s">
        <v>36</v>
      </c>
      <c r="D383" s="9" t="s">
        <v>397</v>
      </c>
      <c r="E383" s="4">
        <v>1</v>
      </c>
      <c r="F383" s="4">
        <v>348.55</v>
      </c>
      <c r="G383" s="29">
        <f t="shared" si="12"/>
        <v>348.55</v>
      </c>
    </row>
    <row r="384" spans="2:7" x14ac:dyDescent="0.25">
      <c r="B384" s="3" t="s">
        <v>5</v>
      </c>
      <c r="C384" s="3" t="s">
        <v>28</v>
      </c>
      <c r="D384" s="9" t="s">
        <v>398</v>
      </c>
      <c r="E384" s="4">
        <v>32</v>
      </c>
      <c r="F384" s="4">
        <v>34.64</v>
      </c>
      <c r="G384" s="29">
        <f t="shared" si="12"/>
        <v>1108.48</v>
      </c>
    </row>
    <row r="385" spans="2:7" x14ac:dyDescent="0.25">
      <c r="B385" s="3" t="s">
        <v>5</v>
      </c>
      <c r="C385" s="3" t="s">
        <v>36</v>
      </c>
      <c r="D385" s="9" t="s">
        <v>399</v>
      </c>
      <c r="E385" s="4">
        <v>3</v>
      </c>
      <c r="F385" s="4">
        <v>120.81</v>
      </c>
      <c r="G385" s="29">
        <f t="shared" si="12"/>
        <v>362.43</v>
      </c>
    </row>
    <row r="386" spans="2:7" x14ac:dyDescent="0.25">
      <c r="B386" s="3" t="s">
        <v>5</v>
      </c>
      <c r="C386" s="3" t="s">
        <v>36</v>
      </c>
      <c r="D386" s="9" t="s">
        <v>400</v>
      </c>
      <c r="E386" s="4">
        <v>2</v>
      </c>
      <c r="F386" s="4">
        <v>64.069999999999993</v>
      </c>
      <c r="G386" s="29">
        <f t="shared" si="12"/>
        <v>128.13999999999999</v>
      </c>
    </row>
    <row r="387" spans="2:7" x14ac:dyDescent="0.25">
      <c r="B387" s="3" t="s">
        <v>5</v>
      </c>
      <c r="C387" s="3" t="s">
        <v>28</v>
      </c>
      <c r="D387" s="9" t="s">
        <v>401</v>
      </c>
      <c r="E387" s="4">
        <v>10</v>
      </c>
      <c r="F387" s="4">
        <v>20.39</v>
      </c>
      <c r="G387" s="29">
        <f t="shared" si="12"/>
        <v>203.9</v>
      </c>
    </row>
    <row r="388" spans="2:7" x14ac:dyDescent="0.25">
      <c r="B388" s="3" t="s">
        <v>5</v>
      </c>
      <c r="C388" s="3" t="s">
        <v>36</v>
      </c>
      <c r="D388" s="9" t="s">
        <v>402</v>
      </c>
      <c r="E388" s="4">
        <v>1</v>
      </c>
      <c r="F388" s="4">
        <v>1168.18</v>
      </c>
      <c r="G388" s="29">
        <f t="shared" si="12"/>
        <v>1168.18</v>
      </c>
    </row>
    <row r="389" spans="2:7" x14ac:dyDescent="0.25">
      <c r="B389" s="3" t="s">
        <v>5</v>
      </c>
      <c r="C389" s="3" t="s">
        <v>36</v>
      </c>
      <c r="D389" s="9" t="s">
        <v>403</v>
      </c>
      <c r="E389" s="4">
        <v>3</v>
      </c>
      <c r="F389" s="4">
        <v>651.77</v>
      </c>
      <c r="G389" s="29">
        <f t="shared" si="12"/>
        <v>1955.31</v>
      </c>
    </row>
    <row r="390" spans="2:7" x14ac:dyDescent="0.25">
      <c r="B390" s="3" t="s">
        <v>5</v>
      </c>
      <c r="C390" s="3" t="s">
        <v>404</v>
      </c>
      <c r="D390" s="9" t="s">
        <v>405</v>
      </c>
      <c r="E390" s="4">
        <v>1</v>
      </c>
      <c r="F390" s="4">
        <v>70.400000000000006</v>
      </c>
      <c r="G390" s="29">
        <f t="shared" si="12"/>
        <v>70.400000000000006</v>
      </c>
    </row>
    <row r="391" spans="2:7" x14ac:dyDescent="0.25">
      <c r="B391" s="3" t="s">
        <v>5</v>
      </c>
      <c r="C391" s="3" t="s">
        <v>36</v>
      </c>
      <c r="D391" s="9" t="s">
        <v>406</v>
      </c>
      <c r="E391" s="4">
        <v>1</v>
      </c>
      <c r="F391" s="4">
        <v>225.04</v>
      </c>
      <c r="G391" s="29">
        <f t="shared" si="12"/>
        <v>225.04</v>
      </c>
    </row>
    <row r="392" spans="2:7" x14ac:dyDescent="0.25">
      <c r="B392" s="3" t="s">
        <v>5</v>
      </c>
      <c r="C392" s="3" t="s">
        <v>36</v>
      </c>
      <c r="D392" s="9" t="s">
        <v>407</v>
      </c>
      <c r="E392" s="4">
        <v>1</v>
      </c>
      <c r="F392" s="4">
        <v>129.47</v>
      </c>
      <c r="G392" s="29">
        <f t="shared" si="12"/>
        <v>129.47</v>
      </c>
    </row>
    <row r="393" spans="2:7" x14ac:dyDescent="0.25">
      <c r="B393" s="3" t="s">
        <v>5</v>
      </c>
      <c r="C393" s="3" t="s">
        <v>36</v>
      </c>
      <c r="D393" s="9" t="s">
        <v>408</v>
      </c>
      <c r="E393" s="4">
        <v>2</v>
      </c>
      <c r="F393" s="4">
        <v>1199.8800000000001</v>
      </c>
      <c r="G393" s="29">
        <f t="shared" si="12"/>
        <v>2399.7600000000002</v>
      </c>
    </row>
    <row r="394" spans="2:7" x14ac:dyDescent="0.25">
      <c r="B394" s="3" t="s">
        <v>5</v>
      </c>
      <c r="C394" s="3" t="s">
        <v>36</v>
      </c>
      <c r="D394" s="9" t="s">
        <v>409</v>
      </c>
      <c r="E394" s="4">
        <v>2</v>
      </c>
      <c r="F394" s="4">
        <v>281.89</v>
      </c>
      <c r="G394" s="29">
        <f t="shared" si="12"/>
        <v>563.78</v>
      </c>
    </row>
    <row r="395" spans="2:7" x14ac:dyDescent="0.25">
      <c r="B395" s="3" t="s">
        <v>5</v>
      </c>
      <c r="C395" s="3" t="s">
        <v>410</v>
      </c>
      <c r="D395" s="9" t="s">
        <v>411</v>
      </c>
      <c r="E395" s="4">
        <v>400</v>
      </c>
      <c r="F395" s="4">
        <v>5.13</v>
      </c>
      <c r="G395" s="29">
        <f t="shared" si="12"/>
        <v>2052</v>
      </c>
    </row>
    <row r="396" spans="2:7" x14ac:dyDescent="0.25">
      <c r="B396" s="3" t="s">
        <v>5</v>
      </c>
      <c r="C396" s="3" t="s">
        <v>36</v>
      </c>
      <c r="D396" s="9" t="s">
        <v>412</v>
      </c>
      <c r="E396" s="4">
        <v>1</v>
      </c>
      <c r="F396" s="4">
        <v>64.66</v>
      </c>
      <c r="G396" s="29">
        <f t="shared" si="12"/>
        <v>64.66</v>
      </c>
    </row>
    <row r="397" spans="2:7" x14ac:dyDescent="0.25">
      <c r="B397" s="3" t="s">
        <v>5</v>
      </c>
      <c r="C397" s="3" t="s">
        <v>36</v>
      </c>
      <c r="D397" s="9" t="s">
        <v>413</v>
      </c>
      <c r="E397" s="4">
        <v>1</v>
      </c>
      <c r="F397" s="4">
        <v>406.07</v>
      </c>
      <c r="G397" s="29">
        <f t="shared" si="12"/>
        <v>406.07</v>
      </c>
    </row>
    <row r="398" spans="2:7" x14ac:dyDescent="0.25">
      <c r="B398" s="3" t="s">
        <v>5</v>
      </c>
      <c r="C398" s="3" t="s">
        <v>36</v>
      </c>
      <c r="D398" s="9" t="s">
        <v>414</v>
      </c>
      <c r="E398" s="4">
        <v>1</v>
      </c>
      <c r="F398" s="4">
        <v>1100.1600000000001</v>
      </c>
      <c r="G398" s="29">
        <f t="shared" si="12"/>
        <v>1100.1600000000001</v>
      </c>
    </row>
    <row r="399" spans="2:7" x14ac:dyDescent="0.25">
      <c r="B399" s="3" t="s">
        <v>5</v>
      </c>
      <c r="C399" s="3" t="s">
        <v>36</v>
      </c>
      <c r="D399" s="9" t="s">
        <v>415</v>
      </c>
      <c r="E399" s="4">
        <v>3</v>
      </c>
      <c r="F399" s="4">
        <v>362.58</v>
      </c>
      <c r="G399" s="29">
        <f t="shared" si="12"/>
        <v>1087.74</v>
      </c>
    </row>
    <row r="400" spans="2:7" x14ac:dyDescent="0.25">
      <c r="B400" s="3" t="s">
        <v>5</v>
      </c>
      <c r="C400" s="3" t="s">
        <v>36</v>
      </c>
      <c r="D400" s="9" t="s">
        <v>416</v>
      </c>
      <c r="E400" s="4">
        <v>1</v>
      </c>
      <c r="F400" s="4">
        <v>256.5</v>
      </c>
      <c r="G400" s="29">
        <f t="shared" si="12"/>
        <v>256.5</v>
      </c>
    </row>
    <row r="401" spans="2:7" x14ac:dyDescent="0.25">
      <c r="B401" s="3" t="s">
        <v>5</v>
      </c>
      <c r="C401" s="3" t="s">
        <v>52</v>
      </c>
      <c r="D401" s="9" t="s">
        <v>417</v>
      </c>
      <c r="E401" s="4">
        <v>152.07</v>
      </c>
      <c r="F401" s="4">
        <v>12.18</v>
      </c>
      <c r="G401" s="29">
        <f t="shared" si="12"/>
        <v>1852.21</v>
      </c>
    </row>
    <row r="402" spans="2:7" x14ac:dyDescent="0.25">
      <c r="B402" s="3" t="s">
        <v>5</v>
      </c>
      <c r="C402" s="3" t="s">
        <v>52</v>
      </c>
      <c r="D402" s="9" t="s">
        <v>418</v>
      </c>
      <c r="E402" s="4">
        <v>2.8</v>
      </c>
      <c r="F402" s="4">
        <v>12.18</v>
      </c>
      <c r="G402" s="29">
        <f t="shared" si="12"/>
        <v>34.1</v>
      </c>
    </row>
    <row r="403" spans="2:7" x14ac:dyDescent="0.25">
      <c r="B403" s="3" t="s">
        <v>5</v>
      </c>
      <c r="C403" s="3" t="s">
        <v>52</v>
      </c>
      <c r="D403" s="9" t="s">
        <v>419</v>
      </c>
      <c r="E403" s="4">
        <v>20.6</v>
      </c>
      <c r="F403" s="4">
        <v>12.18</v>
      </c>
      <c r="G403" s="29">
        <f t="shared" si="12"/>
        <v>250.91</v>
      </c>
    </row>
    <row r="404" spans="2:7" x14ac:dyDescent="0.25">
      <c r="B404" s="3" t="s">
        <v>5</v>
      </c>
      <c r="C404" s="3" t="s">
        <v>52</v>
      </c>
      <c r="D404" s="9" t="s">
        <v>420</v>
      </c>
      <c r="E404" s="4">
        <v>0.35</v>
      </c>
      <c r="F404" s="4">
        <v>12.18</v>
      </c>
      <c r="G404" s="29">
        <f t="shared" si="12"/>
        <v>4.26</v>
      </c>
    </row>
    <row r="405" spans="2:7" x14ac:dyDescent="0.25">
      <c r="B405" s="3" t="s">
        <v>5</v>
      </c>
      <c r="C405" s="3" t="s">
        <v>36</v>
      </c>
      <c r="D405" s="9" t="s">
        <v>421</v>
      </c>
      <c r="E405" s="4">
        <v>1</v>
      </c>
      <c r="F405" s="4">
        <v>4153.49</v>
      </c>
      <c r="G405" s="29">
        <f t="shared" si="12"/>
        <v>4153.49</v>
      </c>
    </row>
    <row r="406" spans="2:7" x14ac:dyDescent="0.25">
      <c r="B406" s="3" t="s">
        <v>5</v>
      </c>
      <c r="C406" s="3" t="s">
        <v>204</v>
      </c>
      <c r="D406" s="9" t="s">
        <v>422</v>
      </c>
      <c r="E406" s="4">
        <v>44</v>
      </c>
      <c r="F406" s="4">
        <v>181.12</v>
      </c>
      <c r="G406" s="29">
        <f t="shared" si="12"/>
        <v>7969.28</v>
      </c>
    </row>
    <row r="407" spans="2:7" x14ac:dyDescent="0.25">
      <c r="B407" s="3" t="s">
        <v>5</v>
      </c>
      <c r="C407" s="3" t="s">
        <v>204</v>
      </c>
      <c r="D407" s="9" t="s">
        <v>423</v>
      </c>
      <c r="E407" s="4">
        <v>14</v>
      </c>
      <c r="F407" s="4">
        <v>52.57</v>
      </c>
      <c r="G407" s="29">
        <f t="shared" si="12"/>
        <v>735.98</v>
      </c>
    </row>
    <row r="408" spans="2:7" x14ac:dyDescent="0.25">
      <c r="B408" s="3" t="s">
        <v>5</v>
      </c>
      <c r="C408" s="3" t="s">
        <v>17</v>
      </c>
      <c r="D408" s="9" t="s">
        <v>424</v>
      </c>
      <c r="E408" s="4">
        <v>10.76</v>
      </c>
      <c r="F408" s="4">
        <v>11.24</v>
      </c>
      <c r="G408" s="29">
        <f t="shared" si="12"/>
        <v>120.94</v>
      </c>
    </row>
    <row r="409" spans="2:7" x14ac:dyDescent="0.25">
      <c r="B409" s="3" t="s">
        <v>5</v>
      </c>
      <c r="C409" s="3" t="s">
        <v>17</v>
      </c>
      <c r="D409" s="9" t="s">
        <v>425</v>
      </c>
      <c r="E409" s="4">
        <v>3.39</v>
      </c>
      <c r="F409" s="4">
        <v>31.64</v>
      </c>
      <c r="G409" s="29">
        <f t="shared" si="12"/>
        <v>107.26</v>
      </c>
    </row>
    <row r="410" spans="2:7" x14ac:dyDescent="0.25">
      <c r="B410" s="3" t="s">
        <v>5</v>
      </c>
      <c r="C410" s="3" t="s">
        <v>36</v>
      </c>
      <c r="D410" s="9" t="s">
        <v>426</v>
      </c>
      <c r="E410" s="4">
        <v>2</v>
      </c>
      <c r="F410" s="4">
        <v>200.57</v>
      </c>
      <c r="G410" s="29">
        <f t="shared" si="12"/>
        <v>401.14</v>
      </c>
    </row>
    <row r="411" spans="2:7" x14ac:dyDescent="0.25">
      <c r="B411" s="3" t="s">
        <v>5</v>
      </c>
      <c r="C411" s="3" t="s">
        <v>204</v>
      </c>
      <c r="D411" s="9" t="s">
        <v>427</v>
      </c>
      <c r="E411" s="4">
        <v>10</v>
      </c>
      <c r="F411" s="4">
        <v>83.78</v>
      </c>
      <c r="G411" s="29">
        <f t="shared" si="12"/>
        <v>837.8</v>
      </c>
    </row>
    <row r="412" spans="2:7" x14ac:dyDescent="0.25">
      <c r="B412" s="3" t="s">
        <v>5</v>
      </c>
      <c r="C412" s="3" t="s">
        <v>36</v>
      </c>
      <c r="D412" s="9" t="s">
        <v>428</v>
      </c>
      <c r="E412" s="4">
        <v>2</v>
      </c>
      <c r="F412" s="4">
        <v>290.52</v>
      </c>
      <c r="G412" s="29">
        <f t="shared" si="12"/>
        <v>581.04</v>
      </c>
    </row>
    <row r="413" spans="2:7" x14ac:dyDescent="0.25">
      <c r="B413" s="5"/>
      <c r="C413" s="5"/>
      <c r="D413" s="10" t="s">
        <v>429</v>
      </c>
      <c r="E413" s="4">
        <v>1</v>
      </c>
      <c r="F413" s="6">
        <f>SUM(G299:G412)</f>
        <v>151170.71</v>
      </c>
      <c r="G413" s="30">
        <f t="shared" si="12"/>
        <v>151170.71</v>
      </c>
    </row>
    <row r="414" spans="2:7" x14ac:dyDescent="0.25">
      <c r="B414" s="31" t="s">
        <v>4</v>
      </c>
      <c r="C414" s="31" t="s">
        <v>430</v>
      </c>
      <c r="D414" s="31" t="s">
        <v>431</v>
      </c>
      <c r="E414" s="31">
        <f>E418</f>
        <v>1</v>
      </c>
      <c r="F414" s="31">
        <f>F418</f>
        <v>28400.639999999999</v>
      </c>
      <c r="G414" s="32">
        <f>G418</f>
        <v>28400.639999999999</v>
      </c>
    </row>
    <row r="415" spans="2:7" x14ac:dyDescent="0.25">
      <c r="B415" s="3" t="s">
        <v>5</v>
      </c>
      <c r="C415" s="3" t="s">
        <v>36</v>
      </c>
      <c r="D415" s="9" t="s">
        <v>432</v>
      </c>
      <c r="E415" s="4">
        <v>8</v>
      </c>
      <c r="F415" s="4">
        <v>602.22</v>
      </c>
      <c r="G415" s="29">
        <f>ROUND(E415*F415,2)</f>
        <v>4817.76</v>
      </c>
    </row>
    <row r="416" spans="2:7" x14ac:dyDescent="0.25">
      <c r="B416" s="3" t="s">
        <v>5</v>
      </c>
      <c r="C416" s="3" t="s">
        <v>28</v>
      </c>
      <c r="D416" s="9" t="s">
        <v>433</v>
      </c>
      <c r="E416" s="4">
        <v>840</v>
      </c>
      <c r="F416" s="4">
        <v>26.39</v>
      </c>
      <c r="G416" s="29">
        <f>ROUND(E416*F416,2)</f>
        <v>22167.599999999999</v>
      </c>
    </row>
    <row r="417" spans="2:7" x14ac:dyDescent="0.25">
      <c r="B417" s="3" t="s">
        <v>5</v>
      </c>
      <c r="C417" s="3" t="s">
        <v>36</v>
      </c>
      <c r="D417" s="9" t="s">
        <v>434</v>
      </c>
      <c r="E417" s="4">
        <v>12</v>
      </c>
      <c r="F417" s="4">
        <v>117.94</v>
      </c>
      <c r="G417" s="29">
        <f>ROUND(E417*F417,2)</f>
        <v>1415.28</v>
      </c>
    </row>
    <row r="418" spans="2:7" x14ac:dyDescent="0.25">
      <c r="B418" s="5"/>
      <c r="C418" s="5"/>
      <c r="D418" s="10" t="s">
        <v>435</v>
      </c>
      <c r="E418" s="4">
        <v>1</v>
      </c>
      <c r="F418" s="6">
        <f>SUM(G415:G417)</f>
        <v>28400.639999999999</v>
      </c>
      <c r="G418" s="30">
        <f>ROUND(E418*F418,2)</f>
        <v>28400.639999999999</v>
      </c>
    </row>
    <row r="419" spans="2:7" ht="16.5" customHeight="1" x14ac:dyDescent="0.25">
      <c r="B419" s="5"/>
      <c r="C419" s="5"/>
      <c r="D419" s="10" t="s">
        <v>436</v>
      </c>
      <c r="E419" s="7">
        <v>1</v>
      </c>
      <c r="F419" s="6">
        <f>G123+G131+G160+G166+G170+G203+G209+G212+G217+G227+G231+G265+G298+G414</f>
        <v>2399182.73</v>
      </c>
      <c r="G419" s="30">
        <f>ROUND(E419*F419,2)</f>
        <v>2399182.73</v>
      </c>
    </row>
    <row r="420" spans="2:7" x14ac:dyDescent="0.25">
      <c r="B420" s="26" t="s">
        <v>4</v>
      </c>
      <c r="C420" s="26" t="s">
        <v>437</v>
      </c>
      <c r="D420" s="26" t="s">
        <v>438</v>
      </c>
      <c r="E420" s="26">
        <f>E434</f>
        <v>1</v>
      </c>
      <c r="F420" s="27">
        <f>F434</f>
        <v>716790</v>
      </c>
      <c r="G420" s="28">
        <f>G434</f>
        <v>716790.28</v>
      </c>
    </row>
    <row r="421" spans="2:7" x14ac:dyDescent="0.25">
      <c r="B421" s="3" t="s">
        <v>5</v>
      </c>
      <c r="C421" s="3" t="s">
        <v>54</v>
      </c>
      <c r="D421" s="9" t="s">
        <v>439</v>
      </c>
      <c r="E421" s="4">
        <v>6</v>
      </c>
      <c r="F421" s="4">
        <v>22594.81</v>
      </c>
      <c r="G421" s="29">
        <f t="shared" ref="G421:G434" si="13">ROUND(E421*F421,2)</f>
        <v>135568.85999999999</v>
      </c>
    </row>
    <row r="422" spans="2:7" x14ac:dyDescent="0.25">
      <c r="B422" s="3" t="s">
        <v>5</v>
      </c>
      <c r="C422" s="3" t="s">
        <v>440</v>
      </c>
      <c r="D422" s="9" t="s">
        <v>441</v>
      </c>
      <c r="E422" s="4">
        <v>144</v>
      </c>
      <c r="F422" s="4">
        <v>1244.82</v>
      </c>
      <c r="G422" s="29">
        <f t="shared" si="13"/>
        <v>179254.08</v>
      </c>
    </row>
    <row r="423" spans="2:7" x14ac:dyDescent="0.25">
      <c r="B423" s="3" t="s">
        <v>5</v>
      </c>
      <c r="C423" s="3" t="s">
        <v>440</v>
      </c>
      <c r="D423" s="9" t="s">
        <v>442</v>
      </c>
      <c r="E423" s="4">
        <v>50</v>
      </c>
      <c r="F423" s="4">
        <v>2945.23</v>
      </c>
      <c r="G423" s="29">
        <f t="shared" si="13"/>
        <v>147261.5</v>
      </c>
    </row>
    <row r="424" spans="2:7" x14ac:dyDescent="0.25">
      <c r="B424" s="3" t="s">
        <v>5</v>
      </c>
      <c r="C424" s="3" t="s">
        <v>36</v>
      </c>
      <c r="D424" s="9" t="s">
        <v>443</v>
      </c>
      <c r="E424" s="4">
        <v>1</v>
      </c>
      <c r="F424" s="4">
        <v>11950.23</v>
      </c>
      <c r="G424" s="29">
        <f t="shared" si="13"/>
        <v>11950.23</v>
      </c>
    </row>
    <row r="425" spans="2:7" x14ac:dyDescent="0.25">
      <c r="B425" s="3" t="s">
        <v>5</v>
      </c>
      <c r="C425" s="3" t="s">
        <v>54</v>
      </c>
      <c r="D425" s="9" t="s">
        <v>444</v>
      </c>
      <c r="E425" s="4">
        <v>6</v>
      </c>
      <c r="F425" s="4">
        <v>1330.41</v>
      </c>
      <c r="G425" s="29">
        <f t="shared" si="13"/>
        <v>7982.46</v>
      </c>
    </row>
    <row r="426" spans="2:7" x14ac:dyDescent="0.25">
      <c r="B426" s="3" t="s">
        <v>5</v>
      </c>
      <c r="C426" s="3" t="s">
        <v>54</v>
      </c>
      <c r="D426" s="9" t="s">
        <v>445</v>
      </c>
      <c r="E426" s="4">
        <v>16</v>
      </c>
      <c r="F426" s="4">
        <v>425.77</v>
      </c>
      <c r="G426" s="29">
        <f t="shared" si="13"/>
        <v>6812.32</v>
      </c>
    </row>
    <row r="427" spans="2:7" x14ac:dyDescent="0.25">
      <c r="B427" s="3" t="s">
        <v>5</v>
      </c>
      <c r="C427" s="3" t="s">
        <v>54</v>
      </c>
      <c r="D427" s="9" t="s">
        <v>446</v>
      </c>
      <c r="E427" s="4">
        <v>1</v>
      </c>
      <c r="F427" s="4">
        <v>29875.57</v>
      </c>
      <c r="G427" s="29">
        <f t="shared" si="13"/>
        <v>29875.57</v>
      </c>
    </row>
    <row r="428" spans="2:7" x14ac:dyDescent="0.25">
      <c r="B428" s="3" t="s">
        <v>5</v>
      </c>
      <c r="C428" s="3" t="s">
        <v>54</v>
      </c>
      <c r="D428" s="9" t="s">
        <v>447</v>
      </c>
      <c r="E428" s="4">
        <v>1</v>
      </c>
      <c r="F428" s="4">
        <v>4730.3100000000004</v>
      </c>
      <c r="G428" s="29">
        <f t="shared" si="13"/>
        <v>4730.3100000000004</v>
      </c>
    </row>
    <row r="429" spans="2:7" x14ac:dyDescent="0.25">
      <c r="B429" s="3" t="s">
        <v>5</v>
      </c>
      <c r="C429" s="3" t="s">
        <v>440</v>
      </c>
      <c r="D429" s="9" t="s">
        <v>448</v>
      </c>
      <c r="E429" s="4">
        <v>32</v>
      </c>
      <c r="F429" s="4">
        <v>4481.33</v>
      </c>
      <c r="G429" s="29">
        <f t="shared" si="13"/>
        <v>143402.56</v>
      </c>
    </row>
    <row r="430" spans="2:7" x14ac:dyDescent="0.25">
      <c r="B430" s="3" t="s">
        <v>5</v>
      </c>
      <c r="C430" s="3" t="s">
        <v>54</v>
      </c>
      <c r="D430" s="9" t="s">
        <v>449</v>
      </c>
      <c r="E430" s="4">
        <v>1</v>
      </c>
      <c r="F430" s="4">
        <v>12099.6</v>
      </c>
      <c r="G430" s="29">
        <f t="shared" si="13"/>
        <v>12099.6</v>
      </c>
    </row>
    <row r="431" spans="2:7" x14ac:dyDescent="0.25">
      <c r="B431" s="3" t="s">
        <v>5</v>
      </c>
      <c r="C431" s="3" t="s">
        <v>54</v>
      </c>
      <c r="D431" s="9" t="s">
        <v>450</v>
      </c>
      <c r="E431" s="4">
        <v>32</v>
      </c>
      <c r="F431" s="4">
        <v>500</v>
      </c>
      <c r="G431" s="29">
        <f t="shared" si="13"/>
        <v>16000</v>
      </c>
    </row>
    <row r="432" spans="2:7" x14ac:dyDescent="0.25">
      <c r="B432" s="3" t="s">
        <v>5</v>
      </c>
      <c r="C432" s="3" t="s">
        <v>36</v>
      </c>
      <c r="D432" s="9" t="s">
        <v>451</v>
      </c>
      <c r="E432" s="4">
        <v>1</v>
      </c>
      <c r="F432" s="4">
        <v>12106.24</v>
      </c>
      <c r="G432" s="29">
        <f t="shared" si="13"/>
        <v>12106.24</v>
      </c>
    </row>
    <row r="433" spans="2:7" x14ac:dyDescent="0.25">
      <c r="B433" s="3" t="s">
        <v>5</v>
      </c>
      <c r="C433" s="3" t="s">
        <v>36</v>
      </c>
      <c r="D433" s="9" t="s">
        <v>452</v>
      </c>
      <c r="E433" s="4">
        <v>1</v>
      </c>
      <c r="F433" s="4">
        <v>9746.5499999999993</v>
      </c>
      <c r="G433" s="29">
        <f t="shared" si="13"/>
        <v>9746.5499999999993</v>
      </c>
    </row>
    <row r="434" spans="2:7" x14ac:dyDescent="0.25">
      <c r="B434" s="5"/>
      <c r="C434" s="5"/>
      <c r="D434" s="10" t="s">
        <v>453</v>
      </c>
      <c r="E434" s="7">
        <v>1</v>
      </c>
      <c r="F434" s="6">
        <f>SUM(G421:G433)</f>
        <v>716790.28</v>
      </c>
      <c r="G434" s="30">
        <f t="shared" si="13"/>
        <v>716790.28</v>
      </c>
    </row>
    <row r="435" spans="2:7" x14ac:dyDescent="0.25">
      <c r="B435" s="26" t="s">
        <v>4</v>
      </c>
      <c r="C435" s="26" t="s">
        <v>454</v>
      </c>
      <c r="D435" s="26" t="s">
        <v>455</v>
      </c>
      <c r="E435" s="26">
        <f>E438</f>
        <v>1</v>
      </c>
      <c r="F435" s="27">
        <f>F438</f>
        <v>417180</v>
      </c>
      <c r="G435" s="28">
        <f>G438</f>
        <v>417180.48</v>
      </c>
    </row>
    <row r="436" spans="2:7" x14ac:dyDescent="0.25">
      <c r="B436" s="3" t="s">
        <v>5</v>
      </c>
      <c r="C436" s="3" t="s">
        <v>440</v>
      </c>
      <c r="D436" s="9" t="s">
        <v>456</v>
      </c>
      <c r="E436" s="4">
        <v>32</v>
      </c>
      <c r="F436" s="4">
        <v>10397.879999999999</v>
      </c>
      <c r="G436" s="29">
        <f>ROUND(E436*F436,2)</f>
        <v>332732.15999999997</v>
      </c>
    </row>
    <row r="437" spans="2:7" x14ac:dyDescent="0.25">
      <c r="B437" s="3" t="s">
        <v>5</v>
      </c>
      <c r="C437" s="3" t="s">
        <v>440</v>
      </c>
      <c r="D437" s="9" t="s">
        <v>457</v>
      </c>
      <c r="E437" s="4">
        <v>32</v>
      </c>
      <c r="F437" s="4">
        <v>2639.01</v>
      </c>
      <c r="G437" s="29">
        <f>ROUND(E437*F437,2)</f>
        <v>84448.320000000007</v>
      </c>
    </row>
    <row r="438" spans="2:7" x14ac:dyDescent="0.25">
      <c r="B438" s="5"/>
      <c r="C438" s="5"/>
      <c r="D438" s="10" t="s">
        <v>458</v>
      </c>
      <c r="E438" s="7">
        <v>1</v>
      </c>
      <c r="F438" s="6">
        <f>SUM(G436:G437)</f>
        <v>417180.48</v>
      </c>
      <c r="G438" s="30">
        <f>ROUND(E438*F438,2)</f>
        <v>417180.48</v>
      </c>
    </row>
    <row r="439" spans="2:7" x14ac:dyDescent="0.25">
      <c r="B439" s="26" t="s">
        <v>4</v>
      </c>
      <c r="C439" s="26" t="s">
        <v>459</v>
      </c>
      <c r="D439" s="26" t="s">
        <v>460</v>
      </c>
      <c r="E439" s="26" t="e">
        <f>#REF!</f>
        <v>#REF!</v>
      </c>
      <c r="F439" s="27" t="e">
        <f>#REF!</f>
        <v>#REF!</v>
      </c>
      <c r="G439" s="28">
        <f>SUM(G440:G454)</f>
        <v>203050.89</v>
      </c>
    </row>
    <row r="440" spans="2:7" x14ac:dyDescent="0.25">
      <c r="B440" s="3" t="s">
        <v>5</v>
      </c>
      <c r="C440" s="3" t="s">
        <v>17</v>
      </c>
      <c r="D440" s="9" t="s">
        <v>461</v>
      </c>
      <c r="E440" s="4">
        <v>10682.64</v>
      </c>
      <c r="F440" s="4">
        <v>2.2000000000000002</v>
      </c>
      <c r="G440" s="29">
        <f t="shared" ref="G440:G454" si="14">ROUND(E440*F440,2)</f>
        <v>23501.81</v>
      </c>
    </row>
    <row r="441" spans="2:7" x14ac:dyDescent="0.25">
      <c r="B441" s="3" t="s">
        <v>5</v>
      </c>
      <c r="C441" s="3" t="s">
        <v>17</v>
      </c>
      <c r="D441" s="9" t="s">
        <v>462</v>
      </c>
      <c r="E441" s="4">
        <v>2455.62</v>
      </c>
      <c r="F441" s="4">
        <v>4.67</v>
      </c>
      <c r="G441" s="29">
        <f t="shared" si="14"/>
        <v>11467.75</v>
      </c>
    </row>
    <row r="442" spans="2:7" x14ac:dyDescent="0.25">
      <c r="B442" s="3" t="s">
        <v>5</v>
      </c>
      <c r="C442" s="3" t="s">
        <v>17</v>
      </c>
      <c r="D442" s="9" t="s">
        <v>463</v>
      </c>
      <c r="E442" s="4">
        <v>258.58999999999997</v>
      </c>
      <c r="F442" s="4">
        <v>52.37</v>
      </c>
      <c r="G442" s="29">
        <f t="shared" si="14"/>
        <v>13542.36</v>
      </c>
    </row>
    <row r="443" spans="2:7" x14ac:dyDescent="0.25">
      <c r="B443" s="3" t="s">
        <v>5</v>
      </c>
      <c r="C443" s="3" t="s">
        <v>17</v>
      </c>
      <c r="D443" s="9" t="s">
        <v>464</v>
      </c>
      <c r="E443" s="4">
        <v>691.77</v>
      </c>
      <c r="F443" s="4">
        <v>57.37</v>
      </c>
      <c r="G443" s="29">
        <f t="shared" si="14"/>
        <v>39686.839999999997</v>
      </c>
    </row>
    <row r="444" spans="2:7" x14ac:dyDescent="0.25">
      <c r="B444" s="3" t="s">
        <v>5</v>
      </c>
      <c r="C444" s="3" t="s">
        <v>17</v>
      </c>
      <c r="D444" s="9" t="s">
        <v>465</v>
      </c>
      <c r="E444" s="4">
        <v>645.86</v>
      </c>
      <c r="F444" s="4">
        <v>57.31</v>
      </c>
      <c r="G444" s="29">
        <f t="shared" si="14"/>
        <v>37014.239999999998</v>
      </c>
    </row>
    <row r="445" spans="2:7" x14ac:dyDescent="0.25">
      <c r="B445" s="3" t="s">
        <v>5</v>
      </c>
      <c r="C445" s="3" t="s">
        <v>17</v>
      </c>
      <c r="D445" s="9" t="s">
        <v>466</v>
      </c>
      <c r="E445" s="4">
        <v>388.89</v>
      </c>
      <c r="F445" s="4">
        <v>48.8</v>
      </c>
      <c r="G445" s="29">
        <f t="shared" si="14"/>
        <v>18977.830000000002</v>
      </c>
    </row>
    <row r="446" spans="2:7" x14ac:dyDescent="0.25">
      <c r="B446" s="3" t="s">
        <v>5</v>
      </c>
      <c r="C446" s="3" t="s">
        <v>17</v>
      </c>
      <c r="D446" s="9" t="s">
        <v>467</v>
      </c>
      <c r="E446" s="4">
        <v>184.18</v>
      </c>
      <c r="F446" s="4">
        <v>45.82</v>
      </c>
      <c r="G446" s="29">
        <f t="shared" si="14"/>
        <v>8439.1299999999992</v>
      </c>
    </row>
    <row r="447" spans="2:7" x14ac:dyDescent="0.25">
      <c r="B447" s="3" t="s">
        <v>5</v>
      </c>
      <c r="C447" s="3" t="s">
        <v>36</v>
      </c>
      <c r="D447" s="9" t="s">
        <v>468</v>
      </c>
      <c r="E447" s="4">
        <v>1</v>
      </c>
      <c r="F447" s="4">
        <v>682.79</v>
      </c>
      <c r="G447" s="29">
        <f t="shared" si="14"/>
        <v>682.79</v>
      </c>
    </row>
    <row r="448" spans="2:7" x14ac:dyDescent="0.25">
      <c r="B448" s="3" t="s">
        <v>5</v>
      </c>
      <c r="C448" s="3" t="s">
        <v>36</v>
      </c>
      <c r="D448" s="9" t="s">
        <v>469</v>
      </c>
      <c r="E448" s="4">
        <v>4</v>
      </c>
      <c r="F448" s="4">
        <v>233.41</v>
      </c>
      <c r="G448" s="29">
        <f t="shared" si="14"/>
        <v>933.64</v>
      </c>
    </row>
    <row r="449" spans="2:7" x14ac:dyDescent="0.25">
      <c r="B449" s="3" t="s">
        <v>5</v>
      </c>
      <c r="C449" s="3" t="s">
        <v>36</v>
      </c>
      <c r="D449" s="9" t="s">
        <v>470</v>
      </c>
      <c r="E449" s="4">
        <v>60</v>
      </c>
      <c r="F449" s="4">
        <v>13.99</v>
      </c>
      <c r="G449" s="29">
        <f t="shared" si="14"/>
        <v>839.4</v>
      </c>
    </row>
    <row r="450" spans="2:7" x14ac:dyDescent="0.25">
      <c r="B450" s="3" t="s">
        <v>5</v>
      </c>
      <c r="C450" s="3" t="s">
        <v>36</v>
      </c>
      <c r="D450" s="9" t="s">
        <v>471</v>
      </c>
      <c r="E450" s="4">
        <v>152</v>
      </c>
      <c r="F450" s="4">
        <v>6.55</v>
      </c>
      <c r="G450" s="29">
        <f t="shared" si="14"/>
        <v>995.6</v>
      </c>
    </row>
    <row r="451" spans="2:7" x14ac:dyDescent="0.25">
      <c r="B451" s="3" t="s">
        <v>5</v>
      </c>
      <c r="C451" s="3" t="s">
        <v>59</v>
      </c>
      <c r="D451" s="9" t="s">
        <v>472</v>
      </c>
      <c r="E451" s="4">
        <v>1996.71</v>
      </c>
      <c r="F451" s="4">
        <v>0.7</v>
      </c>
      <c r="G451" s="29">
        <f t="shared" si="14"/>
        <v>1397.7</v>
      </c>
    </row>
    <row r="452" spans="2:7" x14ac:dyDescent="0.25">
      <c r="B452" s="3" t="s">
        <v>5</v>
      </c>
      <c r="C452" s="3" t="s">
        <v>59</v>
      </c>
      <c r="D452" s="9" t="s">
        <v>473</v>
      </c>
      <c r="E452" s="4">
        <v>61197.66</v>
      </c>
      <c r="F452" s="4">
        <v>0.7</v>
      </c>
      <c r="G452" s="29">
        <f t="shared" si="14"/>
        <v>42838.36</v>
      </c>
    </row>
    <row r="453" spans="2:7" x14ac:dyDescent="0.25">
      <c r="B453" s="3" t="s">
        <v>5</v>
      </c>
      <c r="C453" s="3" t="s">
        <v>59</v>
      </c>
      <c r="D453" s="9" t="s">
        <v>474</v>
      </c>
      <c r="E453" s="4">
        <v>3325.68</v>
      </c>
      <c r="F453" s="4">
        <v>0.74</v>
      </c>
      <c r="G453" s="29">
        <f t="shared" si="14"/>
        <v>2461</v>
      </c>
    </row>
    <row r="454" spans="2:7" x14ac:dyDescent="0.25">
      <c r="B454" s="3" t="s">
        <v>5</v>
      </c>
      <c r="C454" s="3" t="s">
        <v>59</v>
      </c>
      <c r="D454" s="9" t="s">
        <v>475</v>
      </c>
      <c r="E454" s="4">
        <v>664.49</v>
      </c>
      <c r="F454" s="4">
        <v>0.41</v>
      </c>
      <c r="G454" s="29">
        <f t="shared" si="14"/>
        <v>272.44</v>
      </c>
    </row>
    <row r="455" spans="2:7" x14ac:dyDescent="0.25">
      <c r="B455" s="26" t="s">
        <v>4</v>
      </c>
      <c r="C455" s="26" t="s">
        <v>476</v>
      </c>
      <c r="D455" s="26" t="s">
        <v>10</v>
      </c>
      <c r="E455" s="26">
        <f>E560</f>
        <v>1</v>
      </c>
      <c r="F455" s="27">
        <f>F560</f>
        <v>841687</v>
      </c>
      <c r="G455" s="28">
        <f>G560</f>
        <v>841686.51</v>
      </c>
    </row>
    <row r="456" spans="2:7" x14ac:dyDescent="0.25">
      <c r="B456" s="31" t="s">
        <v>4</v>
      </c>
      <c r="C456" s="31" t="s">
        <v>477</v>
      </c>
      <c r="D456" s="31" t="s">
        <v>478</v>
      </c>
      <c r="E456" s="31">
        <f>E485</f>
        <v>1</v>
      </c>
      <c r="F456" s="31">
        <f>F485</f>
        <v>47281.5</v>
      </c>
      <c r="G456" s="32">
        <f>G485</f>
        <v>47281.5</v>
      </c>
    </row>
    <row r="457" spans="2:7" x14ac:dyDescent="0.25">
      <c r="B457" s="3" t="s">
        <v>5</v>
      </c>
      <c r="C457" s="3" t="s">
        <v>36</v>
      </c>
      <c r="D457" s="9" t="s">
        <v>479</v>
      </c>
      <c r="E457" s="4">
        <v>950</v>
      </c>
      <c r="F457" s="4">
        <v>3.81</v>
      </c>
      <c r="G457" s="29">
        <f t="shared" ref="G457:G485" si="15">ROUND(E457*F457,2)</f>
        <v>3619.5</v>
      </c>
    </row>
    <row r="458" spans="2:7" x14ac:dyDescent="0.25">
      <c r="B458" s="3" t="s">
        <v>5</v>
      </c>
      <c r="C458" s="3" t="s">
        <v>36</v>
      </c>
      <c r="D458" s="9" t="s">
        <v>480</v>
      </c>
      <c r="E458" s="4">
        <v>950</v>
      </c>
      <c r="F458" s="4">
        <v>3.81</v>
      </c>
      <c r="G458" s="29">
        <f t="shared" si="15"/>
        <v>3619.5</v>
      </c>
    </row>
    <row r="459" spans="2:7" x14ac:dyDescent="0.25">
      <c r="B459" s="3" t="s">
        <v>5</v>
      </c>
      <c r="C459" s="3" t="s">
        <v>36</v>
      </c>
      <c r="D459" s="9" t="s">
        <v>481</v>
      </c>
      <c r="E459" s="4">
        <v>30</v>
      </c>
      <c r="F459" s="4">
        <v>18.68</v>
      </c>
      <c r="G459" s="29">
        <f t="shared" si="15"/>
        <v>560.4</v>
      </c>
    </row>
    <row r="460" spans="2:7" x14ac:dyDescent="0.25">
      <c r="B460" s="3" t="s">
        <v>5</v>
      </c>
      <c r="C460" s="3" t="s">
        <v>36</v>
      </c>
      <c r="D460" s="9" t="s">
        <v>482</v>
      </c>
      <c r="E460" s="4">
        <v>145</v>
      </c>
      <c r="F460" s="4">
        <v>12.52</v>
      </c>
      <c r="G460" s="29">
        <f t="shared" si="15"/>
        <v>1815.4</v>
      </c>
    </row>
    <row r="461" spans="2:7" x14ac:dyDescent="0.25">
      <c r="B461" s="3" t="s">
        <v>5</v>
      </c>
      <c r="C461" s="3" t="s">
        <v>36</v>
      </c>
      <c r="D461" s="9" t="s">
        <v>483</v>
      </c>
      <c r="E461" s="4">
        <v>130</v>
      </c>
      <c r="F461" s="4">
        <v>16.149999999999999</v>
      </c>
      <c r="G461" s="29">
        <f t="shared" si="15"/>
        <v>2099.5</v>
      </c>
    </row>
    <row r="462" spans="2:7" x14ac:dyDescent="0.25">
      <c r="B462" s="3" t="s">
        <v>5</v>
      </c>
      <c r="C462" s="3" t="s">
        <v>36</v>
      </c>
      <c r="D462" s="9" t="s">
        <v>484</v>
      </c>
      <c r="E462" s="4">
        <v>90</v>
      </c>
      <c r="F462" s="4">
        <v>17.23</v>
      </c>
      <c r="G462" s="29">
        <f t="shared" si="15"/>
        <v>1550.7</v>
      </c>
    </row>
    <row r="463" spans="2:7" x14ac:dyDescent="0.25">
      <c r="B463" s="3" t="s">
        <v>5</v>
      </c>
      <c r="C463" s="3" t="s">
        <v>36</v>
      </c>
      <c r="D463" s="9" t="s">
        <v>485</v>
      </c>
      <c r="E463" s="4">
        <v>200</v>
      </c>
      <c r="F463" s="4">
        <v>0.57999999999999996</v>
      </c>
      <c r="G463" s="29">
        <f t="shared" si="15"/>
        <v>116</v>
      </c>
    </row>
    <row r="464" spans="2:7" x14ac:dyDescent="0.25">
      <c r="B464" s="3" t="s">
        <v>5</v>
      </c>
      <c r="C464" s="3" t="s">
        <v>36</v>
      </c>
      <c r="D464" s="9" t="s">
        <v>486</v>
      </c>
      <c r="E464" s="4">
        <v>200</v>
      </c>
      <c r="F464" s="4">
        <v>19.39</v>
      </c>
      <c r="G464" s="29">
        <f t="shared" si="15"/>
        <v>3878</v>
      </c>
    </row>
    <row r="465" spans="2:7" x14ac:dyDescent="0.25">
      <c r="B465" s="3" t="s">
        <v>5</v>
      </c>
      <c r="C465" s="3" t="s">
        <v>36</v>
      </c>
      <c r="D465" s="9" t="s">
        <v>487</v>
      </c>
      <c r="E465" s="4">
        <v>10</v>
      </c>
      <c r="F465" s="4">
        <v>34.090000000000003</v>
      </c>
      <c r="G465" s="29">
        <f t="shared" si="15"/>
        <v>340.9</v>
      </c>
    </row>
    <row r="466" spans="2:7" x14ac:dyDescent="0.25">
      <c r="B466" s="3" t="s">
        <v>5</v>
      </c>
      <c r="C466" s="3" t="s">
        <v>36</v>
      </c>
      <c r="D466" s="9" t="s">
        <v>488</v>
      </c>
      <c r="E466" s="4">
        <v>10</v>
      </c>
      <c r="F466" s="4">
        <v>9.3699999999999992</v>
      </c>
      <c r="G466" s="29">
        <f t="shared" si="15"/>
        <v>93.7</v>
      </c>
    </row>
    <row r="467" spans="2:7" x14ac:dyDescent="0.25">
      <c r="B467" s="3" t="s">
        <v>5</v>
      </c>
      <c r="C467" s="3" t="s">
        <v>36</v>
      </c>
      <c r="D467" s="9" t="s">
        <v>489</v>
      </c>
      <c r="E467" s="4">
        <v>75</v>
      </c>
      <c r="F467" s="4">
        <v>19.98</v>
      </c>
      <c r="G467" s="29">
        <f t="shared" si="15"/>
        <v>1498.5</v>
      </c>
    </row>
    <row r="468" spans="2:7" x14ac:dyDescent="0.25">
      <c r="B468" s="3" t="s">
        <v>5</v>
      </c>
      <c r="C468" s="3" t="s">
        <v>36</v>
      </c>
      <c r="D468" s="9" t="s">
        <v>490</v>
      </c>
      <c r="E468" s="4">
        <v>70</v>
      </c>
      <c r="F468" s="4">
        <v>45.83</v>
      </c>
      <c r="G468" s="29">
        <f t="shared" si="15"/>
        <v>3208.1</v>
      </c>
    </row>
    <row r="469" spans="2:7" x14ac:dyDescent="0.25">
      <c r="B469" s="3" t="s">
        <v>5</v>
      </c>
      <c r="C469" s="3" t="s">
        <v>36</v>
      </c>
      <c r="D469" s="9" t="s">
        <v>491</v>
      </c>
      <c r="E469" s="4">
        <v>50</v>
      </c>
      <c r="F469" s="4">
        <v>15.05</v>
      </c>
      <c r="G469" s="29">
        <f t="shared" si="15"/>
        <v>752.5</v>
      </c>
    </row>
    <row r="470" spans="2:7" x14ac:dyDescent="0.25">
      <c r="B470" s="3" t="s">
        <v>5</v>
      </c>
      <c r="C470" s="3" t="s">
        <v>36</v>
      </c>
      <c r="D470" s="9" t="s">
        <v>492</v>
      </c>
      <c r="E470" s="4">
        <v>10</v>
      </c>
      <c r="F470" s="4">
        <v>24.46</v>
      </c>
      <c r="G470" s="29">
        <f t="shared" si="15"/>
        <v>244.6</v>
      </c>
    </row>
    <row r="471" spans="2:7" x14ac:dyDescent="0.25">
      <c r="B471" s="3" t="s">
        <v>5</v>
      </c>
      <c r="C471" s="3" t="s">
        <v>36</v>
      </c>
      <c r="D471" s="9" t="s">
        <v>493</v>
      </c>
      <c r="E471" s="4">
        <v>250</v>
      </c>
      <c r="F471" s="4">
        <v>20.85</v>
      </c>
      <c r="G471" s="29">
        <f t="shared" si="15"/>
        <v>5212.5</v>
      </c>
    </row>
    <row r="472" spans="2:7" x14ac:dyDescent="0.25">
      <c r="B472" s="3" t="s">
        <v>5</v>
      </c>
      <c r="C472" s="3" t="s">
        <v>36</v>
      </c>
      <c r="D472" s="9" t="s">
        <v>494</v>
      </c>
      <c r="E472" s="4">
        <v>180</v>
      </c>
      <c r="F472" s="4">
        <v>20.11</v>
      </c>
      <c r="G472" s="29">
        <f t="shared" si="15"/>
        <v>3619.8</v>
      </c>
    </row>
    <row r="473" spans="2:7" x14ac:dyDescent="0.25">
      <c r="B473" s="3" t="s">
        <v>5</v>
      </c>
      <c r="C473" s="3" t="s">
        <v>36</v>
      </c>
      <c r="D473" s="9" t="s">
        <v>495</v>
      </c>
      <c r="E473" s="4">
        <v>50</v>
      </c>
      <c r="F473" s="4">
        <v>39.96</v>
      </c>
      <c r="G473" s="29">
        <f t="shared" si="15"/>
        <v>1998</v>
      </c>
    </row>
    <row r="474" spans="2:7" x14ac:dyDescent="0.25">
      <c r="B474" s="3" t="s">
        <v>5</v>
      </c>
      <c r="C474" s="3" t="s">
        <v>36</v>
      </c>
      <c r="D474" s="9" t="s">
        <v>496</v>
      </c>
      <c r="E474" s="4">
        <v>50</v>
      </c>
      <c r="F474" s="4">
        <v>3.99</v>
      </c>
      <c r="G474" s="29">
        <f t="shared" si="15"/>
        <v>199.5</v>
      </c>
    </row>
    <row r="475" spans="2:7" x14ac:dyDescent="0.25">
      <c r="B475" s="3" t="s">
        <v>5</v>
      </c>
      <c r="C475" s="3" t="s">
        <v>36</v>
      </c>
      <c r="D475" s="9" t="s">
        <v>497</v>
      </c>
      <c r="E475" s="4">
        <v>50</v>
      </c>
      <c r="F475" s="4">
        <v>5.07</v>
      </c>
      <c r="G475" s="29">
        <f t="shared" si="15"/>
        <v>253.5</v>
      </c>
    </row>
    <row r="476" spans="2:7" x14ac:dyDescent="0.25">
      <c r="B476" s="3" t="s">
        <v>5</v>
      </c>
      <c r="C476" s="3" t="s">
        <v>36</v>
      </c>
      <c r="D476" s="9" t="s">
        <v>498</v>
      </c>
      <c r="E476" s="4">
        <v>50</v>
      </c>
      <c r="F476" s="4">
        <v>13.25</v>
      </c>
      <c r="G476" s="29">
        <f t="shared" si="15"/>
        <v>662.5</v>
      </c>
    </row>
    <row r="477" spans="2:7" x14ac:dyDescent="0.25">
      <c r="B477" s="3" t="s">
        <v>5</v>
      </c>
      <c r="C477" s="3" t="s">
        <v>36</v>
      </c>
      <c r="D477" s="9" t="s">
        <v>499</v>
      </c>
      <c r="E477" s="4">
        <v>200</v>
      </c>
      <c r="F477" s="4">
        <v>1.82</v>
      </c>
      <c r="G477" s="29">
        <f t="shared" si="15"/>
        <v>364</v>
      </c>
    </row>
    <row r="478" spans="2:7" x14ac:dyDescent="0.25">
      <c r="B478" s="3" t="s">
        <v>5</v>
      </c>
      <c r="C478" s="3" t="s">
        <v>36</v>
      </c>
      <c r="D478" s="9" t="s">
        <v>500</v>
      </c>
      <c r="E478" s="4">
        <v>350</v>
      </c>
      <c r="F478" s="4">
        <v>9.6300000000000008</v>
      </c>
      <c r="G478" s="29">
        <f t="shared" si="15"/>
        <v>3370.5</v>
      </c>
    </row>
    <row r="479" spans="2:7" x14ac:dyDescent="0.25">
      <c r="B479" s="3" t="s">
        <v>5</v>
      </c>
      <c r="C479" s="3" t="s">
        <v>36</v>
      </c>
      <c r="D479" s="9" t="s">
        <v>501</v>
      </c>
      <c r="E479" s="4">
        <v>50</v>
      </c>
      <c r="F479" s="4">
        <v>10.36</v>
      </c>
      <c r="G479" s="29">
        <f t="shared" si="15"/>
        <v>518</v>
      </c>
    </row>
    <row r="480" spans="2:7" x14ac:dyDescent="0.25">
      <c r="B480" s="3" t="s">
        <v>5</v>
      </c>
      <c r="C480" s="3" t="s">
        <v>36</v>
      </c>
      <c r="D480" s="9" t="s">
        <v>502</v>
      </c>
      <c r="E480" s="4">
        <v>20</v>
      </c>
      <c r="F480" s="4">
        <v>32.42</v>
      </c>
      <c r="G480" s="29">
        <f t="shared" si="15"/>
        <v>648.4</v>
      </c>
    </row>
    <row r="481" spans="2:7" x14ac:dyDescent="0.25">
      <c r="B481" s="3" t="s">
        <v>5</v>
      </c>
      <c r="C481" s="3" t="s">
        <v>36</v>
      </c>
      <c r="D481" s="9" t="s">
        <v>503</v>
      </c>
      <c r="E481" s="4">
        <v>110</v>
      </c>
      <c r="F481" s="4">
        <v>16.5</v>
      </c>
      <c r="G481" s="29">
        <f t="shared" si="15"/>
        <v>1815</v>
      </c>
    </row>
    <row r="482" spans="2:7" x14ac:dyDescent="0.25">
      <c r="B482" s="3" t="s">
        <v>5</v>
      </c>
      <c r="C482" s="3" t="s">
        <v>36</v>
      </c>
      <c r="D482" s="9" t="s">
        <v>504</v>
      </c>
      <c r="E482" s="4">
        <v>45</v>
      </c>
      <c r="F482" s="4">
        <v>10.1</v>
      </c>
      <c r="G482" s="29">
        <f t="shared" si="15"/>
        <v>454.5</v>
      </c>
    </row>
    <row r="483" spans="2:7" x14ac:dyDescent="0.25">
      <c r="B483" s="3" t="s">
        <v>5</v>
      </c>
      <c r="C483" s="3" t="s">
        <v>36</v>
      </c>
      <c r="D483" s="9" t="s">
        <v>505</v>
      </c>
      <c r="E483" s="4">
        <v>120</v>
      </c>
      <c r="F483" s="4">
        <v>12.4</v>
      </c>
      <c r="G483" s="29">
        <f t="shared" si="15"/>
        <v>1488</v>
      </c>
    </row>
    <row r="484" spans="2:7" x14ac:dyDescent="0.25">
      <c r="B484" s="3" t="s">
        <v>5</v>
      </c>
      <c r="C484" s="3" t="s">
        <v>36</v>
      </c>
      <c r="D484" s="9" t="s">
        <v>506</v>
      </c>
      <c r="E484" s="4">
        <v>500</v>
      </c>
      <c r="F484" s="4">
        <v>6.56</v>
      </c>
      <c r="G484" s="29">
        <f t="shared" si="15"/>
        <v>3280</v>
      </c>
    </row>
    <row r="485" spans="2:7" x14ac:dyDescent="0.25">
      <c r="B485" s="5"/>
      <c r="C485" s="5"/>
      <c r="D485" s="10" t="s">
        <v>507</v>
      </c>
      <c r="E485" s="4">
        <v>1</v>
      </c>
      <c r="F485" s="6">
        <f>SUM(G457:G484)</f>
        <v>47281.5</v>
      </c>
      <c r="G485" s="30">
        <f t="shared" si="15"/>
        <v>47281.5</v>
      </c>
    </row>
    <row r="486" spans="2:7" ht="16.5" customHeight="1" x14ac:dyDescent="0.25">
      <c r="B486" s="31" t="s">
        <v>4</v>
      </c>
      <c r="C486" s="31" t="s">
        <v>508</v>
      </c>
      <c r="D486" s="31" t="s">
        <v>509</v>
      </c>
      <c r="E486" s="31">
        <f>E517</f>
        <v>1</v>
      </c>
      <c r="F486" s="31">
        <f>F517</f>
        <v>242995.97</v>
      </c>
      <c r="G486" s="32">
        <f>G517</f>
        <v>242995.97</v>
      </c>
    </row>
    <row r="487" spans="2:7" ht="16.5" customHeight="1" x14ac:dyDescent="0.25">
      <c r="B487" s="3" t="s">
        <v>5</v>
      </c>
      <c r="C487" s="3" t="s">
        <v>36</v>
      </c>
      <c r="D487" s="9" t="s">
        <v>510</v>
      </c>
      <c r="E487" s="4">
        <v>6</v>
      </c>
      <c r="F487" s="4">
        <v>31.55</v>
      </c>
      <c r="G487" s="29">
        <f t="shared" ref="G487:G517" si="16">ROUND(E487*F487,2)</f>
        <v>189.3</v>
      </c>
    </row>
    <row r="488" spans="2:7" ht="16.5" customHeight="1" x14ac:dyDescent="0.25">
      <c r="B488" s="3" t="s">
        <v>5</v>
      </c>
      <c r="C488" s="3" t="s">
        <v>36</v>
      </c>
      <c r="D488" s="9" t="s">
        <v>511</v>
      </c>
      <c r="E488" s="4">
        <v>121</v>
      </c>
      <c r="F488" s="4">
        <v>6.07</v>
      </c>
      <c r="G488" s="29">
        <f t="shared" si="16"/>
        <v>734.47</v>
      </c>
    </row>
    <row r="489" spans="2:7" x14ac:dyDescent="0.25">
      <c r="B489" s="3" t="s">
        <v>5</v>
      </c>
      <c r="C489" s="3" t="s">
        <v>36</v>
      </c>
      <c r="D489" s="9" t="s">
        <v>512</v>
      </c>
      <c r="E489" s="4">
        <v>10</v>
      </c>
      <c r="F489" s="4">
        <v>4.47</v>
      </c>
      <c r="G489" s="29">
        <f t="shared" si="16"/>
        <v>44.7</v>
      </c>
    </row>
    <row r="490" spans="2:7" x14ac:dyDescent="0.25">
      <c r="B490" s="3" t="s">
        <v>5</v>
      </c>
      <c r="C490" s="3" t="s">
        <v>36</v>
      </c>
      <c r="D490" s="9" t="s">
        <v>513</v>
      </c>
      <c r="E490" s="4">
        <v>84</v>
      </c>
      <c r="F490" s="4">
        <v>6.07</v>
      </c>
      <c r="G490" s="29">
        <f t="shared" si="16"/>
        <v>509.88</v>
      </c>
    </row>
    <row r="491" spans="2:7" x14ac:dyDescent="0.25">
      <c r="B491" s="3" t="s">
        <v>5</v>
      </c>
      <c r="C491" s="3" t="s">
        <v>28</v>
      </c>
      <c r="D491" s="9" t="s">
        <v>514</v>
      </c>
      <c r="E491" s="4">
        <v>4560</v>
      </c>
      <c r="F491" s="4">
        <v>0.82</v>
      </c>
      <c r="G491" s="29">
        <f t="shared" si="16"/>
        <v>3739.2</v>
      </c>
    </row>
    <row r="492" spans="2:7" x14ac:dyDescent="0.25">
      <c r="B492" s="3" t="s">
        <v>5</v>
      </c>
      <c r="C492" s="3" t="s">
        <v>28</v>
      </c>
      <c r="D492" s="9" t="s">
        <v>515</v>
      </c>
      <c r="E492" s="4">
        <v>3600.33</v>
      </c>
      <c r="F492" s="4">
        <v>12.32</v>
      </c>
      <c r="G492" s="29">
        <f t="shared" si="16"/>
        <v>44356.07</v>
      </c>
    </row>
    <row r="493" spans="2:7" x14ac:dyDescent="0.25">
      <c r="B493" s="3" t="s">
        <v>5</v>
      </c>
      <c r="C493" s="3" t="s">
        <v>28</v>
      </c>
      <c r="D493" s="9" t="s">
        <v>516</v>
      </c>
      <c r="E493" s="4">
        <v>5741.28</v>
      </c>
      <c r="F493" s="4">
        <v>8.41</v>
      </c>
      <c r="G493" s="29">
        <f t="shared" si="16"/>
        <v>48284.160000000003</v>
      </c>
    </row>
    <row r="494" spans="2:7" x14ac:dyDescent="0.25">
      <c r="B494" s="3" t="s">
        <v>5</v>
      </c>
      <c r="C494" s="3" t="s">
        <v>52</v>
      </c>
      <c r="D494" s="9" t="s">
        <v>517</v>
      </c>
      <c r="E494" s="4">
        <v>1189.18</v>
      </c>
      <c r="F494" s="4">
        <v>4.03</v>
      </c>
      <c r="G494" s="29">
        <f t="shared" si="16"/>
        <v>4792.3999999999996</v>
      </c>
    </row>
    <row r="495" spans="2:7" x14ac:dyDescent="0.25">
      <c r="B495" s="3" t="s">
        <v>5</v>
      </c>
      <c r="C495" s="3" t="s">
        <v>36</v>
      </c>
      <c r="D495" s="9" t="s">
        <v>518</v>
      </c>
      <c r="E495" s="4">
        <v>15000</v>
      </c>
      <c r="F495" s="4">
        <v>0.17</v>
      </c>
      <c r="G495" s="29">
        <f t="shared" si="16"/>
        <v>2550</v>
      </c>
    </row>
    <row r="496" spans="2:7" x14ac:dyDescent="0.25">
      <c r="B496" s="3" t="s">
        <v>5</v>
      </c>
      <c r="C496" s="3" t="s">
        <v>28</v>
      </c>
      <c r="D496" s="9" t="s">
        <v>519</v>
      </c>
      <c r="E496" s="4">
        <v>222.6</v>
      </c>
      <c r="F496" s="4">
        <v>9.42</v>
      </c>
      <c r="G496" s="29">
        <f t="shared" si="16"/>
        <v>2096.89</v>
      </c>
    </row>
    <row r="497" spans="2:7" x14ac:dyDescent="0.25">
      <c r="B497" s="3" t="s">
        <v>5</v>
      </c>
      <c r="C497" s="3" t="s">
        <v>28</v>
      </c>
      <c r="D497" s="9" t="s">
        <v>520</v>
      </c>
      <c r="E497" s="4">
        <v>6058.19</v>
      </c>
      <c r="F497" s="4">
        <v>5.96</v>
      </c>
      <c r="G497" s="29">
        <f t="shared" si="16"/>
        <v>36106.81</v>
      </c>
    </row>
    <row r="498" spans="2:7" x14ac:dyDescent="0.25">
      <c r="B498" s="3" t="s">
        <v>5</v>
      </c>
      <c r="C498" s="3" t="s">
        <v>28</v>
      </c>
      <c r="D498" s="9" t="s">
        <v>521</v>
      </c>
      <c r="E498" s="4">
        <v>1121.9000000000001</v>
      </c>
      <c r="F498" s="4">
        <v>5.33</v>
      </c>
      <c r="G498" s="29">
        <f t="shared" si="16"/>
        <v>5979.73</v>
      </c>
    </row>
    <row r="499" spans="2:7" x14ac:dyDescent="0.25">
      <c r="B499" s="3" t="s">
        <v>5</v>
      </c>
      <c r="C499" s="3" t="s">
        <v>28</v>
      </c>
      <c r="D499" s="9" t="s">
        <v>522</v>
      </c>
      <c r="E499" s="4">
        <v>365.97</v>
      </c>
      <c r="F499" s="4">
        <v>10.52</v>
      </c>
      <c r="G499" s="29">
        <f t="shared" si="16"/>
        <v>3850</v>
      </c>
    </row>
    <row r="500" spans="2:7" x14ac:dyDescent="0.25">
      <c r="B500" s="3" t="s">
        <v>5</v>
      </c>
      <c r="C500" s="3" t="s">
        <v>28</v>
      </c>
      <c r="D500" s="9" t="s">
        <v>523</v>
      </c>
      <c r="E500" s="4">
        <v>1596.63</v>
      </c>
      <c r="F500" s="4">
        <v>9.19</v>
      </c>
      <c r="G500" s="29">
        <f t="shared" si="16"/>
        <v>14673.03</v>
      </c>
    </row>
    <row r="501" spans="2:7" x14ac:dyDescent="0.25">
      <c r="B501" s="3" t="s">
        <v>5</v>
      </c>
      <c r="C501" s="3" t="s">
        <v>52</v>
      </c>
      <c r="D501" s="9" t="s">
        <v>524</v>
      </c>
      <c r="E501" s="4">
        <v>368.36</v>
      </c>
      <c r="F501" s="4">
        <v>12.91</v>
      </c>
      <c r="G501" s="29">
        <f t="shared" si="16"/>
        <v>4755.53</v>
      </c>
    </row>
    <row r="502" spans="2:7" x14ac:dyDescent="0.25">
      <c r="B502" s="3" t="s">
        <v>5</v>
      </c>
      <c r="C502" s="3" t="s">
        <v>36</v>
      </c>
      <c r="D502" s="9" t="s">
        <v>525</v>
      </c>
      <c r="E502" s="4">
        <v>52</v>
      </c>
      <c r="F502" s="4">
        <v>83.61</v>
      </c>
      <c r="G502" s="29">
        <f t="shared" si="16"/>
        <v>4347.72</v>
      </c>
    </row>
    <row r="503" spans="2:7" x14ac:dyDescent="0.25">
      <c r="B503" s="3" t="s">
        <v>5</v>
      </c>
      <c r="C503" s="3" t="s">
        <v>36</v>
      </c>
      <c r="D503" s="9" t="s">
        <v>526</v>
      </c>
      <c r="E503" s="4">
        <v>8</v>
      </c>
      <c r="F503" s="4">
        <v>132.16999999999999</v>
      </c>
      <c r="G503" s="29">
        <f t="shared" si="16"/>
        <v>1057.3599999999999</v>
      </c>
    </row>
    <row r="504" spans="2:7" x14ac:dyDescent="0.25">
      <c r="B504" s="3" t="s">
        <v>5</v>
      </c>
      <c r="C504" s="3" t="s">
        <v>36</v>
      </c>
      <c r="D504" s="9" t="s">
        <v>527</v>
      </c>
      <c r="E504" s="4">
        <v>8</v>
      </c>
      <c r="F504" s="4">
        <v>1028.02</v>
      </c>
      <c r="G504" s="29">
        <f t="shared" si="16"/>
        <v>8224.16</v>
      </c>
    </row>
    <row r="505" spans="2:7" x14ac:dyDescent="0.25">
      <c r="B505" s="3" t="s">
        <v>5</v>
      </c>
      <c r="C505" s="3" t="s">
        <v>28</v>
      </c>
      <c r="D505" s="9" t="s">
        <v>528</v>
      </c>
      <c r="E505" s="4">
        <v>18</v>
      </c>
      <c r="F505" s="4">
        <v>61.9</v>
      </c>
      <c r="G505" s="29">
        <f t="shared" si="16"/>
        <v>1114.2</v>
      </c>
    </row>
    <row r="506" spans="2:7" x14ac:dyDescent="0.25">
      <c r="B506" s="3" t="s">
        <v>5</v>
      </c>
      <c r="C506" s="3" t="s">
        <v>28</v>
      </c>
      <c r="D506" s="9" t="s">
        <v>529</v>
      </c>
      <c r="E506" s="4">
        <v>61.84</v>
      </c>
      <c r="F506" s="4">
        <v>85.89</v>
      </c>
      <c r="G506" s="29">
        <f t="shared" si="16"/>
        <v>5311.44</v>
      </c>
    </row>
    <row r="507" spans="2:7" x14ac:dyDescent="0.25">
      <c r="B507" s="3" t="s">
        <v>5</v>
      </c>
      <c r="C507" s="3" t="s">
        <v>28</v>
      </c>
      <c r="D507" s="9" t="s">
        <v>530</v>
      </c>
      <c r="E507" s="4">
        <v>56.5</v>
      </c>
      <c r="F507" s="4">
        <v>22.71</v>
      </c>
      <c r="G507" s="29">
        <f t="shared" si="16"/>
        <v>1283.1199999999999</v>
      </c>
    </row>
    <row r="508" spans="2:7" x14ac:dyDescent="0.25">
      <c r="B508" s="3" t="s">
        <v>5</v>
      </c>
      <c r="C508" s="3" t="s">
        <v>36</v>
      </c>
      <c r="D508" s="9" t="s">
        <v>531</v>
      </c>
      <c r="E508" s="4">
        <v>10</v>
      </c>
      <c r="F508" s="4">
        <v>52.1</v>
      </c>
      <c r="G508" s="29">
        <f t="shared" si="16"/>
        <v>521</v>
      </c>
    </row>
    <row r="509" spans="2:7" x14ac:dyDescent="0.25">
      <c r="B509" s="3" t="s">
        <v>5</v>
      </c>
      <c r="C509" s="3" t="s">
        <v>36</v>
      </c>
      <c r="D509" s="9" t="s">
        <v>532</v>
      </c>
      <c r="E509" s="4">
        <v>10</v>
      </c>
      <c r="F509" s="4">
        <v>55.72</v>
      </c>
      <c r="G509" s="29">
        <f t="shared" si="16"/>
        <v>557.20000000000005</v>
      </c>
    </row>
    <row r="510" spans="2:7" x14ac:dyDescent="0.25">
      <c r="B510" s="3" t="s">
        <v>5</v>
      </c>
      <c r="C510" s="3" t="s">
        <v>36</v>
      </c>
      <c r="D510" s="9" t="s">
        <v>533</v>
      </c>
      <c r="E510" s="4">
        <v>5</v>
      </c>
      <c r="F510" s="4">
        <v>469.22</v>
      </c>
      <c r="G510" s="29">
        <f t="shared" si="16"/>
        <v>2346.1</v>
      </c>
    </row>
    <row r="511" spans="2:7" x14ac:dyDescent="0.25">
      <c r="B511" s="3" t="s">
        <v>5</v>
      </c>
      <c r="C511" s="3" t="s">
        <v>36</v>
      </c>
      <c r="D511" s="9" t="s">
        <v>534</v>
      </c>
      <c r="E511" s="4">
        <v>1</v>
      </c>
      <c r="F511" s="4">
        <v>18846.25</v>
      </c>
      <c r="G511" s="29">
        <f t="shared" si="16"/>
        <v>18846.25</v>
      </c>
    </row>
    <row r="512" spans="2:7" x14ac:dyDescent="0.25">
      <c r="B512" s="3" t="s">
        <v>5</v>
      </c>
      <c r="C512" s="3" t="s">
        <v>28</v>
      </c>
      <c r="D512" s="9" t="s">
        <v>535</v>
      </c>
      <c r="E512" s="4">
        <v>336.54</v>
      </c>
      <c r="F512" s="4">
        <v>3.92</v>
      </c>
      <c r="G512" s="29">
        <f t="shared" si="16"/>
        <v>1319.24</v>
      </c>
    </row>
    <row r="513" spans="2:7" x14ac:dyDescent="0.25">
      <c r="B513" s="3" t="s">
        <v>5</v>
      </c>
      <c r="C513" s="3" t="s">
        <v>54</v>
      </c>
      <c r="D513" s="9" t="s">
        <v>536</v>
      </c>
      <c r="E513" s="4">
        <v>780</v>
      </c>
      <c r="F513" s="4">
        <v>21.43</v>
      </c>
      <c r="G513" s="29">
        <f t="shared" si="16"/>
        <v>16715.400000000001</v>
      </c>
    </row>
    <row r="514" spans="2:7" x14ac:dyDescent="0.25">
      <c r="B514" s="3" t="s">
        <v>5</v>
      </c>
      <c r="C514" s="3" t="s">
        <v>28</v>
      </c>
      <c r="D514" s="9" t="s">
        <v>537</v>
      </c>
      <c r="E514" s="4">
        <v>260</v>
      </c>
      <c r="F514" s="4">
        <v>24.69</v>
      </c>
      <c r="G514" s="29">
        <f t="shared" si="16"/>
        <v>6419.4</v>
      </c>
    </row>
    <row r="515" spans="2:7" x14ac:dyDescent="0.25">
      <c r="B515" s="3" t="s">
        <v>5</v>
      </c>
      <c r="C515" s="3" t="s">
        <v>54</v>
      </c>
      <c r="D515" s="9" t="s">
        <v>538</v>
      </c>
      <c r="E515" s="4">
        <v>1</v>
      </c>
      <c r="F515" s="4">
        <v>1220.6400000000001</v>
      </c>
      <c r="G515" s="29">
        <f t="shared" si="16"/>
        <v>1220.6400000000001</v>
      </c>
    </row>
    <row r="516" spans="2:7" x14ac:dyDescent="0.25">
      <c r="B516" s="3" t="s">
        <v>5</v>
      </c>
      <c r="C516" s="3" t="s">
        <v>54</v>
      </c>
      <c r="D516" s="9" t="s">
        <v>539</v>
      </c>
      <c r="E516" s="4">
        <v>3</v>
      </c>
      <c r="F516" s="4">
        <v>350.19</v>
      </c>
      <c r="G516" s="29">
        <f t="shared" si="16"/>
        <v>1050.57</v>
      </c>
    </row>
    <row r="517" spans="2:7" x14ac:dyDescent="0.25">
      <c r="B517" s="5"/>
      <c r="C517" s="5"/>
      <c r="D517" s="10" t="s">
        <v>540</v>
      </c>
      <c r="E517" s="4">
        <v>1</v>
      </c>
      <c r="F517" s="6">
        <f>SUM(G487:G516)</f>
        <v>242995.97</v>
      </c>
      <c r="G517" s="30">
        <f t="shared" si="16"/>
        <v>242995.97</v>
      </c>
    </row>
    <row r="518" spans="2:7" x14ac:dyDescent="0.25">
      <c r="B518" s="31" t="s">
        <v>4</v>
      </c>
      <c r="C518" s="31" t="s">
        <v>541</v>
      </c>
      <c r="D518" s="31" t="s">
        <v>542</v>
      </c>
      <c r="E518" s="31">
        <f>E547</f>
        <v>1</v>
      </c>
      <c r="F518" s="31">
        <f>F547</f>
        <v>465277.8</v>
      </c>
      <c r="G518" s="32">
        <f>G547</f>
        <v>465277.8</v>
      </c>
    </row>
    <row r="519" spans="2:7" x14ac:dyDescent="0.25">
      <c r="B519" s="3" t="s">
        <v>5</v>
      </c>
      <c r="C519" s="3" t="s">
        <v>440</v>
      </c>
      <c r="D519" s="9" t="s">
        <v>543</v>
      </c>
      <c r="E519" s="4">
        <v>160</v>
      </c>
      <c r="F519" s="4">
        <v>937.51</v>
      </c>
      <c r="G519" s="29">
        <f t="shared" ref="G519:G547" si="17">ROUND(E519*F519,2)</f>
        <v>150001.60000000001</v>
      </c>
    </row>
    <row r="520" spans="2:7" x14ac:dyDescent="0.25">
      <c r="B520" s="3" t="s">
        <v>5</v>
      </c>
      <c r="C520" s="3" t="s">
        <v>440</v>
      </c>
      <c r="D520" s="9" t="s">
        <v>544</v>
      </c>
      <c r="E520" s="4">
        <v>160</v>
      </c>
      <c r="F520" s="4">
        <v>937.51</v>
      </c>
      <c r="G520" s="29">
        <f t="shared" si="17"/>
        <v>150001.60000000001</v>
      </c>
    </row>
    <row r="521" spans="2:7" x14ac:dyDescent="0.25">
      <c r="B521" s="3" t="s">
        <v>5</v>
      </c>
      <c r="C521" s="3" t="s">
        <v>440</v>
      </c>
      <c r="D521" s="9" t="s">
        <v>545</v>
      </c>
      <c r="E521" s="4">
        <v>32</v>
      </c>
      <c r="F521" s="4">
        <v>937.51</v>
      </c>
      <c r="G521" s="29">
        <f t="shared" si="17"/>
        <v>30000.32</v>
      </c>
    </row>
    <row r="522" spans="2:7" x14ac:dyDescent="0.25">
      <c r="B522" s="3" t="s">
        <v>5</v>
      </c>
      <c r="C522" s="3" t="s">
        <v>440</v>
      </c>
      <c r="D522" s="9" t="s">
        <v>546</v>
      </c>
      <c r="E522" s="4">
        <v>64</v>
      </c>
      <c r="F522" s="4">
        <v>316.68</v>
      </c>
      <c r="G522" s="29">
        <f t="shared" si="17"/>
        <v>20267.52</v>
      </c>
    </row>
    <row r="523" spans="2:7" x14ac:dyDescent="0.25">
      <c r="B523" s="3" t="s">
        <v>5</v>
      </c>
      <c r="C523" s="3" t="s">
        <v>36</v>
      </c>
      <c r="D523" s="9" t="s">
        <v>547</v>
      </c>
      <c r="E523" s="4">
        <v>128</v>
      </c>
      <c r="F523" s="4">
        <v>159.03</v>
      </c>
      <c r="G523" s="29">
        <f t="shared" si="17"/>
        <v>20355.84</v>
      </c>
    </row>
    <row r="524" spans="2:7" x14ac:dyDescent="0.25">
      <c r="B524" s="3" t="s">
        <v>5</v>
      </c>
      <c r="C524" s="3" t="s">
        <v>36</v>
      </c>
      <c r="D524" s="9" t="s">
        <v>548</v>
      </c>
      <c r="E524" s="4">
        <v>18</v>
      </c>
      <c r="F524" s="4">
        <v>107.56</v>
      </c>
      <c r="G524" s="29">
        <f t="shared" si="17"/>
        <v>1936.08</v>
      </c>
    </row>
    <row r="525" spans="2:7" x14ac:dyDescent="0.25">
      <c r="B525" s="3" t="s">
        <v>5</v>
      </c>
      <c r="C525" s="3" t="s">
        <v>36</v>
      </c>
      <c r="D525" s="9" t="s">
        <v>549</v>
      </c>
      <c r="E525" s="4">
        <v>72</v>
      </c>
      <c r="F525" s="4">
        <v>56.09</v>
      </c>
      <c r="G525" s="29">
        <f t="shared" si="17"/>
        <v>4038.48</v>
      </c>
    </row>
    <row r="526" spans="2:7" x14ac:dyDescent="0.25">
      <c r="B526" s="3" t="s">
        <v>5</v>
      </c>
      <c r="C526" s="3" t="s">
        <v>36</v>
      </c>
      <c r="D526" s="9" t="s">
        <v>550</v>
      </c>
      <c r="E526" s="4">
        <v>10</v>
      </c>
      <c r="F526" s="4">
        <v>153.68</v>
      </c>
      <c r="G526" s="29">
        <f t="shared" si="17"/>
        <v>1536.8</v>
      </c>
    </row>
    <row r="527" spans="2:7" x14ac:dyDescent="0.25">
      <c r="B527" s="3" t="s">
        <v>5</v>
      </c>
      <c r="C527" s="3" t="s">
        <v>36</v>
      </c>
      <c r="D527" s="9" t="s">
        <v>551</v>
      </c>
      <c r="E527" s="4">
        <v>50</v>
      </c>
      <c r="F527" s="4">
        <v>52.78</v>
      </c>
      <c r="G527" s="29">
        <f t="shared" si="17"/>
        <v>2639</v>
      </c>
    </row>
    <row r="528" spans="2:7" x14ac:dyDescent="0.25">
      <c r="B528" s="3" t="s">
        <v>5</v>
      </c>
      <c r="C528" s="3" t="s">
        <v>36</v>
      </c>
      <c r="D528" s="9" t="s">
        <v>552</v>
      </c>
      <c r="E528" s="4">
        <v>5</v>
      </c>
      <c r="F528" s="4">
        <v>251.87</v>
      </c>
      <c r="G528" s="29">
        <f t="shared" si="17"/>
        <v>1259.3499999999999</v>
      </c>
    </row>
    <row r="529" spans="2:7" x14ac:dyDescent="0.25">
      <c r="B529" s="3" t="s">
        <v>5</v>
      </c>
      <c r="C529" s="3" t="s">
        <v>36</v>
      </c>
      <c r="D529" s="9" t="s">
        <v>553</v>
      </c>
      <c r="E529" s="4">
        <v>1</v>
      </c>
      <c r="F529" s="4">
        <v>1692.83</v>
      </c>
      <c r="G529" s="29">
        <f t="shared" si="17"/>
        <v>1692.83</v>
      </c>
    </row>
    <row r="530" spans="2:7" x14ac:dyDescent="0.25">
      <c r="B530" s="3" t="s">
        <v>5</v>
      </c>
      <c r="C530" s="3" t="s">
        <v>36</v>
      </c>
      <c r="D530" s="9" t="s">
        <v>554</v>
      </c>
      <c r="E530" s="4">
        <v>1</v>
      </c>
      <c r="F530" s="4">
        <v>1692.83</v>
      </c>
      <c r="G530" s="29">
        <f t="shared" si="17"/>
        <v>1692.83</v>
      </c>
    </row>
    <row r="531" spans="2:7" x14ac:dyDescent="0.25">
      <c r="B531" s="3" t="s">
        <v>5</v>
      </c>
      <c r="C531" s="3" t="s">
        <v>36</v>
      </c>
      <c r="D531" s="9" t="s">
        <v>555</v>
      </c>
      <c r="E531" s="4">
        <v>1</v>
      </c>
      <c r="F531" s="4">
        <v>1433.23</v>
      </c>
      <c r="G531" s="29">
        <f t="shared" si="17"/>
        <v>1433.23</v>
      </c>
    </row>
    <row r="532" spans="2:7" x14ac:dyDescent="0.25">
      <c r="B532" s="3" t="s">
        <v>5</v>
      </c>
      <c r="C532" s="3" t="s">
        <v>36</v>
      </c>
      <c r="D532" s="9" t="s">
        <v>556</v>
      </c>
      <c r="E532" s="4">
        <v>30</v>
      </c>
      <c r="F532" s="4">
        <v>21.71</v>
      </c>
      <c r="G532" s="29">
        <f t="shared" si="17"/>
        <v>651.29999999999995</v>
      </c>
    </row>
    <row r="533" spans="2:7" x14ac:dyDescent="0.25">
      <c r="B533" s="3" t="s">
        <v>5</v>
      </c>
      <c r="C533" s="3" t="s">
        <v>36</v>
      </c>
      <c r="D533" s="9" t="s">
        <v>557</v>
      </c>
      <c r="E533" s="4">
        <v>250</v>
      </c>
      <c r="F533" s="4">
        <v>37.22</v>
      </c>
      <c r="G533" s="29">
        <f t="shared" si="17"/>
        <v>9305</v>
      </c>
    </row>
    <row r="534" spans="2:7" x14ac:dyDescent="0.25">
      <c r="B534" s="3" t="s">
        <v>5</v>
      </c>
      <c r="C534" s="3" t="s">
        <v>36</v>
      </c>
      <c r="D534" s="9" t="s">
        <v>558</v>
      </c>
      <c r="E534" s="4">
        <v>26</v>
      </c>
      <c r="F534" s="4">
        <v>123.05</v>
      </c>
      <c r="G534" s="29">
        <f t="shared" si="17"/>
        <v>3199.3</v>
      </c>
    </row>
    <row r="535" spans="2:7" x14ac:dyDescent="0.25">
      <c r="B535" s="3" t="s">
        <v>5</v>
      </c>
      <c r="C535" s="3" t="s">
        <v>36</v>
      </c>
      <c r="D535" s="9" t="s">
        <v>559</v>
      </c>
      <c r="E535" s="4">
        <v>28</v>
      </c>
      <c r="F535" s="4">
        <v>115.81</v>
      </c>
      <c r="G535" s="29">
        <f t="shared" si="17"/>
        <v>3242.68</v>
      </c>
    </row>
    <row r="536" spans="2:7" x14ac:dyDescent="0.25">
      <c r="B536" s="3" t="s">
        <v>5</v>
      </c>
      <c r="C536" s="3" t="s">
        <v>36</v>
      </c>
      <c r="D536" s="9" t="s">
        <v>560</v>
      </c>
      <c r="E536" s="4">
        <v>11</v>
      </c>
      <c r="F536" s="4">
        <v>212.86</v>
      </c>
      <c r="G536" s="29">
        <f t="shared" si="17"/>
        <v>2341.46</v>
      </c>
    </row>
    <row r="537" spans="2:7" x14ac:dyDescent="0.25">
      <c r="B537" s="3" t="s">
        <v>5</v>
      </c>
      <c r="C537" s="3" t="s">
        <v>36</v>
      </c>
      <c r="D537" s="9" t="s">
        <v>561</v>
      </c>
      <c r="E537" s="4">
        <v>53</v>
      </c>
      <c r="F537" s="4">
        <v>104.94</v>
      </c>
      <c r="G537" s="29">
        <f t="shared" si="17"/>
        <v>5561.82</v>
      </c>
    </row>
    <row r="538" spans="2:7" x14ac:dyDescent="0.25">
      <c r="B538" s="3" t="s">
        <v>5</v>
      </c>
      <c r="C538" s="3" t="s">
        <v>36</v>
      </c>
      <c r="D538" s="9" t="s">
        <v>562</v>
      </c>
      <c r="E538" s="4">
        <v>25</v>
      </c>
      <c r="F538" s="4">
        <v>42.72</v>
      </c>
      <c r="G538" s="29">
        <f t="shared" si="17"/>
        <v>1068</v>
      </c>
    </row>
    <row r="539" spans="2:7" x14ac:dyDescent="0.25">
      <c r="B539" s="3" t="s">
        <v>5</v>
      </c>
      <c r="C539" s="3" t="s">
        <v>36</v>
      </c>
      <c r="D539" s="9" t="s">
        <v>563</v>
      </c>
      <c r="E539" s="4">
        <v>10</v>
      </c>
      <c r="F539" s="4">
        <v>126.51</v>
      </c>
      <c r="G539" s="29">
        <f t="shared" si="17"/>
        <v>1265.0999999999999</v>
      </c>
    </row>
    <row r="540" spans="2:7" x14ac:dyDescent="0.25">
      <c r="B540" s="3" t="s">
        <v>5</v>
      </c>
      <c r="C540" s="3" t="s">
        <v>36</v>
      </c>
      <c r="D540" s="9" t="s">
        <v>564</v>
      </c>
      <c r="E540" s="4">
        <v>60</v>
      </c>
      <c r="F540" s="4">
        <v>2.52</v>
      </c>
      <c r="G540" s="29">
        <f t="shared" si="17"/>
        <v>151.19999999999999</v>
      </c>
    </row>
    <row r="541" spans="2:7" x14ac:dyDescent="0.25">
      <c r="B541" s="3" t="s">
        <v>5</v>
      </c>
      <c r="C541" s="3" t="s">
        <v>36</v>
      </c>
      <c r="D541" s="9" t="s">
        <v>565</v>
      </c>
      <c r="E541" s="4">
        <v>28</v>
      </c>
      <c r="F541" s="4">
        <v>11.87</v>
      </c>
      <c r="G541" s="29">
        <f t="shared" si="17"/>
        <v>332.36</v>
      </c>
    </row>
    <row r="542" spans="2:7" x14ac:dyDescent="0.25">
      <c r="B542" s="3" t="s">
        <v>5</v>
      </c>
      <c r="C542" s="3" t="s">
        <v>36</v>
      </c>
      <c r="D542" s="9" t="s">
        <v>566</v>
      </c>
      <c r="E542" s="4">
        <v>12</v>
      </c>
      <c r="F542" s="4">
        <v>157.07</v>
      </c>
      <c r="G542" s="29">
        <f t="shared" si="17"/>
        <v>1884.84</v>
      </c>
    </row>
    <row r="543" spans="2:7" x14ac:dyDescent="0.25">
      <c r="B543" s="3" t="s">
        <v>5</v>
      </c>
      <c r="C543" s="3" t="s">
        <v>36</v>
      </c>
      <c r="D543" s="9" t="s">
        <v>567</v>
      </c>
      <c r="E543" s="4">
        <v>12</v>
      </c>
      <c r="F543" s="4">
        <v>81.73</v>
      </c>
      <c r="G543" s="29">
        <f t="shared" si="17"/>
        <v>980.76</v>
      </c>
    </row>
    <row r="544" spans="2:7" x14ac:dyDescent="0.25">
      <c r="B544" s="3" t="s">
        <v>5</v>
      </c>
      <c r="C544" s="3" t="s">
        <v>36</v>
      </c>
      <c r="D544" s="9" t="s">
        <v>568</v>
      </c>
      <c r="E544" s="4">
        <v>20</v>
      </c>
      <c r="F544" s="4">
        <v>10.07</v>
      </c>
      <c r="G544" s="29">
        <f t="shared" si="17"/>
        <v>201.4</v>
      </c>
    </row>
    <row r="545" spans="2:7" x14ac:dyDescent="0.25">
      <c r="B545" s="3" t="s">
        <v>5</v>
      </c>
      <c r="C545" s="3" t="s">
        <v>54</v>
      </c>
      <c r="D545" s="9" t="s">
        <v>569</v>
      </c>
      <c r="E545" s="4">
        <v>1</v>
      </c>
      <c r="F545" s="4">
        <v>10835.82</v>
      </c>
      <c r="G545" s="29">
        <f t="shared" si="17"/>
        <v>10835.82</v>
      </c>
    </row>
    <row r="546" spans="2:7" x14ac:dyDescent="0.25">
      <c r="B546" s="3" t="s">
        <v>5</v>
      </c>
      <c r="C546" s="3" t="s">
        <v>52</v>
      </c>
      <c r="D546" s="9" t="s">
        <v>570</v>
      </c>
      <c r="E546" s="4">
        <v>7924</v>
      </c>
      <c r="F546" s="4">
        <v>4.72</v>
      </c>
      <c r="G546" s="29">
        <f t="shared" si="17"/>
        <v>37401.279999999999</v>
      </c>
    </row>
    <row r="547" spans="2:7" x14ac:dyDescent="0.25">
      <c r="B547" s="5"/>
      <c r="C547" s="5"/>
      <c r="D547" s="10" t="s">
        <v>571</v>
      </c>
      <c r="E547" s="4">
        <v>1</v>
      </c>
      <c r="F547" s="6">
        <f>SUM(G519:G546)</f>
        <v>465277.8</v>
      </c>
      <c r="G547" s="30">
        <f t="shared" si="17"/>
        <v>465277.8</v>
      </c>
    </row>
    <row r="548" spans="2:7" x14ac:dyDescent="0.25">
      <c r="B548" s="31" t="s">
        <v>4</v>
      </c>
      <c r="C548" s="31" t="s">
        <v>572</v>
      </c>
      <c r="D548" s="31" t="s">
        <v>573</v>
      </c>
      <c r="E548" s="31">
        <f>E553</f>
        <v>1</v>
      </c>
      <c r="F548" s="31">
        <f>F553</f>
        <v>14380.56</v>
      </c>
      <c r="G548" s="32">
        <f>G553</f>
        <v>14380.56</v>
      </c>
    </row>
    <row r="549" spans="2:7" x14ac:dyDescent="0.25">
      <c r="B549" s="3" t="s">
        <v>5</v>
      </c>
      <c r="C549" s="3" t="s">
        <v>36</v>
      </c>
      <c r="D549" s="9" t="s">
        <v>574</v>
      </c>
      <c r="E549" s="4">
        <v>5</v>
      </c>
      <c r="F549" s="4">
        <v>129.13999999999999</v>
      </c>
      <c r="G549" s="29">
        <f>ROUND(E549*F549,2)</f>
        <v>645.70000000000005</v>
      </c>
    </row>
    <row r="550" spans="2:7" x14ac:dyDescent="0.25">
      <c r="B550" s="3" t="s">
        <v>5</v>
      </c>
      <c r="C550" s="3" t="s">
        <v>36</v>
      </c>
      <c r="D550" s="9" t="s">
        <v>575</v>
      </c>
      <c r="E550" s="4">
        <v>4</v>
      </c>
      <c r="F550" s="4">
        <v>129.13999999999999</v>
      </c>
      <c r="G550" s="29">
        <f>ROUND(E550*F550,2)</f>
        <v>516.55999999999995</v>
      </c>
    </row>
    <row r="551" spans="2:7" x14ac:dyDescent="0.25">
      <c r="B551" s="3" t="s">
        <v>5</v>
      </c>
      <c r="C551" s="3" t="s">
        <v>36</v>
      </c>
      <c r="D551" s="9" t="s">
        <v>576</v>
      </c>
      <c r="E551" s="4">
        <v>15</v>
      </c>
      <c r="F551" s="4">
        <v>57.52</v>
      </c>
      <c r="G551" s="29">
        <f>ROUND(E551*F551,2)</f>
        <v>862.8</v>
      </c>
    </row>
    <row r="552" spans="2:7" x14ac:dyDescent="0.25">
      <c r="B552" s="3" t="s">
        <v>5</v>
      </c>
      <c r="C552" s="3" t="s">
        <v>36</v>
      </c>
      <c r="D552" s="9" t="s">
        <v>577</v>
      </c>
      <c r="E552" s="4">
        <v>150</v>
      </c>
      <c r="F552" s="4">
        <v>82.37</v>
      </c>
      <c r="G552" s="29">
        <f>ROUND(E552*F552,2)</f>
        <v>12355.5</v>
      </c>
    </row>
    <row r="553" spans="2:7" x14ac:dyDescent="0.25">
      <c r="B553" s="5"/>
      <c r="C553" s="5"/>
      <c r="D553" s="10" t="s">
        <v>578</v>
      </c>
      <c r="E553" s="4">
        <v>1</v>
      </c>
      <c r="F553" s="6">
        <f>SUM(G549:G552)</f>
        <v>14380.56</v>
      </c>
      <c r="G553" s="30">
        <f>ROUND(E553*F553,2)</f>
        <v>14380.56</v>
      </c>
    </row>
    <row r="554" spans="2:7" x14ac:dyDescent="0.25">
      <c r="B554" s="31" t="s">
        <v>4</v>
      </c>
      <c r="C554" s="31" t="s">
        <v>579</v>
      </c>
      <c r="D554" s="31" t="s">
        <v>580</v>
      </c>
      <c r="E554" s="31">
        <f>E559</f>
        <v>1</v>
      </c>
      <c r="F554" s="31">
        <f>F559</f>
        <v>71750.679999999993</v>
      </c>
      <c r="G554" s="32">
        <f>G559</f>
        <v>71750.679999999993</v>
      </c>
    </row>
    <row r="555" spans="2:7" x14ac:dyDescent="0.25">
      <c r="B555" s="3" t="s">
        <v>5</v>
      </c>
      <c r="C555" s="3" t="s">
        <v>581</v>
      </c>
      <c r="D555" s="9" t="s">
        <v>582</v>
      </c>
      <c r="E555" s="4">
        <v>2160</v>
      </c>
      <c r="F555" s="4">
        <v>18.36</v>
      </c>
      <c r="G555" s="29">
        <f t="shared" ref="G555:G560" si="18">ROUND(E555*F555,2)</f>
        <v>39657.599999999999</v>
      </c>
    </row>
    <row r="556" spans="2:7" x14ac:dyDescent="0.25">
      <c r="B556" s="3" t="s">
        <v>5</v>
      </c>
      <c r="C556" s="3" t="s">
        <v>581</v>
      </c>
      <c r="D556" s="9" t="s">
        <v>583</v>
      </c>
      <c r="E556" s="4">
        <v>108</v>
      </c>
      <c r="F556" s="4">
        <v>53.15</v>
      </c>
      <c r="G556" s="29">
        <f t="shared" si="18"/>
        <v>5740.2</v>
      </c>
    </row>
    <row r="557" spans="2:7" x14ac:dyDescent="0.25">
      <c r="B557" s="3" t="s">
        <v>5</v>
      </c>
      <c r="C557" s="3" t="s">
        <v>581</v>
      </c>
      <c r="D557" s="9" t="s">
        <v>584</v>
      </c>
      <c r="E557" s="4">
        <v>256</v>
      </c>
      <c r="F557" s="4">
        <v>64.48</v>
      </c>
      <c r="G557" s="29">
        <f t="shared" si="18"/>
        <v>16506.88</v>
      </c>
    </row>
    <row r="558" spans="2:7" x14ac:dyDescent="0.25">
      <c r="B558" s="3" t="s">
        <v>5</v>
      </c>
      <c r="C558" s="3" t="s">
        <v>581</v>
      </c>
      <c r="D558" s="9" t="s">
        <v>585</v>
      </c>
      <c r="E558" s="4">
        <v>600</v>
      </c>
      <c r="F558" s="4">
        <v>16.41</v>
      </c>
      <c r="G558" s="29">
        <f t="shared" si="18"/>
        <v>9846</v>
      </c>
    </row>
    <row r="559" spans="2:7" x14ac:dyDescent="0.25">
      <c r="B559" s="5"/>
      <c r="C559" s="5"/>
      <c r="D559" s="10" t="s">
        <v>586</v>
      </c>
      <c r="E559" s="4">
        <v>1</v>
      </c>
      <c r="F559" s="6">
        <f>SUM(G555:G558)</f>
        <v>71750.679999999993</v>
      </c>
      <c r="G559" s="30">
        <f t="shared" si="18"/>
        <v>71750.679999999993</v>
      </c>
    </row>
    <row r="560" spans="2:7" x14ac:dyDescent="0.25">
      <c r="B560" s="5"/>
      <c r="C560" s="5"/>
      <c r="D560" s="10" t="s">
        <v>587</v>
      </c>
      <c r="E560" s="7">
        <v>1</v>
      </c>
      <c r="F560" s="6">
        <f>G456+G486+G518+G548+G554</f>
        <v>841686.51</v>
      </c>
      <c r="G560" s="30">
        <f t="shared" si="18"/>
        <v>841686.51</v>
      </c>
    </row>
    <row r="561" spans="1:11" x14ac:dyDescent="0.25">
      <c r="B561" s="26" t="s">
        <v>4</v>
      </c>
      <c r="C561" s="26" t="s">
        <v>588</v>
      </c>
      <c r="D561" s="26" t="s">
        <v>9</v>
      </c>
      <c r="E561" s="26">
        <f>E563</f>
        <v>1</v>
      </c>
      <c r="F561" s="27">
        <f>F563</f>
        <v>116319</v>
      </c>
      <c r="G561" s="28">
        <f>G563</f>
        <v>116318.76</v>
      </c>
    </row>
    <row r="562" spans="1:11" x14ac:dyDescent="0.25">
      <c r="B562" s="3" t="s">
        <v>5</v>
      </c>
      <c r="C562" s="3" t="s">
        <v>440</v>
      </c>
      <c r="D562" s="9" t="s">
        <v>589</v>
      </c>
      <c r="E562" s="4">
        <v>34</v>
      </c>
      <c r="F562" s="4">
        <v>3421.14</v>
      </c>
      <c r="G562" s="29">
        <f>ROUND(E562*F562,2)</f>
        <v>116318.76</v>
      </c>
    </row>
    <row r="563" spans="1:11" x14ac:dyDescent="0.25">
      <c r="B563" s="5"/>
      <c r="C563" s="5"/>
      <c r="D563" s="10" t="s">
        <v>590</v>
      </c>
      <c r="E563" s="7">
        <v>1</v>
      </c>
      <c r="F563" s="6">
        <f>G562</f>
        <v>116318.76</v>
      </c>
      <c r="G563" s="30">
        <f>ROUND(E563*F563,2)</f>
        <v>116318.76</v>
      </c>
    </row>
    <row r="564" spans="1:11" x14ac:dyDescent="0.25">
      <c r="B564" s="5"/>
      <c r="C564" s="5"/>
      <c r="D564" s="22" t="s">
        <v>591</v>
      </c>
      <c r="E564" s="33">
        <v>1</v>
      </c>
      <c r="F564" s="23">
        <f>G8+G18+G44+G66+G112+G122+G420+G435+G439+G455+G561</f>
        <v>12869619.300000001</v>
      </c>
      <c r="G564" s="34">
        <f>ROUND(E564*F564,2)</f>
        <v>12869619.300000001</v>
      </c>
    </row>
    <row r="565" spans="1:11" s="15" customFormat="1" x14ac:dyDescent="0.25">
      <c r="B565" s="25"/>
      <c r="C565" s="25"/>
      <c r="D565" s="22"/>
      <c r="E565" s="33"/>
      <c r="F565" s="23"/>
      <c r="G565" s="34"/>
    </row>
    <row r="566" spans="1:11" x14ac:dyDescent="0.25">
      <c r="A566" s="15"/>
      <c r="B566" s="5"/>
      <c r="C566" s="10"/>
      <c r="D566" s="7"/>
      <c r="E566" s="6"/>
      <c r="F566" s="17"/>
      <c r="G566" s="17"/>
      <c r="H566" s="17"/>
      <c r="I566" s="17"/>
      <c r="J566" s="12"/>
      <c r="K566" s="14"/>
    </row>
    <row r="567" spans="1:11" x14ac:dyDescent="0.25">
      <c r="A567" s="15"/>
      <c r="B567" s="5"/>
      <c r="C567" s="10"/>
      <c r="D567" s="7"/>
      <c r="E567" s="6"/>
      <c r="F567" s="17"/>
      <c r="G567" s="17"/>
      <c r="H567" s="17"/>
      <c r="I567" s="17"/>
      <c r="J567" s="12"/>
      <c r="K567" s="14"/>
    </row>
    <row r="568" spans="1:11" ht="15.75" x14ac:dyDescent="0.25">
      <c r="A568" s="15"/>
      <c r="B568" s="5"/>
      <c r="D568" s="20" t="s">
        <v>15</v>
      </c>
      <c r="E568" s="21" t="e">
        <f>#REF!</f>
        <v>#REF!</v>
      </c>
      <c r="F568" s="20">
        <v>2353913.6800000002</v>
      </c>
      <c r="G568" s="20">
        <v>12869619.300000001</v>
      </c>
      <c r="I568" s="36"/>
      <c r="J568" s="12"/>
      <c r="K568" s="35"/>
    </row>
    <row r="569" spans="1:11" x14ac:dyDescent="0.25">
      <c r="A569" s="15"/>
      <c r="G569"/>
      <c r="J569" s="12"/>
      <c r="K569" s="12"/>
    </row>
    <row r="570" spans="1:11" x14ac:dyDescent="0.25">
      <c r="A570" s="15"/>
      <c r="G570"/>
      <c r="J570" s="12"/>
    </row>
    <row r="571" spans="1:11" x14ac:dyDescent="0.25">
      <c r="A571" s="15"/>
      <c r="G571"/>
      <c r="J571" s="12"/>
    </row>
    <row r="572" spans="1:11" x14ac:dyDescent="0.25">
      <c r="A572" s="15"/>
    </row>
    <row r="573" spans="1:11" x14ac:dyDescent="0.25">
      <c r="A573" s="15"/>
    </row>
    <row r="574" spans="1:11" x14ac:dyDescent="0.25">
      <c r="A574" s="15"/>
    </row>
    <row r="575" spans="1:11" x14ac:dyDescent="0.25">
      <c r="A575" s="15"/>
    </row>
    <row r="576" spans="1:11" x14ac:dyDescent="0.25">
      <c r="A576" s="15"/>
    </row>
    <row r="577" spans="1:1" x14ac:dyDescent="0.25">
      <c r="A577" s="15"/>
    </row>
    <row r="578" spans="1:1" x14ac:dyDescent="0.25">
      <c r="A578" s="15"/>
    </row>
    <row r="579" spans="1:1" x14ac:dyDescent="0.25">
      <c r="A579" s="15"/>
    </row>
    <row r="580" spans="1:1" x14ac:dyDescent="0.25">
      <c r="A580" s="15"/>
    </row>
    <row r="581" spans="1:1" x14ac:dyDescent="0.25">
      <c r="A581" s="15"/>
    </row>
    <row r="582" spans="1:1" x14ac:dyDescent="0.25">
      <c r="A582" s="15"/>
    </row>
    <row r="583" spans="1:1" x14ac:dyDescent="0.25">
      <c r="A583" s="15"/>
    </row>
    <row r="584" spans="1:1" x14ac:dyDescent="0.25">
      <c r="A584" s="15"/>
    </row>
    <row r="585" spans="1:1" x14ac:dyDescent="0.25">
      <c r="A585" s="15"/>
    </row>
    <row r="586" spans="1:1" x14ac:dyDescent="0.25">
      <c r="A586" s="15"/>
    </row>
    <row r="587" spans="1:1" x14ac:dyDescent="0.25">
      <c r="A587" s="15"/>
    </row>
    <row r="588" spans="1:1" x14ac:dyDescent="0.25">
      <c r="A588" s="15"/>
    </row>
    <row r="589" spans="1:1" x14ac:dyDescent="0.25">
      <c r="A589" s="15"/>
    </row>
    <row r="590" spans="1:1" x14ac:dyDescent="0.25">
      <c r="A590" s="15"/>
    </row>
    <row r="591" spans="1:1" x14ac:dyDescent="0.25">
      <c r="A591" s="15"/>
    </row>
    <row r="592" spans="1:1" x14ac:dyDescent="0.25">
      <c r="A592" s="15"/>
    </row>
    <row r="593" spans="1:1" x14ac:dyDescent="0.25">
      <c r="A593" s="15"/>
    </row>
    <row r="594" spans="1:1" x14ac:dyDescent="0.25">
      <c r="A594" s="15"/>
    </row>
    <row r="595" spans="1:1" x14ac:dyDescent="0.25">
      <c r="A595" s="15"/>
    </row>
    <row r="596" spans="1:1" x14ac:dyDescent="0.25">
      <c r="A596" s="15"/>
    </row>
    <row r="597" spans="1:1" x14ac:dyDescent="0.25">
      <c r="A597" s="15"/>
    </row>
    <row r="598" spans="1:1" x14ac:dyDescent="0.25">
      <c r="A598" s="15"/>
    </row>
    <row r="599" spans="1:1" x14ac:dyDescent="0.25">
      <c r="A599" s="15"/>
    </row>
    <row r="600" spans="1:1" x14ac:dyDescent="0.25">
      <c r="A600" s="15"/>
    </row>
    <row r="601" spans="1:1" x14ac:dyDescent="0.25">
      <c r="A601" s="15"/>
    </row>
    <row r="602" spans="1:1" x14ac:dyDescent="0.25">
      <c r="A602" s="15"/>
    </row>
    <row r="603" spans="1:1" x14ac:dyDescent="0.25">
      <c r="A603" s="15"/>
    </row>
    <row r="604" spans="1:1" x14ac:dyDescent="0.25">
      <c r="A604" s="15"/>
    </row>
    <row r="605" spans="1:1" x14ac:dyDescent="0.25">
      <c r="A605" s="15"/>
    </row>
    <row r="606" spans="1:1" x14ac:dyDescent="0.25">
      <c r="A606" s="15"/>
    </row>
    <row r="607" spans="1:1" x14ac:dyDescent="0.25">
      <c r="A607" s="15"/>
    </row>
    <row r="608" spans="1:1" x14ac:dyDescent="0.25">
      <c r="A608" s="15"/>
    </row>
    <row r="609" spans="1:1" x14ac:dyDescent="0.25">
      <c r="A609" s="15"/>
    </row>
    <row r="610" spans="1:1" x14ac:dyDescent="0.25">
      <c r="A610" s="15"/>
    </row>
    <row r="611" spans="1:1" x14ac:dyDescent="0.25">
      <c r="A611" s="15"/>
    </row>
    <row r="612" spans="1:1" x14ac:dyDescent="0.25">
      <c r="A612" s="15"/>
    </row>
    <row r="613" spans="1:1" x14ac:dyDescent="0.25">
      <c r="A613" s="15"/>
    </row>
    <row r="614" spans="1:1" x14ac:dyDescent="0.25">
      <c r="A614" s="15"/>
    </row>
    <row r="615" spans="1:1" x14ac:dyDescent="0.25">
      <c r="A615" s="15"/>
    </row>
    <row r="616" spans="1:1" x14ac:dyDescent="0.25">
      <c r="A616" s="15"/>
    </row>
    <row r="617" spans="1:1" x14ac:dyDescent="0.25">
      <c r="A617" s="15"/>
    </row>
    <row r="618" spans="1:1" x14ac:dyDescent="0.25">
      <c r="A618" s="15"/>
    </row>
    <row r="619" spans="1:1" x14ac:dyDescent="0.25">
      <c r="A619" s="15"/>
    </row>
    <row r="620" spans="1:1" x14ac:dyDescent="0.25">
      <c r="A620" s="15"/>
    </row>
    <row r="621" spans="1:1" x14ac:dyDescent="0.25">
      <c r="A621" s="15"/>
    </row>
    <row r="622" spans="1:1" x14ac:dyDescent="0.25">
      <c r="A622" s="15"/>
    </row>
    <row r="623" spans="1:1" x14ac:dyDescent="0.25">
      <c r="A623" s="15"/>
    </row>
    <row r="624" spans="1:1" x14ac:dyDescent="0.25">
      <c r="A624" s="15"/>
    </row>
    <row r="625" spans="1:1" x14ac:dyDescent="0.25">
      <c r="A625" s="15"/>
    </row>
    <row r="626" spans="1:1" x14ac:dyDescent="0.25">
      <c r="A626" s="15"/>
    </row>
    <row r="627" spans="1:1" x14ac:dyDescent="0.25">
      <c r="A627" s="15"/>
    </row>
    <row r="628" spans="1:1" x14ac:dyDescent="0.25">
      <c r="A628" s="15"/>
    </row>
    <row r="629" spans="1:1" x14ac:dyDescent="0.25">
      <c r="A629" s="15"/>
    </row>
    <row r="630" spans="1:1" x14ac:dyDescent="0.25">
      <c r="A630" s="15"/>
    </row>
    <row r="631" spans="1:1" x14ac:dyDescent="0.25">
      <c r="A631" s="15"/>
    </row>
    <row r="632" spans="1:1" x14ac:dyDescent="0.25">
      <c r="A632" s="15"/>
    </row>
    <row r="633" spans="1:1" x14ac:dyDescent="0.25">
      <c r="A633" s="15"/>
    </row>
    <row r="634" spans="1:1" x14ac:dyDescent="0.25">
      <c r="A634" s="15"/>
    </row>
    <row r="635" spans="1:1" x14ac:dyDescent="0.25">
      <c r="A635" s="15"/>
    </row>
    <row r="636" spans="1:1" x14ac:dyDescent="0.25">
      <c r="A636" s="15"/>
    </row>
    <row r="637" spans="1:1" x14ac:dyDescent="0.25">
      <c r="A637" s="15"/>
    </row>
    <row r="638" spans="1:1" x14ac:dyDescent="0.25">
      <c r="A638" s="15"/>
    </row>
    <row r="639" spans="1:1" x14ac:dyDescent="0.25">
      <c r="A639" s="15"/>
    </row>
    <row r="640" spans="1:1" x14ac:dyDescent="0.25">
      <c r="A640" s="15"/>
    </row>
    <row r="641" spans="1:1" x14ac:dyDescent="0.25">
      <c r="A641" s="15"/>
    </row>
    <row r="642" spans="1:1" x14ac:dyDescent="0.25">
      <c r="A642" s="15"/>
    </row>
    <row r="643" spans="1:1" x14ac:dyDescent="0.25">
      <c r="A643" s="15"/>
    </row>
    <row r="644" spans="1:1" x14ac:dyDescent="0.25">
      <c r="A644" s="15"/>
    </row>
    <row r="645" spans="1:1" x14ac:dyDescent="0.25">
      <c r="A645" s="15"/>
    </row>
    <row r="646" spans="1:1" x14ac:dyDescent="0.25">
      <c r="A646" s="15"/>
    </row>
    <row r="647" spans="1:1" x14ac:dyDescent="0.25">
      <c r="A647" s="15"/>
    </row>
    <row r="648" spans="1:1" x14ac:dyDescent="0.25">
      <c r="A648" s="15"/>
    </row>
    <row r="649" spans="1:1" x14ac:dyDescent="0.25">
      <c r="A649" s="15"/>
    </row>
    <row r="650" spans="1:1" x14ac:dyDescent="0.25">
      <c r="A650" s="15"/>
    </row>
    <row r="651" spans="1:1" x14ac:dyDescent="0.25">
      <c r="A651" s="15"/>
    </row>
    <row r="652" spans="1:1" x14ac:dyDescent="0.25">
      <c r="A652" s="15"/>
    </row>
    <row r="653" spans="1:1" x14ac:dyDescent="0.25">
      <c r="A653" s="15"/>
    </row>
    <row r="654" spans="1:1" x14ac:dyDescent="0.25">
      <c r="A654" s="15"/>
    </row>
    <row r="655" spans="1:1" x14ac:dyDescent="0.25">
      <c r="A655" s="15"/>
    </row>
    <row r="656" spans="1:1" x14ac:dyDescent="0.25">
      <c r="A656" s="15"/>
    </row>
    <row r="657" spans="1:1" x14ac:dyDescent="0.25">
      <c r="A657" s="15"/>
    </row>
    <row r="658" spans="1:1" x14ac:dyDescent="0.25">
      <c r="A658" s="15"/>
    </row>
    <row r="659" spans="1:1" x14ac:dyDescent="0.25">
      <c r="A659" s="15"/>
    </row>
    <row r="660" spans="1:1" x14ac:dyDescent="0.25">
      <c r="A660" s="15"/>
    </row>
    <row r="661" spans="1:1" x14ac:dyDescent="0.25">
      <c r="A661" s="15"/>
    </row>
    <row r="662" spans="1:1" x14ac:dyDescent="0.25">
      <c r="A662" s="15"/>
    </row>
    <row r="663" spans="1:1" x14ac:dyDescent="0.25">
      <c r="A663" s="15"/>
    </row>
    <row r="664" spans="1:1" x14ac:dyDescent="0.25">
      <c r="A664" s="15"/>
    </row>
    <row r="665" spans="1:1" x14ac:dyDescent="0.25">
      <c r="A665" s="15"/>
    </row>
    <row r="666" spans="1:1" x14ac:dyDescent="0.25">
      <c r="A666" s="15"/>
    </row>
    <row r="667" spans="1:1" x14ac:dyDescent="0.25">
      <c r="A667" s="15"/>
    </row>
    <row r="668" spans="1:1" x14ac:dyDescent="0.25">
      <c r="A668" s="15"/>
    </row>
    <row r="669" spans="1:1" x14ac:dyDescent="0.25">
      <c r="A669" s="15"/>
    </row>
    <row r="670" spans="1:1" x14ac:dyDescent="0.25">
      <c r="A670" s="15"/>
    </row>
    <row r="671" spans="1:1" x14ac:dyDescent="0.25">
      <c r="A671" s="15"/>
    </row>
    <row r="672" spans="1:1" x14ac:dyDescent="0.25">
      <c r="A672" s="15"/>
    </row>
    <row r="673" spans="1:1" x14ac:dyDescent="0.25">
      <c r="A673" s="15"/>
    </row>
    <row r="674" spans="1:1" x14ac:dyDescent="0.25">
      <c r="A674" s="15"/>
    </row>
    <row r="675" spans="1:1" x14ac:dyDescent="0.25">
      <c r="A675" s="15"/>
    </row>
    <row r="676" spans="1:1" x14ac:dyDescent="0.25">
      <c r="A676" s="15"/>
    </row>
    <row r="677" spans="1:1" x14ac:dyDescent="0.25">
      <c r="A677" s="15"/>
    </row>
    <row r="678" spans="1:1" x14ac:dyDescent="0.25">
      <c r="A678" s="15"/>
    </row>
    <row r="679" spans="1:1" x14ac:dyDescent="0.25">
      <c r="A679" s="15"/>
    </row>
    <row r="680" spans="1:1" x14ac:dyDescent="0.25">
      <c r="A680" s="15"/>
    </row>
    <row r="681" spans="1:1" x14ac:dyDescent="0.25">
      <c r="A681" s="15"/>
    </row>
    <row r="682" spans="1:1" x14ac:dyDescent="0.25">
      <c r="A682" s="15"/>
    </row>
    <row r="683" spans="1:1" x14ac:dyDescent="0.25">
      <c r="A683" s="15"/>
    </row>
    <row r="684" spans="1:1" x14ac:dyDescent="0.25">
      <c r="A684" s="15"/>
    </row>
    <row r="685" spans="1:1" x14ac:dyDescent="0.25">
      <c r="A685" s="15"/>
    </row>
    <row r="686" spans="1:1" x14ac:dyDescent="0.25">
      <c r="A686" s="15"/>
    </row>
    <row r="687" spans="1:1" x14ac:dyDescent="0.25">
      <c r="A687" s="15"/>
    </row>
    <row r="688" spans="1:1" x14ac:dyDescent="0.25">
      <c r="A688" s="15"/>
    </row>
    <row r="689" spans="1:1" x14ac:dyDescent="0.25">
      <c r="A689" s="15"/>
    </row>
    <row r="690" spans="1:1" x14ac:dyDescent="0.25">
      <c r="A690" s="15"/>
    </row>
    <row r="691" spans="1:1" x14ac:dyDescent="0.25">
      <c r="A691" s="15"/>
    </row>
    <row r="692" spans="1:1" x14ac:dyDescent="0.25">
      <c r="A692" s="15"/>
    </row>
    <row r="693" spans="1:1" x14ac:dyDescent="0.25">
      <c r="A693" s="15"/>
    </row>
    <row r="694" spans="1:1" x14ac:dyDescent="0.25">
      <c r="A694" s="15"/>
    </row>
    <row r="695" spans="1:1" x14ac:dyDescent="0.25">
      <c r="A695" s="15"/>
    </row>
    <row r="696" spans="1:1" x14ac:dyDescent="0.25">
      <c r="A696" s="15"/>
    </row>
    <row r="697" spans="1:1" x14ac:dyDescent="0.25">
      <c r="A697" s="15"/>
    </row>
    <row r="698" spans="1:1" x14ac:dyDescent="0.25">
      <c r="A698" s="15"/>
    </row>
    <row r="699" spans="1:1" x14ac:dyDescent="0.25">
      <c r="A699" s="15"/>
    </row>
    <row r="700" spans="1:1" x14ac:dyDescent="0.25">
      <c r="A700" s="15"/>
    </row>
    <row r="701" spans="1:1" x14ac:dyDescent="0.25">
      <c r="A701" s="15"/>
    </row>
    <row r="702" spans="1:1" x14ac:dyDescent="0.25">
      <c r="A702" s="15"/>
    </row>
    <row r="703" spans="1:1" x14ac:dyDescent="0.25">
      <c r="A703" s="15"/>
    </row>
    <row r="704" spans="1:1" x14ac:dyDescent="0.25">
      <c r="A704" s="15"/>
    </row>
    <row r="705" spans="1:1" x14ac:dyDescent="0.25">
      <c r="A705" s="15"/>
    </row>
    <row r="706" spans="1:1" x14ac:dyDescent="0.25">
      <c r="A706" s="15"/>
    </row>
    <row r="707" spans="1:1" x14ac:dyDescent="0.25">
      <c r="A707" s="15"/>
    </row>
    <row r="708" spans="1:1" x14ac:dyDescent="0.25">
      <c r="A708" s="15"/>
    </row>
    <row r="709" spans="1:1" x14ac:dyDescent="0.25">
      <c r="A709" s="15"/>
    </row>
    <row r="710" spans="1:1" x14ac:dyDescent="0.25">
      <c r="A710" s="15"/>
    </row>
    <row r="711" spans="1:1" x14ac:dyDescent="0.25">
      <c r="A711" s="15"/>
    </row>
    <row r="712" spans="1:1" x14ac:dyDescent="0.25">
      <c r="A712" s="15"/>
    </row>
    <row r="713" spans="1:1" x14ac:dyDescent="0.25">
      <c r="A713" s="15"/>
    </row>
    <row r="714" spans="1:1" x14ac:dyDescent="0.25">
      <c r="A714" s="15"/>
    </row>
    <row r="715" spans="1:1" x14ac:dyDescent="0.25">
      <c r="A715" s="15"/>
    </row>
    <row r="716" spans="1:1" x14ac:dyDescent="0.25">
      <c r="A716" s="15"/>
    </row>
    <row r="717" spans="1:1" x14ac:dyDescent="0.25">
      <c r="A717" s="15"/>
    </row>
    <row r="718" spans="1:1" x14ac:dyDescent="0.25">
      <c r="A718" s="15"/>
    </row>
    <row r="719" spans="1:1" x14ac:dyDescent="0.25">
      <c r="A719" s="15"/>
    </row>
    <row r="720" spans="1:1" x14ac:dyDescent="0.25">
      <c r="A720" s="15"/>
    </row>
    <row r="721" spans="1:1" x14ac:dyDescent="0.25">
      <c r="A721" s="15"/>
    </row>
    <row r="722" spans="1:1" x14ac:dyDescent="0.25">
      <c r="A722" s="15"/>
    </row>
    <row r="723" spans="1:1" x14ac:dyDescent="0.25">
      <c r="A723" s="15"/>
    </row>
    <row r="724" spans="1:1" x14ac:dyDescent="0.25">
      <c r="A724" s="15"/>
    </row>
    <row r="725" spans="1:1" x14ac:dyDescent="0.25">
      <c r="A725" s="15"/>
    </row>
    <row r="726" spans="1:1" x14ac:dyDescent="0.25">
      <c r="A726" s="15"/>
    </row>
    <row r="727" spans="1:1" x14ac:dyDescent="0.25">
      <c r="A727" s="15"/>
    </row>
    <row r="728" spans="1:1" x14ac:dyDescent="0.25">
      <c r="A728" s="15"/>
    </row>
    <row r="729" spans="1:1" x14ac:dyDescent="0.25">
      <c r="A729" s="15"/>
    </row>
    <row r="730" spans="1:1" x14ac:dyDescent="0.25">
      <c r="A730" s="15"/>
    </row>
    <row r="731" spans="1:1" x14ac:dyDescent="0.25">
      <c r="A731" s="15"/>
    </row>
    <row r="732" spans="1:1" x14ac:dyDescent="0.25">
      <c r="A732" s="15"/>
    </row>
    <row r="733" spans="1:1" x14ac:dyDescent="0.25">
      <c r="A733" s="15"/>
    </row>
    <row r="734" spans="1:1" x14ac:dyDescent="0.25">
      <c r="A734" s="15"/>
    </row>
    <row r="735" spans="1:1" x14ac:dyDescent="0.25">
      <c r="A735" s="15"/>
    </row>
    <row r="736" spans="1:1" x14ac:dyDescent="0.25">
      <c r="A736" s="15"/>
    </row>
    <row r="737" spans="1:1" x14ac:dyDescent="0.25">
      <c r="A737" s="15"/>
    </row>
    <row r="738" spans="1:1" x14ac:dyDescent="0.25">
      <c r="A738" s="15"/>
    </row>
    <row r="739" spans="1:1" x14ac:dyDescent="0.25">
      <c r="A739" s="15"/>
    </row>
    <row r="740" spans="1:1" x14ac:dyDescent="0.25">
      <c r="A740" s="15"/>
    </row>
    <row r="741" spans="1:1" x14ac:dyDescent="0.25">
      <c r="A741" s="15"/>
    </row>
    <row r="742" spans="1:1" x14ac:dyDescent="0.25">
      <c r="A742" s="15"/>
    </row>
    <row r="743" spans="1:1" x14ac:dyDescent="0.25">
      <c r="A743" s="15"/>
    </row>
    <row r="744" spans="1:1" x14ac:dyDescent="0.25">
      <c r="A744" s="15"/>
    </row>
    <row r="745" spans="1:1" x14ac:dyDescent="0.25">
      <c r="A745" s="15"/>
    </row>
    <row r="746" spans="1:1" x14ac:dyDescent="0.25">
      <c r="A746" s="15"/>
    </row>
    <row r="747" spans="1:1" x14ac:dyDescent="0.25">
      <c r="A747" s="15"/>
    </row>
    <row r="748" spans="1:1" x14ac:dyDescent="0.25">
      <c r="A748" s="15"/>
    </row>
    <row r="749" spans="1:1" x14ac:dyDescent="0.25">
      <c r="A749" s="15"/>
    </row>
    <row r="750" spans="1:1" x14ac:dyDescent="0.25">
      <c r="A750" s="15"/>
    </row>
    <row r="751" spans="1:1" x14ac:dyDescent="0.25">
      <c r="A751" s="15"/>
    </row>
    <row r="752" spans="1:1" x14ac:dyDescent="0.25">
      <c r="A752" s="15"/>
    </row>
    <row r="753" spans="1:1" x14ac:dyDescent="0.25">
      <c r="A753" s="15"/>
    </row>
    <row r="754" spans="1:1" x14ac:dyDescent="0.25">
      <c r="A754" s="15"/>
    </row>
    <row r="755" spans="1:1" x14ac:dyDescent="0.25">
      <c r="A755" s="15"/>
    </row>
    <row r="756" spans="1:1" x14ac:dyDescent="0.25">
      <c r="A756" s="15"/>
    </row>
    <row r="757" spans="1:1" x14ac:dyDescent="0.25">
      <c r="A757" s="15"/>
    </row>
    <row r="758" spans="1:1" x14ac:dyDescent="0.25">
      <c r="A758" s="15"/>
    </row>
    <row r="759" spans="1:1" x14ac:dyDescent="0.25">
      <c r="A759" s="15"/>
    </row>
    <row r="760" spans="1:1" x14ac:dyDescent="0.25">
      <c r="A760" s="15"/>
    </row>
    <row r="761" spans="1:1" x14ac:dyDescent="0.25">
      <c r="A761" s="15"/>
    </row>
    <row r="762" spans="1:1" x14ac:dyDescent="0.25">
      <c r="A762" s="15"/>
    </row>
    <row r="763" spans="1:1" x14ac:dyDescent="0.25">
      <c r="A763" s="15"/>
    </row>
    <row r="764" spans="1:1" x14ac:dyDescent="0.25">
      <c r="A764" s="15"/>
    </row>
    <row r="765" spans="1:1" x14ac:dyDescent="0.25">
      <c r="A765" s="15"/>
    </row>
    <row r="766" spans="1:1" x14ac:dyDescent="0.25">
      <c r="A766" s="15"/>
    </row>
    <row r="767" spans="1:1" x14ac:dyDescent="0.25">
      <c r="A767" s="15"/>
    </row>
    <row r="768" spans="1:1" x14ac:dyDescent="0.25">
      <c r="A768" s="15"/>
    </row>
    <row r="769" spans="1:1" x14ac:dyDescent="0.25">
      <c r="A769" s="15"/>
    </row>
    <row r="770" spans="1:1" x14ac:dyDescent="0.25">
      <c r="A770" s="15"/>
    </row>
    <row r="771" spans="1:1" x14ac:dyDescent="0.25">
      <c r="A771" s="15"/>
    </row>
    <row r="772" spans="1:1" x14ac:dyDescent="0.25">
      <c r="A772" s="15"/>
    </row>
    <row r="773" spans="1:1" x14ac:dyDescent="0.25">
      <c r="A773" s="15"/>
    </row>
    <row r="774" spans="1:1" x14ac:dyDescent="0.25">
      <c r="A774" s="15"/>
    </row>
    <row r="775" spans="1:1" x14ac:dyDescent="0.25">
      <c r="A775" s="15"/>
    </row>
    <row r="776" spans="1:1" x14ac:dyDescent="0.25">
      <c r="A776" s="15"/>
    </row>
    <row r="777" spans="1:1" x14ac:dyDescent="0.25">
      <c r="A777" s="15"/>
    </row>
    <row r="778" spans="1:1" x14ac:dyDescent="0.25">
      <c r="A778" s="15"/>
    </row>
    <row r="779" spans="1:1" x14ac:dyDescent="0.25">
      <c r="A779" s="15"/>
    </row>
    <row r="780" spans="1:1" x14ac:dyDescent="0.25">
      <c r="A780" s="15"/>
    </row>
    <row r="781" spans="1:1" x14ac:dyDescent="0.25">
      <c r="A781" s="15"/>
    </row>
    <row r="782" spans="1:1" x14ac:dyDescent="0.25">
      <c r="A782" s="15"/>
    </row>
    <row r="783" spans="1:1" x14ac:dyDescent="0.25">
      <c r="A783" s="15"/>
    </row>
    <row r="784" spans="1:1" x14ac:dyDescent="0.25">
      <c r="A784" s="15"/>
    </row>
    <row r="785" spans="1:1" x14ac:dyDescent="0.25">
      <c r="A785" s="15"/>
    </row>
    <row r="786" spans="1:1" x14ac:dyDescent="0.25">
      <c r="A786" s="15"/>
    </row>
    <row r="787" spans="1:1" x14ac:dyDescent="0.25">
      <c r="A787" s="15"/>
    </row>
    <row r="788" spans="1:1" x14ac:dyDescent="0.25">
      <c r="A788" s="15"/>
    </row>
    <row r="789" spans="1:1" x14ac:dyDescent="0.25">
      <c r="A789" s="15"/>
    </row>
    <row r="790" spans="1:1" x14ac:dyDescent="0.25">
      <c r="A790" s="15"/>
    </row>
    <row r="791" spans="1:1" x14ac:dyDescent="0.25">
      <c r="A791" s="15"/>
    </row>
    <row r="792" spans="1:1" x14ac:dyDescent="0.25">
      <c r="A792" s="15"/>
    </row>
    <row r="793" spans="1:1" x14ac:dyDescent="0.25">
      <c r="A793" s="15"/>
    </row>
    <row r="794" spans="1:1" x14ac:dyDescent="0.25">
      <c r="A794" s="15"/>
    </row>
    <row r="795" spans="1:1" x14ac:dyDescent="0.25">
      <c r="A795" s="15"/>
    </row>
    <row r="796" spans="1:1" x14ac:dyDescent="0.25">
      <c r="A796" s="15"/>
    </row>
    <row r="797" spans="1:1" x14ac:dyDescent="0.25">
      <c r="A797" s="15"/>
    </row>
    <row r="798" spans="1:1" x14ac:dyDescent="0.25">
      <c r="A798" s="15"/>
    </row>
    <row r="799" spans="1:1" x14ac:dyDescent="0.25">
      <c r="A799" s="15"/>
    </row>
    <row r="800" spans="1:1" x14ac:dyDescent="0.25">
      <c r="A800" s="15"/>
    </row>
    <row r="801" spans="1:1" x14ac:dyDescent="0.25">
      <c r="A801" s="15"/>
    </row>
    <row r="802" spans="1:1" x14ac:dyDescent="0.25">
      <c r="A802" s="15"/>
    </row>
    <row r="803" spans="1:1" ht="15.75" customHeight="1" x14ac:dyDescent="0.25">
      <c r="A803" s="15"/>
    </row>
    <row r="804" spans="1:1" x14ac:dyDescent="0.25">
      <c r="A804" s="15"/>
    </row>
    <row r="805" spans="1:1" x14ac:dyDescent="0.25">
      <c r="A805" s="15"/>
    </row>
    <row r="806" spans="1:1" x14ac:dyDescent="0.25">
      <c r="A806" s="15"/>
    </row>
    <row r="807" spans="1:1" x14ac:dyDescent="0.25">
      <c r="A807" s="15"/>
    </row>
    <row r="808" spans="1:1" x14ac:dyDescent="0.25">
      <c r="A808" s="15"/>
    </row>
    <row r="809" spans="1:1" x14ac:dyDescent="0.25">
      <c r="A809" s="15"/>
    </row>
    <row r="810" spans="1:1" x14ac:dyDescent="0.25">
      <c r="A810" s="15"/>
    </row>
    <row r="811" spans="1:1" x14ac:dyDescent="0.25">
      <c r="A811" s="15"/>
    </row>
    <row r="812" spans="1:1" x14ac:dyDescent="0.25">
      <c r="A812" s="15"/>
    </row>
    <row r="813" spans="1:1" x14ac:dyDescent="0.25">
      <c r="A813" s="15"/>
    </row>
    <row r="814" spans="1:1" x14ac:dyDescent="0.25">
      <c r="A814" s="15"/>
    </row>
    <row r="815" spans="1:1" x14ac:dyDescent="0.25">
      <c r="A815" s="15"/>
    </row>
    <row r="816" spans="1:1" x14ac:dyDescent="0.25">
      <c r="A816" s="15"/>
    </row>
    <row r="817" spans="1:1" x14ac:dyDescent="0.25">
      <c r="A817" s="15"/>
    </row>
    <row r="818" spans="1:1" x14ac:dyDescent="0.25">
      <c r="A818" s="15"/>
    </row>
    <row r="819" spans="1:1" x14ac:dyDescent="0.25">
      <c r="A819" s="15"/>
    </row>
    <row r="820" spans="1:1" x14ac:dyDescent="0.25">
      <c r="A820" s="15"/>
    </row>
    <row r="821" spans="1:1" x14ac:dyDescent="0.25">
      <c r="A821" s="15"/>
    </row>
    <row r="822" spans="1:1" x14ac:dyDescent="0.25">
      <c r="A822" s="15"/>
    </row>
    <row r="823" spans="1:1" x14ac:dyDescent="0.25">
      <c r="A823" s="15"/>
    </row>
    <row r="824" spans="1:1" x14ac:dyDescent="0.25">
      <c r="A824" s="15"/>
    </row>
    <row r="825" spans="1:1" x14ac:dyDescent="0.25">
      <c r="A825" s="15"/>
    </row>
    <row r="826" spans="1:1" x14ac:dyDescent="0.25">
      <c r="A826" s="15"/>
    </row>
    <row r="827" spans="1:1" x14ac:dyDescent="0.25">
      <c r="A827" s="15"/>
    </row>
    <row r="828" spans="1:1" x14ac:dyDescent="0.25">
      <c r="A828" s="15"/>
    </row>
    <row r="829" spans="1:1" x14ac:dyDescent="0.25">
      <c r="A829" s="15"/>
    </row>
    <row r="830" spans="1:1" x14ac:dyDescent="0.25">
      <c r="A830" s="15"/>
    </row>
    <row r="831" spans="1:1" x14ac:dyDescent="0.25">
      <c r="A831" s="15"/>
    </row>
    <row r="832" spans="1:1" x14ac:dyDescent="0.25">
      <c r="A832" s="15"/>
    </row>
    <row r="833" spans="1:1" x14ac:dyDescent="0.25">
      <c r="A833" s="15"/>
    </row>
    <row r="834" spans="1:1" x14ac:dyDescent="0.25">
      <c r="A834" s="15"/>
    </row>
    <row r="835" spans="1:1" x14ac:dyDescent="0.25">
      <c r="A835" s="15"/>
    </row>
    <row r="836" spans="1:1" x14ac:dyDescent="0.25">
      <c r="A836" s="15"/>
    </row>
    <row r="837" spans="1:1" x14ac:dyDescent="0.25">
      <c r="A837" s="15"/>
    </row>
    <row r="838" spans="1:1" x14ac:dyDescent="0.25">
      <c r="A838" s="15"/>
    </row>
    <row r="839" spans="1:1" ht="18" customHeight="1" x14ac:dyDescent="0.25">
      <c r="A839" s="15"/>
    </row>
    <row r="840" spans="1:1" x14ac:dyDescent="0.25">
      <c r="A840" s="15"/>
    </row>
    <row r="841" spans="1:1" x14ac:dyDescent="0.25">
      <c r="A841" s="15"/>
    </row>
    <row r="842" spans="1:1" x14ac:dyDescent="0.25">
      <c r="A842" s="15"/>
    </row>
    <row r="843" spans="1:1" x14ac:dyDescent="0.25">
      <c r="A843" s="15"/>
    </row>
    <row r="844" spans="1:1" x14ac:dyDescent="0.25">
      <c r="A844" s="15"/>
    </row>
    <row r="846" spans="1:1" ht="17.25" customHeight="1" x14ac:dyDescent="0.25"/>
    <row r="849" ht="24" customHeight="1" x14ac:dyDescent="0.25"/>
  </sheetData>
  <mergeCells count="4">
    <mergeCell ref="A2:F2"/>
    <mergeCell ref="A3:F3"/>
    <mergeCell ref="A4:F4"/>
    <mergeCell ref="A5:F5"/>
  </mergeCells>
  <dataValidations count="1">
    <dataValidation type="list" allowBlank="1" showInputMessage="1" showErrorMessage="1" sqref="B8:B568">
      <formula1>"Capítulo,Partida,Mano de obra,Maquinaria,Material,Otros,Tarea,"</formula1>
    </dataValidation>
  </dataValidations>
  <pageMargins left="0" right="0" top="0" bottom="0"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51"/>
  <sheetViews>
    <sheetView topLeftCell="A634" workbookViewId="0">
      <selection activeCell="I657" sqref="I657"/>
    </sheetView>
  </sheetViews>
  <sheetFormatPr baseColWidth="10" defaultRowHeight="15" x14ac:dyDescent="0.25"/>
  <cols>
    <col min="1" max="1" width="5.140625" customWidth="1"/>
    <col min="2" max="3" width="6.5703125" customWidth="1"/>
    <col min="4" max="4" width="40.28515625" customWidth="1"/>
    <col min="5" max="5" width="7.42578125" hidden="1" customWidth="1"/>
    <col min="6" max="6" width="5.85546875" hidden="1" customWidth="1"/>
    <col min="7" max="7" width="12.5703125" style="12" customWidth="1"/>
  </cols>
  <sheetData>
    <row r="2" spans="1:7" ht="45.75" customHeight="1" x14ac:dyDescent="0.35">
      <c r="A2" s="37" t="s">
        <v>592</v>
      </c>
      <c r="B2" s="37"/>
      <c r="C2" s="37"/>
      <c r="D2" s="37"/>
      <c r="E2" s="37"/>
      <c r="F2" s="37"/>
      <c r="G2" s="37"/>
    </row>
    <row r="3" spans="1:7" ht="21" customHeight="1" x14ac:dyDescent="0.35">
      <c r="A3" s="37" t="s">
        <v>13</v>
      </c>
      <c r="B3" s="37"/>
      <c r="C3" s="37"/>
      <c r="D3" s="37"/>
      <c r="E3" s="37"/>
      <c r="F3" s="37"/>
      <c r="G3" s="37"/>
    </row>
    <row r="4" spans="1:7" ht="45.75" customHeight="1" x14ac:dyDescent="0.35">
      <c r="A4" s="37" t="s">
        <v>14</v>
      </c>
      <c r="B4" s="37"/>
      <c r="C4" s="37"/>
      <c r="D4" s="37"/>
      <c r="E4" s="37"/>
      <c r="F4" s="37"/>
      <c r="G4" s="37"/>
    </row>
    <row r="5" spans="1:7" ht="29.25" customHeight="1" x14ac:dyDescent="0.25">
      <c r="A5" s="38" t="s">
        <v>594</v>
      </c>
      <c r="B5" s="38"/>
      <c r="C5" s="38"/>
      <c r="D5" s="38"/>
      <c r="E5" s="38"/>
      <c r="F5" s="38"/>
      <c r="G5" s="38"/>
    </row>
    <row r="7" spans="1:7" x14ac:dyDescent="0.25">
      <c r="B7" s="43" t="s">
        <v>0</v>
      </c>
      <c r="C7" s="43"/>
      <c r="D7" s="44" t="s">
        <v>1</v>
      </c>
      <c r="E7" s="45" t="s">
        <v>2</v>
      </c>
      <c r="F7" s="45" t="s">
        <v>595</v>
      </c>
      <c r="G7" s="46" t="s">
        <v>596</v>
      </c>
    </row>
    <row r="8" spans="1:7" x14ac:dyDescent="0.25">
      <c r="B8" s="26" t="s">
        <v>4</v>
      </c>
      <c r="C8" s="26" t="s">
        <v>125</v>
      </c>
      <c r="D8" s="26" t="s">
        <v>597</v>
      </c>
      <c r="E8" s="26">
        <f>E43</f>
        <v>1</v>
      </c>
      <c r="F8" s="26">
        <f>F43</f>
        <v>4913772.33</v>
      </c>
      <c r="G8" s="47">
        <f>G43</f>
        <v>4913772.33</v>
      </c>
    </row>
    <row r="9" spans="1:7" x14ac:dyDescent="0.25">
      <c r="B9" s="3" t="s">
        <v>5</v>
      </c>
      <c r="C9" s="3" t="s">
        <v>78</v>
      </c>
      <c r="D9" s="9" t="s">
        <v>598</v>
      </c>
      <c r="E9" s="4">
        <v>26414.04</v>
      </c>
      <c r="F9" s="4">
        <v>30.42</v>
      </c>
      <c r="G9" s="16">
        <f t="shared" ref="G9:G43" si="0">ROUND(E9*F9,2)</f>
        <v>803515.1</v>
      </c>
    </row>
    <row r="10" spans="1:7" x14ac:dyDescent="0.25">
      <c r="B10" s="3" t="s">
        <v>5</v>
      </c>
      <c r="C10" s="3" t="s">
        <v>78</v>
      </c>
      <c r="D10" s="9" t="s">
        <v>599</v>
      </c>
      <c r="E10" s="4">
        <v>553.33000000000004</v>
      </c>
      <c r="F10" s="4">
        <v>23.27</v>
      </c>
      <c r="G10" s="16">
        <f t="shared" si="0"/>
        <v>12875.99</v>
      </c>
    </row>
    <row r="11" spans="1:7" x14ac:dyDescent="0.25">
      <c r="B11" s="3" t="s">
        <v>5</v>
      </c>
      <c r="C11" s="3" t="s">
        <v>52</v>
      </c>
      <c r="D11" s="9" t="s">
        <v>600</v>
      </c>
      <c r="E11" s="4">
        <v>149.43</v>
      </c>
      <c r="F11" s="4">
        <v>36.42</v>
      </c>
      <c r="G11" s="16">
        <f t="shared" si="0"/>
        <v>5442.24</v>
      </c>
    </row>
    <row r="12" spans="1:7" x14ac:dyDescent="0.25">
      <c r="B12" s="3" t="s">
        <v>5</v>
      </c>
      <c r="C12" s="3" t="s">
        <v>52</v>
      </c>
      <c r="D12" s="9" t="s">
        <v>601</v>
      </c>
      <c r="E12" s="4">
        <v>26441.9</v>
      </c>
      <c r="F12" s="4">
        <v>37.35</v>
      </c>
      <c r="G12" s="16">
        <f t="shared" si="0"/>
        <v>987604.97</v>
      </c>
    </row>
    <row r="13" spans="1:7" x14ac:dyDescent="0.25">
      <c r="B13" s="3" t="s">
        <v>5</v>
      </c>
      <c r="C13" s="3" t="s">
        <v>52</v>
      </c>
      <c r="D13" s="9" t="s">
        <v>602</v>
      </c>
      <c r="E13" s="4">
        <v>817.64</v>
      </c>
      <c r="F13" s="4">
        <v>21</v>
      </c>
      <c r="G13" s="16">
        <f t="shared" si="0"/>
        <v>17170.439999999999</v>
      </c>
    </row>
    <row r="14" spans="1:7" x14ac:dyDescent="0.25">
      <c r="B14" s="3" t="s">
        <v>5</v>
      </c>
      <c r="C14" s="3" t="s">
        <v>28</v>
      </c>
      <c r="D14" s="9" t="s">
        <v>603</v>
      </c>
      <c r="E14" s="4">
        <v>9063.6</v>
      </c>
      <c r="F14" s="4">
        <v>4.8600000000000003</v>
      </c>
      <c r="G14" s="16">
        <f t="shared" si="0"/>
        <v>44049.1</v>
      </c>
    </row>
    <row r="15" spans="1:7" x14ac:dyDescent="0.25">
      <c r="B15" s="3" t="s">
        <v>5</v>
      </c>
      <c r="C15" s="3" t="s">
        <v>52</v>
      </c>
      <c r="D15" s="9" t="s">
        <v>604</v>
      </c>
      <c r="E15" s="4">
        <v>84.48</v>
      </c>
      <c r="F15" s="4">
        <v>17.22</v>
      </c>
      <c r="G15" s="16">
        <f t="shared" si="0"/>
        <v>1454.75</v>
      </c>
    </row>
    <row r="16" spans="1:7" x14ac:dyDescent="0.25">
      <c r="B16" s="3" t="s">
        <v>5</v>
      </c>
      <c r="C16" s="3" t="s">
        <v>52</v>
      </c>
      <c r="D16" s="9" t="s">
        <v>605</v>
      </c>
      <c r="E16" s="4">
        <v>412.23</v>
      </c>
      <c r="F16" s="4">
        <v>20.99</v>
      </c>
      <c r="G16" s="16">
        <f t="shared" si="0"/>
        <v>8652.7099999999991</v>
      </c>
    </row>
    <row r="17" spans="2:7" x14ac:dyDescent="0.25">
      <c r="B17" s="3" t="s">
        <v>5</v>
      </c>
      <c r="C17" s="3" t="s">
        <v>36</v>
      </c>
      <c r="D17" s="9" t="s">
        <v>606</v>
      </c>
      <c r="E17" s="4">
        <v>96</v>
      </c>
      <c r="F17" s="4">
        <v>172.63</v>
      </c>
      <c r="G17" s="16">
        <f t="shared" si="0"/>
        <v>16572.48</v>
      </c>
    </row>
    <row r="18" spans="2:7" x14ac:dyDescent="0.25">
      <c r="B18" s="3" t="s">
        <v>5</v>
      </c>
      <c r="C18" s="3" t="s">
        <v>36</v>
      </c>
      <c r="D18" s="9" t="s">
        <v>606</v>
      </c>
      <c r="E18" s="4">
        <v>16</v>
      </c>
      <c r="F18" s="4">
        <v>509.48</v>
      </c>
      <c r="G18" s="16">
        <f t="shared" si="0"/>
        <v>8151.68</v>
      </c>
    </row>
    <row r="19" spans="2:7" x14ac:dyDescent="0.25">
      <c r="B19" s="3" t="s">
        <v>5</v>
      </c>
      <c r="C19" s="3" t="s">
        <v>52</v>
      </c>
      <c r="D19" s="9" t="s">
        <v>607</v>
      </c>
      <c r="E19" s="4">
        <v>26047.55</v>
      </c>
      <c r="F19" s="4">
        <v>39.6</v>
      </c>
      <c r="G19" s="16">
        <f t="shared" si="0"/>
        <v>1031482.98</v>
      </c>
    </row>
    <row r="20" spans="2:7" x14ac:dyDescent="0.25">
      <c r="B20" s="3" t="s">
        <v>5</v>
      </c>
      <c r="C20" s="3" t="s">
        <v>52</v>
      </c>
      <c r="D20" s="9" t="s">
        <v>608</v>
      </c>
      <c r="E20" s="4">
        <v>12129.82</v>
      </c>
      <c r="F20" s="4">
        <v>40.74</v>
      </c>
      <c r="G20" s="16">
        <f t="shared" si="0"/>
        <v>494168.87</v>
      </c>
    </row>
    <row r="21" spans="2:7" x14ac:dyDescent="0.25">
      <c r="B21" s="3" t="s">
        <v>5</v>
      </c>
      <c r="C21" s="3" t="s">
        <v>52</v>
      </c>
      <c r="D21" s="9" t="s">
        <v>609</v>
      </c>
      <c r="E21" s="4">
        <v>3876.53</v>
      </c>
      <c r="F21" s="4">
        <v>31.95</v>
      </c>
      <c r="G21" s="16">
        <f t="shared" si="0"/>
        <v>123855.13</v>
      </c>
    </row>
    <row r="22" spans="2:7" x14ac:dyDescent="0.25">
      <c r="B22" s="3" t="s">
        <v>5</v>
      </c>
      <c r="C22" s="3" t="s">
        <v>52</v>
      </c>
      <c r="D22" s="9" t="s">
        <v>610</v>
      </c>
      <c r="E22" s="4">
        <v>396.62</v>
      </c>
      <c r="F22" s="4">
        <v>157.71</v>
      </c>
      <c r="G22" s="16">
        <f t="shared" si="0"/>
        <v>62550.94</v>
      </c>
    </row>
    <row r="23" spans="2:7" x14ac:dyDescent="0.25">
      <c r="B23" s="3" t="s">
        <v>5</v>
      </c>
      <c r="C23" s="3" t="s">
        <v>52</v>
      </c>
      <c r="D23" s="9" t="s">
        <v>611</v>
      </c>
      <c r="E23" s="4">
        <v>297.48</v>
      </c>
      <c r="F23" s="4">
        <v>86.11</v>
      </c>
      <c r="G23" s="16">
        <f t="shared" si="0"/>
        <v>25616</v>
      </c>
    </row>
    <row r="24" spans="2:7" x14ac:dyDescent="0.25">
      <c r="B24" s="3" t="s">
        <v>5</v>
      </c>
      <c r="C24" s="3" t="s">
        <v>52</v>
      </c>
      <c r="D24" s="9" t="s">
        <v>612</v>
      </c>
      <c r="E24" s="4">
        <v>15205.3</v>
      </c>
      <c r="F24" s="4">
        <v>25.88</v>
      </c>
      <c r="G24" s="16">
        <f t="shared" si="0"/>
        <v>393513.16</v>
      </c>
    </row>
    <row r="25" spans="2:7" x14ac:dyDescent="0.25">
      <c r="B25" s="3" t="s">
        <v>5</v>
      </c>
      <c r="C25" s="3" t="s">
        <v>52</v>
      </c>
      <c r="D25" s="9" t="s">
        <v>613</v>
      </c>
      <c r="E25" s="4">
        <v>1796.76</v>
      </c>
      <c r="F25" s="4">
        <v>28.85</v>
      </c>
      <c r="G25" s="16">
        <f t="shared" si="0"/>
        <v>51836.53</v>
      </c>
    </row>
    <row r="26" spans="2:7" x14ac:dyDescent="0.25">
      <c r="B26" s="3" t="s">
        <v>5</v>
      </c>
      <c r="C26" s="3" t="s">
        <v>52</v>
      </c>
      <c r="D26" s="9" t="s">
        <v>614</v>
      </c>
      <c r="E26" s="4">
        <v>4076.06</v>
      </c>
      <c r="F26" s="4">
        <v>10.57</v>
      </c>
      <c r="G26" s="16">
        <f t="shared" si="0"/>
        <v>43083.95</v>
      </c>
    </row>
    <row r="27" spans="2:7" x14ac:dyDescent="0.25">
      <c r="B27" s="3" t="s">
        <v>5</v>
      </c>
      <c r="C27" s="3" t="s">
        <v>52</v>
      </c>
      <c r="D27" s="9" t="s">
        <v>615</v>
      </c>
      <c r="E27" s="4">
        <v>30.72</v>
      </c>
      <c r="F27" s="4">
        <v>42.51</v>
      </c>
      <c r="G27" s="16">
        <f t="shared" si="0"/>
        <v>1305.9100000000001</v>
      </c>
    </row>
    <row r="28" spans="2:7" x14ac:dyDescent="0.25">
      <c r="B28" s="3" t="s">
        <v>5</v>
      </c>
      <c r="C28" s="3" t="s">
        <v>52</v>
      </c>
      <c r="D28" s="9" t="s">
        <v>616</v>
      </c>
      <c r="E28" s="4">
        <v>5354.02</v>
      </c>
      <c r="F28" s="4">
        <v>17.96</v>
      </c>
      <c r="G28" s="16">
        <f t="shared" si="0"/>
        <v>96158.2</v>
      </c>
    </row>
    <row r="29" spans="2:7" x14ac:dyDescent="0.25">
      <c r="B29" s="3" t="s">
        <v>5</v>
      </c>
      <c r="C29" s="3" t="s">
        <v>52</v>
      </c>
      <c r="D29" s="9" t="s">
        <v>617</v>
      </c>
      <c r="E29" s="4">
        <v>27310.31</v>
      </c>
      <c r="F29" s="4">
        <v>5.27</v>
      </c>
      <c r="G29" s="16">
        <f t="shared" si="0"/>
        <v>143925.32999999999</v>
      </c>
    </row>
    <row r="30" spans="2:7" x14ac:dyDescent="0.25">
      <c r="B30" s="3" t="s">
        <v>5</v>
      </c>
      <c r="C30" s="3" t="s">
        <v>52</v>
      </c>
      <c r="D30" s="9" t="s">
        <v>618</v>
      </c>
      <c r="E30" s="4">
        <v>32940.82</v>
      </c>
      <c r="F30" s="4">
        <v>5.99</v>
      </c>
      <c r="G30" s="16">
        <f t="shared" si="0"/>
        <v>197315.51</v>
      </c>
    </row>
    <row r="31" spans="2:7" x14ac:dyDescent="0.25">
      <c r="B31" s="3" t="s">
        <v>5</v>
      </c>
      <c r="C31" s="3" t="s">
        <v>28</v>
      </c>
      <c r="D31" s="9" t="s">
        <v>619</v>
      </c>
      <c r="E31" s="4">
        <v>113.8</v>
      </c>
      <c r="F31" s="4">
        <v>51.5</v>
      </c>
      <c r="G31" s="16">
        <f t="shared" si="0"/>
        <v>5860.7</v>
      </c>
    </row>
    <row r="32" spans="2:7" x14ac:dyDescent="0.25">
      <c r="B32" s="3" t="s">
        <v>5</v>
      </c>
      <c r="C32" s="3" t="s">
        <v>28</v>
      </c>
      <c r="D32" s="9" t="s">
        <v>620</v>
      </c>
      <c r="E32" s="4">
        <v>188</v>
      </c>
      <c r="F32" s="4">
        <v>62.6</v>
      </c>
      <c r="G32" s="16">
        <f t="shared" si="0"/>
        <v>11768.8</v>
      </c>
    </row>
    <row r="33" spans="2:7" x14ac:dyDescent="0.25">
      <c r="B33" s="3" t="s">
        <v>5</v>
      </c>
      <c r="C33" s="3" t="s">
        <v>52</v>
      </c>
      <c r="D33" s="9" t="s">
        <v>621</v>
      </c>
      <c r="E33" s="4">
        <v>32.67</v>
      </c>
      <c r="F33" s="4">
        <v>41.07</v>
      </c>
      <c r="G33" s="16">
        <f t="shared" si="0"/>
        <v>1341.76</v>
      </c>
    </row>
    <row r="34" spans="2:7" x14ac:dyDescent="0.25">
      <c r="B34" s="3" t="s">
        <v>5</v>
      </c>
      <c r="C34" s="3" t="s">
        <v>28</v>
      </c>
      <c r="D34" s="9" t="s">
        <v>622</v>
      </c>
      <c r="E34" s="4">
        <v>22.4</v>
      </c>
      <c r="F34" s="4">
        <v>325.93</v>
      </c>
      <c r="G34" s="16">
        <f t="shared" si="0"/>
        <v>7300.83</v>
      </c>
    </row>
    <row r="35" spans="2:7" x14ac:dyDescent="0.25">
      <c r="B35" s="3" t="s">
        <v>5</v>
      </c>
      <c r="C35" s="3" t="s">
        <v>28</v>
      </c>
      <c r="D35" s="9" t="s">
        <v>623</v>
      </c>
      <c r="E35" s="4">
        <v>54.2</v>
      </c>
      <c r="F35" s="4">
        <v>697.52</v>
      </c>
      <c r="G35" s="16">
        <f t="shared" si="0"/>
        <v>37805.58</v>
      </c>
    </row>
    <row r="36" spans="2:7" x14ac:dyDescent="0.25">
      <c r="B36" s="3" t="s">
        <v>5</v>
      </c>
      <c r="C36" s="3" t="s">
        <v>52</v>
      </c>
      <c r="D36" s="9" t="s">
        <v>624</v>
      </c>
      <c r="E36" s="4">
        <v>140.72</v>
      </c>
      <c r="F36" s="4">
        <v>45.55</v>
      </c>
      <c r="G36" s="16">
        <f t="shared" si="0"/>
        <v>6409.8</v>
      </c>
    </row>
    <row r="37" spans="2:7" x14ac:dyDescent="0.25">
      <c r="B37" s="3" t="s">
        <v>5</v>
      </c>
      <c r="C37" s="3" t="s">
        <v>36</v>
      </c>
      <c r="D37" s="9" t="s">
        <v>625</v>
      </c>
      <c r="E37" s="4">
        <v>1</v>
      </c>
      <c r="F37" s="4">
        <v>15926.61</v>
      </c>
      <c r="G37" s="16">
        <f t="shared" si="0"/>
        <v>15926.61</v>
      </c>
    </row>
    <row r="38" spans="2:7" x14ac:dyDescent="0.25">
      <c r="B38" s="3" t="s">
        <v>5</v>
      </c>
      <c r="C38" s="3" t="s">
        <v>36</v>
      </c>
      <c r="D38" s="9" t="s">
        <v>626</v>
      </c>
      <c r="E38" s="4">
        <v>550</v>
      </c>
      <c r="F38" s="4">
        <v>20.39</v>
      </c>
      <c r="G38" s="16">
        <f t="shared" si="0"/>
        <v>11214.5</v>
      </c>
    </row>
    <row r="39" spans="2:7" x14ac:dyDescent="0.25">
      <c r="B39" s="3" t="s">
        <v>5</v>
      </c>
      <c r="C39" s="3" t="s">
        <v>54</v>
      </c>
      <c r="D39" s="9" t="s">
        <v>114</v>
      </c>
      <c r="E39" s="4">
        <v>315</v>
      </c>
      <c r="F39" s="4">
        <v>27.24</v>
      </c>
      <c r="G39" s="16">
        <f t="shared" si="0"/>
        <v>8580.6</v>
      </c>
    </row>
    <row r="40" spans="2:7" x14ac:dyDescent="0.25">
      <c r="B40" s="3" t="s">
        <v>5</v>
      </c>
      <c r="C40" s="3" t="s">
        <v>54</v>
      </c>
      <c r="D40" s="9" t="s">
        <v>115</v>
      </c>
      <c r="E40" s="4">
        <v>45</v>
      </c>
      <c r="F40" s="4">
        <v>43.46</v>
      </c>
      <c r="G40" s="16">
        <f t="shared" si="0"/>
        <v>1955.7</v>
      </c>
    </row>
    <row r="41" spans="2:7" x14ac:dyDescent="0.25">
      <c r="B41" s="3" t="s">
        <v>5</v>
      </c>
      <c r="C41" s="3" t="s">
        <v>54</v>
      </c>
      <c r="D41" s="9" t="s">
        <v>116</v>
      </c>
      <c r="E41" s="4">
        <v>15</v>
      </c>
      <c r="F41" s="4">
        <v>68.459999999999994</v>
      </c>
      <c r="G41" s="16">
        <f t="shared" si="0"/>
        <v>1026.9000000000001</v>
      </c>
    </row>
    <row r="42" spans="2:7" x14ac:dyDescent="0.25">
      <c r="B42" s="3" t="s">
        <v>5</v>
      </c>
      <c r="C42" s="3" t="s">
        <v>36</v>
      </c>
      <c r="D42" s="9" t="s">
        <v>627</v>
      </c>
      <c r="E42" s="4">
        <v>1</v>
      </c>
      <c r="F42" s="4">
        <v>234278.58</v>
      </c>
      <c r="G42" s="16">
        <f t="shared" si="0"/>
        <v>234278.58</v>
      </c>
    </row>
    <row r="43" spans="2:7" x14ac:dyDescent="0.25">
      <c r="B43" s="5"/>
      <c r="C43" s="5"/>
      <c r="D43" s="10" t="s">
        <v>135</v>
      </c>
      <c r="E43" s="7">
        <v>1</v>
      </c>
      <c r="F43" s="6">
        <f>SUM(G9:G42)</f>
        <v>4913772.33</v>
      </c>
      <c r="G43" s="17">
        <f t="shared" si="0"/>
        <v>4913772.33</v>
      </c>
    </row>
    <row r="44" spans="2:7" x14ac:dyDescent="0.25">
      <c r="B44" s="26" t="s">
        <v>4</v>
      </c>
      <c r="C44" s="26" t="s">
        <v>628</v>
      </c>
      <c r="D44" s="26" t="s">
        <v>629</v>
      </c>
      <c r="E44" s="26">
        <f>E72</f>
        <v>1</v>
      </c>
      <c r="F44" s="26">
        <f>F72</f>
        <v>1386341.91</v>
      </c>
      <c r="G44" s="47">
        <f>G72</f>
        <v>1386341.91</v>
      </c>
    </row>
    <row r="45" spans="2:7" x14ac:dyDescent="0.25">
      <c r="B45" s="3" t="s">
        <v>5</v>
      </c>
      <c r="C45" s="3" t="s">
        <v>52</v>
      </c>
      <c r="D45" s="9" t="s">
        <v>630</v>
      </c>
      <c r="E45" s="4">
        <v>13068.75</v>
      </c>
      <c r="F45" s="4">
        <v>44.81</v>
      </c>
      <c r="G45" s="16">
        <f t="shared" ref="G45:G72" si="1">ROUND(E45*F45,2)</f>
        <v>585610.68999999994</v>
      </c>
    </row>
    <row r="46" spans="2:7" x14ac:dyDescent="0.25">
      <c r="B46" s="3" t="s">
        <v>5</v>
      </c>
      <c r="C46" s="3" t="s">
        <v>52</v>
      </c>
      <c r="D46" s="9" t="s">
        <v>631</v>
      </c>
      <c r="E46" s="4">
        <v>952.53</v>
      </c>
      <c r="F46" s="4">
        <v>50.53</v>
      </c>
      <c r="G46" s="16">
        <f t="shared" si="1"/>
        <v>48131.34</v>
      </c>
    </row>
    <row r="47" spans="2:7" x14ac:dyDescent="0.25">
      <c r="B47" s="3" t="s">
        <v>5</v>
      </c>
      <c r="C47" s="3" t="s">
        <v>52</v>
      </c>
      <c r="D47" s="9" t="s">
        <v>632</v>
      </c>
      <c r="E47" s="4">
        <v>952.13</v>
      </c>
      <c r="F47" s="4">
        <v>19.350000000000001</v>
      </c>
      <c r="G47" s="16">
        <f t="shared" si="1"/>
        <v>18423.72</v>
      </c>
    </row>
    <row r="48" spans="2:7" x14ac:dyDescent="0.25">
      <c r="B48" s="3" t="s">
        <v>5</v>
      </c>
      <c r="C48" s="3" t="s">
        <v>52</v>
      </c>
      <c r="D48" s="9" t="s">
        <v>633</v>
      </c>
      <c r="E48" s="4">
        <v>534.70000000000005</v>
      </c>
      <c r="F48" s="4">
        <v>24.68</v>
      </c>
      <c r="G48" s="16">
        <f t="shared" si="1"/>
        <v>13196.4</v>
      </c>
    </row>
    <row r="49" spans="2:7" x14ac:dyDescent="0.25">
      <c r="B49" s="3" t="s">
        <v>5</v>
      </c>
      <c r="C49" s="3" t="s">
        <v>52</v>
      </c>
      <c r="D49" s="9" t="s">
        <v>634</v>
      </c>
      <c r="E49" s="4">
        <v>1532.46</v>
      </c>
      <c r="F49" s="4">
        <v>29.22</v>
      </c>
      <c r="G49" s="16">
        <f t="shared" si="1"/>
        <v>44778.48</v>
      </c>
    </row>
    <row r="50" spans="2:7" x14ac:dyDescent="0.25">
      <c r="B50" s="3" t="s">
        <v>5</v>
      </c>
      <c r="C50" s="3" t="s">
        <v>52</v>
      </c>
      <c r="D50" s="9" t="s">
        <v>635</v>
      </c>
      <c r="E50" s="4">
        <v>3875.04</v>
      </c>
      <c r="F50" s="4">
        <v>43.37</v>
      </c>
      <c r="G50" s="16">
        <f t="shared" si="1"/>
        <v>168060.48</v>
      </c>
    </row>
    <row r="51" spans="2:7" x14ac:dyDescent="0.25">
      <c r="B51" s="3" t="s">
        <v>5</v>
      </c>
      <c r="C51" s="3" t="s">
        <v>52</v>
      </c>
      <c r="D51" s="9" t="s">
        <v>636</v>
      </c>
      <c r="E51" s="4">
        <v>424.09</v>
      </c>
      <c r="F51" s="4">
        <v>24.56</v>
      </c>
      <c r="G51" s="16">
        <f t="shared" si="1"/>
        <v>10415.65</v>
      </c>
    </row>
    <row r="52" spans="2:7" x14ac:dyDescent="0.25">
      <c r="B52" s="3" t="s">
        <v>5</v>
      </c>
      <c r="C52" s="3" t="s">
        <v>52</v>
      </c>
      <c r="D52" s="9" t="s">
        <v>637</v>
      </c>
      <c r="E52" s="4">
        <v>469.6</v>
      </c>
      <c r="F52" s="4">
        <v>182.38</v>
      </c>
      <c r="G52" s="16">
        <f t="shared" si="1"/>
        <v>85645.65</v>
      </c>
    </row>
    <row r="53" spans="2:7" x14ac:dyDescent="0.25">
      <c r="B53" s="3" t="s">
        <v>5</v>
      </c>
      <c r="C53" s="3" t="s">
        <v>52</v>
      </c>
      <c r="D53" s="9" t="s">
        <v>638</v>
      </c>
      <c r="E53" s="4">
        <v>3034.47</v>
      </c>
      <c r="F53" s="4">
        <v>48.07</v>
      </c>
      <c r="G53" s="16">
        <f t="shared" si="1"/>
        <v>145866.97</v>
      </c>
    </row>
    <row r="54" spans="2:7" x14ac:dyDescent="0.25">
      <c r="B54" s="3" t="s">
        <v>5</v>
      </c>
      <c r="C54" s="3" t="s">
        <v>78</v>
      </c>
      <c r="D54" s="9" t="s">
        <v>639</v>
      </c>
      <c r="E54" s="4">
        <v>463.72</v>
      </c>
      <c r="F54" s="4">
        <v>60.68</v>
      </c>
      <c r="G54" s="16">
        <f t="shared" si="1"/>
        <v>28138.53</v>
      </c>
    </row>
    <row r="55" spans="2:7" x14ac:dyDescent="0.25">
      <c r="B55" s="3" t="s">
        <v>5</v>
      </c>
      <c r="C55" s="3" t="s">
        <v>36</v>
      </c>
      <c r="D55" s="9" t="s">
        <v>640</v>
      </c>
      <c r="E55" s="4">
        <v>10</v>
      </c>
      <c r="F55" s="4">
        <v>593.80999999999995</v>
      </c>
      <c r="G55" s="16">
        <f t="shared" si="1"/>
        <v>5938.1</v>
      </c>
    </row>
    <row r="56" spans="2:7" x14ac:dyDescent="0.25">
      <c r="B56" s="3" t="s">
        <v>5</v>
      </c>
      <c r="C56" s="3" t="s">
        <v>28</v>
      </c>
      <c r="D56" s="9" t="s">
        <v>641</v>
      </c>
      <c r="E56" s="4">
        <v>80.400000000000006</v>
      </c>
      <c r="F56" s="4">
        <v>328.48</v>
      </c>
      <c r="G56" s="16">
        <f t="shared" si="1"/>
        <v>26409.79</v>
      </c>
    </row>
    <row r="57" spans="2:7" x14ac:dyDescent="0.25">
      <c r="B57" s="3" t="s">
        <v>5</v>
      </c>
      <c r="C57" s="3" t="s">
        <v>28</v>
      </c>
      <c r="D57" s="9" t="s">
        <v>642</v>
      </c>
      <c r="E57" s="4">
        <v>57.6</v>
      </c>
      <c r="F57" s="4">
        <v>347.57</v>
      </c>
      <c r="G57" s="16">
        <f t="shared" si="1"/>
        <v>20020.03</v>
      </c>
    </row>
    <row r="58" spans="2:7" x14ac:dyDescent="0.25">
      <c r="B58" s="3" t="s">
        <v>5</v>
      </c>
      <c r="C58" s="3" t="s">
        <v>28</v>
      </c>
      <c r="D58" s="9" t="s">
        <v>643</v>
      </c>
      <c r="E58" s="4">
        <v>43.1</v>
      </c>
      <c r="F58" s="4">
        <v>449.58</v>
      </c>
      <c r="G58" s="16">
        <f t="shared" si="1"/>
        <v>19376.900000000001</v>
      </c>
    </row>
    <row r="59" spans="2:7" x14ac:dyDescent="0.25">
      <c r="B59" s="3" t="s">
        <v>5</v>
      </c>
      <c r="C59" s="3" t="s">
        <v>52</v>
      </c>
      <c r="D59" s="9" t="s">
        <v>644</v>
      </c>
      <c r="E59" s="4">
        <v>1128.31</v>
      </c>
      <c r="F59" s="4">
        <v>20.48</v>
      </c>
      <c r="G59" s="16">
        <f t="shared" si="1"/>
        <v>23107.79</v>
      </c>
    </row>
    <row r="60" spans="2:7" x14ac:dyDescent="0.25">
      <c r="B60" s="3" t="s">
        <v>5</v>
      </c>
      <c r="C60" s="3" t="s">
        <v>52</v>
      </c>
      <c r="D60" s="9" t="s">
        <v>645</v>
      </c>
      <c r="E60" s="4">
        <v>31.19</v>
      </c>
      <c r="F60" s="4">
        <v>120.94</v>
      </c>
      <c r="G60" s="16">
        <f t="shared" si="1"/>
        <v>3772.12</v>
      </c>
    </row>
    <row r="61" spans="2:7" x14ac:dyDescent="0.25">
      <c r="B61" s="3" t="s">
        <v>5</v>
      </c>
      <c r="C61" s="3" t="s">
        <v>36</v>
      </c>
      <c r="D61" s="9" t="s">
        <v>646</v>
      </c>
      <c r="E61" s="4">
        <v>57</v>
      </c>
      <c r="F61" s="4">
        <v>28.01</v>
      </c>
      <c r="G61" s="16">
        <f t="shared" si="1"/>
        <v>1596.57</v>
      </c>
    </row>
    <row r="62" spans="2:7" x14ac:dyDescent="0.25">
      <c r="B62" s="3" t="s">
        <v>5</v>
      </c>
      <c r="C62" s="3" t="s">
        <v>52</v>
      </c>
      <c r="D62" s="9" t="s">
        <v>647</v>
      </c>
      <c r="E62" s="4">
        <v>12.24</v>
      </c>
      <c r="F62" s="4">
        <v>158.91</v>
      </c>
      <c r="G62" s="16">
        <f t="shared" si="1"/>
        <v>1945.06</v>
      </c>
    </row>
    <row r="63" spans="2:7" ht="22.5" x14ac:dyDescent="0.25">
      <c r="B63" s="3" t="s">
        <v>5</v>
      </c>
      <c r="C63" s="3" t="s">
        <v>28</v>
      </c>
      <c r="D63" s="9" t="s">
        <v>648</v>
      </c>
      <c r="E63" s="4">
        <v>4.5</v>
      </c>
      <c r="F63" s="4">
        <v>37.049999999999997</v>
      </c>
      <c r="G63" s="16">
        <f t="shared" si="1"/>
        <v>166.73</v>
      </c>
    </row>
    <row r="64" spans="2:7" x14ac:dyDescent="0.25">
      <c r="B64" s="3" t="s">
        <v>5</v>
      </c>
      <c r="C64" s="3" t="s">
        <v>36</v>
      </c>
      <c r="D64" s="9" t="s">
        <v>49</v>
      </c>
      <c r="E64" s="4">
        <v>200</v>
      </c>
      <c r="F64" s="4">
        <v>42.68</v>
      </c>
      <c r="G64" s="16">
        <f t="shared" si="1"/>
        <v>8536</v>
      </c>
    </row>
    <row r="65" spans="2:7" x14ac:dyDescent="0.25">
      <c r="B65" s="3" t="s">
        <v>5</v>
      </c>
      <c r="C65" s="3" t="s">
        <v>28</v>
      </c>
      <c r="D65" s="9" t="s">
        <v>649</v>
      </c>
      <c r="E65" s="4">
        <v>1453.2</v>
      </c>
      <c r="F65" s="4">
        <v>27.72</v>
      </c>
      <c r="G65" s="16">
        <f t="shared" si="1"/>
        <v>40282.699999999997</v>
      </c>
    </row>
    <row r="66" spans="2:7" x14ac:dyDescent="0.25">
      <c r="B66" s="3" t="s">
        <v>5</v>
      </c>
      <c r="C66" s="3" t="s">
        <v>28</v>
      </c>
      <c r="D66" s="9" t="s">
        <v>650</v>
      </c>
      <c r="E66" s="4">
        <v>1037.76</v>
      </c>
      <c r="F66" s="4">
        <v>38.03</v>
      </c>
      <c r="G66" s="16">
        <f t="shared" si="1"/>
        <v>39466.01</v>
      </c>
    </row>
    <row r="67" spans="2:7" x14ac:dyDescent="0.25">
      <c r="B67" s="3" t="s">
        <v>5</v>
      </c>
      <c r="C67" s="3" t="s">
        <v>28</v>
      </c>
      <c r="D67" s="9" t="s">
        <v>651</v>
      </c>
      <c r="E67" s="4">
        <v>142.24</v>
      </c>
      <c r="F67" s="4">
        <v>52.84</v>
      </c>
      <c r="G67" s="16">
        <f t="shared" si="1"/>
        <v>7515.96</v>
      </c>
    </row>
    <row r="68" spans="2:7" x14ac:dyDescent="0.25">
      <c r="B68" s="3" t="s">
        <v>5</v>
      </c>
      <c r="C68" s="3" t="s">
        <v>28</v>
      </c>
      <c r="D68" s="9" t="s">
        <v>652</v>
      </c>
      <c r="E68" s="4">
        <v>147</v>
      </c>
      <c r="F68" s="4">
        <v>92.75</v>
      </c>
      <c r="G68" s="16">
        <f t="shared" si="1"/>
        <v>13634.25</v>
      </c>
    </row>
    <row r="69" spans="2:7" x14ac:dyDescent="0.25">
      <c r="B69" s="3" t="s">
        <v>5</v>
      </c>
      <c r="C69" s="3" t="s">
        <v>28</v>
      </c>
      <c r="D69" s="9" t="s">
        <v>653</v>
      </c>
      <c r="E69" s="4">
        <v>10</v>
      </c>
      <c r="F69" s="4">
        <v>155.57</v>
      </c>
      <c r="G69" s="16">
        <f t="shared" si="1"/>
        <v>1555.7</v>
      </c>
    </row>
    <row r="70" spans="2:7" x14ac:dyDescent="0.25">
      <c r="B70" s="3" t="s">
        <v>5</v>
      </c>
      <c r="C70" s="3" t="s">
        <v>36</v>
      </c>
      <c r="D70" s="9" t="s">
        <v>451</v>
      </c>
      <c r="E70" s="4">
        <v>1</v>
      </c>
      <c r="F70" s="4">
        <v>12018.66</v>
      </c>
      <c r="G70" s="16">
        <f t="shared" si="1"/>
        <v>12018.66</v>
      </c>
    </row>
    <row r="71" spans="2:7" x14ac:dyDescent="0.25">
      <c r="B71" s="3" t="s">
        <v>5</v>
      </c>
      <c r="C71" s="3" t="s">
        <v>36</v>
      </c>
      <c r="D71" s="9" t="s">
        <v>452</v>
      </c>
      <c r="E71" s="4">
        <v>1</v>
      </c>
      <c r="F71" s="4">
        <v>12731.63</v>
      </c>
      <c r="G71" s="16">
        <f t="shared" si="1"/>
        <v>12731.63</v>
      </c>
    </row>
    <row r="72" spans="2:7" x14ac:dyDescent="0.25">
      <c r="B72" s="5"/>
      <c r="C72" s="5"/>
      <c r="D72" s="10" t="s">
        <v>654</v>
      </c>
      <c r="E72" s="7">
        <v>1</v>
      </c>
      <c r="F72" s="6">
        <f>SUM(G45:G71)</f>
        <v>1386341.91</v>
      </c>
      <c r="G72" s="17">
        <f t="shared" si="1"/>
        <v>1386341.91</v>
      </c>
    </row>
    <row r="73" spans="2:7" x14ac:dyDescent="0.25">
      <c r="B73" s="26" t="s">
        <v>4</v>
      </c>
      <c r="C73" s="26" t="s">
        <v>655</v>
      </c>
      <c r="D73" s="26" t="s">
        <v>656</v>
      </c>
      <c r="E73" s="26">
        <f>E110</f>
        <v>1</v>
      </c>
      <c r="F73" s="26">
        <f>F110</f>
        <v>3458105.26</v>
      </c>
      <c r="G73" s="47">
        <f>G110</f>
        <v>3458105.26</v>
      </c>
    </row>
    <row r="74" spans="2:7" x14ac:dyDescent="0.25">
      <c r="B74" s="3" t="s">
        <v>5</v>
      </c>
      <c r="C74" s="3" t="s">
        <v>17</v>
      </c>
      <c r="D74" s="9" t="s">
        <v>70</v>
      </c>
      <c r="E74" s="4">
        <v>14.02</v>
      </c>
      <c r="F74" s="4">
        <v>112.5</v>
      </c>
      <c r="G74" s="16">
        <f t="shared" ref="G74:G110" si="2">ROUND(E74*F74,2)</f>
        <v>1577.25</v>
      </c>
    </row>
    <row r="75" spans="2:7" x14ac:dyDescent="0.25">
      <c r="B75" s="3" t="s">
        <v>5</v>
      </c>
      <c r="C75" s="3" t="s">
        <v>78</v>
      </c>
      <c r="D75" s="9" t="s">
        <v>657</v>
      </c>
      <c r="E75" s="4">
        <v>4661.1499999999996</v>
      </c>
      <c r="F75" s="4">
        <v>34.130000000000003</v>
      </c>
      <c r="G75" s="16">
        <f t="shared" si="2"/>
        <v>159085.04999999999</v>
      </c>
    </row>
    <row r="76" spans="2:7" x14ac:dyDescent="0.25">
      <c r="B76" s="3" t="s">
        <v>5</v>
      </c>
      <c r="C76" s="3" t="s">
        <v>28</v>
      </c>
      <c r="D76" s="9" t="s">
        <v>658</v>
      </c>
      <c r="E76" s="4">
        <v>194.1</v>
      </c>
      <c r="F76" s="4">
        <v>20.76</v>
      </c>
      <c r="G76" s="16">
        <f t="shared" si="2"/>
        <v>4029.52</v>
      </c>
    </row>
    <row r="77" spans="2:7" x14ac:dyDescent="0.25">
      <c r="B77" s="3" t="s">
        <v>5</v>
      </c>
      <c r="C77" s="3" t="s">
        <v>52</v>
      </c>
      <c r="D77" s="9" t="s">
        <v>659</v>
      </c>
      <c r="E77" s="4">
        <v>39776.92</v>
      </c>
      <c r="F77" s="4">
        <v>44.16</v>
      </c>
      <c r="G77" s="16">
        <f t="shared" si="2"/>
        <v>1756548.79</v>
      </c>
    </row>
    <row r="78" spans="2:7" x14ac:dyDescent="0.25">
      <c r="B78" s="3" t="s">
        <v>5</v>
      </c>
      <c r="C78" s="3" t="s">
        <v>28</v>
      </c>
      <c r="D78" s="9" t="s">
        <v>660</v>
      </c>
      <c r="E78" s="4">
        <v>15427</v>
      </c>
      <c r="F78" s="4">
        <v>4.07</v>
      </c>
      <c r="G78" s="16">
        <f t="shared" si="2"/>
        <v>62787.89</v>
      </c>
    </row>
    <row r="79" spans="2:7" x14ac:dyDescent="0.25">
      <c r="B79" s="3" t="s">
        <v>5</v>
      </c>
      <c r="C79" s="3" t="s">
        <v>28</v>
      </c>
      <c r="D79" s="9" t="s">
        <v>661</v>
      </c>
      <c r="E79" s="4">
        <v>826.9</v>
      </c>
      <c r="F79" s="4">
        <v>6.6</v>
      </c>
      <c r="G79" s="16">
        <f t="shared" si="2"/>
        <v>5457.54</v>
      </c>
    </row>
    <row r="80" spans="2:7" x14ac:dyDescent="0.25">
      <c r="B80" s="3" t="s">
        <v>5</v>
      </c>
      <c r="C80" s="3" t="s">
        <v>28</v>
      </c>
      <c r="D80" s="9" t="s">
        <v>662</v>
      </c>
      <c r="E80" s="4">
        <v>5748.2</v>
      </c>
      <c r="F80" s="4">
        <v>6.66</v>
      </c>
      <c r="G80" s="16">
        <f t="shared" si="2"/>
        <v>38283.01</v>
      </c>
    </row>
    <row r="81" spans="2:7" x14ac:dyDescent="0.25">
      <c r="B81" s="3" t="s">
        <v>5</v>
      </c>
      <c r="C81" s="3" t="s">
        <v>28</v>
      </c>
      <c r="D81" s="9" t="s">
        <v>663</v>
      </c>
      <c r="E81" s="4">
        <v>370.61</v>
      </c>
      <c r="F81" s="4">
        <v>24.79</v>
      </c>
      <c r="G81" s="16">
        <f t="shared" si="2"/>
        <v>9187.42</v>
      </c>
    </row>
    <row r="82" spans="2:7" x14ac:dyDescent="0.25">
      <c r="B82" s="3" t="s">
        <v>5</v>
      </c>
      <c r="C82" s="3" t="s">
        <v>28</v>
      </c>
      <c r="D82" s="9" t="s">
        <v>664</v>
      </c>
      <c r="E82" s="4">
        <v>66</v>
      </c>
      <c r="F82" s="4">
        <v>38.18</v>
      </c>
      <c r="G82" s="16">
        <f t="shared" si="2"/>
        <v>2519.88</v>
      </c>
    </row>
    <row r="83" spans="2:7" x14ac:dyDescent="0.25">
      <c r="B83" s="3" t="s">
        <v>5</v>
      </c>
      <c r="C83" s="3" t="s">
        <v>52</v>
      </c>
      <c r="D83" s="9" t="s">
        <v>665</v>
      </c>
      <c r="E83" s="4">
        <v>202.91</v>
      </c>
      <c r="F83" s="4">
        <v>48.77</v>
      </c>
      <c r="G83" s="16">
        <f t="shared" si="2"/>
        <v>9895.92</v>
      </c>
    </row>
    <row r="84" spans="2:7" x14ac:dyDescent="0.25">
      <c r="B84" s="3" t="s">
        <v>5</v>
      </c>
      <c r="C84" s="3" t="s">
        <v>52</v>
      </c>
      <c r="D84" s="9" t="s">
        <v>213</v>
      </c>
      <c r="E84" s="4">
        <v>208.04</v>
      </c>
      <c r="F84" s="4">
        <v>49.89</v>
      </c>
      <c r="G84" s="16">
        <f t="shared" si="2"/>
        <v>10379.120000000001</v>
      </c>
    </row>
    <row r="85" spans="2:7" x14ac:dyDescent="0.25">
      <c r="B85" s="3" t="s">
        <v>5</v>
      </c>
      <c r="C85" s="3" t="s">
        <v>28</v>
      </c>
      <c r="D85" s="9" t="s">
        <v>666</v>
      </c>
      <c r="E85" s="4">
        <v>1328</v>
      </c>
      <c r="F85" s="4">
        <v>60.81</v>
      </c>
      <c r="G85" s="16">
        <f t="shared" si="2"/>
        <v>80755.679999999993</v>
      </c>
    </row>
    <row r="86" spans="2:7" x14ac:dyDescent="0.25">
      <c r="B86" s="3" t="s">
        <v>5</v>
      </c>
      <c r="C86" s="3" t="s">
        <v>28</v>
      </c>
      <c r="D86" s="9" t="s">
        <v>667</v>
      </c>
      <c r="E86" s="4">
        <v>67.400000000000006</v>
      </c>
      <c r="F86" s="4">
        <v>37.83</v>
      </c>
      <c r="G86" s="16">
        <f t="shared" si="2"/>
        <v>2549.7399999999998</v>
      </c>
    </row>
    <row r="87" spans="2:7" x14ac:dyDescent="0.25">
      <c r="B87" s="3" t="s">
        <v>5</v>
      </c>
      <c r="C87" s="3" t="s">
        <v>52</v>
      </c>
      <c r="D87" s="9" t="s">
        <v>668</v>
      </c>
      <c r="E87" s="4">
        <v>2360.86</v>
      </c>
      <c r="F87" s="4">
        <v>55.69</v>
      </c>
      <c r="G87" s="16">
        <f t="shared" si="2"/>
        <v>131476.29</v>
      </c>
    </row>
    <row r="88" spans="2:7" x14ac:dyDescent="0.25">
      <c r="B88" s="3" t="s">
        <v>5</v>
      </c>
      <c r="C88" s="3" t="s">
        <v>52</v>
      </c>
      <c r="D88" s="9" t="s">
        <v>669</v>
      </c>
      <c r="E88" s="4">
        <v>215.75</v>
      </c>
      <c r="F88" s="4">
        <v>182.82</v>
      </c>
      <c r="G88" s="16">
        <f t="shared" si="2"/>
        <v>39443.42</v>
      </c>
    </row>
    <row r="89" spans="2:7" x14ac:dyDescent="0.25">
      <c r="B89" s="3" t="s">
        <v>5</v>
      </c>
      <c r="C89" s="3" t="s">
        <v>52</v>
      </c>
      <c r="D89" s="9" t="s">
        <v>670</v>
      </c>
      <c r="E89" s="4">
        <v>1814.33</v>
      </c>
      <c r="F89" s="4">
        <v>15.6</v>
      </c>
      <c r="G89" s="16">
        <f t="shared" si="2"/>
        <v>28303.55</v>
      </c>
    </row>
    <row r="90" spans="2:7" x14ac:dyDescent="0.25">
      <c r="B90" s="3" t="s">
        <v>5</v>
      </c>
      <c r="C90" s="3" t="s">
        <v>52</v>
      </c>
      <c r="D90" s="9" t="s">
        <v>671</v>
      </c>
      <c r="E90" s="4">
        <v>377.22</v>
      </c>
      <c r="F90" s="4">
        <v>55.71</v>
      </c>
      <c r="G90" s="16">
        <f t="shared" si="2"/>
        <v>21014.93</v>
      </c>
    </row>
    <row r="91" spans="2:7" x14ac:dyDescent="0.25">
      <c r="B91" s="3" t="s">
        <v>5</v>
      </c>
      <c r="C91" s="3" t="s">
        <v>52</v>
      </c>
      <c r="D91" s="9" t="s">
        <v>672</v>
      </c>
      <c r="E91" s="4">
        <v>610.67999999999995</v>
      </c>
      <c r="F91" s="4">
        <v>59.87</v>
      </c>
      <c r="G91" s="16">
        <f t="shared" si="2"/>
        <v>36561.410000000003</v>
      </c>
    </row>
    <row r="92" spans="2:7" x14ac:dyDescent="0.25">
      <c r="B92" s="3" t="s">
        <v>5</v>
      </c>
      <c r="C92" s="3" t="s">
        <v>52</v>
      </c>
      <c r="D92" s="9" t="s">
        <v>673</v>
      </c>
      <c r="E92" s="4">
        <v>4829.47</v>
      </c>
      <c r="F92" s="4">
        <v>36.69</v>
      </c>
      <c r="G92" s="16">
        <f t="shared" si="2"/>
        <v>177193.25</v>
      </c>
    </row>
    <row r="93" spans="2:7" x14ac:dyDescent="0.25">
      <c r="B93" s="3" t="s">
        <v>5</v>
      </c>
      <c r="C93" s="3" t="s">
        <v>52</v>
      </c>
      <c r="D93" s="9" t="s">
        <v>674</v>
      </c>
      <c r="E93" s="4">
        <v>952.47</v>
      </c>
      <c r="F93" s="4">
        <v>56.69</v>
      </c>
      <c r="G93" s="16">
        <f t="shared" si="2"/>
        <v>53995.519999999997</v>
      </c>
    </row>
    <row r="94" spans="2:7" x14ac:dyDescent="0.25">
      <c r="B94" s="3" t="s">
        <v>5</v>
      </c>
      <c r="C94" s="3" t="s">
        <v>52</v>
      </c>
      <c r="D94" s="9" t="s">
        <v>675</v>
      </c>
      <c r="E94" s="4">
        <v>67.81</v>
      </c>
      <c r="F94" s="4">
        <v>163.6</v>
      </c>
      <c r="G94" s="16">
        <f t="shared" si="2"/>
        <v>11093.72</v>
      </c>
    </row>
    <row r="95" spans="2:7" x14ac:dyDescent="0.25">
      <c r="B95" s="3" t="s">
        <v>5</v>
      </c>
      <c r="C95" s="3" t="s">
        <v>52</v>
      </c>
      <c r="D95" s="9" t="s">
        <v>676</v>
      </c>
      <c r="E95" s="4">
        <v>37.340000000000003</v>
      </c>
      <c r="F95" s="4">
        <v>246.05</v>
      </c>
      <c r="G95" s="16">
        <f t="shared" si="2"/>
        <v>9187.51</v>
      </c>
    </row>
    <row r="96" spans="2:7" x14ac:dyDescent="0.25">
      <c r="B96" s="3" t="s">
        <v>5</v>
      </c>
      <c r="C96" s="3" t="s">
        <v>28</v>
      </c>
      <c r="D96" s="9" t="s">
        <v>677</v>
      </c>
      <c r="E96" s="4">
        <v>154.78</v>
      </c>
      <c r="F96" s="4">
        <v>114.93</v>
      </c>
      <c r="G96" s="16">
        <f t="shared" si="2"/>
        <v>17788.87</v>
      </c>
    </row>
    <row r="97" spans="2:7" x14ac:dyDescent="0.25">
      <c r="B97" s="3" t="s">
        <v>5</v>
      </c>
      <c r="C97" s="3" t="s">
        <v>28</v>
      </c>
      <c r="D97" s="9" t="s">
        <v>678</v>
      </c>
      <c r="E97" s="4">
        <v>521.75</v>
      </c>
      <c r="F97" s="4">
        <v>40.619999999999997</v>
      </c>
      <c r="G97" s="16">
        <f t="shared" si="2"/>
        <v>21193.49</v>
      </c>
    </row>
    <row r="98" spans="2:7" x14ac:dyDescent="0.25">
      <c r="B98" s="3" t="s">
        <v>5</v>
      </c>
      <c r="C98" s="3" t="s">
        <v>28</v>
      </c>
      <c r="D98" s="9" t="s">
        <v>679</v>
      </c>
      <c r="E98" s="4">
        <v>1863.96</v>
      </c>
      <c r="F98" s="4">
        <v>8.41</v>
      </c>
      <c r="G98" s="16">
        <f t="shared" si="2"/>
        <v>15675.9</v>
      </c>
    </row>
    <row r="99" spans="2:7" x14ac:dyDescent="0.25">
      <c r="B99" s="3" t="s">
        <v>5</v>
      </c>
      <c r="C99" s="3" t="s">
        <v>52</v>
      </c>
      <c r="D99" s="9" t="s">
        <v>680</v>
      </c>
      <c r="E99" s="4">
        <v>13848.3</v>
      </c>
      <c r="F99" s="4">
        <v>27.58</v>
      </c>
      <c r="G99" s="16">
        <f t="shared" si="2"/>
        <v>381936.11</v>
      </c>
    </row>
    <row r="100" spans="2:7" x14ac:dyDescent="0.25">
      <c r="B100" s="3" t="s">
        <v>5</v>
      </c>
      <c r="C100" s="3" t="s">
        <v>52</v>
      </c>
      <c r="D100" s="9" t="s">
        <v>681</v>
      </c>
      <c r="E100" s="4">
        <v>742.69</v>
      </c>
      <c r="F100" s="4">
        <v>40.44</v>
      </c>
      <c r="G100" s="16">
        <f t="shared" si="2"/>
        <v>30034.38</v>
      </c>
    </row>
    <row r="101" spans="2:7" x14ac:dyDescent="0.25">
      <c r="B101" s="3" t="s">
        <v>5</v>
      </c>
      <c r="C101" s="3" t="s">
        <v>52</v>
      </c>
      <c r="D101" s="9" t="s">
        <v>682</v>
      </c>
      <c r="E101" s="4">
        <v>1164.53</v>
      </c>
      <c r="F101" s="4">
        <v>66.88</v>
      </c>
      <c r="G101" s="16">
        <f t="shared" si="2"/>
        <v>77883.77</v>
      </c>
    </row>
    <row r="102" spans="2:7" x14ac:dyDescent="0.25">
      <c r="B102" s="3" t="s">
        <v>5</v>
      </c>
      <c r="C102" s="3" t="s">
        <v>28</v>
      </c>
      <c r="D102" s="9" t="s">
        <v>683</v>
      </c>
      <c r="E102" s="4">
        <v>72</v>
      </c>
      <c r="F102" s="4">
        <v>10.7</v>
      </c>
      <c r="G102" s="16">
        <f t="shared" si="2"/>
        <v>770.4</v>
      </c>
    </row>
    <row r="103" spans="2:7" x14ac:dyDescent="0.25">
      <c r="B103" s="3" t="s">
        <v>5</v>
      </c>
      <c r="C103" s="3" t="s">
        <v>28</v>
      </c>
      <c r="D103" s="9" t="s">
        <v>684</v>
      </c>
      <c r="E103" s="4">
        <v>49.2</v>
      </c>
      <c r="F103" s="4">
        <v>52.92</v>
      </c>
      <c r="G103" s="16">
        <f t="shared" si="2"/>
        <v>2603.66</v>
      </c>
    </row>
    <row r="104" spans="2:7" x14ac:dyDescent="0.25">
      <c r="B104" s="3" t="s">
        <v>5</v>
      </c>
      <c r="C104" s="3" t="s">
        <v>28</v>
      </c>
      <c r="D104" s="9" t="s">
        <v>685</v>
      </c>
      <c r="E104" s="4">
        <v>49.2</v>
      </c>
      <c r="F104" s="4">
        <v>30</v>
      </c>
      <c r="G104" s="16">
        <f t="shared" si="2"/>
        <v>1476</v>
      </c>
    </row>
    <row r="105" spans="2:7" x14ac:dyDescent="0.25">
      <c r="B105" s="3" t="s">
        <v>5</v>
      </c>
      <c r="C105" s="3" t="s">
        <v>28</v>
      </c>
      <c r="D105" s="9" t="s">
        <v>686</v>
      </c>
      <c r="E105" s="4">
        <v>85.8</v>
      </c>
      <c r="F105" s="4">
        <v>54.03</v>
      </c>
      <c r="G105" s="16">
        <f t="shared" si="2"/>
        <v>4635.7700000000004</v>
      </c>
    </row>
    <row r="106" spans="2:7" x14ac:dyDescent="0.25">
      <c r="B106" s="3" t="s">
        <v>5</v>
      </c>
      <c r="C106" s="3" t="s">
        <v>52</v>
      </c>
      <c r="D106" s="9" t="s">
        <v>687</v>
      </c>
      <c r="E106" s="4">
        <v>3603.33</v>
      </c>
      <c r="F106" s="4">
        <v>55.97</v>
      </c>
      <c r="G106" s="16">
        <f t="shared" si="2"/>
        <v>201678.38</v>
      </c>
    </row>
    <row r="107" spans="2:7" x14ac:dyDescent="0.25">
      <c r="B107" s="3" t="s">
        <v>5</v>
      </c>
      <c r="C107" s="3" t="s">
        <v>78</v>
      </c>
      <c r="D107" s="9" t="s">
        <v>688</v>
      </c>
      <c r="E107" s="4">
        <v>464.65</v>
      </c>
      <c r="F107" s="4">
        <v>87.95</v>
      </c>
      <c r="G107" s="16">
        <f t="shared" si="2"/>
        <v>40865.97</v>
      </c>
    </row>
    <row r="108" spans="2:7" x14ac:dyDescent="0.25">
      <c r="B108" s="3" t="s">
        <v>5</v>
      </c>
      <c r="C108" s="3" t="s">
        <v>54</v>
      </c>
      <c r="D108" s="9" t="s">
        <v>689</v>
      </c>
      <c r="E108" s="4">
        <v>95</v>
      </c>
      <c r="F108" s="4">
        <v>67.97</v>
      </c>
      <c r="G108" s="16">
        <f t="shared" si="2"/>
        <v>6457.15</v>
      </c>
    </row>
    <row r="109" spans="2:7" x14ac:dyDescent="0.25">
      <c r="B109" s="3" t="s">
        <v>5</v>
      </c>
      <c r="C109" s="3" t="s">
        <v>52</v>
      </c>
      <c r="D109" s="9" t="s">
        <v>76</v>
      </c>
      <c r="E109" s="4">
        <v>159.25</v>
      </c>
      <c r="F109" s="4">
        <v>23.73</v>
      </c>
      <c r="G109" s="16">
        <f t="shared" si="2"/>
        <v>3779</v>
      </c>
    </row>
    <row r="110" spans="2:7" x14ac:dyDescent="0.25">
      <c r="B110" s="5"/>
      <c r="C110" s="5"/>
      <c r="D110" s="10" t="s">
        <v>690</v>
      </c>
      <c r="E110" s="7">
        <v>1</v>
      </c>
      <c r="F110" s="6">
        <f>SUM(G74:G109)</f>
        <v>3458105.26</v>
      </c>
      <c r="G110" s="17">
        <f t="shared" si="2"/>
        <v>3458105.26</v>
      </c>
    </row>
    <row r="111" spans="2:7" x14ac:dyDescent="0.25">
      <c r="B111" s="26" t="s">
        <v>4</v>
      </c>
      <c r="C111" s="26" t="s">
        <v>691</v>
      </c>
      <c r="D111" s="26" t="s">
        <v>692</v>
      </c>
      <c r="E111" s="26">
        <f>E123</f>
        <v>1</v>
      </c>
      <c r="F111" s="26">
        <f>F123</f>
        <v>3377297.47</v>
      </c>
      <c r="G111" s="47">
        <f>G123</f>
        <v>3377297.47</v>
      </c>
    </row>
    <row r="112" spans="2:7" x14ac:dyDescent="0.25">
      <c r="B112" s="3" t="s">
        <v>5</v>
      </c>
      <c r="C112" s="3" t="s">
        <v>52</v>
      </c>
      <c r="D112" s="9" t="s">
        <v>693</v>
      </c>
      <c r="E112" s="4">
        <v>5913.66</v>
      </c>
      <c r="F112" s="4">
        <v>130.41999999999999</v>
      </c>
      <c r="G112" s="16">
        <f t="shared" ref="G112:G123" si="3">ROUND(E112*F112,2)</f>
        <v>771259.54</v>
      </c>
    </row>
    <row r="113" spans="2:7" x14ac:dyDescent="0.25">
      <c r="B113" s="3" t="s">
        <v>5</v>
      </c>
      <c r="C113" s="3" t="s">
        <v>52</v>
      </c>
      <c r="D113" s="9" t="s">
        <v>694</v>
      </c>
      <c r="E113" s="4">
        <v>803.64</v>
      </c>
      <c r="F113" s="4">
        <v>88.72</v>
      </c>
      <c r="G113" s="16">
        <f t="shared" si="3"/>
        <v>71298.94</v>
      </c>
    </row>
    <row r="114" spans="2:7" x14ac:dyDescent="0.25">
      <c r="B114" s="3" t="s">
        <v>5</v>
      </c>
      <c r="C114" s="3" t="s">
        <v>78</v>
      </c>
      <c r="D114" s="9" t="s">
        <v>695</v>
      </c>
      <c r="E114" s="4">
        <v>20705.84</v>
      </c>
      <c r="F114" s="4">
        <v>72.349999999999994</v>
      </c>
      <c r="G114" s="16">
        <f t="shared" si="3"/>
        <v>1498067.52</v>
      </c>
    </row>
    <row r="115" spans="2:7" x14ac:dyDescent="0.25">
      <c r="B115" s="3" t="s">
        <v>5</v>
      </c>
      <c r="C115" s="3" t="s">
        <v>28</v>
      </c>
      <c r="D115" s="9" t="s">
        <v>696</v>
      </c>
      <c r="E115" s="4">
        <v>8755.4599999999991</v>
      </c>
      <c r="F115" s="4">
        <v>33.07</v>
      </c>
      <c r="G115" s="16">
        <f t="shared" si="3"/>
        <v>289543.06</v>
      </c>
    </row>
    <row r="116" spans="2:7" x14ac:dyDescent="0.25">
      <c r="B116" s="3" t="s">
        <v>5</v>
      </c>
      <c r="C116" s="3" t="s">
        <v>28</v>
      </c>
      <c r="D116" s="9" t="s">
        <v>697</v>
      </c>
      <c r="E116" s="4">
        <v>2225.4</v>
      </c>
      <c r="F116" s="4">
        <v>41.26</v>
      </c>
      <c r="G116" s="16">
        <f t="shared" si="3"/>
        <v>91820</v>
      </c>
    </row>
    <row r="117" spans="2:7" x14ac:dyDescent="0.25">
      <c r="B117" s="3" t="s">
        <v>5</v>
      </c>
      <c r="C117" s="3" t="s">
        <v>52</v>
      </c>
      <c r="D117" s="9" t="s">
        <v>345</v>
      </c>
      <c r="E117" s="4">
        <v>7650.97</v>
      </c>
      <c r="F117" s="4">
        <v>21.69</v>
      </c>
      <c r="G117" s="16">
        <f t="shared" si="3"/>
        <v>165949.54</v>
      </c>
    </row>
    <row r="118" spans="2:7" x14ac:dyDescent="0.25">
      <c r="B118" s="3" t="s">
        <v>5</v>
      </c>
      <c r="C118" s="3" t="s">
        <v>52</v>
      </c>
      <c r="D118" s="9" t="s">
        <v>698</v>
      </c>
      <c r="E118" s="4">
        <v>369.29</v>
      </c>
      <c r="F118" s="4">
        <v>132.9</v>
      </c>
      <c r="G118" s="16">
        <f t="shared" si="3"/>
        <v>49078.64</v>
      </c>
    </row>
    <row r="119" spans="2:7" x14ac:dyDescent="0.25">
      <c r="B119" s="3" t="s">
        <v>5</v>
      </c>
      <c r="C119" s="3" t="s">
        <v>78</v>
      </c>
      <c r="D119" s="9" t="s">
        <v>699</v>
      </c>
      <c r="E119" s="4">
        <v>508.42</v>
      </c>
      <c r="F119" s="4">
        <v>74.260000000000005</v>
      </c>
      <c r="G119" s="16">
        <f t="shared" si="3"/>
        <v>37755.269999999997</v>
      </c>
    </row>
    <row r="120" spans="2:7" x14ac:dyDescent="0.25">
      <c r="B120" s="3" t="s">
        <v>5</v>
      </c>
      <c r="C120" s="3" t="s">
        <v>52</v>
      </c>
      <c r="D120" s="9" t="s">
        <v>700</v>
      </c>
      <c r="E120" s="4">
        <v>3105.88</v>
      </c>
      <c r="F120" s="4">
        <v>125.16</v>
      </c>
      <c r="G120" s="16">
        <f t="shared" si="3"/>
        <v>388731.94</v>
      </c>
    </row>
    <row r="121" spans="2:7" x14ac:dyDescent="0.25">
      <c r="B121" s="3" t="s">
        <v>5</v>
      </c>
      <c r="C121" s="3" t="s">
        <v>52</v>
      </c>
      <c r="D121" s="9" t="s">
        <v>701</v>
      </c>
      <c r="E121" s="4">
        <v>76.319999999999993</v>
      </c>
      <c r="F121" s="4">
        <v>151.04</v>
      </c>
      <c r="G121" s="16">
        <f t="shared" si="3"/>
        <v>11527.37</v>
      </c>
    </row>
    <row r="122" spans="2:7" x14ac:dyDescent="0.25">
      <c r="B122" s="3" t="s">
        <v>5</v>
      </c>
      <c r="C122" s="3" t="s">
        <v>36</v>
      </c>
      <c r="D122" s="9" t="s">
        <v>702</v>
      </c>
      <c r="E122" s="4">
        <v>1</v>
      </c>
      <c r="F122" s="4">
        <v>2265.65</v>
      </c>
      <c r="G122" s="16">
        <f t="shared" si="3"/>
        <v>2265.65</v>
      </c>
    </row>
    <row r="123" spans="2:7" x14ac:dyDescent="0.25">
      <c r="B123" s="5"/>
      <c r="C123" s="5"/>
      <c r="D123" s="10" t="s">
        <v>703</v>
      </c>
      <c r="E123" s="7">
        <v>1</v>
      </c>
      <c r="F123" s="6">
        <f>SUM(G112:G122)</f>
        <v>3377297.47</v>
      </c>
      <c r="G123" s="17">
        <f t="shared" si="3"/>
        <v>3377297.47</v>
      </c>
    </row>
    <row r="124" spans="2:7" x14ac:dyDescent="0.25">
      <c r="B124" s="26" t="s">
        <v>4</v>
      </c>
      <c r="C124" s="26" t="s">
        <v>704</v>
      </c>
      <c r="D124" s="26" t="s">
        <v>705</v>
      </c>
      <c r="E124" s="26">
        <f>E137</f>
        <v>1</v>
      </c>
      <c r="F124" s="26">
        <f>F137</f>
        <v>1549787.56</v>
      </c>
      <c r="G124" s="47">
        <f>G137</f>
        <v>1549787.56</v>
      </c>
    </row>
    <row r="125" spans="2:7" x14ac:dyDescent="0.25">
      <c r="B125" s="3" t="s">
        <v>5</v>
      </c>
      <c r="C125" s="3" t="s">
        <v>52</v>
      </c>
      <c r="D125" s="9" t="s">
        <v>706</v>
      </c>
      <c r="E125" s="4">
        <v>29319.01</v>
      </c>
      <c r="F125" s="4">
        <v>26.49</v>
      </c>
      <c r="G125" s="16">
        <f t="shared" ref="G125:G137" si="4">ROUND(E125*F125,2)</f>
        <v>776660.57</v>
      </c>
    </row>
    <row r="126" spans="2:7" x14ac:dyDescent="0.25">
      <c r="B126" s="3" t="s">
        <v>5</v>
      </c>
      <c r="C126" s="3" t="s">
        <v>52</v>
      </c>
      <c r="D126" s="9" t="s">
        <v>707</v>
      </c>
      <c r="E126" s="4">
        <v>749.51</v>
      </c>
      <c r="F126" s="4">
        <v>32.86</v>
      </c>
      <c r="G126" s="16">
        <f t="shared" si="4"/>
        <v>24628.9</v>
      </c>
    </row>
    <row r="127" spans="2:7" x14ac:dyDescent="0.25">
      <c r="B127" s="3" t="s">
        <v>5</v>
      </c>
      <c r="C127" s="3" t="s">
        <v>52</v>
      </c>
      <c r="D127" s="9" t="s">
        <v>708</v>
      </c>
      <c r="E127" s="4">
        <v>1915.98</v>
      </c>
      <c r="F127" s="4">
        <v>35.450000000000003</v>
      </c>
      <c r="G127" s="16">
        <f t="shared" si="4"/>
        <v>67921.490000000005</v>
      </c>
    </row>
    <row r="128" spans="2:7" x14ac:dyDescent="0.25">
      <c r="B128" s="3" t="s">
        <v>5</v>
      </c>
      <c r="C128" s="3" t="s">
        <v>52</v>
      </c>
      <c r="D128" s="9" t="s">
        <v>709</v>
      </c>
      <c r="E128" s="4">
        <v>346.11</v>
      </c>
      <c r="F128" s="4">
        <v>32.520000000000003</v>
      </c>
      <c r="G128" s="16">
        <f t="shared" si="4"/>
        <v>11255.5</v>
      </c>
    </row>
    <row r="129" spans="2:7" x14ac:dyDescent="0.25">
      <c r="B129" s="3" t="s">
        <v>5</v>
      </c>
      <c r="C129" s="3" t="s">
        <v>52</v>
      </c>
      <c r="D129" s="9" t="s">
        <v>710</v>
      </c>
      <c r="E129" s="4">
        <v>2073.4</v>
      </c>
      <c r="F129" s="4">
        <v>43.35</v>
      </c>
      <c r="G129" s="16">
        <f t="shared" si="4"/>
        <v>89881.89</v>
      </c>
    </row>
    <row r="130" spans="2:7" x14ac:dyDescent="0.25">
      <c r="B130" s="3" t="s">
        <v>5</v>
      </c>
      <c r="C130" s="3" t="s">
        <v>52</v>
      </c>
      <c r="D130" s="9" t="s">
        <v>711</v>
      </c>
      <c r="E130" s="4">
        <v>10022.25</v>
      </c>
      <c r="F130" s="4">
        <v>40.01</v>
      </c>
      <c r="G130" s="16">
        <f t="shared" si="4"/>
        <v>400990.22</v>
      </c>
    </row>
    <row r="131" spans="2:7" x14ac:dyDescent="0.25">
      <c r="B131" s="3" t="s">
        <v>5</v>
      </c>
      <c r="C131" s="3" t="s">
        <v>28</v>
      </c>
      <c r="D131" s="9" t="s">
        <v>712</v>
      </c>
      <c r="E131" s="4">
        <v>11321.44</v>
      </c>
      <c r="F131" s="4">
        <v>7.97</v>
      </c>
      <c r="G131" s="16">
        <f t="shared" si="4"/>
        <v>90231.88</v>
      </c>
    </row>
    <row r="132" spans="2:7" x14ac:dyDescent="0.25">
      <c r="B132" s="3" t="s">
        <v>5</v>
      </c>
      <c r="C132" s="3" t="s">
        <v>52</v>
      </c>
      <c r="D132" s="9" t="s">
        <v>713</v>
      </c>
      <c r="E132" s="4">
        <v>257.43</v>
      </c>
      <c r="F132" s="4">
        <v>49.14</v>
      </c>
      <c r="G132" s="16">
        <f t="shared" si="4"/>
        <v>12650.11</v>
      </c>
    </row>
    <row r="133" spans="2:7" x14ac:dyDescent="0.25">
      <c r="B133" s="3" t="s">
        <v>5</v>
      </c>
      <c r="C133" s="3" t="s">
        <v>52</v>
      </c>
      <c r="D133" s="9" t="s">
        <v>714</v>
      </c>
      <c r="E133" s="4">
        <v>207.11</v>
      </c>
      <c r="F133" s="4">
        <v>155.84</v>
      </c>
      <c r="G133" s="16">
        <f t="shared" si="4"/>
        <v>32276.02</v>
      </c>
    </row>
    <row r="134" spans="2:7" ht="22.5" x14ac:dyDescent="0.25">
      <c r="B134" s="3" t="s">
        <v>5</v>
      </c>
      <c r="C134" s="3" t="s">
        <v>52</v>
      </c>
      <c r="D134" s="9" t="s">
        <v>715</v>
      </c>
      <c r="E134" s="4">
        <v>764.78</v>
      </c>
      <c r="F134" s="4">
        <v>40.369999999999997</v>
      </c>
      <c r="G134" s="16">
        <f t="shared" si="4"/>
        <v>30874.17</v>
      </c>
    </row>
    <row r="135" spans="2:7" x14ac:dyDescent="0.25">
      <c r="B135" s="3" t="s">
        <v>5</v>
      </c>
      <c r="C135" s="3" t="s">
        <v>52</v>
      </c>
      <c r="D135" s="9" t="s">
        <v>716</v>
      </c>
      <c r="E135" s="4">
        <v>218.46</v>
      </c>
      <c r="F135" s="4">
        <v>53.35</v>
      </c>
      <c r="G135" s="16">
        <f t="shared" si="4"/>
        <v>11654.84</v>
      </c>
    </row>
    <row r="136" spans="2:7" x14ac:dyDescent="0.25">
      <c r="B136" s="3" t="s">
        <v>5</v>
      </c>
      <c r="C136" s="3" t="s">
        <v>52</v>
      </c>
      <c r="D136" s="9" t="s">
        <v>717</v>
      </c>
      <c r="E136" s="4">
        <v>21.61</v>
      </c>
      <c r="F136" s="4">
        <v>35.26</v>
      </c>
      <c r="G136" s="16">
        <f t="shared" si="4"/>
        <v>761.97</v>
      </c>
    </row>
    <row r="137" spans="2:7" x14ac:dyDescent="0.25">
      <c r="B137" s="5"/>
      <c r="C137" s="5"/>
      <c r="D137" s="10" t="s">
        <v>718</v>
      </c>
      <c r="E137" s="7">
        <v>1</v>
      </c>
      <c r="F137" s="6">
        <f>SUM(G125:G136)</f>
        <v>1549787.56</v>
      </c>
      <c r="G137" s="17">
        <f t="shared" si="4"/>
        <v>1549787.56</v>
      </c>
    </row>
    <row r="138" spans="2:7" x14ac:dyDescent="0.25">
      <c r="B138" s="26" t="s">
        <v>4</v>
      </c>
      <c r="C138" s="26" t="s">
        <v>719</v>
      </c>
      <c r="D138" s="26" t="s">
        <v>720</v>
      </c>
      <c r="E138" s="26">
        <f>E219</f>
        <v>1</v>
      </c>
      <c r="F138" s="26">
        <f>F219</f>
        <v>1516517.33</v>
      </c>
      <c r="G138" s="47">
        <f>G219</f>
        <v>1516517.33</v>
      </c>
    </row>
    <row r="139" spans="2:7" x14ac:dyDescent="0.25">
      <c r="B139" s="3" t="s">
        <v>5</v>
      </c>
      <c r="C139" s="3" t="s">
        <v>721</v>
      </c>
      <c r="D139" s="9" t="s">
        <v>722</v>
      </c>
      <c r="E139" s="4">
        <v>1</v>
      </c>
      <c r="F139" s="4">
        <v>0.99</v>
      </c>
      <c r="G139" s="16">
        <f t="shared" ref="G139:G202" si="5">ROUND(E139*F139,2)</f>
        <v>0.99</v>
      </c>
    </row>
    <row r="140" spans="2:7" x14ac:dyDescent="0.25">
      <c r="B140" s="3" t="s">
        <v>5</v>
      </c>
      <c r="C140" s="3" t="s">
        <v>36</v>
      </c>
      <c r="D140" s="9" t="s">
        <v>723</v>
      </c>
      <c r="E140" s="4">
        <v>9</v>
      </c>
      <c r="F140" s="4">
        <v>865.01</v>
      </c>
      <c r="G140" s="16">
        <f t="shared" si="5"/>
        <v>7785.09</v>
      </c>
    </row>
    <row r="141" spans="2:7" x14ac:dyDescent="0.25">
      <c r="B141" s="3" t="s">
        <v>5</v>
      </c>
      <c r="C141" s="3" t="s">
        <v>36</v>
      </c>
      <c r="D141" s="9" t="s">
        <v>724</v>
      </c>
      <c r="E141" s="4">
        <v>23</v>
      </c>
      <c r="F141" s="4">
        <v>1061.52</v>
      </c>
      <c r="G141" s="16">
        <f t="shared" si="5"/>
        <v>24414.959999999999</v>
      </c>
    </row>
    <row r="142" spans="2:7" x14ac:dyDescent="0.25">
      <c r="B142" s="3" t="s">
        <v>5</v>
      </c>
      <c r="C142" s="3" t="s">
        <v>36</v>
      </c>
      <c r="D142" s="9" t="s">
        <v>725</v>
      </c>
      <c r="E142" s="4">
        <v>47</v>
      </c>
      <c r="F142" s="4">
        <v>564.5</v>
      </c>
      <c r="G142" s="16">
        <f t="shared" si="5"/>
        <v>26531.5</v>
      </c>
    </row>
    <row r="143" spans="2:7" x14ac:dyDescent="0.25">
      <c r="B143" s="3" t="s">
        <v>5</v>
      </c>
      <c r="C143" s="3" t="s">
        <v>36</v>
      </c>
      <c r="D143" s="9" t="s">
        <v>726</v>
      </c>
      <c r="E143" s="4">
        <v>16</v>
      </c>
      <c r="F143" s="4">
        <v>484.52</v>
      </c>
      <c r="G143" s="16">
        <f t="shared" si="5"/>
        <v>7752.32</v>
      </c>
    </row>
    <row r="144" spans="2:7" x14ac:dyDescent="0.25">
      <c r="B144" s="3" t="s">
        <v>5</v>
      </c>
      <c r="C144" s="3" t="s">
        <v>36</v>
      </c>
      <c r="D144" s="9" t="s">
        <v>727</v>
      </c>
      <c r="E144" s="4">
        <v>104</v>
      </c>
      <c r="F144" s="4">
        <v>674.54</v>
      </c>
      <c r="G144" s="16">
        <f t="shared" si="5"/>
        <v>70152.160000000003</v>
      </c>
    </row>
    <row r="145" spans="2:7" x14ac:dyDescent="0.25">
      <c r="B145" s="3" t="s">
        <v>5</v>
      </c>
      <c r="C145" s="3" t="s">
        <v>36</v>
      </c>
      <c r="D145" s="9" t="s">
        <v>728</v>
      </c>
      <c r="E145" s="4">
        <v>89</v>
      </c>
      <c r="F145" s="4">
        <v>460.73</v>
      </c>
      <c r="G145" s="16">
        <f t="shared" si="5"/>
        <v>41004.97</v>
      </c>
    </row>
    <row r="146" spans="2:7" x14ac:dyDescent="0.25">
      <c r="B146" s="3" t="s">
        <v>5</v>
      </c>
      <c r="C146" s="3" t="s">
        <v>36</v>
      </c>
      <c r="D146" s="9" t="s">
        <v>729</v>
      </c>
      <c r="E146" s="4">
        <v>8</v>
      </c>
      <c r="F146" s="4">
        <v>625.98</v>
      </c>
      <c r="G146" s="16">
        <f t="shared" si="5"/>
        <v>5007.84</v>
      </c>
    </row>
    <row r="147" spans="2:7" x14ac:dyDescent="0.25">
      <c r="B147" s="3" t="s">
        <v>5</v>
      </c>
      <c r="C147" s="3" t="s">
        <v>36</v>
      </c>
      <c r="D147" s="9" t="s">
        <v>730</v>
      </c>
      <c r="E147" s="4">
        <v>15</v>
      </c>
      <c r="F147" s="4">
        <v>611.67999999999995</v>
      </c>
      <c r="G147" s="16">
        <f t="shared" si="5"/>
        <v>9175.2000000000007</v>
      </c>
    </row>
    <row r="148" spans="2:7" x14ac:dyDescent="0.25">
      <c r="B148" s="3" t="s">
        <v>5</v>
      </c>
      <c r="C148" s="3" t="s">
        <v>36</v>
      </c>
      <c r="D148" s="9" t="s">
        <v>731</v>
      </c>
      <c r="E148" s="4">
        <v>7</v>
      </c>
      <c r="F148" s="4">
        <v>437.06</v>
      </c>
      <c r="G148" s="16">
        <f t="shared" si="5"/>
        <v>3059.42</v>
      </c>
    </row>
    <row r="149" spans="2:7" x14ac:dyDescent="0.25">
      <c r="B149" s="3" t="s">
        <v>5</v>
      </c>
      <c r="C149" s="3" t="s">
        <v>36</v>
      </c>
      <c r="D149" s="9" t="s">
        <v>732</v>
      </c>
      <c r="E149" s="4">
        <v>19</v>
      </c>
      <c r="F149" s="4">
        <v>429.4</v>
      </c>
      <c r="G149" s="16">
        <f t="shared" si="5"/>
        <v>8158.6</v>
      </c>
    </row>
    <row r="150" spans="2:7" x14ac:dyDescent="0.25">
      <c r="B150" s="3" t="s">
        <v>5</v>
      </c>
      <c r="C150" s="3" t="s">
        <v>36</v>
      </c>
      <c r="D150" s="9" t="s">
        <v>733</v>
      </c>
      <c r="E150" s="4">
        <v>12</v>
      </c>
      <c r="F150" s="4">
        <v>371.75</v>
      </c>
      <c r="G150" s="16">
        <f t="shared" si="5"/>
        <v>4461</v>
      </c>
    </row>
    <row r="151" spans="2:7" x14ac:dyDescent="0.25">
      <c r="B151" s="3" t="s">
        <v>5</v>
      </c>
      <c r="C151" s="3" t="s">
        <v>36</v>
      </c>
      <c r="D151" s="9" t="s">
        <v>734</v>
      </c>
      <c r="E151" s="4">
        <v>26</v>
      </c>
      <c r="F151" s="4">
        <v>366.07</v>
      </c>
      <c r="G151" s="16">
        <f t="shared" si="5"/>
        <v>9517.82</v>
      </c>
    </row>
    <row r="152" spans="2:7" x14ac:dyDescent="0.25">
      <c r="B152" s="3" t="s">
        <v>5</v>
      </c>
      <c r="C152" s="3" t="s">
        <v>36</v>
      </c>
      <c r="D152" s="9" t="s">
        <v>735</v>
      </c>
      <c r="E152" s="4">
        <v>3</v>
      </c>
      <c r="F152" s="4">
        <v>311.18</v>
      </c>
      <c r="G152" s="16">
        <f t="shared" si="5"/>
        <v>933.54</v>
      </c>
    </row>
    <row r="153" spans="2:7" x14ac:dyDescent="0.25">
      <c r="B153" s="3" t="s">
        <v>5</v>
      </c>
      <c r="C153" s="3" t="s">
        <v>36</v>
      </c>
      <c r="D153" s="9" t="s">
        <v>736</v>
      </c>
      <c r="E153" s="4">
        <v>29</v>
      </c>
      <c r="F153" s="4">
        <v>399.44</v>
      </c>
      <c r="G153" s="16">
        <f t="shared" si="5"/>
        <v>11583.76</v>
      </c>
    </row>
    <row r="154" spans="2:7" x14ac:dyDescent="0.25">
      <c r="B154" s="3" t="s">
        <v>5</v>
      </c>
      <c r="C154" s="3" t="s">
        <v>36</v>
      </c>
      <c r="D154" s="9" t="s">
        <v>737</v>
      </c>
      <c r="E154" s="4">
        <v>53</v>
      </c>
      <c r="F154" s="4">
        <v>568.19000000000005</v>
      </c>
      <c r="G154" s="16">
        <f t="shared" si="5"/>
        <v>30114.07</v>
      </c>
    </row>
    <row r="155" spans="2:7" x14ac:dyDescent="0.25">
      <c r="B155" s="3" t="s">
        <v>5</v>
      </c>
      <c r="C155" s="3" t="s">
        <v>36</v>
      </c>
      <c r="D155" s="9" t="s">
        <v>738</v>
      </c>
      <c r="E155" s="4">
        <v>45</v>
      </c>
      <c r="F155" s="4">
        <v>667.29</v>
      </c>
      <c r="G155" s="16">
        <f t="shared" si="5"/>
        <v>30028.05</v>
      </c>
    </row>
    <row r="156" spans="2:7" x14ac:dyDescent="0.25">
      <c r="B156" s="3" t="s">
        <v>5</v>
      </c>
      <c r="C156" s="3" t="s">
        <v>36</v>
      </c>
      <c r="D156" s="9" t="s">
        <v>739</v>
      </c>
      <c r="E156" s="4">
        <v>10</v>
      </c>
      <c r="F156" s="4">
        <v>326.57</v>
      </c>
      <c r="G156" s="16">
        <f t="shared" si="5"/>
        <v>3265.7</v>
      </c>
    </row>
    <row r="157" spans="2:7" x14ac:dyDescent="0.25">
      <c r="B157" s="3" t="s">
        <v>5</v>
      </c>
      <c r="C157" s="3" t="s">
        <v>36</v>
      </c>
      <c r="D157" s="9" t="s">
        <v>740</v>
      </c>
      <c r="E157" s="4">
        <v>1</v>
      </c>
      <c r="F157" s="4">
        <v>1006.95</v>
      </c>
      <c r="G157" s="16">
        <f t="shared" si="5"/>
        <v>1006.95</v>
      </c>
    </row>
    <row r="158" spans="2:7" x14ac:dyDescent="0.25">
      <c r="B158" s="3" t="s">
        <v>5</v>
      </c>
      <c r="C158" s="3" t="s">
        <v>36</v>
      </c>
      <c r="D158" s="9" t="s">
        <v>741</v>
      </c>
      <c r="E158" s="4">
        <v>37</v>
      </c>
      <c r="F158" s="4">
        <v>397.41</v>
      </c>
      <c r="G158" s="16">
        <f t="shared" si="5"/>
        <v>14704.17</v>
      </c>
    </row>
    <row r="159" spans="2:7" x14ac:dyDescent="0.25">
      <c r="B159" s="3" t="s">
        <v>5</v>
      </c>
      <c r="C159" s="3" t="s">
        <v>36</v>
      </c>
      <c r="D159" s="9" t="s">
        <v>742</v>
      </c>
      <c r="E159" s="4">
        <v>36</v>
      </c>
      <c r="F159" s="4">
        <v>527.91</v>
      </c>
      <c r="G159" s="16">
        <f t="shared" si="5"/>
        <v>19004.759999999998</v>
      </c>
    </row>
    <row r="160" spans="2:7" x14ac:dyDescent="0.25">
      <c r="B160" s="3" t="s">
        <v>5</v>
      </c>
      <c r="C160" s="3" t="s">
        <v>36</v>
      </c>
      <c r="D160" s="9" t="s">
        <v>743</v>
      </c>
      <c r="E160" s="4">
        <v>325</v>
      </c>
      <c r="F160" s="4">
        <v>353.24</v>
      </c>
      <c r="G160" s="16">
        <f t="shared" si="5"/>
        <v>114803</v>
      </c>
    </row>
    <row r="161" spans="2:7" x14ac:dyDescent="0.25">
      <c r="B161" s="3" t="s">
        <v>5</v>
      </c>
      <c r="C161" s="3" t="s">
        <v>36</v>
      </c>
      <c r="D161" s="9" t="s">
        <v>744</v>
      </c>
      <c r="E161" s="4">
        <v>23</v>
      </c>
      <c r="F161" s="4">
        <v>472.11</v>
      </c>
      <c r="G161" s="16">
        <f t="shared" si="5"/>
        <v>10858.53</v>
      </c>
    </row>
    <row r="162" spans="2:7" x14ac:dyDescent="0.25">
      <c r="B162" s="3" t="s">
        <v>5</v>
      </c>
      <c r="C162" s="3" t="s">
        <v>36</v>
      </c>
      <c r="D162" s="9" t="s">
        <v>745</v>
      </c>
      <c r="E162" s="4">
        <v>11</v>
      </c>
      <c r="F162" s="4">
        <v>355.09</v>
      </c>
      <c r="G162" s="16">
        <f t="shared" si="5"/>
        <v>3905.99</v>
      </c>
    </row>
    <row r="163" spans="2:7" x14ac:dyDescent="0.25">
      <c r="B163" s="3" t="s">
        <v>5</v>
      </c>
      <c r="C163" s="3" t="s">
        <v>36</v>
      </c>
      <c r="D163" s="9" t="s">
        <v>746</v>
      </c>
      <c r="E163" s="4">
        <v>16</v>
      </c>
      <c r="F163" s="4">
        <v>328.07</v>
      </c>
      <c r="G163" s="16">
        <f t="shared" si="5"/>
        <v>5249.12</v>
      </c>
    </row>
    <row r="164" spans="2:7" x14ac:dyDescent="0.25">
      <c r="B164" s="3" t="s">
        <v>5</v>
      </c>
      <c r="C164" s="3" t="s">
        <v>36</v>
      </c>
      <c r="D164" s="9" t="s">
        <v>747</v>
      </c>
      <c r="E164" s="4">
        <v>27</v>
      </c>
      <c r="F164" s="4">
        <v>356.52</v>
      </c>
      <c r="G164" s="16">
        <f t="shared" si="5"/>
        <v>9626.0400000000009</v>
      </c>
    </row>
    <row r="165" spans="2:7" x14ac:dyDescent="0.25">
      <c r="B165" s="3" t="s">
        <v>5</v>
      </c>
      <c r="C165" s="3" t="s">
        <v>36</v>
      </c>
      <c r="D165" s="9" t="s">
        <v>748</v>
      </c>
      <c r="E165" s="4">
        <v>3</v>
      </c>
      <c r="F165" s="4">
        <v>842.93</v>
      </c>
      <c r="G165" s="16">
        <f t="shared" si="5"/>
        <v>2528.79</v>
      </c>
    </row>
    <row r="166" spans="2:7" x14ac:dyDescent="0.25">
      <c r="B166" s="3" t="s">
        <v>5</v>
      </c>
      <c r="C166" s="3" t="s">
        <v>36</v>
      </c>
      <c r="D166" s="9" t="s">
        <v>749</v>
      </c>
      <c r="E166" s="4">
        <v>1</v>
      </c>
      <c r="F166" s="4">
        <v>2072.04</v>
      </c>
      <c r="G166" s="16">
        <f t="shared" si="5"/>
        <v>2072.04</v>
      </c>
    </row>
    <row r="167" spans="2:7" x14ac:dyDescent="0.25">
      <c r="B167" s="3" t="s">
        <v>5</v>
      </c>
      <c r="C167" s="3" t="s">
        <v>36</v>
      </c>
      <c r="D167" s="9" t="s">
        <v>750</v>
      </c>
      <c r="E167" s="4">
        <v>2</v>
      </c>
      <c r="F167" s="4">
        <v>539.29999999999995</v>
      </c>
      <c r="G167" s="16">
        <f t="shared" si="5"/>
        <v>1078.5999999999999</v>
      </c>
    </row>
    <row r="168" spans="2:7" x14ac:dyDescent="0.25">
      <c r="B168" s="3" t="s">
        <v>5</v>
      </c>
      <c r="C168" s="3" t="s">
        <v>36</v>
      </c>
      <c r="D168" s="9" t="s">
        <v>751</v>
      </c>
      <c r="E168" s="4">
        <v>4</v>
      </c>
      <c r="F168" s="4">
        <v>564.5</v>
      </c>
      <c r="G168" s="16">
        <f t="shared" si="5"/>
        <v>2258</v>
      </c>
    </row>
    <row r="169" spans="2:7" x14ac:dyDescent="0.25">
      <c r="B169" s="3" t="s">
        <v>5</v>
      </c>
      <c r="C169" s="3" t="s">
        <v>36</v>
      </c>
      <c r="D169" s="9" t="s">
        <v>752</v>
      </c>
      <c r="E169" s="4">
        <v>3</v>
      </c>
      <c r="F169" s="4">
        <v>1242.78</v>
      </c>
      <c r="G169" s="16">
        <f t="shared" si="5"/>
        <v>3728.34</v>
      </c>
    </row>
    <row r="170" spans="2:7" x14ac:dyDescent="0.25">
      <c r="B170" s="3" t="s">
        <v>5</v>
      </c>
      <c r="C170" s="3" t="s">
        <v>36</v>
      </c>
      <c r="D170" s="9" t="s">
        <v>753</v>
      </c>
      <c r="E170" s="4">
        <v>6</v>
      </c>
      <c r="F170" s="4">
        <v>275.67</v>
      </c>
      <c r="G170" s="16">
        <f t="shared" si="5"/>
        <v>1654.02</v>
      </c>
    </row>
    <row r="171" spans="2:7" x14ac:dyDescent="0.25">
      <c r="B171" s="3" t="s">
        <v>5</v>
      </c>
      <c r="C171" s="3" t="s">
        <v>52</v>
      </c>
      <c r="D171" s="9" t="s">
        <v>754</v>
      </c>
      <c r="E171" s="4">
        <v>487.46</v>
      </c>
      <c r="F171" s="4">
        <v>70.62</v>
      </c>
      <c r="G171" s="16">
        <f t="shared" si="5"/>
        <v>34424.43</v>
      </c>
    </row>
    <row r="172" spans="2:7" x14ac:dyDescent="0.25">
      <c r="B172" s="3" t="s">
        <v>5</v>
      </c>
      <c r="C172" s="3" t="s">
        <v>54</v>
      </c>
      <c r="D172" s="9" t="s">
        <v>755</v>
      </c>
      <c r="E172" s="4">
        <v>14</v>
      </c>
      <c r="F172" s="4">
        <v>79.099999999999994</v>
      </c>
      <c r="G172" s="16">
        <f t="shared" si="5"/>
        <v>1107.4000000000001</v>
      </c>
    </row>
    <row r="173" spans="2:7" x14ac:dyDescent="0.25">
      <c r="B173" s="3" t="s">
        <v>5</v>
      </c>
      <c r="C173" s="3" t="s">
        <v>721</v>
      </c>
      <c r="D173" s="9" t="s">
        <v>756</v>
      </c>
      <c r="E173" s="4">
        <v>1</v>
      </c>
      <c r="F173" s="4">
        <v>0.99</v>
      </c>
      <c r="G173" s="16">
        <f t="shared" si="5"/>
        <v>0.99</v>
      </c>
    </row>
    <row r="174" spans="2:7" x14ac:dyDescent="0.25">
      <c r="B174" s="3" t="s">
        <v>5</v>
      </c>
      <c r="C174" s="3" t="s">
        <v>36</v>
      </c>
      <c r="D174" s="9" t="s">
        <v>757</v>
      </c>
      <c r="E174" s="4">
        <v>3</v>
      </c>
      <c r="F174" s="4">
        <v>1008.13</v>
      </c>
      <c r="G174" s="16">
        <f t="shared" si="5"/>
        <v>3024.39</v>
      </c>
    </row>
    <row r="175" spans="2:7" x14ac:dyDescent="0.25">
      <c r="B175" s="3" t="s">
        <v>5</v>
      </c>
      <c r="C175" s="3" t="s">
        <v>36</v>
      </c>
      <c r="D175" s="9" t="s">
        <v>758</v>
      </c>
      <c r="E175" s="4">
        <v>4</v>
      </c>
      <c r="F175" s="4">
        <v>1094.69</v>
      </c>
      <c r="G175" s="16">
        <f t="shared" si="5"/>
        <v>4378.76</v>
      </c>
    </row>
    <row r="176" spans="2:7" x14ac:dyDescent="0.25">
      <c r="B176" s="3" t="s">
        <v>5</v>
      </c>
      <c r="C176" s="3" t="s">
        <v>36</v>
      </c>
      <c r="D176" s="9" t="s">
        <v>759</v>
      </c>
      <c r="E176" s="4">
        <v>1</v>
      </c>
      <c r="F176" s="4">
        <v>1087.74</v>
      </c>
      <c r="G176" s="16">
        <f t="shared" si="5"/>
        <v>1087.74</v>
      </c>
    </row>
    <row r="177" spans="2:7" x14ac:dyDescent="0.25">
      <c r="B177" s="3" t="s">
        <v>5</v>
      </c>
      <c r="C177" s="3" t="s">
        <v>36</v>
      </c>
      <c r="D177" s="9" t="s">
        <v>760</v>
      </c>
      <c r="E177" s="4">
        <v>8</v>
      </c>
      <c r="F177" s="4">
        <v>1618.8</v>
      </c>
      <c r="G177" s="16">
        <f t="shared" si="5"/>
        <v>12950.4</v>
      </c>
    </row>
    <row r="178" spans="2:7" x14ac:dyDescent="0.25">
      <c r="B178" s="3" t="s">
        <v>5</v>
      </c>
      <c r="C178" s="3" t="s">
        <v>36</v>
      </c>
      <c r="D178" s="9" t="s">
        <v>761</v>
      </c>
      <c r="E178" s="4">
        <v>2</v>
      </c>
      <c r="F178" s="4">
        <v>998.93</v>
      </c>
      <c r="G178" s="16">
        <f t="shared" si="5"/>
        <v>1997.86</v>
      </c>
    </row>
    <row r="179" spans="2:7" x14ac:dyDescent="0.25">
      <c r="B179" s="3" t="s">
        <v>5</v>
      </c>
      <c r="C179" s="3" t="s">
        <v>36</v>
      </c>
      <c r="D179" s="9" t="s">
        <v>762</v>
      </c>
      <c r="E179" s="4">
        <v>5</v>
      </c>
      <c r="F179" s="4">
        <v>1800.92</v>
      </c>
      <c r="G179" s="16">
        <f t="shared" si="5"/>
        <v>9004.6</v>
      </c>
    </row>
    <row r="180" spans="2:7" x14ac:dyDescent="0.25">
      <c r="B180" s="3" t="s">
        <v>5</v>
      </c>
      <c r="C180" s="3" t="s">
        <v>36</v>
      </c>
      <c r="D180" s="9" t="s">
        <v>763</v>
      </c>
      <c r="E180" s="4">
        <v>3</v>
      </c>
      <c r="F180" s="4">
        <v>1618.8</v>
      </c>
      <c r="G180" s="16">
        <f t="shared" si="5"/>
        <v>4856.3999999999996</v>
      </c>
    </row>
    <row r="181" spans="2:7" x14ac:dyDescent="0.25">
      <c r="B181" s="3" t="s">
        <v>5</v>
      </c>
      <c r="C181" s="3" t="s">
        <v>36</v>
      </c>
      <c r="D181" s="9" t="s">
        <v>764</v>
      </c>
      <c r="E181" s="4">
        <v>3</v>
      </c>
      <c r="F181" s="4">
        <v>1414.34</v>
      </c>
      <c r="G181" s="16">
        <f t="shared" si="5"/>
        <v>4243.0200000000004</v>
      </c>
    </row>
    <row r="182" spans="2:7" x14ac:dyDescent="0.25">
      <c r="B182" s="3" t="s">
        <v>5</v>
      </c>
      <c r="C182" s="3" t="s">
        <v>36</v>
      </c>
      <c r="D182" s="9" t="s">
        <v>765</v>
      </c>
      <c r="E182" s="4">
        <v>2</v>
      </c>
      <c r="F182" s="4">
        <v>1414.34</v>
      </c>
      <c r="G182" s="16">
        <f t="shared" si="5"/>
        <v>2828.68</v>
      </c>
    </row>
    <row r="183" spans="2:7" x14ac:dyDescent="0.25">
      <c r="B183" s="3" t="s">
        <v>5</v>
      </c>
      <c r="C183" s="3" t="s">
        <v>36</v>
      </c>
      <c r="D183" s="9" t="s">
        <v>766</v>
      </c>
      <c r="E183" s="4">
        <v>2</v>
      </c>
      <c r="F183" s="4">
        <v>1570.48</v>
      </c>
      <c r="G183" s="16">
        <f t="shared" si="5"/>
        <v>3140.96</v>
      </c>
    </row>
    <row r="184" spans="2:7" x14ac:dyDescent="0.25">
      <c r="B184" s="3" t="s">
        <v>5</v>
      </c>
      <c r="C184" s="3" t="s">
        <v>36</v>
      </c>
      <c r="D184" s="9" t="s">
        <v>767</v>
      </c>
      <c r="E184" s="4">
        <v>2</v>
      </c>
      <c r="F184" s="4">
        <v>1504.04</v>
      </c>
      <c r="G184" s="16">
        <f t="shared" si="5"/>
        <v>3008.08</v>
      </c>
    </row>
    <row r="185" spans="2:7" x14ac:dyDescent="0.25">
      <c r="B185" s="3" t="s">
        <v>5</v>
      </c>
      <c r="C185" s="3" t="s">
        <v>52</v>
      </c>
      <c r="D185" s="9" t="s">
        <v>768</v>
      </c>
      <c r="E185" s="4">
        <v>120.24</v>
      </c>
      <c r="F185" s="4">
        <v>244.69</v>
      </c>
      <c r="G185" s="16">
        <f t="shared" si="5"/>
        <v>29421.53</v>
      </c>
    </row>
    <row r="186" spans="2:7" x14ac:dyDescent="0.25">
      <c r="B186" s="3" t="s">
        <v>5</v>
      </c>
      <c r="C186" s="3" t="s">
        <v>52</v>
      </c>
      <c r="D186" s="9" t="s">
        <v>769</v>
      </c>
      <c r="E186" s="4">
        <v>465</v>
      </c>
      <c r="F186" s="4">
        <v>143.35</v>
      </c>
      <c r="G186" s="16">
        <f t="shared" si="5"/>
        <v>66657.75</v>
      </c>
    </row>
    <row r="187" spans="2:7" x14ac:dyDescent="0.25">
      <c r="B187" s="3" t="s">
        <v>5</v>
      </c>
      <c r="C187" s="3" t="s">
        <v>36</v>
      </c>
      <c r="D187" s="9" t="s">
        <v>770</v>
      </c>
      <c r="E187" s="4">
        <v>8</v>
      </c>
      <c r="F187" s="4">
        <v>3728.57</v>
      </c>
      <c r="G187" s="16">
        <f t="shared" si="5"/>
        <v>29828.560000000001</v>
      </c>
    </row>
    <row r="188" spans="2:7" x14ac:dyDescent="0.25">
      <c r="B188" s="3" t="s">
        <v>5</v>
      </c>
      <c r="C188" s="3" t="s">
        <v>36</v>
      </c>
      <c r="D188" s="9" t="s">
        <v>771</v>
      </c>
      <c r="E188" s="4">
        <v>2</v>
      </c>
      <c r="F188" s="4">
        <v>4099.6400000000003</v>
      </c>
      <c r="G188" s="16">
        <f t="shared" si="5"/>
        <v>8199.2800000000007</v>
      </c>
    </row>
    <row r="189" spans="2:7" x14ac:dyDescent="0.25">
      <c r="B189" s="3" t="s">
        <v>5</v>
      </c>
      <c r="C189" s="3" t="s">
        <v>36</v>
      </c>
      <c r="D189" s="9" t="s">
        <v>772</v>
      </c>
      <c r="E189" s="4">
        <v>1</v>
      </c>
      <c r="F189" s="4">
        <v>3592.18</v>
      </c>
      <c r="G189" s="16">
        <f t="shared" si="5"/>
        <v>3592.18</v>
      </c>
    </row>
    <row r="190" spans="2:7" x14ac:dyDescent="0.25">
      <c r="B190" s="3" t="s">
        <v>5</v>
      </c>
      <c r="C190" s="3" t="s">
        <v>36</v>
      </c>
      <c r="D190" s="9" t="s">
        <v>773</v>
      </c>
      <c r="E190" s="4">
        <v>1</v>
      </c>
      <c r="F190" s="4">
        <v>4033.53</v>
      </c>
      <c r="G190" s="16">
        <f t="shared" si="5"/>
        <v>4033.53</v>
      </c>
    </row>
    <row r="191" spans="2:7" x14ac:dyDescent="0.25">
      <c r="B191" s="3" t="s">
        <v>5</v>
      </c>
      <c r="C191" s="3" t="s">
        <v>36</v>
      </c>
      <c r="D191" s="9" t="s">
        <v>774</v>
      </c>
      <c r="E191" s="4">
        <v>1</v>
      </c>
      <c r="F191" s="4">
        <v>5754.59</v>
      </c>
      <c r="G191" s="16">
        <f t="shared" si="5"/>
        <v>5754.59</v>
      </c>
    </row>
    <row r="192" spans="2:7" x14ac:dyDescent="0.25">
      <c r="B192" s="3" t="s">
        <v>5</v>
      </c>
      <c r="C192" s="3" t="s">
        <v>36</v>
      </c>
      <c r="D192" s="9" t="s">
        <v>775</v>
      </c>
      <c r="E192" s="4">
        <v>1</v>
      </c>
      <c r="F192" s="4">
        <v>4046.21</v>
      </c>
      <c r="G192" s="16">
        <f t="shared" si="5"/>
        <v>4046.21</v>
      </c>
    </row>
    <row r="193" spans="2:7" x14ac:dyDescent="0.25">
      <c r="B193" s="3" t="s">
        <v>5</v>
      </c>
      <c r="C193" s="3" t="s">
        <v>36</v>
      </c>
      <c r="D193" s="9" t="s">
        <v>776</v>
      </c>
      <c r="E193" s="4">
        <v>2</v>
      </c>
      <c r="F193" s="4">
        <v>3607.43</v>
      </c>
      <c r="G193" s="16">
        <f t="shared" si="5"/>
        <v>7214.86</v>
      </c>
    </row>
    <row r="194" spans="2:7" x14ac:dyDescent="0.25">
      <c r="B194" s="3" t="s">
        <v>5</v>
      </c>
      <c r="C194" s="3" t="s">
        <v>52</v>
      </c>
      <c r="D194" s="9" t="s">
        <v>777</v>
      </c>
      <c r="E194" s="4">
        <v>8.4600000000000009</v>
      </c>
      <c r="F194" s="4">
        <v>85.24</v>
      </c>
      <c r="G194" s="16">
        <f t="shared" si="5"/>
        <v>721.13</v>
      </c>
    </row>
    <row r="195" spans="2:7" x14ac:dyDescent="0.25">
      <c r="B195" s="3" t="s">
        <v>5</v>
      </c>
      <c r="C195" s="3" t="s">
        <v>36</v>
      </c>
      <c r="D195" s="9" t="s">
        <v>778</v>
      </c>
      <c r="E195" s="4">
        <v>13</v>
      </c>
      <c r="F195" s="4">
        <v>144.63</v>
      </c>
      <c r="G195" s="16">
        <f t="shared" si="5"/>
        <v>1880.19</v>
      </c>
    </row>
    <row r="196" spans="2:7" ht="22.5" x14ac:dyDescent="0.25">
      <c r="B196" s="3" t="s">
        <v>5</v>
      </c>
      <c r="C196" s="3" t="s">
        <v>54</v>
      </c>
      <c r="D196" s="9" t="s">
        <v>779</v>
      </c>
      <c r="E196" s="4">
        <v>78</v>
      </c>
      <c r="F196" s="4">
        <v>17.77</v>
      </c>
      <c r="G196" s="16">
        <f t="shared" si="5"/>
        <v>1386.06</v>
      </c>
    </row>
    <row r="197" spans="2:7" x14ac:dyDescent="0.25">
      <c r="B197" s="3" t="s">
        <v>5</v>
      </c>
      <c r="C197" s="3" t="s">
        <v>52</v>
      </c>
      <c r="D197" s="9" t="s">
        <v>698</v>
      </c>
      <c r="E197" s="4">
        <v>267.89999999999998</v>
      </c>
      <c r="F197" s="4">
        <v>132.9</v>
      </c>
      <c r="G197" s="16">
        <f t="shared" si="5"/>
        <v>35603.910000000003</v>
      </c>
    </row>
    <row r="198" spans="2:7" x14ac:dyDescent="0.25">
      <c r="B198" s="3" t="s">
        <v>5</v>
      </c>
      <c r="C198" s="3" t="s">
        <v>28</v>
      </c>
      <c r="D198" s="9" t="s">
        <v>780</v>
      </c>
      <c r="E198" s="4">
        <v>680.92</v>
      </c>
      <c r="F198" s="4">
        <v>53.09</v>
      </c>
      <c r="G198" s="16">
        <f t="shared" si="5"/>
        <v>36150.04</v>
      </c>
    </row>
    <row r="199" spans="2:7" x14ac:dyDescent="0.25">
      <c r="B199" s="3" t="s">
        <v>5</v>
      </c>
      <c r="C199" s="3" t="s">
        <v>28</v>
      </c>
      <c r="D199" s="9" t="s">
        <v>781</v>
      </c>
      <c r="E199" s="4">
        <v>20</v>
      </c>
      <c r="F199" s="4">
        <v>60.65</v>
      </c>
      <c r="G199" s="16">
        <f t="shared" si="5"/>
        <v>1213</v>
      </c>
    </row>
    <row r="200" spans="2:7" x14ac:dyDescent="0.25">
      <c r="B200" s="3" t="s">
        <v>5</v>
      </c>
      <c r="C200" s="3" t="s">
        <v>52</v>
      </c>
      <c r="D200" s="9" t="s">
        <v>782</v>
      </c>
      <c r="E200" s="4">
        <v>24</v>
      </c>
      <c r="F200" s="4">
        <v>166.41</v>
      </c>
      <c r="G200" s="16">
        <f t="shared" si="5"/>
        <v>3993.84</v>
      </c>
    </row>
    <row r="201" spans="2:7" x14ac:dyDescent="0.25">
      <c r="B201" s="3" t="s">
        <v>5</v>
      </c>
      <c r="C201" s="3" t="s">
        <v>52</v>
      </c>
      <c r="D201" s="9" t="s">
        <v>783</v>
      </c>
      <c r="E201" s="4">
        <v>724.89</v>
      </c>
      <c r="F201" s="4">
        <v>69.88</v>
      </c>
      <c r="G201" s="16">
        <f t="shared" si="5"/>
        <v>50655.31</v>
      </c>
    </row>
    <row r="202" spans="2:7" x14ac:dyDescent="0.25">
      <c r="B202" s="3" t="s">
        <v>5</v>
      </c>
      <c r="C202" s="3" t="s">
        <v>52</v>
      </c>
      <c r="D202" s="9" t="s">
        <v>784</v>
      </c>
      <c r="E202" s="4">
        <v>34.61</v>
      </c>
      <c r="F202" s="4">
        <v>137.47</v>
      </c>
      <c r="G202" s="16">
        <f t="shared" si="5"/>
        <v>4757.84</v>
      </c>
    </row>
    <row r="203" spans="2:7" x14ac:dyDescent="0.25">
      <c r="B203" s="3" t="s">
        <v>5</v>
      </c>
      <c r="C203" s="3" t="s">
        <v>52</v>
      </c>
      <c r="D203" s="9" t="s">
        <v>785</v>
      </c>
      <c r="E203" s="4">
        <v>57.06</v>
      </c>
      <c r="F203" s="4">
        <v>88.48</v>
      </c>
      <c r="G203" s="16">
        <f t="shared" ref="G203:G219" si="6">ROUND(E203*F203,2)</f>
        <v>5048.67</v>
      </c>
    </row>
    <row r="204" spans="2:7" x14ac:dyDescent="0.25">
      <c r="B204" s="3" t="s">
        <v>5</v>
      </c>
      <c r="C204" s="3" t="s">
        <v>52</v>
      </c>
      <c r="D204" s="9" t="s">
        <v>786</v>
      </c>
      <c r="E204" s="4">
        <v>85.78</v>
      </c>
      <c r="F204" s="4">
        <v>122.19</v>
      </c>
      <c r="G204" s="16">
        <f t="shared" si="6"/>
        <v>10481.459999999999</v>
      </c>
    </row>
    <row r="205" spans="2:7" x14ac:dyDescent="0.25">
      <c r="B205" s="3" t="s">
        <v>5</v>
      </c>
      <c r="C205" s="3" t="s">
        <v>52</v>
      </c>
      <c r="D205" s="9" t="s">
        <v>787</v>
      </c>
      <c r="E205" s="4">
        <v>130</v>
      </c>
      <c r="F205" s="4">
        <v>161.82</v>
      </c>
      <c r="G205" s="16">
        <f t="shared" si="6"/>
        <v>21036.6</v>
      </c>
    </row>
    <row r="206" spans="2:7" x14ac:dyDescent="0.25">
      <c r="B206" s="3" t="s">
        <v>5</v>
      </c>
      <c r="C206" s="3" t="s">
        <v>52</v>
      </c>
      <c r="D206" s="9" t="s">
        <v>788</v>
      </c>
      <c r="E206" s="4">
        <v>35.11</v>
      </c>
      <c r="F206" s="4">
        <v>204.46</v>
      </c>
      <c r="G206" s="16">
        <f t="shared" si="6"/>
        <v>7178.59</v>
      </c>
    </row>
    <row r="207" spans="2:7" x14ac:dyDescent="0.25">
      <c r="B207" s="3" t="s">
        <v>5</v>
      </c>
      <c r="C207" s="3" t="s">
        <v>36</v>
      </c>
      <c r="D207" s="9" t="s">
        <v>789</v>
      </c>
      <c r="E207" s="4">
        <v>3</v>
      </c>
      <c r="F207" s="4">
        <v>672.11</v>
      </c>
      <c r="G207" s="16">
        <f t="shared" si="6"/>
        <v>2016.33</v>
      </c>
    </row>
    <row r="208" spans="2:7" x14ac:dyDescent="0.25">
      <c r="B208" s="3" t="s">
        <v>5</v>
      </c>
      <c r="C208" s="3" t="s">
        <v>36</v>
      </c>
      <c r="D208" s="9" t="s">
        <v>790</v>
      </c>
      <c r="E208" s="4">
        <v>1026</v>
      </c>
      <c r="F208" s="4">
        <v>245.45</v>
      </c>
      <c r="G208" s="16">
        <f t="shared" si="6"/>
        <v>251831.7</v>
      </c>
    </row>
    <row r="209" spans="2:7" x14ac:dyDescent="0.25">
      <c r="B209" s="3" t="s">
        <v>5</v>
      </c>
      <c r="C209" s="3" t="s">
        <v>28</v>
      </c>
      <c r="D209" s="9" t="s">
        <v>791</v>
      </c>
      <c r="E209" s="4">
        <v>153.05000000000001</v>
      </c>
      <c r="F209" s="4">
        <v>93.82</v>
      </c>
      <c r="G209" s="16">
        <f t="shared" si="6"/>
        <v>14359.15</v>
      </c>
    </row>
    <row r="210" spans="2:7" x14ac:dyDescent="0.25">
      <c r="B210" s="3" t="s">
        <v>5</v>
      </c>
      <c r="C210" s="3" t="s">
        <v>28</v>
      </c>
      <c r="D210" s="9" t="s">
        <v>792</v>
      </c>
      <c r="E210" s="4">
        <v>88.5</v>
      </c>
      <c r="F210" s="4">
        <v>754.82</v>
      </c>
      <c r="G210" s="16">
        <f t="shared" si="6"/>
        <v>66801.570000000007</v>
      </c>
    </row>
    <row r="211" spans="2:7" x14ac:dyDescent="0.25">
      <c r="B211" s="3" t="s">
        <v>5</v>
      </c>
      <c r="C211" s="3" t="s">
        <v>52</v>
      </c>
      <c r="D211" s="9" t="s">
        <v>793</v>
      </c>
      <c r="E211" s="4">
        <v>500.48</v>
      </c>
      <c r="F211" s="4">
        <v>165.25</v>
      </c>
      <c r="G211" s="16">
        <f t="shared" si="6"/>
        <v>82704.320000000007</v>
      </c>
    </row>
    <row r="212" spans="2:7" x14ac:dyDescent="0.25">
      <c r="B212" s="3" t="s">
        <v>5</v>
      </c>
      <c r="C212" s="3" t="s">
        <v>36</v>
      </c>
      <c r="D212" s="9" t="s">
        <v>794</v>
      </c>
      <c r="E212" s="4">
        <v>2</v>
      </c>
      <c r="F212" s="4">
        <v>9101.9500000000007</v>
      </c>
      <c r="G212" s="16">
        <f t="shared" si="6"/>
        <v>18203.900000000001</v>
      </c>
    </row>
    <row r="213" spans="2:7" x14ac:dyDescent="0.25">
      <c r="B213" s="3" t="s">
        <v>5</v>
      </c>
      <c r="C213" s="3" t="s">
        <v>59</v>
      </c>
      <c r="D213" s="9" t="s">
        <v>795</v>
      </c>
      <c r="E213" s="4">
        <v>28707.39</v>
      </c>
      <c r="F213" s="4">
        <v>3.04</v>
      </c>
      <c r="G213" s="16">
        <f t="shared" si="6"/>
        <v>87270.47</v>
      </c>
    </row>
    <row r="214" spans="2:7" ht="15" customHeight="1" x14ac:dyDescent="0.25">
      <c r="B214" s="3" t="s">
        <v>5</v>
      </c>
      <c r="C214" s="3" t="s">
        <v>28</v>
      </c>
      <c r="D214" s="9" t="s">
        <v>796</v>
      </c>
      <c r="E214" s="4">
        <v>120.2</v>
      </c>
      <c r="F214" s="4">
        <v>18.760000000000002</v>
      </c>
      <c r="G214" s="16">
        <f t="shared" si="6"/>
        <v>2254.9499999999998</v>
      </c>
    </row>
    <row r="215" spans="2:7" x14ac:dyDescent="0.25">
      <c r="B215" s="3" t="s">
        <v>5</v>
      </c>
      <c r="C215" s="3" t="s">
        <v>28</v>
      </c>
      <c r="D215" s="9" t="s">
        <v>797</v>
      </c>
      <c r="E215" s="4">
        <v>120.9</v>
      </c>
      <c r="F215" s="4">
        <v>384.12</v>
      </c>
      <c r="G215" s="16">
        <f t="shared" si="6"/>
        <v>46440.11</v>
      </c>
    </row>
    <row r="216" spans="2:7" x14ac:dyDescent="0.25">
      <c r="B216" s="3" t="s">
        <v>5</v>
      </c>
      <c r="C216" s="3" t="s">
        <v>52</v>
      </c>
      <c r="D216" s="9" t="s">
        <v>798</v>
      </c>
      <c r="E216" s="4">
        <v>150.63</v>
      </c>
      <c r="F216" s="4">
        <v>61.52</v>
      </c>
      <c r="G216" s="16">
        <f t="shared" si="6"/>
        <v>9266.76</v>
      </c>
    </row>
    <row r="217" spans="2:7" x14ac:dyDescent="0.25">
      <c r="B217" s="3" t="s">
        <v>5</v>
      </c>
      <c r="C217" s="3" t="s">
        <v>28</v>
      </c>
      <c r="D217" s="9" t="s">
        <v>799</v>
      </c>
      <c r="E217" s="4">
        <v>368.2</v>
      </c>
      <c r="F217" s="4">
        <v>37.25</v>
      </c>
      <c r="G217" s="16">
        <f t="shared" si="6"/>
        <v>13715.45</v>
      </c>
    </row>
    <row r="218" spans="2:7" x14ac:dyDescent="0.25">
      <c r="B218" s="3" t="s">
        <v>5</v>
      </c>
      <c r="C218" s="3" t="s">
        <v>54</v>
      </c>
      <c r="D218" s="9" t="s">
        <v>800</v>
      </c>
      <c r="E218" s="4">
        <v>7</v>
      </c>
      <c r="F218" s="4">
        <v>1616.92</v>
      </c>
      <c r="G218" s="16">
        <f t="shared" si="6"/>
        <v>11318.44</v>
      </c>
    </row>
    <row r="219" spans="2:7" x14ac:dyDescent="0.25">
      <c r="B219" s="5"/>
      <c r="C219" s="5"/>
      <c r="D219" s="10" t="s">
        <v>801</v>
      </c>
      <c r="E219" s="7">
        <v>1</v>
      </c>
      <c r="F219" s="6">
        <f>SUM(G139:G218)</f>
        <v>1516517.33</v>
      </c>
      <c r="G219" s="17">
        <f t="shared" si="6"/>
        <v>1516517.33</v>
      </c>
    </row>
    <row r="220" spans="2:7" x14ac:dyDescent="0.25">
      <c r="B220" s="26" t="s">
        <v>4</v>
      </c>
      <c r="C220" s="26" t="s">
        <v>802</v>
      </c>
      <c r="D220" s="26" t="s">
        <v>803</v>
      </c>
      <c r="E220" s="26">
        <f>E402</f>
        <v>1</v>
      </c>
      <c r="F220" s="26">
        <f>F402</f>
        <v>3856237.79</v>
      </c>
      <c r="G220" s="47">
        <f>G402</f>
        <v>3856237.79</v>
      </c>
    </row>
    <row r="221" spans="2:7" x14ac:dyDescent="0.25">
      <c r="B221" s="31" t="s">
        <v>4</v>
      </c>
      <c r="C221" s="31" t="s">
        <v>54</v>
      </c>
      <c r="D221" s="31" t="s">
        <v>804</v>
      </c>
      <c r="E221" s="31">
        <f>E300</f>
        <v>1</v>
      </c>
      <c r="F221" s="32">
        <f>F300</f>
        <v>599193.06999999995</v>
      </c>
      <c r="G221" s="32">
        <f>G300</f>
        <v>599193.06999999995</v>
      </c>
    </row>
    <row r="222" spans="2:7" x14ac:dyDescent="0.25">
      <c r="B222" s="3" t="s">
        <v>5</v>
      </c>
      <c r="C222" s="3" t="s">
        <v>805</v>
      </c>
      <c r="D222" s="9" t="s">
        <v>806</v>
      </c>
      <c r="E222" s="4">
        <v>12</v>
      </c>
      <c r="F222" s="4">
        <v>1179.0999999999999</v>
      </c>
      <c r="G222" s="16">
        <f t="shared" ref="G222:G285" si="7">ROUND(E222*F222,2)</f>
        <v>14149.2</v>
      </c>
    </row>
    <row r="223" spans="2:7" x14ac:dyDescent="0.25">
      <c r="B223" s="3" t="s">
        <v>5</v>
      </c>
      <c r="C223" s="3" t="s">
        <v>805</v>
      </c>
      <c r="D223" s="9" t="s">
        <v>807</v>
      </c>
      <c r="E223" s="4">
        <v>4</v>
      </c>
      <c r="F223" s="4">
        <v>1254.5899999999999</v>
      </c>
      <c r="G223" s="16">
        <f t="shared" si="7"/>
        <v>5018.3599999999997</v>
      </c>
    </row>
    <row r="224" spans="2:7" x14ac:dyDescent="0.25">
      <c r="B224" s="3" t="s">
        <v>5</v>
      </c>
      <c r="C224" s="3" t="s">
        <v>805</v>
      </c>
      <c r="D224" s="9" t="s">
        <v>808</v>
      </c>
      <c r="E224" s="4">
        <v>1</v>
      </c>
      <c r="F224" s="4">
        <v>789.29</v>
      </c>
      <c r="G224" s="16">
        <f t="shared" si="7"/>
        <v>789.29</v>
      </c>
    </row>
    <row r="225" spans="2:7" x14ac:dyDescent="0.25">
      <c r="B225" s="3" t="s">
        <v>5</v>
      </c>
      <c r="C225" s="3" t="s">
        <v>805</v>
      </c>
      <c r="D225" s="9" t="s">
        <v>809</v>
      </c>
      <c r="E225" s="4">
        <v>12</v>
      </c>
      <c r="F225" s="4">
        <v>1072.73</v>
      </c>
      <c r="G225" s="16">
        <f t="shared" si="7"/>
        <v>12872.76</v>
      </c>
    </row>
    <row r="226" spans="2:7" x14ac:dyDescent="0.25">
      <c r="B226" s="3" t="s">
        <v>5</v>
      </c>
      <c r="C226" s="3" t="s">
        <v>805</v>
      </c>
      <c r="D226" s="9" t="s">
        <v>810</v>
      </c>
      <c r="E226" s="4">
        <v>4</v>
      </c>
      <c r="F226" s="4">
        <v>682.93</v>
      </c>
      <c r="G226" s="16">
        <f t="shared" si="7"/>
        <v>2731.72</v>
      </c>
    </row>
    <row r="227" spans="2:7" ht="15" customHeight="1" x14ac:dyDescent="0.25">
      <c r="B227" s="3" t="s">
        <v>5</v>
      </c>
      <c r="C227" s="3" t="s">
        <v>805</v>
      </c>
      <c r="D227" s="9" t="s">
        <v>811</v>
      </c>
      <c r="E227" s="4">
        <v>4</v>
      </c>
      <c r="F227" s="4">
        <v>1243.23</v>
      </c>
      <c r="G227" s="16">
        <f t="shared" si="7"/>
        <v>4972.92</v>
      </c>
    </row>
    <row r="228" spans="2:7" x14ac:dyDescent="0.25">
      <c r="B228" s="3" t="s">
        <v>5</v>
      </c>
      <c r="C228" s="3" t="s">
        <v>805</v>
      </c>
      <c r="D228" s="9" t="s">
        <v>812</v>
      </c>
      <c r="E228" s="4">
        <v>1</v>
      </c>
      <c r="F228" s="4">
        <v>354.67</v>
      </c>
      <c r="G228" s="16">
        <f t="shared" si="7"/>
        <v>354.67</v>
      </c>
    </row>
    <row r="229" spans="2:7" x14ac:dyDescent="0.25">
      <c r="B229" s="3" t="s">
        <v>5</v>
      </c>
      <c r="C229" s="3" t="s">
        <v>805</v>
      </c>
      <c r="D229" s="9" t="s">
        <v>813</v>
      </c>
      <c r="E229" s="4">
        <v>29</v>
      </c>
      <c r="F229" s="4">
        <v>422.2</v>
      </c>
      <c r="G229" s="16">
        <f t="shared" si="7"/>
        <v>12243.8</v>
      </c>
    </row>
    <row r="230" spans="2:7" x14ac:dyDescent="0.25">
      <c r="B230" s="3" t="s">
        <v>5</v>
      </c>
      <c r="C230" s="3" t="s">
        <v>805</v>
      </c>
      <c r="D230" s="9" t="s">
        <v>814</v>
      </c>
      <c r="E230" s="4">
        <v>10</v>
      </c>
      <c r="F230" s="4">
        <v>528.55999999999995</v>
      </c>
      <c r="G230" s="16">
        <f t="shared" si="7"/>
        <v>5285.6</v>
      </c>
    </row>
    <row r="231" spans="2:7" x14ac:dyDescent="0.25">
      <c r="B231" s="3" t="s">
        <v>5</v>
      </c>
      <c r="C231" s="3" t="s">
        <v>805</v>
      </c>
      <c r="D231" s="9" t="s">
        <v>815</v>
      </c>
      <c r="E231" s="4">
        <v>1</v>
      </c>
      <c r="F231" s="4">
        <v>811.99</v>
      </c>
      <c r="G231" s="16">
        <f t="shared" si="7"/>
        <v>811.99</v>
      </c>
    </row>
    <row r="232" spans="2:7" x14ac:dyDescent="0.25">
      <c r="B232" s="3" t="s">
        <v>5</v>
      </c>
      <c r="C232" s="3" t="s">
        <v>805</v>
      </c>
      <c r="D232" s="9" t="s">
        <v>816</v>
      </c>
      <c r="E232" s="4">
        <v>3</v>
      </c>
      <c r="F232" s="4">
        <v>301.35000000000002</v>
      </c>
      <c r="G232" s="16">
        <f t="shared" si="7"/>
        <v>904.05</v>
      </c>
    </row>
    <row r="233" spans="2:7" x14ac:dyDescent="0.25">
      <c r="B233" s="3" t="s">
        <v>5</v>
      </c>
      <c r="C233" s="3" t="s">
        <v>805</v>
      </c>
      <c r="D233" s="9" t="s">
        <v>817</v>
      </c>
      <c r="E233" s="4">
        <v>26</v>
      </c>
      <c r="F233" s="4">
        <v>260.2</v>
      </c>
      <c r="G233" s="16">
        <f t="shared" si="7"/>
        <v>6765.2</v>
      </c>
    </row>
    <row r="234" spans="2:7" x14ac:dyDescent="0.25">
      <c r="B234" s="3" t="s">
        <v>5</v>
      </c>
      <c r="C234" s="3" t="s">
        <v>805</v>
      </c>
      <c r="D234" s="9" t="s">
        <v>818</v>
      </c>
      <c r="E234" s="4">
        <v>3</v>
      </c>
      <c r="F234" s="4">
        <v>391.57</v>
      </c>
      <c r="G234" s="16">
        <f t="shared" si="7"/>
        <v>1174.71</v>
      </c>
    </row>
    <row r="235" spans="2:7" x14ac:dyDescent="0.25">
      <c r="B235" s="3" t="s">
        <v>5</v>
      </c>
      <c r="C235" s="3" t="s">
        <v>805</v>
      </c>
      <c r="D235" s="9" t="s">
        <v>819</v>
      </c>
      <c r="E235" s="4">
        <v>34</v>
      </c>
      <c r="F235" s="4">
        <v>195.79</v>
      </c>
      <c r="G235" s="16">
        <f t="shared" si="7"/>
        <v>6656.86</v>
      </c>
    </row>
    <row r="236" spans="2:7" x14ac:dyDescent="0.25">
      <c r="B236" s="3" t="s">
        <v>5</v>
      </c>
      <c r="C236" s="3" t="s">
        <v>805</v>
      </c>
      <c r="D236" s="9" t="s">
        <v>820</v>
      </c>
      <c r="E236" s="4">
        <v>17</v>
      </c>
      <c r="F236" s="4">
        <v>197.66</v>
      </c>
      <c r="G236" s="16">
        <f t="shared" si="7"/>
        <v>3360.22</v>
      </c>
    </row>
    <row r="237" spans="2:7" x14ac:dyDescent="0.25">
      <c r="B237" s="3" t="s">
        <v>5</v>
      </c>
      <c r="C237" s="3" t="s">
        <v>805</v>
      </c>
      <c r="D237" s="9" t="s">
        <v>821</v>
      </c>
      <c r="E237" s="4">
        <v>115</v>
      </c>
      <c r="F237" s="4">
        <v>105.09</v>
      </c>
      <c r="G237" s="16">
        <f t="shared" si="7"/>
        <v>12085.35</v>
      </c>
    </row>
    <row r="238" spans="2:7" x14ac:dyDescent="0.25">
      <c r="B238" s="3" t="s">
        <v>5</v>
      </c>
      <c r="C238" s="3" t="s">
        <v>805</v>
      </c>
      <c r="D238" s="9" t="s">
        <v>822</v>
      </c>
      <c r="E238" s="4">
        <v>22</v>
      </c>
      <c r="F238" s="4">
        <v>237.95</v>
      </c>
      <c r="G238" s="16">
        <f t="shared" si="7"/>
        <v>5234.8999999999996</v>
      </c>
    </row>
    <row r="239" spans="2:7" x14ac:dyDescent="0.25">
      <c r="B239" s="3" t="s">
        <v>5</v>
      </c>
      <c r="C239" s="3" t="s">
        <v>805</v>
      </c>
      <c r="D239" s="9" t="s">
        <v>823</v>
      </c>
      <c r="E239" s="4">
        <v>307</v>
      </c>
      <c r="F239" s="4">
        <v>167.12</v>
      </c>
      <c r="G239" s="16">
        <f t="shared" si="7"/>
        <v>51305.84</v>
      </c>
    </row>
    <row r="240" spans="2:7" x14ac:dyDescent="0.25">
      <c r="B240" s="3" t="s">
        <v>5</v>
      </c>
      <c r="C240" s="3" t="s">
        <v>805</v>
      </c>
      <c r="D240" s="9" t="s">
        <v>824</v>
      </c>
      <c r="E240" s="4">
        <v>64</v>
      </c>
      <c r="F240" s="4">
        <v>237.72</v>
      </c>
      <c r="G240" s="16">
        <f t="shared" si="7"/>
        <v>15214.08</v>
      </c>
    </row>
    <row r="241" spans="2:7" x14ac:dyDescent="0.25">
      <c r="B241" s="3" t="s">
        <v>5</v>
      </c>
      <c r="C241" s="3" t="s">
        <v>805</v>
      </c>
      <c r="D241" s="9" t="s">
        <v>825</v>
      </c>
      <c r="E241" s="4">
        <v>242</v>
      </c>
      <c r="F241" s="4">
        <v>164.01</v>
      </c>
      <c r="G241" s="16">
        <f t="shared" si="7"/>
        <v>39690.42</v>
      </c>
    </row>
    <row r="242" spans="2:7" x14ac:dyDescent="0.25">
      <c r="B242" s="3" t="s">
        <v>5</v>
      </c>
      <c r="C242" s="3" t="s">
        <v>805</v>
      </c>
      <c r="D242" s="9" t="s">
        <v>826</v>
      </c>
      <c r="E242" s="4">
        <v>31</v>
      </c>
      <c r="F242" s="4">
        <v>180.7</v>
      </c>
      <c r="G242" s="16">
        <f t="shared" si="7"/>
        <v>5601.7</v>
      </c>
    </row>
    <row r="243" spans="2:7" x14ac:dyDescent="0.25">
      <c r="B243" s="3" t="s">
        <v>5</v>
      </c>
      <c r="C243" s="3" t="s">
        <v>805</v>
      </c>
      <c r="D243" s="9" t="s">
        <v>827</v>
      </c>
      <c r="E243" s="4">
        <v>6</v>
      </c>
      <c r="F243" s="4">
        <v>223.05</v>
      </c>
      <c r="G243" s="16">
        <f t="shared" si="7"/>
        <v>1338.3</v>
      </c>
    </row>
    <row r="244" spans="2:7" x14ac:dyDescent="0.25">
      <c r="B244" s="3" t="s">
        <v>5</v>
      </c>
      <c r="C244" s="3" t="s">
        <v>805</v>
      </c>
      <c r="D244" s="9" t="s">
        <v>828</v>
      </c>
      <c r="E244" s="4">
        <v>7</v>
      </c>
      <c r="F244" s="4">
        <v>194.12</v>
      </c>
      <c r="G244" s="16">
        <f t="shared" si="7"/>
        <v>1358.84</v>
      </c>
    </row>
    <row r="245" spans="2:7" x14ac:dyDescent="0.25">
      <c r="B245" s="3" t="s">
        <v>5</v>
      </c>
      <c r="C245" s="3" t="s">
        <v>805</v>
      </c>
      <c r="D245" s="9" t="s">
        <v>829</v>
      </c>
      <c r="E245" s="4">
        <v>28</v>
      </c>
      <c r="F245" s="4">
        <v>160.52000000000001</v>
      </c>
      <c r="G245" s="16">
        <f t="shared" si="7"/>
        <v>4494.5600000000004</v>
      </c>
    </row>
    <row r="246" spans="2:7" x14ac:dyDescent="0.25">
      <c r="B246" s="3" t="s">
        <v>5</v>
      </c>
      <c r="C246" s="3" t="s">
        <v>805</v>
      </c>
      <c r="D246" s="9" t="s">
        <v>830</v>
      </c>
      <c r="E246" s="4">
        <v>76</v>
      </c>
      <c r="F246" s="4">
        <v>694.83</v>
      </c>
      <c r="G246" s="16">
        <f t="shared" si="7"/>
        <v>52807.08</v>
      </c>
    </row>
    <row r="247" spans="2:7" x14ac:dyDescent="0.25">
      <c r="B247" s="3" t="s">
        <v>5</v>
      </c>
      <c r="C247" s="3" t="s">
        <v>805</v>
      </c>
      <c r="D247" s="9" t="s">
        <v>831</v>
      </c>
      <c r="E247" s="4">
        <v>22</v>
      </c>
      <c r="F247" s="4">
        <v>453.7</v>
      </c>
      <c r="G247" s="16">
        <f t="shared" si="7"/>
        <v>9981.4</v>
      </c>
    </row>
    <row r="248" spans="2:7" x14ac:dyDescent="0.25">
      <c r="B248" s="3" t="s">
        <v>5</v>
      </c>
      <c r="C248" s="3" t="s">
        <v>805</v>
      </c>
      <c r="D248" s="9" t="s">
        <v>832</v>
      </c>
      <c r="E248" s="4">
        <v>11</v>
      </c>
      <c r="F248" s="4">
        <v>288.76</v>
      </c>
      <c r="G248" s="16">
        <f t="shared" si="7"/>
        <v>3176.36</v>
      </c>
    </row>
    <row r="249" spans="2:7" x14ac:dyDescent="0.25">
      <c r="B249" s="3" t="s">
        <v>5</v>
      </c>
      <c r="C249" s="3" t="s">
        <v>805</v>
      </c>
      <c r="D249" s="9" t="s">
        <v>833</v>
      </c>
      <c r="E249" s="4">
        <v>55</v>
      </c>
      <c r="F249" s="4">
        <v>172.36</v>
      </c>
      <c r="G249" s="16">
        <f t="shared" si="7"/>
        <v>9479.7999999999993</v>
      </c>
    </row>
    <row r="250" spans="2:7" x14ac:dyDescent="0.25">
      <c r="B250" s="3" t="s">
        <v>5</v>
      </c>
      <c r="C250" s="3" t="s">
        <v>805</v>
      </c>
      <c r="D250" s="9" t="s">
        <v>834</v>
      </c>
      <c r="E250" s="4">
        <v>0</v>
      </c>
      <c r="F250" s="4">
        <v>175.46</v>
      </c>
      <c r="G250" s="16">
        <f t="shared" si="7"/>
        <v>0</v>
      </c>
    </row>
    <row r="251" spans="2:7" x14ac:dyDescent="0.25">
      <c r="B251" s="3" t="s">
        <v>5</v>
      </c>
      <c r="C251" s="3" t="s">
        <v>805</v>
      </c>
      <c r="D251" s="9" t="s">
        <v>835</v>
      </c>
      <c r="E251" s="4">
        <v>1</v>
      </c>
      <c r="F251" s="4">
        <v>457.31</v>
      </c>
      <c r="G251" s="16">
        <f t="shared" si="7"/>
        <v>457.31</v>
      </c>
    </row>
    <row r="252" spans="2:7" x14ac:dyDescent="0.25">
      <c r="B252" s="3" t="s">
        <v>5</v>
      </c>
      <c r="C252" s="3" t="s">
        <v>805</v>
      </c>
      <c r="D252" s="9" t="s">
        <v>836</v>
      </c>
      <c r="E252" s="4">
        <v>6</v>
      </c>
      <c r="F252" s="4">
        <v>870.98</v>
      </c>
      <c r="G252" s="16">
        <f t="shared" si="7"/>
        <v>5225.88</v>
      </c>
    </row>
    <row r="253" spans="2:7" x14ac:dyDescent="0.25">
      <c r="B253" s="3" t="s">
        <v>5</v>
      </c>
      <c r="C253" s="3" t="s">
        <v>805</v>
      </c>
      <c r="D253" s="9" t="s">
        <v>837</v>
      </c>
      <c r="E253" s="4">
        <v>1</v>
      </c>
      <c r="F253" s="4">
        <v>1285.69</v>
      </c>
      <c r="G253" s="16">
        <f t="shared" si="7"/>
        <v>1285.69</v>
      </c>
    </row>
    <row r="254" spans="2:7" x14ac:dyDescent="0.25">
      <c r="B254" s="3" t="s">
        <v>5</v>
      </c>
      <c r="C254" s="3" t="s">
        <v>805</v>
      </c>
      <c r="D254" s="9" t="s">
        <v>838</v>
      </c>
      <c r="E254" s="4">
        <v>32</v>
      </c>
      <c r="F254" s="4">
        <v>167.12</v>
      </c>
      <c r="G254" s="16">
        <f t="shared" si="7"/>
        <v>5347.84</v>
      </c>
    </row>
    <row r="255" spans="2:7" x14ac:dyDescent="0.25">
      <c r="B255" s="3" t="s">
        <v>5</v>
      </c>
      <c r="C255" s="3" t="s">
        <v>805</v>
      </c>
      <c r="D255" s="9" t="s">
        <v>839</v>
      </c>
      <c r="E255" s="4">
        <v>24</v>
      </c>
      <c r="F255" s="4">
        <v>164.01</v>
      </c>
      <c r="G255" s="16">
        <f t="shared" si="7"/>
        <v>3936.24</v>
      </c>
    </row>
    <row r="256" spans="2:7" x14ac:dyDescent="0.25">
      <c r="B256" s="3" t="s">
        <v>5</v>
      </c>
      <c r="C256" s="3" t="s">
        <v>805</v>
      </c>
      <c r="D256" s="9" t="s">
        <v>840</v>
      </c>
      <c r="E256" s="4">
        <v>2</v>
      </c>
      <c r="F256" s="4">
        <v>234.83</v>
      </c>
      <c r="G256" s="16">
        <f t="shared" si="7"/>
        <v>469.66</v>
      </c>
    </row>
    <row r="257" spans="2:10" x14ac:dyDescent="0.25">
      <c r="B257" s="3" t="s">
        <v>5</v>
      </c>
      <c r="C257" s="3" t="s">
        <v>805</v>
      </c>
      <c r="D257" s="9" t="s">
        <v>841</v>
      </c>
      <c r="E257" s="4">
        <v>2</v>
      </c>
      <c r="F257" s="4">
        <v>270.72000000000003</v>
      </c>
      <c r="G257" s="16">
        <f t="shared" si="7"/>
        <v>541.44000000000005</v>
      </c>
      <c r="J257" s="12"/>
    </row>
    <row r="258" spans="2:10" x14ac:dyDescent="0.25">
      <c r="B258" s="3" t="s">
        <v>5</v>
      </c>
      <c r="C258" s="3" t="s">
        <v>805</v>
      </c>
      <c r="D258" s="9" t="s">
        <v>842</v>
      </c>
      <c r="E258" s="4">
        <v>86</v>
      </c>
      <c r="F258" s="4">
        <v>1099.4000000000001</v>
      </c>
      <c r="G258" s="16">
        <f t="shared" si="7"/>
        <v>94548.4</v>
      </c>
    </row>
    <row r="259" spans="2:10" x14ac:dyDescent="0.25">
      <c r="B259" s="3" t="s">
        <v>5</v>
      </c>
      <c r="C259" s="3" t="s">
        <v>805</v>
      </c>
      <c r="D259" s="9" t="s">
        <v>843</v>
      </c>
      <c r="E259" s="4">
        <v>23</v>
      </c>
      <c r="F259" s="4">
        <v>1174.8900000000001</v>
      </c>
      <c r="G259" s="16">
        <f t="shared" si="7"/>
        <v>27022.47</v>
      </c>
    </row>
    <row r="260" spans="2:10" x14ac:dyDescent="0.25">
      <c r="B260" s="3" t="s">
        <v>5</v>
      </c>
      <c r="C260" s="3" t="s">
        <v>805</v>
      </c>
      <c r="D260" s="9" t="s">
        <v>844</v>
      </c>
      <c r="E260" s="4">
        <v>9</v>
      </c>
      <c r="F260" s="4">
        <v>709.6</v>
      </c>
      <c r="G260" s="16">
        <f t="shared" si="7"/>
        <v>6386.4</v>
      </c>
    </row>
    <row r="261" spans="2:10" x14ac:dyDescent="0.25">
      <c r="B261" s="3" t="s">
        <v>5</v>
      </c>
      <c r="C261" s="3" t="s">
        <v>805</v>
      </c>
      <c r="D261" s="9" t="s">
        <v>845</v>
      </c>
      <c r="E261" s="4">
        <v>9</v>
      </c>
      <c r="F261" s="4">
        <v>993.04</v>
      </c>
      <c r="G261" s="16">
        <f t="shared" si="7"/>
        <v>8937.36</v>
      </c>
    </row>
    <row r="262" spans="2:10" x14ac:dyDescent="0.25">
      <c r="B262" s="3" t="s">
        <v>5</v>
      </c>
      <c r="C262" s="3" t="s">
        <v>805</v>
      </c>
      <c r="D262" s="9" t="s">
        <v>846</v>
      </c>
      <c r="E262" s="4">
        <v>3</v>
      </c>
      <c r="F262" s="4">
        <v>603.23</v>
      </c>
      <c r="G262" s="16">
        <f t="shared" si="7"/>
        <v>1809.69</v>
      </c>
    </row>
    <row r="263" spans="2:10" x14ac:dyDescent="0.25">
      <c r="B263" s="3" t="s">
        <v>5</v>
      </c>
      <c r="C263" s="3" t="s">
        <v>805</v>
      </c>
      <c r="D263" s="9" t="s">
        <v>847</v>
      </c>
      <c r="E263" s="4">
        <v>15</v>
      </c>
      <c r="F263" s="4">
        <v>270.99</v>
      </c>
      <c r="G263" s="16">
        <f t="shared" si="7"/>
        <v>4064.85</v>
      </c>
    </row>
    <row r="264" spans="2:10" x14ac:dyDescent="0.25">
      <c r="B264" s="3" t="s">
        <v>5</v>
      </c>
      <c r="C264" s="3" t="s">
        <v>805</v>
      </c>
      <c r="D264" s="9" t="s">
        <v>848</v>
      </c>
      <c r="E264" s="4">
        <v>7</v>
      </c>
      <c r="F264" s="4">
        <v>1707.18</v>
      </c>
      <c r="G264" s="16">
        <f t="shared" si="7"/>
        <v>11950.26</v>
      </c>
    </row>
    <row r="265" spans="2:10" x14ac:dyDescent="0.25">
      <c r="B265" s="3" t="s">
        <v>5</v>
      </c>
      <c r="C265" s="3" t="s">
        <v>805</v>
      </c>
      <c r="D265" s="9" t="s">
        <v>849</v>
      </c>
      <c r="E265" s="4">
        <v>0</v>
      </c>
      <c r="F265" s="4">
        <v>824.68</v>
      </c>
      <c r="G265" s="16">
        <f t="shared" si="7"/>
        <v>0</v>
      </c>
    </row>
    <row r="266" spans="2:10" x14ac:dyDescent="0.25">
      <c r="B266" s="3" t="s">
        <v>5</v>
      </c>
      <c r="C266" s="3" t="s">
        <v>805</v>
      </c>
      <c r="D266" s="9" t="s">
        <v>850</v>
      </c>
      <c r="E266" s="4">
        <v>14</v>
      </c>
      <c r="F266" s="4">
        <v>395.4</v>
      </c>
      <c r="G266" s="16">
        <f t="shared" si="7"/>
        <v>5535.6</v>
      </c>
    </row>
    <row r="267" spans="2:10" x14ac:dyDescent="0.25">
      <c r="B267" s="3" t="s">
        <v>5</v>
      </c>
      <c r="C267" s="3" t="s">
        <v>805</v>
      </c>
      <c r="D267" s="9" t="s">
        <v>851</v>
      </c>
      <c r="E267" s="4">
        <v>4</v>
      </c>
      <c r="F267" s="4">
        <v>434.88</v>
      </c>
      <c r="G267" s="16">
        <f t="shared" si="7"/>
        <v>1739.52</v>
      </c>
    </row>
    <row r="268" spans="2:10" x14ac:dyDescent="0.25">
      <c r="B268" s="3" t="s">
        <v>5</v>
      </c>
      <c r="C268" s="3" t="s">
        <v>805</v>
      </c>
      <c r="D268" s="9" t="s">
        <v>852</v>
      </c>
      <c r="E268" s="4">
        <v>2</v>
      </c>
      <c r="F268" s="4">
        <v>168.2</v>
      </c>
      <c r="G268" s="16">
        <f t="shared" si="7"/>
        <v>336.4</v>
      </c>
    </row>
    <row r="269" spans="2:10" x14ac:dyDescent="0.25">
      <c r="B269" s="3" t="s">
        <v>5</v>
      </c>
      <c r="C269" s="3" t="s">
        <v>805</v>
      </c>
      <c r="D269" s="9" t="s">
        <v>853</v>
      </c>
      <c r="E269" s="4">
        <v>4</v>
      </c>
      <c r="F269" s="4">
        <v>127.04</v>
      </c>
      <c r="G269" s="16">
        <f t="shared" si="7"/>
        <v>508.16</v>
      </c>
    </row>
    <row r="270" spans="2:10" x14ac:dyDescent="0.25">
      <c r="B270" s="3" t="s">
        <v>5</v>
      </c>
      <c r="C270" s="3" t="s">
        <v>805</v>
      </c>
      <c r="D270" s="9" t="s">
        <v>854</v>
      </c>
      <c r="E270" s="4">
        <v>2</v>
      </c>
      <c r="F270" s="4">
        <v>313.08999999999997</v>
      </c>
      <c r="G270" s="16">
        <f t="shared" si="7"/>
        <v>626.17999999999995</v>
      </c>
    </row>
    <row r="271" spans="2:10" x14ac:dyDescent="0.25">
      <c r="B271" s="3" t="s">
        <v>5</v>
      </c>
      <c r="C271" s="3" t="s">
        <v>805</v>
      </c>
      <c r="D271" s="9" t="s">
        <v>855</v>
      </c>
      <c r="E271" s="4">
        <v>32</v>
      </c>
      <c r="F271" s="4">
        <v>120.11</v>
      </c>
      <c r="G271" s="16">
        <f t="shared" si="7"/>
        <v>3843.52</v>
      </c>
    </row>
    <row r="272" spans="2:10" x14ac:dyDescent="0.25">
      <c r="B272" s="3" t="s">
        <v>5</v>
      </c>
      <c r="C272" s="3" t="s">
        <v>805</v>
      </c>
      <c r="D272" s="9" t="s">
        <v>856</v>
      </c>
      <c r="E272" s="4">
        <v>153</v>
      </c>
      <c r="F272" s="4">
        <v>62.24</v>
      </c>
      <c r="G272" s="16">
        <f t="shared" si="7"/>
        <v>9522.7199999999993</v>
      </c>
    </row>
    <row r="273" spans="2:7" x14ac:dyDescent="0.25">
      <c r="B273" s="3" t="s">
        <v>5</v>
      </c>
      <c r="C273" s="3" t="s">
        <v>805</v>
      </c>
      <c r="D273" s="9" t="s">
        <v>857</v>
      </c>
      <c r="E273" s="4">
        <v>4</v>
      </c>
      <c r="F273" s="4">
        <v>78.930000000000007</v>
      </c>
      <c r="G273" s="16">
        <f t="shared" si="7"/>
        <v>315.72000000000003</v>
      </c>
    </row>
    <row r="274" spans="2:7" x14ac:dyDescent="0.25">
      <c r="B274" s="3" t="s">
        <v>5</v>
      </c>
      <c r="C274" s="3" t="s">
        <v>805</v>
      </c>
      <c r="D274" s="9" t="s">
        <v>858</v>
      </c>
      <c r="E274" s="4">
        <v>100</v>
      </c>
      <c r="F274" s="4">
        <v>124.86</v>
      </c>
      <c r="G274" s="16">
        <f t="shared" si="7"/>
        <v>12486</v>
      </c>
    </row>
    <row r="275" spans="2:7" x14ac:dyDescent="0.25">
      <c r="B275" s="3" t="s">
        <v>5</v>
      </c>
      <c r="C275" s="3" t="s">
        <v>805</v>
      </c>
      <c r="D275" s="9" t="s">
        <v>859</v>
      </c>
      <c r="E275" s="4">
        <v>147</v>
      </c>
      <c r="F275" s="4">
        <v>73.34</v>
      </c>
      <c r="G275" s="16">
        <f t="shared" si="7"/>
        <v>10780.98</v>
      </c>
    </row>
    <row r="276" spans="2:7" x14ac:dyDescent="0.25">
      <c r="B276" s="3" t="s">
        <v>5</v>
      </c>
      <c r="C276" s="3" t="s">
        <v>805</v>
      </c>
      <c r="D276" s="9" t="s">
        <v>860</v>
      </c>
      <c r="E276" s="4">
        <v>0</v>
      </c>
      <c r="F276" s="4">
        <v>553.16999999999996</v>
      </c>
      <c r="G276" s="16">
        <f t="shared" si="7"/>
        <v>0</v>
      </c>
    </row>
    <row r="277" spans="2:7" x14ac:dyDescent="0.25">
      <c r="B277" s="3" t="s">
        <v>5</v>
      </c>
      <c r="C277" s="3" t="s">
        <v>805</v>
      </c>
      <c r="D277" s="9" t="s">
        <v>861</v>
      </c>
      <c r="E277" s="4">
        <v>9</v>
      </c>
      <c r="F277" s="4">
        <v>168.04</v>
      </c>
      <c r="G277" s="16">
        <f t="shared" si="7"/>
        <v>1512.36</v>
      </c>
    </row>
    <row r="278" spans="2:7" x14ac:dyDescent="0.25">
      <c r="B278" s="3" t="s">
        <v>5</v>
      </c>
      <c r="C278" s="3" t="s">
        <v>805</v>
      </c>
      <c r="D278" s="9" t="s">
        <v>862</v>
      </c>
      <c r="E278" s="4">
        <v>12</v>
      </c>
      <c r="F278" s="4">
        <v>59.06</v>
      </c>
      <c r="G278" s="16">
        <f t="shared" si="7"/>
        <v>708.72</v>
      </c>
    </row>
    <row r="279" spans="2:7" x14ac:dyDescent="0.25">
      <c r="B279" s="3" t="s">
        <v>5</v>
      </c>
      <c r="C279" s="3" t="s">
        <v>805</v>
      </c>
      <c r="D279" s="9" t="s">
        <v>863</v>
      </c>
      <c r="E279" s="4">
        <v>4</v>
      </c>
      <c r="F279" s="4">
        <v>166.94</v>
      </c>
      <c r="G279" s="16">
        <f t="shared" si="7"/>
        <v>667.76</v>
      </c>
    </row>
    <row r="280" spans="2:7" x14ac:dyDescent="0.25">
      <c r="B280" s="3" t="s">
        <v>5</v>
      </c>
      <c r="C280" s="3" t="s">
        <v>805</v>
      </c>
      <c r="D280" s="9" t="s">
        <v>864</v>
      </c>
      <c r="E280" s="4">
        <v>4</v>
      </c>
      <c r="F280" s="4">
        <v>195.65</v>
      </c>
      <c r="G280" s="16">
        <f t="shared" si="7"/>
        <v>782.6</v>
      </c>
    </row>
    <row r="281" spans="2:7" x14ac:dyDescent="0.25">
      <c r="B281" s="3" t="s">
        <v>5</v>
      </c>
      <c r="C281" s="3" t="s">
        <v>805</v>
      </c>
      <c r="D281" s="9" t="s">
        <v>865</v>
      </c>
      <c r="E281" s="4">
        <v>9</v>
      </c>
      <c r="F281" s="4">
        <v>59.21</v>
      </c>
      <c r="G281" s="16">
        <f t="shared" si="7"/>
        <v>532.89</v>
      </c>
    </row>
    <row r="282" spans="2:7" x14ac:dyDescent="0.25">
      <c r="B282" s="3" t="s">
        <v>5</v>
      </c>
      <c r="C282" s="3" t="s">
        <v>805</v>
      </c>
      <c r="D282" s="9" t="s">
        <v>866</v>
      </c>
      <c r="E282" s="4">
        <v>24</v>
      </c>
      <c r="F282" s="4">
        <v>62.24</v>
      </c>
      <c r="G282" s="16">
        <f t="shared" si="7"/>
        <v>1493.76</v>
      </c>
    </row>
    <row r="283" spans="2:7" x14ac:dyDescent="0.25">
      <c r="B283" s="3" t="s">
        <v>5</v>
      </c>
      <c r="C283" s="3" t="s">
        <v>805</v>
      </c>
      <c r="D283" s="9" t="s">
        <v>867</v>
      </c>
      <c r="E283" s="4">
        <v>12</v>
      </c>
      <c r="F283" s="4">
        <v>37.270000000000003</v>
      </c>
      <c r="G283" s="16">
        <f t="shared" si="7"/>
        <v>447.24</v>
      </c>
    </row>
    <row r="284" spans="2:7" x14ac:dyDescent="0.25">
      <c r="B284" s="3" t="s">
        <v>5</v>
      </c>
      <c r="C284" s="3" t="s">
        <v>805</v>
      </c>
      <c r="D284" s="9" t="s">
        <v>868</v>
      </c>
      <c r="E284" s="4">
        <v>17</v>
      </c>
      <c r="F284" s="4">
        <v>66.13</v>
      </c>
      <c r="G284" s="16">
        <f t="shared" si="7"/>
        <v>1124.21</v>
      </c>
    </row>
    <row r="285" spans="2:7" x14ac:dyDescent="0.25">
      <c r="B285" s="3" t="s">
        <v>5</v>
      </c>
      <c r="C285" s="3" t="s">
        <v>805</v>
      </c>
      <c r="D285" s="9" t="s">
        <v>806</v>
      </c>
      <c r="E285" s="4">
        <v>2</v>
      </c>
      <c r="F285" s="4">
        <v>2157.3200000000002</v>
      </c>
      <c r="G285" s="16">
        <f t="shared" si="7"/>
        <v>4314.6400000000003</v>
      </c>
    </row>
    <row r="286" spans="2:7" x14ac:dyDescent="0.25">
      <c r="B286" s="3" t="s">
        <v>5</v>
      </c>
      <c r="C286" s="3" t="s">
        <v>805</v>
      </c>
      <c r="D286" s="9" t="s">
        <v>869</v>
      </c>
      <c r="E286" s="4">
        <v>3</v>
      </c>
      <c r="F286" s="4">
        <v>625.28</v>
      </c>
      <c r="G286" s="16">
        <f t="shared" ref="G286:G300" si="8">ROUND(E286*F286,2)</f>
        <v>1875.84</v>
      </c>
    </row>
    <row r="287" spans="2:7" x14ac:dyDescent="0.25">
      <c r="B287" s="3" t="s">
        <v>5</v>
      </c>
      <c r="C287" s="3" t="s">
        <v>805</v>
      </c>
      <c r="D287" s="9" t="s">
        <v>870</v>
      </c>
      <c r="E287" s="4">
        <v>4</v>
      </c>
      <c r="F287" s="4">
        <v>451.26</v>
      </c>
      <c r="G287" s="16">
        <f t="shared" si="8"/>
        <v>1805.04</v>
      </c>
    </row>
    <row r="288" spans="2:7" x14ac:dyDescent="0.25">
      <c r="B288" s="3" t="s">
        <v>5</v>
      </c>
      <c r="C288" s="3" t="s">
        <v>805</v>
      </c>
      <c r="D288" s="9" t="s">
        <v>871</v>
      </c>
      <c r="E288" s="4">
        <v>60</v>
      </c>
      <c r="F288" s="4">
        <v>466.56</v>
      </c>
      <c r="G288" s="16">
        <f t="shared" si="8"/>
        <v>27993.599999999999</v>
      </c>
    </row>
    <row r="289" spans="2:7" x14ac:dyDescent="0.25">
      <c r="B289" s="3" t="s">
        <v>5</v>
      </c>
      <c r="C289" s="3" t="s">
        <v>805</v>
      </c>
      <c r="D289" s="9" t="s">
        <v>813</v>
      </c>
      <c r="E289" s="4">
        <v>11</v>
      </c>
      <c r="F289" s="4">
        <v>2202</v>
      </c>
      <c r="G289" s="16">
        <f t="shared" si="8"/>
        <v>24222</v>
      </c>
    </row>
    <row r="290" spans="2:7" x14ac:dyDescent="0.25">
      <c r="B290" s="3" t="s">
        <v>5</v>
      </c>
      <c r="C290" s="3" t="s">
        <v>805</v>
      </c>
      <c r="D290" s="9" t="s">
        <v>816</v>
      </c>
      <c r="E290" s="4">
        <v>1</v>
      </c>
      <c r="F290" s="4">
        <v>466.56</v>
      </c>
      <c r="G290" s="16">
        <f t="shared" si="8"/>
        <v>466.56</v>
      </c>
    </row>
    <row r="291" spans="2:7" x14ac:dyDescent="0.25">
      <c r="B291" s="3" t="s">
        <v>5</v>
      </c>
      <c r="C291" s="3" t="s">
        <v>805</v>
      </c>
      <c r="D291" s="9" t="s">
        <v>817</v>
      </c>
      <c r="E291" s="4">
        <v>1</v>
      </c>
      <c r="F291" s="4">
        <v>456.17</v>
      </c>
      <c r="G291" s="16">
        <f t="shared" si="8"/>
        <v>456.17</v>
      </c>
    </row>
    <row r="292" spans="2:7" x14ac:dyDescent="0.25">
      <c r="B292" s="3" t="s">
        <v>5</v>
      </c>
      <c r="C292" s="3" t="s">
        <v>805</v>
      </c>
      <c r="D292" s="9" t="s">
        <v>819</v>
      </c>
      <c r="E292" s="4">
        <v>2</v>
      </c>
      <c r="F292" s="4">
        <v>363.7</v>
      </c>
      <c r="G292" s="16">
        <f t="shared" si="8"/>
        <v>727.4</v>
      </c>
    </row>
    <row r="293" spans="2:7" x14ac:dyDescent="0.25">
      <c r="B293" s="3" t="s">
        <v>5</v>
      </c>
      <c r="C293" s="3" t="s">
        <v>805</v>
      </c>
      <c r="D293" s="9" t="s">
        <v>820</v>
      </c>
      <c r="E293" s="4">
        <v>1</v>
      </c>
      <c r="F293" s="4">
        <v>3441.68</v>
      </c>
      <c r="G293" s="16">
        <f t="shared" si="8"/>
        <v>3441.68</v>
      </c>
    </row>
    <row r="294" spans="2:7" x14ac:dyDescent="0.25">
      <c r="B294" s="3" t="s">
        <v>5</v>
      </c>
      <c r="C294" s="3" t="s">
        <v>805</v>
      </c>
      <c r="D294" s="9" t="s">
        <v>822</v>
      </c>
      <c r="E294" s="4">
        <v>27</v>
      </c>
      <c r="F294" s="4">
        <v>266.12</v>
      </c>
      <c r="G294" s="16">
        <f t="shared" si="8"/>
        <v>7185.24</v>
      </c>
    </row>
    <row r="295" spans="2:7" x14ac:dyDescent="0.25">
      <c r="B295" s="3" t="s">
        <v>5</v>
      </c>
      <c r="C295" s="3" t="s">
        <v>805</v>
      </c>
      <c r="D295" s="9" t="s">
        <v>823</v>
      </c>
      <c r="E295" s="4">
        <v>1</v>
      </c>
      <c r="F295" s="4">
        <v>3159.23</v>
      </c>
      <c r="G295" s="16">
        <f t="shared" si="8"/>
        <v>3159.23</v>
      </c>
    </row>
    <row r="296" spans="2:7" x14ac:dyDescent="0.25">
      <c r="B296" s="3" t="s">
        <v>5</v>
      </c>
      <c r="C296" s="3" t="s">
        <v>805</v>
      </c>
      <c r="D296" s="9" t="s">
        <v>824</v>
      </c>
      <c r="E296" s="4">
        <v>1</v>
      </c>
      <c r="F296" s="4">
        <v>2217.79</v>
      </c>
      <c r="G296" s="16">
        <f t="shared" si="8"/>
        <v>2217.79</v>
      </c>
    </row>
    <row r="297" spans="2:7" x14ac:dyDescent="0.25">
      <c r="B297" s="3" t="s">
        <v>5</v>
      </c>
      <c r="C297" s="3" t="s">
        <v>805</v>
      </c>
      <c r="D297" s="9" t="s">
        <v>825</v>
      </c>
      <c r="E297" s="4">
        <v>2</v>
      </c>
      <c r="F297" s="4">
        <v>1993.37</v>
      </c>
      <c r="G297" s="16">
        <f t="shared" si="8"/>
        <v>3986.74</v>
      </c>
    </row>
    <row r="298" spans="2:7" x14ac:dyDescent="0.25">
      <c r="B298" s="3" t="s">
        <v>5</v>
      </c>
      <c r="C298" s="3" t="s">
        <v>805</v>
      </c>
      <c r="D298" s="9" t="s">
        <v>806</v>
      </c>
      <c r="E298" s="4">
        <v>1</v>
      </c>
      <c r="F298" s="4">
        <v>2483.94</v>
      </c>
      <c r="G298" s="16">
        <f t="shared" si="8"/>
        <v>2483.94</v>
      </c>
    </row>
    <row r="299" spans="2:7" x14ac:dyDescent="0.25">
      <c r="B299" s="3" t="s">
        <v>5</v>
      </c>
      <c r="C299" s="3" t="s">
        <v>805</v>
      </c>
      <c r="D299" s="9" t="s">
        <v>809</v>
      </c>
      <c r="E299" s="4">
        <v>1</v>
      </c>
      <c r="F299" s="4">
        <v>49.39</v>
      </c>
      <c r="G299" s="16">
        <f t="shared" si="8"/>
        <v>49.39</v>
      </c>
    </row>
    <row r="300" spans="2:7" x14ac:dyDescent="0.25">
      <c r="B300" s="5"/>
      <c r="C300" s="5"/>
      <c r="D300" s="10" t="s">
        <v>872</v>
      </c>
      <c r="E300" s="4">
        <v>1</v>
      </c>
      <c r="F300" s="6">
        <f>SUM(G222:G299)</f>
        <v>599193.06999999995</v>
      </c>
      <c r="G300" s="17">
        <f t="shared" si="8"/>
        <v>599193.06999999995</v>
      </c>
    </row>
    <row r="301" spans="2:7" x14ac:dyDescent="0.25">
      <c r="B301" s="31"/>
      <c r="C301" s="31"/>
      <c r="D301" s="31"/>
      <c r="E301" s="31">
        <f>E380</f>
        <v>3</v>
      </c>
      <c r="F301" s="32">
        <f>F380</f>
        <v>1187.56</v>
      </c>
      <c r="G301" s="32">
        <f>G401</f>
        <v>3257044.72</v>
      </c>
    </row>
    <row r="302" spans="2:7" x14ac:dyDescent="0.25">
      <c r="B302" s="3" t="s">
        <v>5</v>
      </c>
      <c r="C302" s="3" t="s">
        <v>54</v>
      </c>
      <c r="D302" s="9" t="s">
        <v>873</v>
      </c>
      <c r="E302" s="4">
        <v>1851</v>
      </c>
      <c r="F302" s="4">
        <v>38.380000000000003</v>
      </c>
      <c r="G302" s="16">
        <f t="shared" ref="G302:G365" si="9">ROUND(E302*F302,2)</f>
        <v>71041.38</v>
      </c>
    </row>
    <row r="303" spans="2:7" x14ac:dyDescent="0.25">
      <c r="B303" s="3" t="s">
        <v>5</v>
      </c>
      <c r="C303" s="3" t="s">
        <v>54</v>
      </c>
      <c r="D303" s="9" t="s">
        <v>874</v>
      </c>
      <c r="E303" s="4">
        <v>136</v>
      </c>
      <c r="F303" s="4">
        <v>551.48</v>
      </c>
      <c r="G303" s="16">
        <f t="shared" si="9"/>
        <v>75001.279999999999</v>
      </c>
    </row>
    <row r="304" spans="2:7" x14ac:dyDescent="0.25">
      <c r="B304" s="3" t="s">
        <v>5</v>
      </c>
      <c r="C304" s="3" t="s">
        <v>54</v>
      </c>
      <c r="D304" s="9" t="s">
        <v>875</v>
      </c>
      <c r="E304" s="4">
        <v>451</v>
      </c>
      <c r="F304" s="4">
        <v>551.48</v>
      </c>
      <c r="G304" s="16">
        <f t="shared" si="9"/>
        <v>248717.48</v>
      </c>
    </row>
    <row r="305" spans="2:7" x14ac:dyDescent="0.25">
      <c r="B305" s="3" t="s">
        <v>5</v>
      </c>
      <c r="C305" s="3" t="s">
        <v>54</v>
      </c>
      <c r="D305" s="9" t="s">
        <v>876</v>
      </c>
      <c r="E305" s="4">
        <v>349</v>
      </c>
      <c r="F305" s="4">
        <v>596.11</v>
      </c>
      <c r="G305" s="16">
        <f t="shared" si="9"/>
        <v>208042.39</v>
      </c>
    </row>
    <row r="306" spans="2:7" x14ac:dyDescent="0.25">
      <c r="B306" s="3" t="s">
        <v>5</v>
      </c>
      <c r="C306" s="3" t="s">
        <v>54</v>
      </c>
      <c r="D306" s="9" t="s">
        <v>877</v>
      </c>
      <c r="E306" s="4">
        <v>6</v>
      </c>
      <c r="F306" s="4">
        <v>595.79999999999995</v>
      </c>
      <c r="G306" s="16">
        <f t="shared" si="9"/>
        <v>3574.8</v>
      </c>
    </row>
    <row r="307" spans="2:7" x14ac:dyDescent="0.25">
      <c r="B307" s="3" t="s">
        <v>5</v>
      </c>
      <c r="C307" s="3" t="s">
        <v>54</v>
      </c>
      <c r="D307" s="9" t="s">
        <v>878</v>
      </c>
      <c r="E307" s="4">
        <v>167</v>
      </c>
      <c r="F307" s="4">
        <v>605.14</v>
      </c>
      <c r="G307" s="16">
        <f t="shared" si="9"/>
        <v>101058.38</v>
      </c>
    </row>
    <row r="308" spans="2:7" x14ac:dyDescent="0.25">
      <c r="B308" s="3" t="s">
        <v>5</v>
      </c>
      <c r="C308" s="3" t="s">
        <v>54</v>
      </c>
      <c r="D308" s="9" t="s">
        <v>879</v>
      </c>
      <c r="E308" s="4">
        <v>6</v>
      </c>
      <c r="F308" s="4">
        <v>914.35</v>
      </c>
      <c r="G308" s="16">
        <f t="shared" si="9"/>
        <v>5486.1</v>
      </c>
    </row>
    <row r="309" spans="2:7" x14ac:dyDescent="0.25">
      <c r="B309" s="3" t="s">
        <v>5</v>
      </c>
      <c r="C309" s="3" t="s">
        <v>54</v>
      </c>
      <c r="D309" s="9" t="s">
        <v>880</v>
      </c>
      <c r="E309" s="4">
        <v>15</v>
      </c>
      <c r="F309" s="4">
        <v>914.35</v>
      </c>
      <c r="G309" s="16">
        <f t="shared" si="9"/>
        <v>13715.25</v>
      </c>
    </row>
    <row r="310" spans="2:7" x14ac:dyDescent="0.25">
      <c r="B310" s="3" t="s">
        <v>5</v>
      </c>
      <c r="C310" s="3" t="s">
        <v>54</v>
      </c>
      <c r="D310" s="9" t="s">
        <v>881</v>
      </c>
      <c r="E310" s="4">
        <v>137</v>
      </c>
      <c r="F310" s="4">
        <v>922.51</v>
      </c>
      <c r="G310" s="16">
        <f t="shared" si="9"/>
        <v>126383.87</v>
      </c>
    </row>
    <row r="311" spans="2:7" x14ac:dyDescent="0.25">
      <c r="B311" s="3" t="s">
        <v>5</v>
      </c>
      <c r="C311" s="3" t="s">
        <v>54</v>
      </c>
      <c r="D311" s="9" t="s">
        <v>882</v>
      </c>
      <c r="E311" s="4">
        <v>129</v>
      </c>
      <c r="F311" s="4">
        <v>759.95</v>
      </c>
      <c r="G311" s="16">
        <f t="shared" si="9"/>
        <v>98033.55</v>
      </c>
    </row>
    <row r="312" spans="2:7" x14ac:dyDescent="0.25">
      <c r="B312" s="3" t="s">
        <v>5</v>
      </c>
      <c r="C312" s="3" t="s">
        <v>54</v>
      </c>
      <c r="D312" s="9" t="s">
        <v>883</v>
      </c>
      <c r="E312" s="4">
        <v>1</v>
      </c>
      <c r="F312" s="4">
        <v>908.06</v>
      </c>
      <c r="G312" s="16">
        <f t="shared" si="9"/>
        <v>908.06</v>
      </c>
    </row>
    <row r="313" spans="2:7" x14ac:dyDescent="0.25">
      <c r="B313" s="3" t="s">
        <v>5</v>
      </c>
      <c r="C313" s="3" t="s">
        <v>54</v>
      </c>
      <c r="D313" s="9" t="s">
        <v>884</v>
      </c>
      <c r="E313" s="4">
        <v>1</v>
      </c>
      <c r="F313" s="4">
        <v>952.38</v>
      </c>
      <c r="G313" s="16">
        <f t="shared" si="9"/>
        <v>952.38</v>
      </c>
    </row>
    <row r="314" spans="2:7" x14ac:dyDescent="0.25">
      <c r="B314" s="3" t="s">
        <v>5</v>
      </c>
      <c r="C314" s="3" t="s">
        <v>54</v>
      </c>
      <c r="D314" s="9" t="s">
        <v>885</v>
      </c>
      <c r="E314" s="4">
        <v>10</v>
      </c>
      <c r="F314" s="4">
        <v>990.55</v>
      </c>
      <c r="G314" s="16">
        <f t="shared" si="9"/>
        <v>9905.5</v>
      </c>
    </row>
    <row r="315" spans="2:7" x14ac:dyDescent="0.25">
      <c r="B315" s="3" t="s">
        <v>5</v>
      </c>
      <c r="C315" s="3" t="s">
        <v>54</v>
      </c>
      <c r="D315" s="9" t="s">
        <v>886</v>
      </c>
      <c r="E315" s="4">
        <v>5</v>
      </c>
      <c r="F315" s="4">
        <v>1034.3599999999999</v>
      </c>
      <c r="G315" s="16">
        <f t="shared" si="9"/>
        <v>5171.8</v>
      </c>
    </row>
    <row r="316" spans="2:7" x14ac:dyDescent="0.25">
      <c r="B316" s="3" t="s">
        <v>5</v>
      </c>
      <c r="C316" s="3" t="s">
        <v>54</v>
      </c>
      <c r="D316" s="9" t="s">
        <v>887</v>
      </c>
      <c r="E316" s="4">
        <v>4</v>
      </c>
      <c r="F316" s="4">
        <v>1723.42</v>
      </c>
      <c r="G316" s="16">
        <f t="shared" si="9"/>
        <v>6893.68</v>
      </c>
    </row>
    <row r="317" spans="2:7" x14ac:dyDescent="0.25">
      <c r="B317" s="3" t="s">
        <v>5</v>
      </c>
      <c r="C317" s="3" t="s">
        <v>54</v>
      </c>
      <c r="D317" s="9" t="s">
        <v>888</v>
      </c>
      <c r="E317" s="4">
        <v>113</v>
      </c>
      <c r="F317" s="4">
        <v>541.87</v>
      </c>
      <c r="G317" s="16">
        <f t="shared" si="9"/>
        <v>61231.31</v>
      </c>
    </row>
    <row r="318" spans="2:7" x14ac:dyDescent="0.25">
      <c r="B318" s="3" t="s">
        <v>5</v>
      </c>
      <c r="C318" s="3" t="s">
        <v>54</v>
      </c>
      <c r="D318" s="9" t="s">
        <v>889</v>
      </c>
      <c r="E318" s="4">
        <v>8</v>
      </c>
      <c r="F318" s="4">
        <v>375.33</v>
      </c>
      <c r="G318" s="16">
        <f t="shared" si="9"/>
        <v>3002.64</v>
      </c>
    </row>
    <row r="319" spans="2:7" x14ac:dyDescent="0.25">
      <c r="B319" s="3" t="s">
        <v>5</v>
      </c>
      <c r="C319" s="3" t="s">
        <v>54</v>
      </c>
      <c r="D319" s="9" t="s">
        <v>890</v>
      </c>
      <c r="E319" s="4">
        <v>0</v>
      </c>
      <c r="F319" s="4">
        <v>579.04</v>
      </c>
      <c r="G319" s="16">
        <f t="shared" si="9"/>
        <v>0</v>
      </c>
    </row>
    <row r="320" spans="2:7" x14ac:dyDescent="0.25">
      <c r="B320" s="3" t="s">
        <v>5</v>
      </c>
      <c r="C320" s="3" t="s">
        <v>54</v>
      </c>
      <c r="D320" s="9" t="s">
        <v>891</v>
      </c>
      <c r="E320" s="4">
        <v>2</v>
      </c>
      <c r="F320" s="4">
        <v>3673.24</v>
      </c>
      <c r="G320" s="16">
        <f t="shared" si="9"/>
        <v>7346.48</v>
      </c>
    </row>
    <row r="321" spans="2:7" x14ac:dyDescent="0.25">
      <c r="B321" s="3" t="s">
        <v>5</v>
      </c>
      <c r="C321" s="3" t="s">
        <v>54</v>
      </c>
      <c r="D321" s="9" t="s">
        <v>892</v>
      </c>
      <c r="E321" s="4">
        <v>2</v>
      </c>
      <c r="F321" s="4">
        <v>4535.54</v>
      </c>
      <c r="G321" s="16">
        <f t="shared" si="9"/>
        <v>9071.08</v>
      </c>
    </row>
    <row r="322" spans="2:7" x14ac:dyDescent="0.25">
      <c r="B322" s="3" t="s">
        <v>5</v>
      </c>
      <c r="C322" s="3" t="s">
        <v>54</v>
      </c>
      <c r="D322" s="9" t="s">
        <v>893</v>
      </c>
      <c r="E322" s="4">
        <v>4</v>
      </c>
      <c r="F322" s="4">
        <v>1005.3</v>
      </c>
      <c r="G322" s="16">
        <f t="shared" si="9"/>
        <v>4021.2</v>
      </c>
    </row>
    <row r="323" spans="2:7" x14ac:dyDescent="0.25">
      <c r="B323" s="3" t="s">
        <v>5</v>
      </c>
      <c r="C323" s="3" t="s">
        <v>28</v>
      </c>
      <c r="D323" s="9" t="s">
        <v>894</v>
      </c>
      <c r="E323" s="4">
        <v>2896.8</v>
      </c>
      <c r="F323" s="4">
        <v>3.82</v>
      </c>
      <c r="G323" s="16">
        <f t="shared" si="9"/>
        <v>11065.78</v>
      </c>
    </row>
    <row r="324" spans="2:7" x14ac:dyDescent="0.25">
      <c r="B324" s="3" t="s">
        <v>5</v>
      </c>
      <c r="C324" s="3" t="s">
        <v>78</v>
      </c>
      <c r="D324" s="9" t="s">
        <v>895</v>
      </c>
      <c r="E324" s="4">
        <v>2276.46</v>
      </c>
      <c r="F324" s="4">
        <v>66.88</v>
      </c>
      <c r="G324" s="16">
        <f t="shared" si="9"/>
        <v>152249.64000000001</v>
      </c>
    </row>
    <row r="325" spans="2:7" x14ac:dyDescent="0.25">
      <c r="B325" s="3" t="s">
        <v>5</v>
      </c>
      <c r="C325" s="3" t="s">
        <v>54</v>
      </c>
      <c r="D325" s="9" t="s">
        <v>896</v>
      </c>
      <c r="E325" s="4">
        <v>18</v>
      </c>
      <c r="F325" s="4">
        <v>527.89</v>
      </c>
      <c r="G325" s="16">
        <f t="shared" si="9"/>
        <v>9502.02</v>
      </c>
    </row>
    <row r="326" spans="2:7" x14ac:dyDescent="0.25">
      <c r="B326" s="3" t="s">
        <v>5</v>
      </c>
      <c r="C326" s="3" t="s">
        <v>78</v>
      </c>
      <c r="D326" s="9" t="s">
        <v>897</v>
      </c>
      <c r="E326" s="4">
        <v>205.77</v>
      </c>
      <c r="F326" s="4">
        <v>102.31</v>
      </c>
      <c r="G326" s="16">
        <f t="shared" si="9"/>
        <v>21052.33</v>
      </c>
    </row>
    <row r="327" spans="2:7" x14ac:dyDescent="0.25">
      <c r="B327" s="3" t="s">
        <v>5</v>
      </c>
      <c r="C327" s="3" t="s">
        <v>78</v>
      </c>
      <c r="D327" s="9" t="s">
        <v>898</v>
      </c>
      <c r="E327" s="4">
        <v>168.05</v>
      </c>
      <c r="F327" s="4">
        <v>167.18</v>
      </c>
      <c r="G327" s="16">
        <f t="shared" si="9"/>
        <v>28094.6</v>
      </c>
    </row>
    <row r="328" spans="2:7" x14ac:dyDescent="0.25">
      <c r="B328" s="3" t="s">
        <v>5</v>
      </c>
      <c r="C328" s="3" t="s">
        <v>54</v>
      </c>
      <c r="D328" s="9" t="s">
        <v>899</v>
      </c>
      <c r="E328" s="4">
        <v>4</v>
      </c>
      <c r="F328" s="4">
        <v>364.45</v>
      </c>
      <c r="G328" s="16">
        <f t="shared" si="9"/>
        <v>1457.8</v>
      </c>
    </row>
    <row r="329" spans="2:7" x14ac:dyDescent="0.25">
      <c r="B329" s="3" t="s">
        <v>5</v>
      </c>
      <c r="C329" s="3" t="s">
        <v>78</v>
      </c>
      <c r="D329" s="9" t="s">
        <v>900</v>
      </c>
      <c r="E329" s="4">
        <v>709.19</v>
      </c>
      <c r="F329" s="4">
        <v>114.42</v>
      </c>
      <c r="G329" s="16">
        <f t="shared" si="9"/>
        <v>81145.52</v>
      </c>
    </row>
    <row r="330" spans="2:7" x14ac:dyDescent="0.25">
      <c r="B330" s="3" t="s">
        <v>5</v>
      </c>
      <c r="C330" s="3" t="s">
        <v>54</v>
      </c>
      <c r="D330" s="9" t="s">
        <v>901</v>
      </c>
      <c r="E330" s="4">
        <v>27</v>
      </c>
      <c r="F330" s="4">
        <v>117.37</v>
      </c>
      <c r="G330" s="16">
        <f t="shared" si="9"/>
        <v>3168.99</v>
      </c>
    </row>
    <row r="331" spans="2:7" x14ac:dyDescent="0.25">
      <c r="B331" s="3" t="s">
        <v>5</v>
      </c>
      <c r="C331" s="3" t="s">
        <v>28</v>
      </c>
      <c r="D331" s="9" t="s">
        <v>902</v>
      </c>
      <c r="E331" s="4">
        <v>290.26</v>
      </c>
      <c r="F331" s="4">
        <v>37.57</v>
      </c>
      <c r="G331" s="16">
        <f t="shared" si="9"/>
        <v>10905.07</v>
      </c>
    </row>
    <row r="332" spans="2:7" x14ac:dyDescent="0.25">
      <c r="B332" s="3" t="s">
        <v>5</v>
      </c>
      <c r="C332" s="3" t="s">
        <v>28</v>
      </c>
      <c r="D332" s="9" t="s">
        <v>903</v>
      </c>
      <c r="E332" s="4">
        <v>290.26</v>
      </c>
      <c r="F332" s="4">
        <v>190.69</v>
      </c>
      <c r="G332" s="16">
        <f t="shared" si="9"/>
        <v>55349.68</v>
      </c>
    </row>
    <row r="333" spans="2:7" x14ac:dyDescent="0.25">
      <c r="B333" s="3" t="s">
        <v>5</v>
      </c>
      <c r="C333" s="3" t="s">
        <v>28</v>
      </c>
      <c r="D333" s="9" t="s">
        <v>904</v>
      </c>
      <c r="E333" s="4">
        <v>660.7</v>
      </c>
      <c r="F333" s="4">
        <v>37.19</v>
      </c>
      <c r="G333" s="16">
        <f t="shared" si="9"/>
        <v>24571.43</v>
      </c>
    </row>
    <row r="334" spans="2:7" x14ac:dyDescent="0.25">
      <c r="B334" s="3" t="s">
        <v>5</v>
      </c>
      <c r="C334" s="3" t="s">
        <v>28</v>
      </c>
      <c r="D334" s="9" t="s">
        <v>905</v>
      </c>
      <c r="E334" s="4">
        <v>955.4</v>
      </c>
      <c r="F334" s="4">
        <v>20.3</v>
      </c>
      <c r="G334" s="16">
        <f t="shared" si="9"/>
        <v>19394.62</v>
      </c>
    </row>
    <row r="335" spans="2:7" x14ac:dyDescent="0.25">
      <c r="B335" s="3" t="s">
        <v>5</v>
      </c>
      <c r="C335" s="3" t="s">
        <v>28</v>
      </c>
      <c r="D335" s="9" t="s">
        <v>906</v>
      </c>
      <c r="E335" s="4">
        <v>1418.6</v>
      </c>
      <c r="F335" s="4">
        <v>24.58</v>
      </c>
      <c r="G335" s="16">
        <f t="shared" si="9"/>
        <v>34869.19</v>
      </c>
    </row>
    <row r="336" spans="2:7" x14ac:dyDescent="0.25">
      <c r="B336" s="3" t="s">
        <v>5</v>
      </c>
      <c r="C336" s="3" t="s">
        <v>28</v>
      </c>
      <c r="D336" s="9" t="s">
        <v>907</v>
      </c>
      <c r="E336" s="4">
        <v>1360.8</v>
      </c>
      <c r="F336" s="4">
        <v>21.28</v>
      </c>
      <c r="G336" s="16">
        <f t="shared" si="9"/>
        <v>28957.82</v>
      </c>
    </row>
    <row r="337" spans="2:7" x14ac:dyDescent="0.25">
      <c r="B337" s="3" t="s">
        <v>5</v>
      </c>
      <c r="C337" s="3" t="s">
        <v>78</v>
      </c>
      <c r="D337" s="9" t="s">
        <v>908</v>
      </c>
      <c r="E337" s="4">
        <v>1554.34</v>
      </c>
      <c r="F337" s="4">
        <v>165.99</v>
      </c>
      <c r="G337" s="16">
        <f t="shared" si="9"/>
        <v>258004.9</v>
      </c>
    </row>
    <row r="338" spans="2:7" x14ac:dyDescent="0.25">
      <c r="B338" s="3" t="s">
        <v>5</v>
      </c>
      <c r="C338" s="3" t="s">
        <v>78</v>
      </c>
      <c r="D338" s="9" t="s">
        <v>909</v>
      </c>
      <c r="E338" s="4">
        <v>66.56</v>
      </c>
      <c r="F338" s="4">
        <v>179.59</v>
      </c>
      <c r="G338" s="16">
        <f t="shared" si="9"/>
        <v>11953.51</v>
      </c>
    </row>
    <row r="339" spans="2:7" x14ac:dyDescent="0.25">
      <c r="B339" s="3" t="s">
        <v>5</v>
      </c>
      <c r="C339" s="3" t="s">
        <v>78</v>
      </c>
      <c r="D339" s="9" t="s">
        <v>910</v>
      </c>
      <c r="E339" s="4">
        <v>31.06</v>
      </c>
      <c r="F339" s="4">
        <v>241.88</v>
      </c>
      <c r="G339" s="16">
        <f t="shared" si="9"/>
        <v>7512.79</v>
      </c>
    </row>
    <row r="340" spans="2:7" x14ac:dyDescent="0.25">
      <c r="B340" s="3" t="s">
        <v>5</v>
      </c>
      <c r="C340" s="3" t="s">
        <v>54</v>
      </c>
      <c r="D340" s="9" t="s">
        <v>911</v>
      </c>
      <c r="E340" s="4">
        <v>14</v>
      </c>
      <c r="F340" s="4">
        <v>704.3</v>
      </c>
      <c r="G340" s="16">
        <f t="shared" si="9"/>
        <v>9860.2000000000007</v>
      </c>
    </row>
    <row r="341" spans="2:7" x14ac:dyDescent="0.25">
      <c r="B341" s="3" t="s">
        <v>5</v>
      </c>
      <c r="C341" s="3" t="s">
        <v>54</v>
      </c>
      <c r="D341" s="9" t="s">
        <v>912</v>
      </c>
      <c r="E341" s="4">
        <v>99</v>
      </c>
      <c r="F341" s="4">
        <v>792.35</v>
      </c>
      <c r="G341" s="16">
        <f t="shared" si="9"/>
        <v>78442.649999999994</v>
      </c>
    </row>
    <row r="342" spans="2:7" x14ac:dyDescent="0.25">
      <c r="B342" s="3" t="s">
        <v>5</v>
      </c>
      <c r="C342" s="3" t="s">
        <v>54</v>
      </c>
      <c r="D342" s="9" t="s">
        <v>913</v>
      </c>
      <c r="E342" s="4">
        <v>10</v>
      </c>
      <c r="F342" s="4">
        <v>812.41</v>
      </c>
      <c r="G342" s="16">
        <f t="shared" si="9"/>
        <v>8124.1</v>
      </c>
    </row>
    <row r="343" spans="2:7" x14ac:dyDescent="0.25">
      <c r="B343" s="3" t="s">
        <v>5</v>
      </c>
      <c r="C343" s="3" t="s">
        <v>54</v>
      </c>
      <c r="D343" s="9" t="s">
        <v>914</v>
      </c>
      <c r="E343" s="4">
        <v>8</v>
      </c>
      <c r="F343" s="4">
        <v>1287.52</v>
      </c>
      <c r="G343" s="16">
        <f t="shared" si="9"/>
        <v>10300.16</v>
      </c>
    </row>
    <row r="344" spans="2:7" x14ac:dyDescent="0.25">
      <c r="B344" s="3" t="s">
        <v>5</v>
      </c>
      <c r="C344" s="3" t="s">
        <v>54</v>
      </c>
      <c r="D344" s="9" t="s">
        <v>915</v>
      </c>
      <c r="E344" s="4">
        <v>7</v>
      </c>
      <c r="F344" s="4">
        <v>1430.98</v>
      </c>
      <c r="G344" s="16">
        <f t="shared" si="9"/>
        <v>10016.86</v>
      </c>
    </row>
    <row r="345" spans="2:7" x14ac:dyDescent="0.25">
      <c r="B345" s="3" t="s">
        <v>5</v>
      </c>
      <c r="C345" s="3" t="s">
        <v>54</v>
      </c>
      <c r="D345" s="9" t="s">
        <v>916</v>
      </c>
      <c r="E345" s="4">
        <v>2</v>
      </c>
      <c r="F345" s="4">
        <v>1451.39</v>
      </c>
      <c r="G345" s="16">
        <f t="shared" si="9"/>
        <v>2902.78</v>
      </c>
    </row>
    <row r="346" spans="2:7" x14ac:dyDescent="0.25">
      <c r="B346" s="3" t="s">
        <v>5</v>
      </c>
      <c r="C346" s="3" t="s">
        <v>54</v>
      </c>
      <c r="D346" s="9" t="s">
        <v>917</v>
      </c>
      <c r="E346" s="4">
        <v>2</v>
      </c>
      <c r="F346" s="4">
        <v>1509.07</v>
      </c>
      <c r="G346" s="16">
        <f t="shared" si="9"/>
        <v>3018.14</v>
      </c>
    </row>
    <row r="347" spans="2:7" x14ac:dyDescent="0.25">
      <c r="B347" s="3" t="s">
        <v>5</v>
      </c>
      <c r="C347" s="3" t="s">
        <v>54</v>
      </c>
      <c r="D347" s="9" t="s">
        <v>918</v>
      </c>
      <c r="E347" s="4">
        <v>2</v>
      </c>
      <c r="F347" s="4">
        <v>2213.1999999999998</v>
      </c>
      <c r="G347" s="16">
        <f t="shared" si="9"/>
        <v>4426.3999999999996</v>
      </c>
    </row>
    <row r="348" spans="2:7" x14ac:dyDescent="0.25">
      <c r="B348" s="3" t="s">
        <v>5</v>
      </c>
      <c r="C348" s="3" t="s">
        <v>54</v>
      </c>
      <c r="D348" s="9" t="s">
        <v>919</v>
      </c>
      <c r="E348" s="4">
        <v>5</v>
      </c>
      <c r="F348" s="4">
        <v>850.87</v>
      </c>
      <c r="G348" s="16">
        <f t="shared" si="9"/>
        <v>4254.3500000000004</v>
      </c>
    </row>
    <row r="349" spans="2:7" x14ac:dyDescent="0.25">
      <c r="B349" s="3" t="s">
        <v>5</v>
      </c>
      <c r="C349" s="3" t="s">
        <v>54</v>
      </c>
      <c r="D349" s="9" t="s">
        <v>920</v>
      </c>
      <c r="E349" s="4">
        <v>1</v>
      </c>
      <c r="F349" s="4">
        <v>1532.93</v>
      </c>
      <c r="G349" s="16">
        <f t="shared" si="9"/>
        <v>1532.93</v>
      </c>
    </row>
    <row r="350" spans="2:7" x14ac:dyDescent="0.25">
      <c r="B350" s="3" t="s">
        <v>5</v>
      </c>
      <c r="C350" s="3" t="s">
        <v>54</v>
      </c>
      <c r="D350" s="9" t="s">
        <v>921</v>
      </c>
      <c r="E350" s="4">
        <v>15</v>
      </c>
      <c r="F350" s="4">
        <v>337.95</v>
      </c>
      <c r="G350" s="16">
        <f t="shared" si="9"/>
        <v>5069.25</v>
      </c>
    </row>
    <row r="351" spans="2:7" x14ac:dyDescent="0.25">
      <c r="B351" s="3" t="s">
        <v>5</v>
      </c>
      <c r="C351" s="3" t="s">
        <v>54</v>
      </c>
      <c r="D351" s="9" t="s">
        <v>922</v>
      </c>
      <c r="E351" s="4">
        <v>5</v>
      </c>
      <c r="F351" s="4">
        <v>384.33</v>
      </c>
      <c r="G351" s="16">
        <f t="shared" si="9"/>
        <v>1921.65</v>
      </c>
    </row>
    <row r="352" spans="2:7" x14ac:dyDescent="0.25">
      <c r="B352" s="3" t="s">
        <v>5</v>
      </c>
      <c r="C352" s="3" t="s">
        <v>28</v>
      </c>
      <c r="D352" s="9" t="s">
        <v>923</v>
      </c>
      <c r="E352" s="4">
        <v>200.86</v>
      </c>
      <c r="F352" s="4">
        <v>53.08</v>
      </c>
      <c r="G352" s="16">
        <f t="shared" si="9"/>
        <v>10661.65</v>
      </c>
    </row>
    <row r="353" spans="2:7" x14ac:dyDescent="0.25">
      <c r="B353" s="3" t="s">
        <v>5</v>
      </c>
      <c r="C353" s="3" t="s">
        <v>28</v>
      </c>
      <c r="D353" s="9" t="s">
        <v>924</v>
      </c>
      <c r="E353" s="4">
        <v>1691.74</v>
      </c>
      <c r="F353" s="4">
        <v>36.409999999999997</v>
      </c>
      <c r="G353" s="16">
        <f t="shared" si="9"/>
        <v>61596.25</v>
      </c>
    </row>
    <row r="354" spans="2:7" x14ac:dyDescent="0.25">
      <c r="B354" s="3" t="s">
        <v>5</v>
      </c>
      <c r="C354" s="3" t="s">
        <v>54</v>
      </c>
      <c r="D354" s="9" t="s">
        <v>925</v>
      </c>
      <c r="E354" s="4">
        <v>88</v>
      </c>
      <c r="F354" s="4">
        <v>339.43</v>
      </c>
      <c r="G354" s="16">
        <f t="shared" si="9"/>
        <v>29869.84</v>
      </c>
    </row>
    <row r="355" spans="2:7" x14ac:dyDescent="0.25">
      <c r="B355" s="3" t="s">
        <v>5</v>
      </c>
      <c r="C355" s="3" t="s">
        <v>28</v>
      </c>
      <c r="D355" s="9" t="s">
        <v>926</v>
      </c>
      <c r="E355" s="4">
        <v>200.9</v>
      </c>
      <c r="F355" s="4">
        <v>47.03</v>
      </c>
      <c r="G355" s="16">
        <f t="shared" si="9"/>
        <v>9448.33</v>
      </c>
    </row>
    <row r="356" spans="2:7" x14ac:dyDescent="0.25">
      <c r="B356" s="3" t="s">
        <v>5</v>
      </c>
      <c r="C356" s="3" t="s">
        <v>54</v>
      </c>
      <c r="D356" s="9" t="s">
        <v>927</v>
      </c>
      <c r="E356" s="4">
        <v>52</v>
      </c>
      <c r="F356" s="4">
        <v>353.03</v>
      </c>
      <c r="G356" s="16">
        <f t="shared" si="9"/>
        <v>18357.560000000001</v>
      </c>
    </row>
    <row r="357" spans="2:7" x14ac:dyDescent="0.25">
      <c r="B357" s="3" t="s">
        <v>5</v>
      </c>
      <c r="C357" s="3" t="s">
        <v>54</v>
      </c>
      <c r="D357" s="9" t="s">
        <v>928</v>
      </c>
      <c r="E357" s="4">
        <v>55</v>
      </c>
      <c r="F357" s="4">
        <v>171.24</v>
      </c>
      <c r="G357" s="16">
        <f t="shared" si="9"/>
        <v>9418.2000000000007</v>
      </c>
    </row>
    <row r="358" spans="2:7" x14ac:dyDescent="0.25">
      <c r="B358" s="3" t="s">
        <v>5</v>
      </c>
      <c r="C358" s="3" t="s">
        <v>54</v>
      </c>
      <c r="D358" s="9" t="s">
        <v>929</v>
      </c>
      <c r="E358" s="4">
        <v>36</v>
      </c>
      <c r="F358" s="4">
        <v>245.39</v>
      </c>
      <c r="G358" s="16">
        <f t="shared" si="9"/>
        <v>8834.0400000000009</v>
      </c>
    </row>
    <row r="359" spans="2:7" x14ac:dyDescent="0.25">
      <c r="B359" s="3" t="s">
        <v>5</v>
      </c>
      <c r="C359" s="3" t="s">
        <v>52</v>
      </c>
      <c r="D359" s="9" t="s">
        <v>930</v>
      </c>
      <c r="E359" s="4">
        <v>140.66</v>
      </c>
      <c r="F359" s="4">
        <v>132.62</v>
      </c>
      <c r="G359" s="16">
        <f t="shared" si="9"/>
        <v>18654.330000000002</v>
      </c>
    </row>
    <row r="360" spans="2:7" x14ac:dyDescent="0.25">
      <c r="B360" s="3" t="s">
        <v>5</v>
      </c>
      <c r="C360" s="3" t="s">
        <v>54</v>
      </c>
      <c r="D360" s="9" t="s">
        <v>931</v>
      </c>
      <c r="E360" s="4">
        <v>20</v>
      </c>
      <c r="F360" s="4">
        <v>146.80000000000001</v>
      </c>
      <c r="G360" s="16">
        <f t="shared" si="9"/>
        <v>2936</v>
      </c>
    </row>
    <row r="361" spans="2:7" x14ac:dyDescent="0.25">
      <c r="B361" s="3" t="s">
        <v>5</v>
      </c>
      <c r="C361" s="3" t="s">
        <v>78</v>
      </c>
      <c r="D361" s="9" t="s">
        <v>932</v>
      </c>
      <c r="E361" s="4">
        <v>99</v>
      </c>
      <c r="F361" s="4">
        <v>94.12</v>
      </c>
      <c r="G361" s="16">
        <f t="shared" si="9"/>
        <v>9317.8799999999992</v>
      </c>
    </row>
    <row r="362" spans="2:7" x14ac:dyDescent="0.25">
      <c r="B362" s="3" t="s">
        <v>5</v>
      </c>
      <c r="C362" s="3" t="s">
        <v>54</v>
      </c>
      <c r="D362" s="9" t="s">
        <v>933</v>
      </c>
      <c r="E362" s="4">
        <v>2</v>
      </c>
      <c r="F362" s="4">
        <v>99.17</v>
      </c>
      <c r="G362" s="16">
        <f t="shared" si="9"/>
        <v>198.34</v>
      </c>
    </row>
    <row r="363" spans="2:7" x14ac:dyDescent="0.25">
      <c r="B363" s="3" t="s">
        <v>5</v>
      </c>
      <c r="C363" s="3" t="s">
        <v>28</v>
      </c>
      <c r="D363" s="9" t="s">
        <v>934</v>
      </c>
      <c r="E363" s="4">
        <v>144.35</v>
      </c>
      <c r="F363" s="4">
        <v>340.05</v>
      </c>
      <c r="G363" s="16">
        <f t="shared" si="9"/>
        <v>49086.22</v>
      </c>
    </row>
    <row r="364" spans="2:7" x14ac:dyDescent="0.25">
      <c r="B364" s="3" t="s">
        <v>5</v>
      </c>
      <c r="C364" s="3" t="s">
        <v>28</v>
      </c>
      <c r="D364" s="9" t="s">
        <v>935</v>
      </c>
      <c r="E364" s="4">
        <v>492.12</v>
      </c>
      <c r="F364" s="4">
        <v>247.18</v>
      </c>
      <c r="G364" s="16">
        <f t="shared" si="9"/>
        <v>121642.22</v>
      </c>
    </row>
    <row r="365" spans="2:7" x14ac:dyDescent="0.25">
      <c r="B365" s="3" t="s">
        <v>5</v>
      </c>
      <c r="C365" s="3" t="s">
        <v>28</v>
      </c>
      <c r="D365" s="9" t="s">
        <v>936</v>
      </c>
      <c r="E365" s="4">
        <v>87.5</v>
      </c>
      <c r="F365" s="4">
        <v>97.07</v>
      </c>
      <c r="G365" s="16">
        <f t="shared" si="9"/>
        <v>8493.6299999999992</v>
      </c>
    </row>
    <row r="366" spans="2:7" x14ac:dyDescent="0.25">
      <c r="B366" s="3" t="s">
        <v>5</v>
      </c>
      <c r="C366" s="3" t="s">
        <v>28</v>
      </c>
      <c r="D366" s="9" t="s">
        <v>937</v>
      </c>
      <c r="E366" s="4">
        <v>287.5</v>
      </c>
      <c r="F366" s="4">
        <v>147.72999999999999</v>
      </c>
      <c r="G366" s="16">
        <f t="shared" ref="G366:G402" si="10">ROUND(E366*F366,2)</f>
        <v>42472.38</v>
      </c>
    </row>
    <row r="367" spans="2:7" x14ac:dyDescent="0.25">
      <c r="B367" s="3" t="s">
        <v>5</v>
      </c>
      <c r="C367" s="3" t="s">
        <v>28</v>
      </c>
      <c r="D367" s="9" t="s">
        <v>938</v>
      </c>
      <c r="E367" s="4">
        <v>134.25</v>
      </c>
      <c r="F367" s="4">
        <v>55.65</v>
      </c>
      <c r="G367" s="16">
        <f t="shared" si="10"/>
        <v>7471.01</v>
      </c>
    </row>
    <row r="368" spans="2:7" x14ac:dyDescent="0.25">
      <c r="B368" s="3" t="s">
        <v>5</v>
      </c>
      <c r="C368" s="3" t="s">
        <v>28</v>
      </c>
      <c r="D368" s="9" t="s">
        <v>939</v>
      </c>
      <c r="E368" s="4">
        <v>398</v>
      </c>
      <c r="F368" s="4">
        <v>34.44</v>
      </c>
      <c r="G368" s="16">
        <f t="shared" si="10"/>
        <v>13707.12</v>
      </c>
    </row>
    <row r="369" spans="2:7" x14ac:dyDescent="0.25">
      <c r="B369" s="3" t="s">
        <v>5</v>
      </c>
      <c r="C369" s="3" t="s">
        <v>54</v>
      </c>
      <c r="D369" s="9" t="s">
        <v>940</v>
      </c>
      <c r="E369" s="4">
        <v>8</v>
      </c>
      <c r="F369" s="4">
        <v>2252.9</v>
      </c>
      <c r="G369" s="16">
        <f t="shared" si="10"/>
        <v>18023.2</v>
      </c>
    </row>
    <row r="370" spans="2:7" x14ac:dyDescent="0.25">
      <c r="B370" s="3" t="s">
        <v>5</v>
      </c>
      <c r="C370" s="3" t="s">
        <v>54</v>
      </c>
      <c r="D370" s="9" t="s">
        <v>941</v>
      </c>
      <c r="E370" s="4">
        <v>1</v>
      </c>
      <c r="F370" s="4">
        <v>2407.98</v>
      </c>
      <c r="G370" s="16">
        <f t="shared" si="10"/>
        <v>2407.98</v>
      </c>
    </row>
    <row r="371" spans="2:7" x14ac:dyDescent="0.25">
      <c r="B371" s="3" t="s">
        <v>5</v>
      </c>
      <c r="C371" s="3" t="s">
        <v>54</v>
      </c>
      <c r="D371" s="9" t="s">
        <v>942</v>
      </c>
      <c r="E371" s="4">
        <v>1</v>
      </c>
      <c r="F371" s="4">
        <v>2689.13</v>
      </c>
      <c r="G371" s="16">
        <f t="shared" si="10"/>
        <v>2689.13</v>
      </c>
    </row>
    <row r="372" spans="2:7" x14ac:dyDescent="0.25">
      <c r="B372" s="3" t="s">
        <v>5</v>
      </c>
      <c r="C372" s="3" t="s">
        <v>54</v>
      </c>
      <c r="D372" s="9" t="s">
        <v>943</v>
      </c>
      <c r="E372" s="4">
        <v>17</v>
      </c>
      <c r="F372" s="4">
        <v>5760.3</v>
      </c>
      <c r="G372" s="16">
        <f t="shared" si="10"/>
        <v>97925.1</v>
      </c>
    </row>
    <row r="373" spans="2:7" x14ac:dyDescent="0.25">
      <c r="B373" s="3" t="s">
        <v>5</v>
      </c>
      <c r="C373" s="3" t="s">
        <v>54</v>
      </c>
      <c r="D373" s="9" t="s">
        <v>944</v>
      </c>
      <c r="E373" s="4">
        <v>5</v>
      </c>
      <c r="F373" s="4">
        <v>5617.23</v>
      </c>
      <c r="G373" s="16">
        <f t="shared" si="10"/>
        <v>28086.15</v>
      </c>
    </row>
    <row r="374" spans="2:7" ht="16.5" customHeight="1" x14ac:dyDescent="0.25">
      <c r="B374" s="3" t="s">
        <v>5</v>
      </c>
      <c r="C374" s="3" t="s">
        <v>54</v>
      </c>
      <c r="D374" s="9" t="s">
        <v>945</v>
      </c>
      <c r="E374" s="4">
        <v>2</v>
      </c>
      <c r="F374" s="4">
        <v>8478.27</v>
      </c>
      <c r="G374" s="16">
        <f t="shared" si="10"/>
        <v>16956.54</v>
      </c>
    </row>
    <row r="375" spans="2:7" ht="16.5" customHeight="1" x14ac:dyDescent="0.25">
      <c r="B375" s="3" t="s">
        <v>5</v>
      </c>
      <c r="C375" s="3" t="s">
        <v>54</v>
      </c>
      <c r="D375" s="9" t="s">
        <v>946</v>
      </c>
      <c r="E375" s="4">
        <v>2</v>
      </c>
      <c r="F375" s="4">
        <v>7449.57</v>
      </c>
      <c r="G375" s="16">
        <f t="shared" si="10"/>
        <v>14899.14</v>
      </c>
    </row>
    <row r="376" spans="2:7" x14ac:dyDescent="0.25">
      <c r="B376" s="3" t="s">
        <v>5</v>
      </c>
      <c r="C376" s="3" t="s">
        <v>54</v>
      </c>
      <c r="D376" s="9" t="s">
        <v>947</v>
      </c>
      <c r="E376" s="4">
        <v>1</v>
      </c>
      <c r="F376" s="4">
        <v>3756.59</v>
      </c>
      <c r="G376" s="16">
        <f t="shared" si="10"/>
        <v>3756.59</v>
      </c>
    </row>
    <row r="377" spans="2:7" x14ac:dyDescent="0.25">
      <c r="B377" s="3" t="s">
        <v>5</v>
      </c>
      <c r="C377" s="3" t="s">
        <v>54</v>
      </c>
      <c r="D377" s="9" t="s">
        <v>948</v>
      </c>
      <c r="E377" s="4">
        <v>1</v>
      </c>
      <c r="F377" s="4">
        <v>1156.42</v>
      </c>
      <c r="G377" s="16">
        <f t="shared" si="10"/>
        <v>1156.42</v>
      </c>
    </row>
    <row r="378" spans="2:7" x14ac:dyDescent="0.25">
      <c r="B378" s="3" t="s">
        <v>5</v>
      </c>
      <c r="C378" s="3" t="s">
        <v>54</v>
      </c>
      <c r="D378" s="9" t="s">
        <v>949</v>
      </c>
      <c r="E378" s="4">
        <v>9</v>
      </c>
      <c r="F378" s="4">
        <v>1126.5</v>
      </c>
      <c r="G378" s="16">
        <f t="shared" si="10"/>
        <v>10138.5</v>
      </c>
    </row>
    <row r="379" spans="2:7" x14ac:dyDescent="0.25">
      <c r="B379" s="3" t="s">
        <v>5</v>
      </c>
      <c r="C379" s="3" t="s">
        <v>54</v>
      </c>
      <c r="D379" s="9" t="s">
        <v>950</v>
      </c>
      <c r="E379" s="4">
        <v>8</v>
      </c>
      <c r="F379" s="4">
        <v>838.55</v>
      </c>
      <c r="G379" s="16">
        <f t="shared" si="10"/>
        <v>6708.4</v>
      </c>
    </row>
    <row r="380" spans="2:7" x14ac:dyDescent="0.25">
      <c r="B380" s="3" t="s">
        <v>5</v>
      </c>
      <c r="C380" s="3" t="s">
        <v>54</v>
      </c>
      <c r="D380" s="9" t="s">
        <v>951</v>
      </c>
      <c r="E380" s="4">
        <v>3</v>
      </c>
      <c r="F380" s="4">
        <v>1187.56</v>
      </c>
      <c r="G380" s="16">
        <f t="shared" si="10"/>
        <v>3562.68</v>
      </c>
    </row>
    <row r="381" spans="2:7" x14ac:dyDescent="0.25">
      <c r="B381" s="3" t="s">
        <v>5</v>
      </c>
      <c r="C381" s="3" t="s">
        <v>54</v>
      </c>
      <c r="D381" s="9" t="s">
        <v>952</v>
      </c>
      <c r="E381" s="4">
        <v>58</v>
      </c>
      <c r="F381" s="4">
        <v>1220.26</v>
      </c>
      <c r="G381" s="16">
        <f t="shared" si="10"/>
        <v>70775.08</v>
      </c>
    </row>
    <row r="382" spans="2:7" x14ac:dyDescent="0.25">
      <c r="B382" s="3" t="s">
        <v>5</v>
      </c>
      <c r="C382" s="3" t="s">
        <v>54</v>
      </c>
      <c r="D382" s="9" t="s">
        <v>953</v>
      </c>
      <c r="E382" s="4">
        <v>19</v>
      </c>
      <c r="F382" s="4">
        <v>1326.33</v>
      </c>
      <c r="G382" s="16">
        <f t="shared" si="10"/>
        <v>25200.27</v>
      </c>
    </row>
    <row r="383" spans="2:7" x14ac:dyDescent="0.25">
      <c r="B383" s="3" t="s">
        <v>5</v>
      </c>
      <c r="C383" s="3" t="s">
        <v>54</v>
      </c>
      <c r="D383" s="9" t="s">
        <v>954</v>
      </c>
      <c r="E383" s="4">
        <v>41</v>
      </c>
      <c r="F383" s="4">
        <v>1616.27</v>
      </c>
      <c r="G383" s="16">
        <f t="shared" si="10"/>
        <v>66267.070000000007</v>
      </c>
    </row>
    <row r="384" spans="2:7" x14ac:dyDescent="0.25">
      <c r="B384" s="3" t="s">
        <v>5</v>
      </c>
      <c r="C384" s="3" t="s">
        <v>54</v>
      </c>
      <c r="D384" s="9" t="s">
        <v>955</v>
      </c>
      <c r="E384" s="4">
        <v>66</v>
      </c>
      <c r="F384" s="4">
        <v>1796.39</v>
      </c>
      <c r="G384" s="16">
        <f t="shared" si="10"/>
        <v>118561.74</v>
      </c>
    </row>
    <row r="385" spans="2:7" x14ac:dyDescent="0.25">
      <c r="B385" s="3" t="s">
        <v>5</v>
      </c>
      <c r="C385" s="3" t="s">
        <v>54</v>
      </c>
      <c r="D385" s="9" t="s">
        <v>956</v>
      </c>
      <c r="E385" s="4">
        <v>20</v>
      </c>
      <c r="F385" s="4">
        <v>1855.54</v>
      </c>
      <c r="G385" s="16">
        <f t="shared" si="10"/>
        <v>37110.800000000003</v>
      </c>
    </row>
    <row r="386" spans="2:7" x14ac:dyDescent="0.25">
      <c r="B386" s="3" t="s">
        <v>5</v>
      </c>
      <c r="C386" s="3" t="s">
        <v>54</v>
      </c>
      <c r="D386" s="9" t="s">
        <v>957</v>
      </c>
      <c r="E386" s="4">
        <v>24</v>
      </c>
      <c r="F386" s="4">
        <v>1920.39</v>
      </c>
      <c r="G386" s="16">
        <f t="shared" si="10"/>
        <v>46089.36</v>
      </c>
    </row>
    <row r="387" spans="2:7" x14ac:dyDescent="0.25">
      <c r="B387" s="3" t="s">
        <v>5</v>
      </c>
      <c r="C387" s="3" t="s">
        <v>54</v>
      </c>
      <c r="D387" s="9" t="s">
        <v>958</v>
      </c>
      <c r="E387" s="4">
        <v>34</v>
      </c>
      <c r="F387" s="4">
        <v>1975.72</v>
      </c>
      <c r="G387" s="16">
        <f t="shared" si="10"/>
        <v>67174.48</v>
      </c>
    </row>
    <row r="388" spans="2:7" x14ac:dyDescent="0.25">
      <c r="B388" s="3" t="s">
        <v>5</v>
      </c>
      <c r="C388" s="3" t="s">
        <v>54</v>
      </c>
      <c r="D388" s="9" t="s">
        <v>959</v>
      </c>
      <c r="E388" s="4">
        <v>26</v>
      </c>
      <c r="F388" s="4">
        <v>1983.35</v>
      </c>
      <c r="G388" s="16">
        <f t="shared" si="10"/>
        <v>51567.1</v>
      </c>
    </row>
    <row r="389" spans="2:7" x14ac:dyDescent="0.25">
      <c r="B389" s="3" t="s">
        <v>5</v>
      </c>
      <c r="C389" s="3" t="s">
        <v>54</v>
      </c>
      <c r="D389" s="9" t="s">
        <v>960</v>
      </c>
      <c r="E389" s="4">
        <v>81</v>
      </c>
      <c r="F389" s="4">
        <v>771.83</v>
      </c>
      <c r="G389" s="16">
        <f t="shared" si="10"/>
        <v>62518.23</v>
      </c>
    </row>
    <row r="390" spans="2:7" x14ac:dyDescent="0.25">
      <c r="B390" s="3" t="s">
        <v>5</v>
      </c>
      <c r="C390" s="3" t="s">
        <v>54</v>
      </c>
      <c r="D390" s="9" t="s">
        <v>961</v>
      </c>
      <c r="E390" s="4">
        <v>83</v>
      </c>
      <c r="F390" s="4">
        <v>925.6</v>
      </c>
      <c r="G390" s="16">
        <f t="shared" si="10"/>
        <v>76824.800000000003</v>
      </c>
    </row>
    <row r="391" spans="2:7" x14ac:dyDescent="0.25">
      <c r="B391" s="3" t="s">
        <v>5</v>
      </c>
      <c r="C391" s="3" t="s">
        <v>52</v>
      </c>
      <c r="D391" s="9" t="s">
        <v>962</v>
      </c>
      <c r="E391" s="4">
        <v>12.6</v>
      </c>
      <c r="F391" s="4">
        <v>46.84</v>
      </c>
      <c r="G391" s="16">
        <f t="shared" si="10"/>
        <v>590.17999999999995</v>
      </c>
    </row>
    <row r="392" spans="2:7" x14ac:dyDescent="0.25">
      <c r="B392" s="3" t="s">
        <v>5</v>
      </c>
      <c r="C392" s="3" t="s">
        <v>28</v>
      </c>
      <c r="D392" s="9" t="s">
        <v>963</v>
      </c>
      <c r="E392" s="4">
        <v>22</v>
      </c>
      <c r="F392" s="4">
        <v>63.96</v>
      </c>
      <c r="G392" s="16">
        <f t="shared" si="10"/>
        <v>1407.12</v>
      </c>
    </row>
    <row r="393" spans="2:7" x14ac:dyDescent="0.25">
      <c r="B393" s="3" t="s">
        <v>5</v>
      </c>
      <c r="C393" s="3" t="s">
        <v>28</v>
      </c>
      <c r="D393" s="9" t="s">
        <v>964</v>
      </c>
      <c r="E393" s="4">
        <v>11</v>
      </c>
      <c r="F393" s="4">
        <v>15.96</v>
      </c>
      <c r="G393" s="16">
        <f t="shared" si="10"/>
        <v>175.56</v>
      </c>
    </row>
    <row r="394" spans="2:7" x14ac:dyDescent="0.25">
      <c r="B394" s="3" t="s">
        <v>5</v>
      </c>
      <c r="C394" s="3" t="s">
        <v>54</v>
      </c>
      <c r="D394" s="9" t="s">
        <v>965</v>
      </c>
      <c r="E394" s="4">
        <v>2</v>
      </c>
      <c r="F394" s="4">
        <v>374.38</v>
      </c>
      <c r="G394" s="16">
        <f t="shared" si="10"/>
        <v>748.76</v>
      </c>
    </row>
    <row r="395" spans="2:7" x14ac:dyDescent="0.25">
      <c r="B395" s="3" t="s">
        <v>5</v>
      </c>
      <c r="C395" s="3" t="s">
        <v>54</v>
      </c>
      <c r="D395" s="9" t="s">
        <v>966</v>
      </c>
      <c r="E395" s="4">
        <v>4</v>
      </c>
      <c r="F395" s="4">
        <v>785.96</v>
      </c>
      <c r="G395" s="16">
        <f t="shared" si="10"/>
        <v>3143.84</v>
      </c>
    </row>
    <row r="396" spans="2:7" x14ac:dyDescent="0.25">
      <c r="B396" s="3" t="s">
        <v>5</v>
      </c>
      <c r="C396" s="3" t="s">
        <v>54</v>
      </c>
      <c r="D396" s="9" t="s">
        <v>967</v>
      </c>
      <c r="E396" s="4">
        <v>33</v>
      </c>
      <c r="F396" s="4">
        <v>83.04</v>
      </c>
      <c r="G396" s="16">
        <f t="shared" si="10"/>
        <v>2740.32</v>
      </c>
    </row>
    <row r="397" spans="2:7" x14ac:dyDescent="0.25">
      <c r="B397" s="3" t="s">
        <v>5</v>
      </c>
      <c r="C397" s="3" t="s">
        <v>54</v>
      </c>
      <c r="D397" s="9" t="s">
        <v>968</v>
      </c>
      <c r="E397" s="4">
        <v>34</v>
      </c>
      <c r="F397" s="4">
        <v>34.86</v>
      </c>
      <c r="G397" s="16">
        <f t="shared" si="10"/>
        <v>1185.24</v>
      </c>
    </row>
    <row r="398" spans="2:7" x14ac:dyDescent="0.25">
      <c r="B398" s="3" t="s">
        <v>5</v>
      </c>
      <c r="C398" s="3" t="s">
        <v>54</v>
      </c>
      <c r="D398" s="9" t="s">
        <v>969</v>
      </c>
      <c r="E398" s="4">
        <v>40</v>
      </c>
      <c r="F398" s="4">
        <v>148.30000000000001</v>
      </c>
      <c r="G398" s="16">
        <f t="shared" si="10"/>
        <v>5932</v>
      </c>
    </row>
    <row r="399" spans="2:7" x14ac:dyDescent="0.25">
      <c r="B399" s="3" t="s">
        <v>5</v>
      </c>
      <c r="C399" s="3" t="s">
        <v>54</v>
      </c>
      <c r="D399" s="9" t="s">
        <v>970</v>
      </c>
      <c r="E399" s="4">
        <v>9</v>
      </c>
      <c r="F399" s="4">
        <v>297.89</v>
      </c>
      <c r="G399" s="16">
        <f t="shared" si="10"/>
        <v>2681.01</v>
      </c>
    </row>
    <row r="400" spans="2:7" x14ac:dyDescent="0.25">
      <c r="B400" s="3" t="s">
        <v>5</v>
      </c>
      <c r="C400" s="3" t="s">
        <v>28</v>
      </c>
      <c r="D400" s="9" t="s">
        <v>971</v>
      </c>
      <c r="E400" s="4">
        <v>2302.3000000000002</v>
      </c>
      <c r="F400" s="4">
        <v>12.68</v>
      </c>
      <c r="G400" s="16">
        <f t="shared" si="10"/>
        <v>29193.16</v>
      </c>
    </row>
    <row r="401" spans="2:7" x14ac:dyDescent="0.25">
      <c r="B401" s="3"/>
      <c r="C401" s="3"/>
      <c r="D401" s="48" t="s">
        <v>972</v>
      </c>
      <c r="E401" s="4"/>
      <c r="F401" s="4"/>
      <c r="G401" s="16">
        <f>SUM(G302:G400)</f>
        <v>3257044.72</v>
      </c>
    </row>
    <row r="402" spans="2:7" x14ac:dyDescent="0.25">
      <c r="B402" s="5"/>
      <c r="C402" s="5"/>
      <c r="D402" s="10" t="s">
        <v>973</v>
      </c>
      <c r="E402" s="7">
        <v>1</v>
      </c>
      <c r="F402" s="6">
        <f>G221+G302+G303+G304+G305+G306+G307+G308+G309+G310+G311+G312+G313+G314+G315+G316+G317+G318+G319+G320+G321+G322+G323+G324+G325+G326+G327+G328+G329+G330+G331+G332+G333+G334+G335+G336+G337+G338+G339+G340+G341+G342+G343+G344+G345+G346+G347+G348+G349+G350+G351+G352+G353+G354+G355+G356+G357+G358+G359+G360+G361+G362+G363+G364+G365+G366+G367+G368+G369+G370+G371+G372+G373+G374+G375+G376+G377+G378+G379+G380+G381+G382+G383+G384+G385+G386+G387+G388+G389+G390+G391+G392+G393+G394+G395+G396+G397+G398+G399+G400</f>
        <v>3856237.79</v>
      </c>
      <c r="G402" s="17">
        <f t="shared" si="10"/>
        <v>3856237.79</v>
      </c>
    </row>
    <row r="403" spans="2:7" x14ac:dyDescent="0.25">
      <c r="B403" s="26" t="s">
        <v>4</v>
      </c>
      <c r="C403" s="26" t="s">
        <v>974</v>
      </c>
      <c r="D403" s="26" t="s">
        <v>975</v>
      </c>
      <c r="E403" s="26">
        <f>E428</f>
        <v>1</v>
      </c>
      <c r="F403" s="26">
        <f>F428</f>
        <v>258980.3</v>
      </c>
      <c r="G403" s="47">
        <f>G428</f>
        <v>258980.3</v>
      </c>
    </row>
    <row r="404" spans="2:7" x14ac:dyDescent="0.25">
      <c r="B404" s="3" t="s">
        <v>5</v>
      </c>
      <c r="C404" s="3" t="s">
        <v>52</v>
      </c>
      <c r="D404" s="9" t="s">
        <v>976</v>
      </c>
      <c r="E404" s="4">
        <v>1112</v>
      </c>
      <c r="F404" s="4">
        <v>79</v>
      </c>
      <c r="G404" s="16">
        <f t="shared" ref="G404:G428" si="11">ROUND(E404*F404,2)</f>
        <v>87848</v>
      </c>
    </row>
    <row r="405" spans="2:7" x14ac:dyDescent="0.25">
      <c r="B405" s="3" t="s">
        <v>5</v>
      </c>
      <c r="C405" s="3" t="s">
        <v>52</v>
      </c>
      <c r="D405" s="9" t="s">
        <v>977</v>
      </c>
      <c r="E405" s="4">
        <v>1024.31</v>
      </c>
      <c r="F405" s="4">
        <v>57.52</v>
      </c>
      <c r="G405" s="16">
        <f t="shared" si="11"/>
        <v>58918.31</v>
      </c>
    </row>
    <row r="406" spans="2:7" x14ac:dyDescent="0.25">
      <c r="B406" s="3" t="s">
        <v>5</v>
      </c>
      <c r="C406" s="3" t="s">
        <v>52</v>
      </c>
      <c r="D406" s="9" t="s">
        <v>978</v>
      </c>
      <c r="E406" s="4">
        <v>0</v>
      </c>
      <c r="F406" s="4">
        <v>146.28</v>
      </c>
      <c r="G406" s="16">
        <f t="shared" si="11"/>
        <v>0</v>
      </c>
    </row>
    <row r="407" spans="2:7" x14ac:dyDescent="0.25">
      <c r="B407" s="3" t="s">
        <v>5</v>
      </c>
      <c r="C407" s="3" t="s">
        <v>52</v>
      </c>
      <c r="D407" s="9" t="s">
        <v>979</v>
      </c>
      <c r="E407" s="4">
        <v>7.32</v>
      </c>
      <c r="F407" s="4">
        <v>101.67</v>
      </c>
      <c r="G407" s="16">
        <f t="shared" si="11"/>
        <v>744.22</v>
      </c>
    </row>
    <row r="408" spans="2:7" x14ac:dyDescent="0.25">
      <c r="B408" s="3" t="s">
        <v>5</v>
      </c>
      <c r="C408" s="3" t="s">
        <v>52</v>
      </c>
      <c r="D408" s="9" t="s">
        <v>980</v>
      </c>
      <c r="E408" s="4">
        <v>66.78</v>
      </c>
      <c r="F408" s="4">
        <v>83.57</v>
      </c>
      <c r="G408" s="16">
        <f t="shared" si="11"/>
        <v>5580.8</v>
      </c>
    </row>
    <row r="409" spans="2:7" x14ac:dyDescent="0.25">
      <c r="B409" s="3" t="s">
        <v>5</v>
      </c>
      <c r="C409" s="3" t="s">
        <v>52</v>
      </c>
      <c r="D409" s="9" t="s">
        <v>981</v>
      </c>
      <c r="E409" s="4">
        <v>279.25</v>
      </c>
      <c r="F409" s="4">
        <v>123.61</v>
      </c>
      <c r="G409" s="16">
        <f t="shared" si="11"/>
        <v>34518.089999999997</v>
      </c>
    </row>
    <row r="410" spans="2:7" x14ac:dyDescent="0.25">
      <c r="B410" s="3" t="s">
        <v>5</v>
      </c>
      <c r="C410" s="3" t="s">
        <v>52</v>
      </c>
      <c r="D410" s="9" t="s">
        <v>982</v>
      </c>
      <c r="E410" s="4">
        <v>0</v>
      </c>
      <c r="F410" s="4">
        <v>92.92</v>
      </c>
      <c r="G410" s="16">
        <f t="shared" si="11"/>
        <v>0</v>
      </c>
    </row>
    <row r="411" spans="2:7" x14ac:dyDescent="0.25">
      <c r="B411" s="3" t="s">
        <v>5</v>
      </c>
      <c r="C411" s="3" t="s">
        <v>52</v>
      </c>
      <c r="D411" s="9" t="s">
        <v>983</v>
      </c>
      <c r="E411" s="4">
        <v>0</v>
      </c>
      <c r="F411" s="4">
        <v>223.14</v>
      </c>
      <c r="G411" s="16">
        <f t="shared" si="11"/>
        <v>0</v>
      </c>
    </row>
    <row r="412" spans="2:7" x14ac:dyDescent="0.25">
      <c r="B412" s="3" t="s">
        <v>5</v>
      </c>
      <c r="C412" s="3" t="s">
        <v>52</v>
      </c>
      <c r="D412" s="9" t="s">
        <v>984</v>
      </c>
      <c r="E412" s="4">
        <v>56.79</v>
      </c>
      <c r="F412" s="4">
        <v>95.1</v>
      </c>
      <c r="G412" s="16">
        <f t="shared" si="11"/>
        <v>5400.73</v>
      </c>
    </row>
    <row r="413" spans="2:7" x14ac:dyDescent="0.25">
      <c r="B413" s="3" t="s">
        <v>5</v>
      </c>
      <c r="C413" s="3" t="s">
        <v>52</v>
      </c>
      <c r="D413" s="9" t="s">
        <v>985</v>
      </c>
      <c r="E413" s="4">
        <v>38.58</v>
      </c>
      <c r="F413" s="4">
        <v>96.96</v>
      </c>
      <c r="G413" s="16">
        <f t="shared" si="11"/>
        <v>3740.72</v>
      </c>
    </row>
    <row r="414" spans="2:7" x14ac:dyDescent="0.25">
      <c r="B414" s="3" t="s">
        <v>5</v>
      </c>
      <c r="C414" s="3" t="s">
        <v>52</v>
      </c>
      <c r="D414" s="9" t="s">
        <v>986</v>
      </c>
      <c r="E414" s="4">
        <v>55.36</v>
      </c>
      <c r="F414" s="4">
        <v>107.06</v>
      </c>
      <c r="G414" s="16">
        <f t="shared" si="11"/>
        <v>5926.84</v>
      </c>
    </row>
    <row r="415" spans="2:7" x14ac:dyDescent="0.25">
      <c r="B415" s="3" t="s">
        <v>5</v>
      </c>
      <c r="C415" s="3" t="s">
        <v>52</v>
      </c>
      <c r="D415" s="9" t="s">
        <v>987</v>
      </c>
      <c r="E415" s="4">
        <v>15.57</v>
      </c>
      <c r="F415" s="4">
        <v>136.44999999999999</v>
      </c>
      <c r="G415" s="16">
        <f t="shared" si="11"/>
        <v>2124.5300000000002</v>
      </c>
    </row>
    <row r="416" spans="2:7" x14ac:dyDescent="0.25">
      <c r="B416" s="3" t="s">
        <v>5</v>
      </c>
      <c r="C416" s="3" t="s">
        <v>52</v>
      </c>
      <c r="D416" s="9" t="s">
        <v>988</v>
      </c>
      <c r="E416" s="4">
        <v>0</v>
      </c>
      <c r="F416" s="4">
        <v>119.73</v>
      </c>
      <c r="G416" s="16">
        <f t="shared" si="11"/>
        <v>0</v>
      </c>
    </row>
    <row r="417" spans="2:7" x14ac:dyDescent="0.25">
      <c r="B417" s="3" t="s">
        <v>5</v>
      </c>
      <c r="C417" s="3" t="s">
        <v>52</v>
      </c>
      <c r="D417" s="9" t="s">
        <v>989</v>
      </c>
      <c r="E417" s="4">
        <v>0</v>
      </c>
      <c r="F417" s="4">
        <v>79.790000000000006</v>
      </c>
      <c r="G417" s="16">
        <f t="shared" si="11"/>
        <v>0</v>
      </c>
    </row>
    <row r="418" spans="2:7" x14ac:dyDescent="0.25">
      <c r="B418" s="3" t="s">
        <v>5</v>
      </c>
      <c r="C418" s="3" t="s">
        <v>52</v>
      </c>
      <c r="D418" s="9" t="s">
        <v>990</v>
      </c>
      <c r="E418" s="4">
        <v>23.4</v>
      </c>
      <c r="F418" s="4">
        <v>82.79</v>
      </c>
      <c r="G418" s="16">
        <f t="shared" si="11"/>
        <v>1937.29</v>
      </c>
    </row>
    <row r="419" spans="2:7" x14ac:dyDescent="0.25">
      <c r="B419" s="3" t="s">
        <v>5</v>
      </c>
      <c r="C419" s="3" t="s">
        <v>52</v>
      </c>
      <c r="D419" s="9" t="s">
        <v>991</v>
      </c>
      <c r="E419" s="4">
        <v>6.4</v>
      </c>
      <c r="F419" s="4">
        <v>1927.14</v>
      </c>
      <c r="G419" s="16">
        <f t="shared" si="11"/>
        <v>12333.7</v>
      </c>
    </row>
    <row r="420" spans="2:7" x14ac:dyDescent="0.25">
      <c r="B420" s="3" t="s">
        <v>5</v>
      </c>
      <c r="C420" s="3" t="s">
        <v>52</v>
      </c>
      <c r="D420" s="9" t="s">
        <v>992</v>
      </c>
      <c r="E420" s="4">
        <v>92.4</v>
      </c>
      <c r="F420" s="4">
        <v>14.3</v>
      </c>
      <c r="G420" s="16">
        <f t="shared" si="11"/>
        <v>1321.32</v>
      </c>
    </row>
    <row r="421" spans="2:7" x14ac:dyDescent="0.25">
      <c r="B421" s="3" t="s">
        <v>5</v>
      </c>
      <c r="C421" s="3" t="s">
        <v>52</v>
      </c>
      <c r="D421" s="9" t="s">
        <v>993</v>
      </c>
      <c r="E421" s="4">
        <v>9.48</v>
      </c>
      <c r="F421" s="4">
        <v>50.61</v>
      </c>
      <c r="G421" s="16">
        <f t="shared" si="11"/>
        <v>479.78</v>
      </c>
    </row>
    <row r="422" spans="2:7" x14ac:dyDescent="0.25">
      <c r="B422" s="3" t="s">
        <v>5</v>
      </c>
      <c r="C422" s="3" t="s">
        <v>52</v>
      </c>
      <c r="D422" s="9" t="s">
        <v>994</v>
      </c>
      <c r="E422" s="4">
        <v>490.93</v>
      </c>
      <c r="F422" s="4">
        <v>46.08</v>
      </c>
      <c r="G422" s="16">
        <f t="shared" si="11"/>
        <v>22622.05</v>
      </c>
    </row>
    <row r="423" spans="2:7" x14ac:dyDescent="0.25">
      <c r="B423" s="3" t="s">
        <v>5</v>
      </c>
      <c r="C423" s="3" t="s">
        <v>52</v>
      </c>
      <c r="D423" s="9" t="s">
        <v>995</v>
      </c>
      <c r="E423" s="4">
        <v>1.45</v>
      </c>
      <c r="F423" s="4">
        <v>165.95</v>
      </c>
      <c r="G423" s="16">
        <f t="shared" si="11"/>
        <v>240.63</v>
      </c>
    </row>
    <row r="424" spans="2:7" x14ac:dyDescent="0.25">
      <c r="B424" s="3" t="s">
        <v>5</v>
      </c>
      <c r="C424" s="3" t="s">
        <v>52</v>
      </c>
      <c r="D424" s="9" t="s">
        <v>996</v>
      </c>
      <c r="E424" s="4">
        <v>31.91</v>
      </c>
      <c r="F424" s="4">
        <v>33.42</v>
      </c>
      <c r="G424" s="16">
        <f t="shared" si="11"/>
        <v>1066.43</v>
      </c>
    </row>
    <row r="425" spans="2:7" x14ac:dyDescent="0.25">
      <c r="B425" s="3" t="s">
        <v>5</v>
      </c>
      <c r="C425" s="3" t="s">
        <v>52</v>
      </c>
      <c r="D425" s="9" t="s">
        <v>997</v>
      </c>
      <c r="E425" s="4">
        <v>205.81</v>
      </c>
      <c r="F425" s="4">
        <v>26.96</v>
      </c>
      <c r="G425" s="16">
        <f t="shared" si="11"/>
        <v>5548.64</v>
      </c>
    </row>
    <row r="426" spans="2:7" x14ac:dyDescent="0.25">
      <c r="B426" s="3" t="s">
        <v>5</v>
      </c>
      <c r="C426" s="3" t="s">
        <v>78</v>
      </c>
      <c r="D426" s="9" t="s">
        <v>998</v>
      </c>
      <c r="E426" s="4">
        <v>0</v>
      </c>
      <c r="F426" s="4">
        <v>171.1</v>
      </c>
      <c r="G426" s="16">
        <f t="shared" si="11"/>
        <v>0</v>
      </c>
    </row>
    <row r="427" spans="2:7" x14ac:dyDescent="0.25">
      <c r="B427" s="3" t="s">
        <v>5</v>
      </c>
      <c r="C427" s="3" t="s">
        <v>54</v>
      </c>
      <c r="D427" s="9" t="s">
        <v>999</v>
      </c>
      <c r="E427" s="4">
        <v>46</v>
      </c>
      <c r="F427" s="4">
        <v>187.57</v>
      </c>
      <c r="G427" s="16">
        <f t="shared" si="11"/>
        <v>8628.2199999999993</v>
      </c>
    </row>
    <row r="428" spans="2:7" x14ac:dyDescent="0.25">
      <c r="B428" s="5"/>
      <c r="C428" s="5"/>
      <c r="D428" s="10" t="s">
        <v>1000</v>
      </c>
      <c r="E428" s="7">
        <v>1</v>
      </c>
      <c r="F428" s="6">
        <f>SUM(G404:G427)</f>
        <v>258980.3</v>
      </c>
      <c r="G428" s="17">
        <f t="shared" si="11"/>
        <v>258980.3</v>
      </c>
    </row>
    <row r="429" spans="2:7" x14ac:dyDescent="0.25">
      <c r="B429" s="26" t="s">
        <v>4</v>
      </c>
      <c r="C429" s="26" t="s">
        <v>1001</v>
      </c>
      <c r="D429" s="26" t="s">
        <v>1002</v>
      </c>
      <c r="E429" s="26">
        <f>E439</f>
        <v>1</v>
      </c>
      <c r="F429" s="26">
        <f>F439</f>
        <v>358875.32</v>
      </c>
      <c r="G429" s="47">
        <f>G439</f>
        <v>358875.32</v>
      </c>
    </row>
    <row r="430" spans="2:7" x14ac:dyDescent="0.25">
      <c r="B430" s="3" t="s">
        <v>5</v>
      </c>
      <c r="C430" s="3" t="s">
        <v>52</v>
      </c>
      <c r="D430" s="9" t="s">
        <v>1003</v>
      </c>
      <c r="E430" s="4">
        <v>16742.53</v>
      </c>
      <c r="F430" s="4">
        <v>6.55</v>
      </c>
      <c r="G430" s="16">
        <f t="shared" ref="G430:G439" si="12">ROUND(E430*F430,2)</f>
        <v>109663.57</v>
      </c>
    </row>
    <row r="431" spans="2:7" x14ac:dyDescent="0.25">
      <c r="B431" s="3" t="s">
        <v>5</v>
      </c>
      <c r="C431" s="3" t="s">
        <v>52</v>
      </c>
      <c r="D431" s="9" t="s">
        <v>1004</v>
      </c>
      <c r="E431" s="4">
        <v>35305.82</v>
      </c>
      <c r="F431" s="4">
        <v>5.01</v>
      </c>
      <c r="G431" s="16">
        <f t="shared" si="12"/>
        <v>176882.16</v>
      </c>
    </row>
    <row r="432" spans="2:7" x14ac:dyDescent="0.25">
      <c r="B432" s="3" t="s">
        <v>5</v>
      </c>
      <c r="C432" s="3" t="s">
        <v>52</v>
      </c>
      <c r="D432" s="9" t="s">
        <v>1005</v>
      </c>
      <c r="E432" s="4">
        <v>473.52</v>
      </c>
      <c r="F432" s="4">
        <v>42.45</v>
      </c>
      <c r="G432" s="16">
        <f t="shared" si="12"/>
        <v>20100.919999999998</v>
      </c>
    </row>
    <row r="433" spans="2:7" x14ac:dyDescent="0.25">
      <c r="B433" s="3" t="s">
        <v>5</v>
      </c>
      <c r="C433" s="3" t="s">
        <v>36</v>
      </c>
      <c r="D433" s="9" t="s">
        <v>1006</v>
      </c>
      <c r="E433" s="4">
        <v>240</v>
      </c>
      <c r="F433" s="4">
        <v>56.64</v>
      </c>
      <c r="G433" s="16">
        <f t="shared" si="12"/>
        <v>13593.6</v>
      </c>
    </row>
    <row r="434" spans="2:7" x14ac:dyDescent="0.25">
      <c r="B434" s="3" t="s">
        <v>5</v>
      </c>
      <c r="C434" s="3" t="s">
        <v>28</v>
      </c>
      <c r="D434" s="9" t="s">
        <v>1007</v>
      </c>
      <c r="E434" s="4">
        <v>776.97</v>
      </c>
      <c r="F434" s="4">
        <v>11.9</v>
      </c>
      <c r="G434" s="16">
        <f t="shared" si="12"/>
        <v>9245.94</v>
      </c>
    </row>
    <row r="435" spans="2:7" x14ac:dyDescent="0.25">
      <c r="B435" s="3" t="s">
        <v>5</v>
      </c>
      <c r="C435" s="3" t="s">
        <v>28</v>
      </c>
      <c r="D435" s="9" t="s">
        <v>1008</v>
      </c>
      <c r="E435" s="4">
        <v>1060.72</v>
      </c>
      <c r="F435" s="4">
        <v>13.22</v>
      </c>
      <c r="G435" s="16">
        <f t="shared" si="12"/>
        <v>14022.72</v>
      </c>
    </row>
    <row r="436" spans="2:7" x14ac:dyDescent="0.25">
      <c r="B436" s="3" t="s">
        <v>5</v>
      </c>
      <c r="C436" s="3" t="s">
        <v>52</v>
      </c>
      <c r="D436" s="9" t="s">
        <v>1009</v>
      </c>
      <c r="E436" s="4">
        <v>575.36</v>
      </c>
      <c r="F436" s="4">
        <v>6.24</v>
      </c>
      <c r="G436" s="16">
        <f t="shared" si="12"/>
        <v>3590.25</v>
      </c>
    </row>
    <row r="437" spans="2:7" x14ac:dyDescent="0.25">
      <c r="B437" s="3" t="s">
        <v>5</v>
      </c>
      <c r="C437" s="3" t="s">
        <v>28</v>
      </c>
      <c r="D437" s="9" t="s">
        <v>1010</v>
      </c>
      <c r="E437" s="4">
        <v>1362.52</v>
      </c>
      <c r="F437" s="4">
        <v>4.46</v>
      </c>
      <c r="G437" s="16">
        <f t="shared" si="12"/>
        <v>6076.84</v>
      </c>
    </row>
    <row r="438" spans="2:7" x14ac:dyDescent="0.25">
      <c r="B438" s="3" t="s">
        <v>5</v>
      </c>
      <c r="C438" s="3" t="s">
        <v>28</v>
      </c>
      <c r="D438" s="9" t="s">
        <v>1011</v>
      </c>
      <c r="E438" s="4">
        <v>425.64</v>
      </c>
      <c r="F438" s="4">
        <v>13.39</v>
      </c>
      <c r="G438" s="16">
        <f t="shared" si="12"/>
        <v>5699.32</v>
      </c>
    </row>
    <row r="439" spans="2:7" x14ac:dyDescent="0.25">
      <c r="B439" s="5"/>
      <c r="C439" s="5"/>
      <c r="D439" s="10" t="s">
        <v>1012</v>
      </c>
      <c r="E439" s="7">
        <v>1</v>
      </c>
      <c r="F439" s="6">
        <f>SUM(G430:G438)</f>
        <v>358875.32</v>
      </c>
      <c r="G439" s="17">
        <f t="shared" si="12"/>
        <v>358875.32</v>
      </c>
    </row>
    <row r="440" spans="2:7" x14ac:dyDescent="0.25">
      <c r="B440" s="26" t="s">
        <v>4</v>
      </c>
      <c r="C440" s="26" t="s">
        <v>1013</v>
      </c>
      <c r="D440" s="26" t="s">
        <v>1014</v>
      </c>
      <c r="E440" s="26">
        <f>E455</f>
        <v>1</v>
      </c>
      <c r="F440" s="26">
        <f>F455</f>
        <v>778725.57</v>
      </c>
      <c r="G440" s="47">
        <f>G455</f>
        <v>778725.57</v>
      </c>
    </row>
    <row r="441" spans="2:7" x14ac:dyDescent="0.25">
      <c r="B441" s="3" t="s">
        <v>5</v>
      </c>
      <c r="C441" s="3" t="s">
        <v>52</v>
      </c>
      <c r="D441" s="9" t="s">
        <v>1015</v>
      </c>
      <c r="E441" s="4">
        <v>104.88</v>
      </c>
      <c r="F441" s="4">
        <v>66.31</v>
      </c>
      <c r="G441" s="16">
        <f t="shared" ref="G441:G455" si="13">ROUND(E441*F441,2)</f>
        <v>6954.59</v>
      </c>
    </row>
    <row r="442" spans="2:7" x14ac:dyDescent="0.25">
      <c r="B442" s="3" t="s">
        <v>5</v>
      </c>
      <c r="C442" s="3" t="s">
        <v>52</v>
      </c>
      <c r="D442" s="9" t="s">
        <v>1016</v>
      </c>
      <c r="E442" s="4">
        <v>6896.19</v>
      </c>
      <c r="F442" s="4">
        <v>3.48</v>
      </c>
      <c r="G442" s="16">
        <f t="shared" si="13"/>
        <v>23998.74</v>
      </c>
    </row>
    <row r="443" spans="2:7" x14ac:dyDescent="0.25">
      <c r="B443" s="3" t="s">
        <v>5</v>
      </c>
      <c r="C443" s="3" t="s">
        <v>52</v>
      </c>
      <c r="D443" s="9" t="s">
        <v>1017</v>
      </c>
      <c r="E443" s="4">
        <v>26937.35</v>
      </c>
      <c r="F443" s="4">
        <v>3.86</v>
      </c>
      <c r="G443" s="16">
        <f t="shared" si="13"/>
        <v>103978.17</v>
      </c>
    </row>
    <row r="444" spans="2:7" x14ac:dyDescent="0.25">
      <c r="B444" s="3" t="s">
        <v>5</v>
      </c>
      <c r="C444" s="3" t="s">
        <v>52</v>
      </c>
      <c r="D444" s="9" t="s">
        <v>1018</v>
      </c>
      <c r="E444" s="4">
        <v>370.16</v>
      </c>
      <c r="F444" s="4">
        <v>3.01</v>
      </c>
      <c r="G444" s="16">
        <f t="shared" si="13"/>
        <v>1114.18</v>
      </c>
    </row>
    <row r="445" spans="2:7" x14ac:dyDescent="0.25">
      <c r="B445" s="3" t="s">
        <v>5</v>
      </c>
      <c r="C445" s="3" t="s">
        <v>52</v>
      </c>
      <c r="D445" s="9" t="s">
        <v>1019</v>
      </c>
      <c r="E445" s="4">
        <v>3019.75</v>
      </c>
      <c r="F445" s="4">
        <v>17.22</v>
      </c>
      <c r="G445" s="16">
        <f t="shared" si="13"/>
        <v>52000.1</v>
      </c>
    </row>
    <row r="446" spans="2:7" x14ac:dyDescent="0.25">
      <c r="B446" s="3" t="s">
        <v>5</v>
      </c>
      <c r="C446" s="3" t="s">
        <v>52</v>
      </c>
      <c r="D446" s="9" t="s">
        <v>1020</v>
      </c>
      <c r="E446" s="4">
        <v>745.17</v>
      </c>
      <c r="F446" s="4">
        <v>9.7100000000000009</v>
      </c>
      <c r="G446" s="16">
        <f t="shared" si="13"/>
        <v>7235.6</v>
      </c>
    </row>
    <row r="447" spans="2:7" x14ac:dyDescent="0.25">
      <c r="B447" s="3" t="s">
        <v>5</v>
      </c>
      <c r="C447" s="3" t="s">
        <v>52</v>
      </c>
      <c r="D447" s="9" t="s">
        <v>1021</v>
      </c>
      <c r="E447" s="4">
        <v>442.27</v>
      </c>
      <c r="F447" s="4">
        <v>11.57</v>
      </c>
      <c r="G447" s="16">
        <f t="shared" si="13"/>
        <v>5117.0600000000004</v>
      </c>
    </row>
    <row r="448" spans="2:7" x14ac:dyDescent="0.25">
      <c r="B448" s="3" t="s">
        <v>5</v>
      </c>
      <c r="C448" s="3" t="s">
        <v>52</v>
      </c>
      <c r="D448" s="9" t="s">
        <v>1022</v>
      </c>
      <c r="E448" s="4">
        <v>128.62</v>
      </c>
      <c r="F448" s="4">
        <v>6.84</v>
      </c>
      <c r="G448" s="16">
        <f t="shared" si="13"/>
        <v>879.76</v>
      </c>
    </row>
    <row r="449" spans="2:7" x14ac:dyDescent="0.25">
      <c r="B449" s="3" t="s">
        <v>5</v>
      </c>
      <c r="C449" s="3" t="s">
        <v>52</v>
      </c>
      <c r="D449" s="9" t="s">
        <v>1023</v>
      </c>
      <c r="E449" s="4">
        <v>49676.2</v>
      </c>
      <c r="F449" s="4">
        <v>6.88</v>
      </c>
      <c r="G449" s="16">
        <f t="shared" si="13"/>
        <v>341772.26</v>
      </c>
    </row>
    <row r="450" spans="2:7" x14ac:dyDescent="0.25">
      <c r="B450" s="3" t="s">
        <v>5</v>
      </c>
      <c r="C450" s="3" t="s">
        <v>52</v>
      </c>
      <c r="D450" s="9" t="s">
        <v>1024</v>
      </c>
      <c r="E450" s="4">
        <v>1273.81</v>
      </c>
      <c r="F450" s="4">
        <v>17.37</v>
      </c>
      <c r="G450" s="16">
        <f t="shared" si="13"/>
        <v>22126.080000000002</v>
      </c>
    </row>
    <row r="451" spans="2:7" x14ac:dyDescent="0.25">
      <c r="B451" s="3" t="s">
        <v>5</v>
      </c>
      <c r="C451" s="3" t="s">
        <v>52</v>
      </c>
      <c r="D451" s="9" t="s">
        <v>1025</v>
      </c>
      <c r="E451" s="4">
        <v>8210.2000000000007</v>
      </c>
      <c r="F451" s="4">
        <v>19.690000000000001</v>
      </c>
      <c r="G451" s="16">
        <f t="shared" si="13"/>
        <v>161658.84</v>
      </c>
    </row>
    <row r="452" spans="2:7" x14ac:dyDescent="0.25">
      <c r="B452" s="3" t="s">
        <v>5</v>
      </c>
      <c r="C452" s="3" t="s">
        <v>28</v>
      </c>
      <c r="D452" s="9" t="s">
        <v>1026</v>
      </c>
      <c r="E452" s="4">
        <v>3060.86</v>
      </c>
      <c r="F452" s="4">
        <v>3.68</v>
      </c>
      <c r="G452" s="16">
        <f t="shared" si="13"/>
        <v>11263.96</v>
      </c>
    </row>
    <row r="453" spans="2:7" x14ac:dyDescent="0.25">
      <c r="B453" s="3" t="s">
        <v>5</v>
      </c>
      <c r="C453" s="3" t="s">
        <v>52</v>
      </c>
      <c r="D453" s="9" t="s">
        <v>1027</v>
      </c>
      <c r="E453" s="4">
        <v>3647.25</v>
      </c>
      <c r="F453" s="4">
        <v>7.7</v>
      </c>
      <c r="G453" s="16">
        <f t="shared" si="13"/>
        <v>28083.83</v>
      </c>
    </row>
    <row r="454" spans="2:7" x14ac:dyDescent="0.25">
      <c r="B454" s="3" t="s">
        <v>5</v>
      </c>
      <c r="C454" s="3" t="s">
        <v>52</v>
      </c>
      <c r="D454" s="9" t="s">
        <v>1028</v>
      </c>
      <c r="E454" s="4">
        <v>1440</v>
      </c>
      <c r="F454" s="4">
        <v>8.7100000000000009</v>
      </c>
      <c r="G454" s="16">
        <f t="shared" si="13"/>
        <v>12542.4</v>
      </c>
    </row>
    <row r="455" spans="2:7" x14ac:dyDescent="0.25">
      <c r="B455" s="5"/>
      <c r="C455" s="5"/>
      <c r="D455" s="10" t="s">
        <v>1029</v>
      </c>
      <c r="E455" s="7">
        <v>1</v>
      </c>
      <c r="F455" s="6">
        <f>SUM(G441:G454)</f>
        <v>778725.57</v>
      </c>
      <c r="G455" s="17">
        <f t="shared" si="13"/>
        <v>778725.57</v>
      </c>
    </row>
    <row r="456" spans="2:7" x14ac:dyDescent="0.25">
      <c r="B456" s="26" t="s">
        <v>4</v>
      </c>
      <c r="C456" s="26" t="s">
        <v>1030</v>
      </c>
      <c r="D456" s="26" t="s">
        <v>1031</v>
      </c>
      <c r="E456" s="26">
        <f>E551</f>
        <v>1</v>
      </c>
      <c r="F456" s="26">
        <f>F551</f>
        <v>705012.08</v>
      </c>
      <c r="G456" s="47">
        <f>G551</f>
        <v>705012.08</v>
      </c>
    </row>
    <row r="457" spans="2:7" x14ac:dyDescent="0.25">
      <c r="B457" s="31" t="s">
        <v>4</v>
      </c>
      <c r="C457" s="31" t="s">
        <v>1032</v>
      </c>
      <c r="D457" s="31" t="s">
        <v>1033</v>
      </c>
      <c r="E457" s="31">
        <f>E519</f>
        <v>1</v>
      </c>
      <c r="F457" s="32">
        <f>F519</f>
        <v>529742.84</v>
      </c>
      <c r="G457" s="32">
        <f>G519</f>
        <v>529742.84</v>
      </c>
    </row>
    <row r="458" spans="2:7" x14ac:dyDescent="0.25">
      <c r="B458" s="3" t="s">
        <v>5</v>
      </c>
      <c r="C458" s="3" t="s">
        <v>36</v>
      </c>
      <c r="D458" s="9" t="s">
        <v>1034</v>
      </c>
      <c r="E458" s="4">
        <v>2</v>
      </c>
      <c r="F458" s="4">
        <v>435.47</v>
      </c>
      <c r="G458" s="16">
        <f t="shared" ref="G458:G519" si="14">ROUND(E458*F458,2)</f>
        <v>870.94</v>
      </c>
    </row>
    <row r="459" spans="2:7" x14ac:dyDescent="0.25">
      <c r="B459" s="3" t="s">
        <v>5</v>
      </c>
      <c r="C459" s="3" t="s">
        <v>36</v>
      </c>
      <c r="D459" s="9" t="s">
        <v>1035</v>
      </c>
      <c r="E459" s="4">
        <v>2</v>
      </c>
      <c r="F459" s="4">
        <v>1497.51</v>
      </c>
      <c r="G459" s="16">
        <f t="shared" si="14"/>
        <v>2995.02</v>
      </c>
    </row>
    <row r="460" spans="2:7" x14ac:dyDescent="0.25">
      <c r="B460" s="3" t="s">
        <v>5</v>
      </c>
      <c r="C460" s="3" t="s">
        <v>36</v>
      </c>
      <c r="D460" s="9" t="s">
        <v>1036</v>
      </c>
      <c r="E460" s="4">
        <v>4</v>
      </c>
      <c r="F460" s="4">
        <v>1600.27</v>
      </c>
      <c r="G460" s="16">
        <f t="shared" si="14"/>
        <v>6401.08</v>
      </c>
    </row>
    <row r="461" spans="2:7" x14ac:dyDescent="0.25">
      <c r="B461" s="3" t="s">
        <v>5</v>
      </c>
      <c r="C461" s="3" t="s">
        <v>36</v>
      </c>
      <c r="D461" s="9" t="s">
        <v>1037</v>
      </c>
      <c r="E461" s="4">
        <v>17</v>
      </c>
      <c r="F461" s="4">
        <v>1657.91</v>
      </c>
      <c r="G461" s="16">
        <f t="shared" si="14"/>
        <v>28184.47</v>
      </c>
    </row>
    <row r="462" spans="2:7" x14ac:dyDescent="0.25">
      <c r="B462" s="3" t="s">
        <v>5</v>
      </c>
      <c r="C462" s="3" t="s">
        <v>36</v>
      </c>
      <c r="D462" s="9" t="s">
        <v>1038</v>
      </c>
      <c r="E462" s="4">
        <v>2</v>
      </c>
      <c r="F462" s="4">
        <v>1714.03</v>
      </c>
      <c r="G462" s="16">
        <f t="shared" si="14"/>
        <v>3428.06</v>
      </c>
    </row>
    <row r="463" spans="2:7" x14ac:dyDescent="0.25">
      <c r="B463" s="3" t="s">
        <v>5</v>
      </c>
      <c r="C463" s="3" t="s">
        <v>36</v>
      </c>
      <c r="D463" s="9" t="s">
        <v>1039</v>
      </c>
      <c r="E463" s="4">
        <v>18</v>
      </c>
      <c r="F463" s="4">
        <v>1733.12</v>
      </c>
      <c r="G463" s="16">
        <f t="shared" si="14"/>
        <v>31196.16</v>
      </c>
    </row>
    <row r="464" spans="2:7" x14ac:dyDescent="0.25">
      <c r="B464" s="3" t="s">
        <v>5</v>
      </c>
      <c r="C464" s="3" t="s">
        <v>36</v>
      </c>
      <c r="D464" s="9" t="s">
        <v>1040</v>
      </c>
      <c r="E464" s="4">
        <v>41</v>
      </c>
      <c r="F464" s="4">
        <v>2107.35</v>
      </c>
      <c r="G464" s="16">
        <f t="shared" si="14"/>
        <v>86401.35</v>
      </c>
    </row>
    <row r="465" spans="2:7" x14ac:dyDescent="0.25">
      <c r="B465" s="3" t="s">
        <v>5</v>
      </c>
      <c r="C465" s="3" t="s">
        <v>36</v>
      </c>
      <c r="D465" s="9" t="s">
        <v>1041</v>
      </c>
      <c r="E465" s="4">
        <v>3</v>
      </c>
      <c r="F465" s="4">
        <v>2594.4699999999998</v>
      </c>
      <c r="G465" s="16">
        <f t="shared" si="14"/>
        <v>7783.41</v>
      </c>
    </row>
    <row r="466" spans="2:7" x14ac:dyDescent="0.25">
      <c r="B466" s="3" t="s">
        <v>5</v>
      </c>
      <c r="C466" s="3" t="s">
        <v>36</v>
      </c>
      <c r="D466" s="9" t="s">
        <v>1042</v>
      </c>
      <c r="E466" s="4">
        <v>4</v>
      </c>
      <c r="F466" s="4">
        <v>2564.66</v>
      </c>
      <c r="G466" s="16">
        <f t="shared" si="14"/>
        <v>10258.64</v>
      </c>
    </row>
    <row r="467" spans="2:7" x14ac:dyDescent="0.25">
      <c r="B467" s="3" t="s">
        <v>5</v>
      </c>
      <c r="C467" s="3" t="s">
        <v>36</v>
      </c>
      <c r="D467" s="9" t="s">
        <v>1043</v>
      </c>
      <c r="E467" s="4">
        <v>3</v>
      </c>
      <c r="F467" s="4">
        <v>2887.33</v>
      </c>
      <c r="G467" s="16">
        <f t="shared" si="14"/>
        <v>8661.99</v>
      </c>
    </row>
    <row r="468" spans="2:7" x14ac:dyDescent="0.25">
      <c r="B468" s="3" t="s">
        <v>5</v>
      </c>
      <c r="C468" s="3" t="s">
        <v>36</v>
      </c>
      <c r="D468" s="9" t="s">
        <v>1044</v>
      </c>
      <c r="E468" s="4">
        <v>4</v>
      </c>
      <c r="F468" s="4">
        <v>3369.21</v>
      </c>
      <c r="G468" s="16">
        <f t="shared" si="14"/>
        <v>13476.84</v>
      </c>
    </row>
    <row r="469" spans="2:7" x14ac:dyDescent="0.25">
      <c r="B469" s="3" t="s">
        <v>5</v>
      </c>
      <c r="C469" s="3" t="s">
        <v>36</v>
      </c>
      <c r="D469" s="9" t="s">
        <v>1045</v>
      </c>
      <c r="E469" s="4">
        <v>2</v>
      </c>
      <c r="F469" s="4">
        <v>1296.44</v>
      </c>
      <c r="G469" s="16">
        <f t="shared" si="14"/>
        <v>2592.88</v>
      </c>
    </row>
    <row r="470" spans="2:7" x14ac:dyDescent="0.25">
      <c r="B470" s="3" t="s">
        <v>5</v>
      </c>
      <c r="C470" s="3" t="s">
        <v>36</v>
      </c>
      <c r="D470" s="9" t="s">
        <v>1046</v>
      </c>
      <c r="E470" s="4">
        <v>7</v>
      </c>
      <c r="F470" s="4">
        <v>1550.69</v>
      </c>
      <c r="G470" s="16">
        <f t="shared" si="14"/>
        <v>10854.83</v>
      </c>
    </row>
    <row r="471" spans="2:7" x14ac:dyDescent="0.25">
      <c r="B471" s="3" t="s">
        <v>5</v>
      </c>
      <c r="C471" s="3" t="s">
        <v>36</v>
      </c>
      <c r="D471" s="9" t="s">
        <v>1047</v>
      </c>
      <c r="E471" s="4">
        <v>13</v>
      </c>
      <c r="F471" s="4">
        <v>1430.37</v>
      </c>
      <c r="G471" s="16">
        <f t="shared" si="14"/>
        <v>18594.810000000001</v>
      </c>
    </row>
    <row r="472" spans="2:7" ht="17.25" customHeight="1" x14ac:dyDescent="0.25">
      <c r="B472" s="3" t="s">
        <v>5</v>
      </c>
      <c r="C472" s="3" t="s">
        <v>36</v>
      </c>
      <c r="D472" s="9" t="s">
        <v>1048</v>
      </c>
      <c r="E472" s="4">
        <v>3</v>
      </c>
      <c r="F472" s="4">
        <v>2039.98</v>
      </c>
      <c r="G472" s="16">
        <f t="shared" si="14"/>
        <v>6119.94</v>
      </c>
    </row>
    <row r="473" spans="2:7" ht="17.25" customHeight="1" x14ac:dyDescent="0.25">
      <c r="B473" s="3" t="s">
        <v>5</v>
      </c>
      <c r="C473" s="3" t="s">
        <v>36</v>
      </c>
      <c r="D473" s="9" t="s">
        <v>1049</v>
      </c>
      <c r="E473" s="4">
        <v>4</v>
      </c>
      <c r="F473" s="4">
        <v>2366.94</v>
      </c>
      <c r="G473" s="16">
        <f t="shared" si="14"/>
        <v>9467.76</v>
      </c>
    </row>
    <row r="474" spans="2:7" x14ac:dyDescent="0.25">
      <c r="B474" s="3" t="s">
        <v>5</v>
      </c>
      <c r="C474" s="3" t="s">
        <v>36</v>
      </c>
      <c r="D474" s="9" t="s">
        <v>1050</v>
      </c>
      <c r="E474" s="4">
        <v>4</v>
      </c>
      <c r="F474" s="4">
        <v>2641.28</v>
      </c>
      <c r="G474" s="16">
        <f t="shared" si="14"/>
        <v>10565.12</v>
      </c>
    </row>
    <row r="475" spans="2:7" x14ac:dyDescent="0.25">
      <c r="B475" s="3" t="s">
        <v>5</v>
      </c>
      <c r="C475" s="3" t="s">
        <v>36</v>
      </c>
      <c r="D475" s="9" t="s">
        <v>1051</v>
      </c>
      <c r="E475" s="4">
        <v>1</v>
      </c>
      <c r="F475" s="4">
        <v>2764.33</v>
      </c>
      <c r="G475" s="16">
        <f t="shared" si="14"/>
        <v>2764.33</v>
      </c>
    </row>
    <row r="476" spans="2:7" x14ac:dyDescent="0.25">
      <c r="B476" s="3" t="s">
        <v>5</v>
      </c>
      <c r="C476" s="3" t="s">
        <v>36</v>
      </c>
      <c r="D476" s="9" t="s">
        <v>1052</v>
      </c>
      <c r="E476" s="4">
        <v>1</v>
      </c>
      <c r="F476" s="4">
        <v>2854.05</v>
      </c>
      <c r="G476" s="16">
        <f t="shared" si="14"/>
        <v>2854.05</v>
      </c>
    </row>
    <row r="477" spans="2:7" x14ac:dyDescent="0.25">
      <c r="B477" s="3" t="s">
        <v>5</v>
      </c>
      <c r="C477" s="3" t="s">
        <v>36</v>
      </c>
      <c r="D477" s="9" t="s">
        <v>1053</v>
      </c>
      <c r="E477" s="4">
        <v>4</v>
      </c>
      <c r="F477" s="4">
        <v>3005.49</v>
      </c>
      <c r="G477" s="16">
        <f t="shared" si="14"/>
        <v>12021.96</v>
      </c>
    </row>
    <row r="478" spans="2:7" x14ac:dyDescent="0.25">
      <c r="B478" s="3" t="s">
        <v>5</v>
      </c>
      <c r="C478" s="3" t="s">
        <v>36</v>
      </c>
      <c r="D478" s="9" t="s">
        <v>1054</v>
      </c>
      <c r="E478" s="4">
        <v>1</v>
      </c>
      <c r="F478" s="4">
        <v>1023.78</v>
      </c>
      <c r="G478" s="16">
        <f t="shared" si="14"/>
        <v>1023.78</v>
      </c>
    </row>
    <row r="479" spans="2:7" x14ac:dyDescent="0.25">
      <c r="B479" s="3" t="s">
        <v>5</v>
      </c>
      <c r="C479" s="3" t="s">
        <v>36</v>
      </c>
      <c r="D479" s="9" t="s">
        <v>1055</v>
      </c>
      <c r="E479" s="4">
        <v>1</v>
      </c>
      <c r="F479" s="4">
        <v>1173.18</v>
      </c>
      <c r="G479" s="16">
        <f t="shared" si="14"/>
        <v>1173.18</v>
      </c>
    </row>
    <row r="480" spans="2:7" x14ac:dyDescent="0.25">
      <c r="B480" s="3" t="s">
        <v>5</v>
      </c>
      <c r="C480" s="3" t="s">
        <v>36</v>
      </c>
      <c r="D480" s="9" t="s">
        <v>1056</v>
      </c>
      <c r="E480" s="4">
        <v>2</v>
      </c>
      <c r="F480" s="4">
        <v>1173.18</v>
      </c>
      <c r="G480" s="16">
        <f t="shared" si="14"/>
        <v>2346.36</v>
      </c>
    </row>
    <row r="481" spans="2:7" x14ac:dyDescent="0.25">
      <c r="B481" s="3" t="s">
        <v>5</v>
      </c>
      <c r="C481" s="3" t="s">
        <v>36</v>
      </c>
      <c r="D481" s="9" t="s">
        <v>1057</v>
      </c>
      <c r="E481" s="4">
        <v>3</v>
      </c>
      <c r="F481" s="4">
        <v>1472.85</v>
      </c>
      <c r="G481" s="16">
        <f t="shared" si="14"/>
        <v>4418.55</v>
      </c>
    </row>
    <row r="482" spans="2:7" x14ac:dyDescent="0.25">
      <c r="B482" s="3" t="s">
        <v>5</v>
      </c>
      <c r="C482" s="3" t="s">
        <v>36</v>
      </c>
      <c r="D482" s="9" t="s">
        <v>1058</v>
      </c>
      <c r="E482" s="4">
        <v>2</v>
      </c>
      <c r="F482" s="4">
        <v>2124.3200000000002</v>
      </c>
      <c r="G482" s="16">
        <f t="shared" si="14"/>
        <v>4248.6400000000003</v>
      </c>
    </row>
    <row r="483" spans="2:7" x14ac:dyDescent="0.25">
      <c r="B483" s="3" t="s">
        <v>5</v>
      </c>
      <c r="C483" s="3" t="s">
        <v>36</v>
      </c>
      <c r="D483" s="9" t="s">
        <v>1059</v>
      </c>
      <c r="E483" s="4">
        <v>1</v>
      </c>
      <c r="F483" s="4">
        <v>2182.84</v>
      </c>
      <c r="G483" s="16">
        <f t="shared" si="14"/>
        <v>2182.84</v>
      </c>
    </row>
    <row r="484" spans="2:7" x14ac:dyDescent="0.25">
      <c r="B484" s="3" t="s">
        <v>5</v>
      </c>
      <c r="C484" s="3" t="s">
        <v>36</v>
      </c>
      <c r="D484" s="9" t="s">
        <v>1060</v>
      </c>
      <c r="E484" s="4">
        <v>6</v>
      </c>
      <c r="F484" s="4">
        <v>2404.7199999999998</v>
      </c>
      <c r="G484" s="16">
        <f t="shared" si="14"/>
        <v>14428.32</v>
      </c>
    </row>
    <row r="485" spans="2:7" x14ac:dyDescent="0.25">
      <c r="B485" s="3" t="s">
        <v>5</v>
      </c>
      <c r="C485" s="3" t="s">
        <v>36</v>
      </c>
      <c r="D485" s="9" t="s">
        <v>1061</v>
      </c>
      <c r="E485" s="4">
        <v>4</v>
      </c>
      <c r="F485" s="4">
        <v>2242.11</v>
      </c>
      <c r="G485" s="16">
        <f t="shared" si="14"/>
        <v>8968.44</v>
      </c>
    </row>
    <row r="486" spans="2:7" ht="15" customHeight="1" x14ac:dyDescent="0.25">
      <c r="B486" s="3" t="s">
        <v>5</v>
      </c>
      <c r="C486" s="3" t="s">
        <v>36</v>
      </c>
      <c r="D486" s="9" t="s">
        <v>1062</v>
      </c>
      <c r="E486" s="4">
        <v>11</v>
      </c>
      <c r="F486" s="4">
        <v>2856.74</v>
      </c>
      <c r="G486" s="16">
        <f t="shared" si="14"/>
        <v>31424.14</v>
      </c>
    </row>
    <row r="487" spans="2:7" ht="15" customHeight="1" x14ac:dyDescent="0.25">
      <c r="B487" s="3" t="s">
        <v>5</v>
      </c>
      <c r="C487" s="3" t="s">
        <v>36</v>
      </c>
      <c r="D487" s="9" t="s">
        <v>1063</v>
      </c>
      <c r="E487" s="4">
        <v>4</v>
      </c>
      <c r="F487" s="4">
        <v>2222.06</v>
      </c>
      <c r="G487" s="16">
        <f t="shared" si="14"/>
        <v>8888.24</v>
      </c>
    </row>
    <row r="488" spans="2:7" ht="15" customHeight="1" x14ac:dyDescent="0.25">
      <c r="B488" s="3" t="s">
        <v>5</v>
      </c>
      <c r="C488" s="3" t="s">
        <v>36</v>
      </c>
      <c r="D488" s="9" t="s">
        <v>1064</v>
      </c>
      <c r="E488" s="4">
        <v>1</v>
      </c>
      <c r="F488" s="4">
        <v>3181.7</v>
      </c>
      <c r="G488" s="16">
        <f t="shared" si="14"/>
        <v>3181.7</v>
      </c>
    </row>
    <row r="489" spans="2:7" ht="15" customHeight="1" x14ac:dyDescent="0.25">
      <c r="B489" s="3" t="s">
        <v>5</v>
      </c>
      <c r="C489" s="3" t="s">
        <v>36</v>
      </c>
      <c r="D489" s="9" t="s">
        <v>1065</v>
      </c>
      <c r="E489" s="4">
        <v>1</v>
      </c>
      <c r="F489" s="4">
        <v>2749.77</v>
      </c>
      <c r="G489" s="16">
        <f t="shared" si="14"/>
        <v>2749.77</v>
      </c>
    </row>
    <row r="490" spans="2:7" ht="15" customHeight="1" x14ac:dyDescent="0.25">
      <c r="B490" s="3" t="s">
        <v>5</v>
      </c>
      <c r="C490" s="3" t="s">
        <v>36</v>
      </c>
      <c r="D490" s="9" t="s">
        <v>1066</v>
      </c>
      <c r="E490" s="4">
        <v>7</v>
      </c>
      <c r="F490" s="4">
        <v>1044.46</v>
      </c>
      <c r="G490" s="16">
        <f t="shared" si="14"/>
        <v>7311.22</v>
      </c>
    </row>
    <row r="491" spans="2:7" ht="15" customHeight="1" x14ac:dyDescent="0.25">
      <c r="B491" s="3" t="s">
        <v>5</v>
      </c>
      <c r="C491" s="3" t="s">
        <v>36</v>
      </c>
      <c r="D491" s="9" t="s">
        <v>1067</v>
      </c>
      <c r="E491" s="4">
        <v>1</v>
      </c>
      <c r="F491" s="4">
        <v>1218.67</v>
      </c>
      <c r="G491" s="16">
        <f t="shared" si="14"/>
        <v>1218.67</v>
      </c>
    </row>
    <row r="492" spans="2:7" ht="15" customHeight="1" x14ac:dyDescent="0.25">
      <c r="B492" s="3" t="s">
        <v>5</v>
      </c>
      <c r="C492" s="3" t="s">
        <v>36</v>
      </c>
      <c r="D492" s="9" t="s">
        <v>1068</v>
      </c>
      <c r="E492" s="4">
        <v>6</v>
      </c>
      <c r="F492" s="4">
        <v>1635.01</v>
      </c>
      <c r="G492" s="16">
        <f t="shared" si="14"/>
        <v>9810.06</v>
      </c>
    </row>
    <row r="493" spans="2:7" ht="15" customHeight="1" x14ac:dyDescent="0.25">
      <c r="B493" s="3" t="s">
        <v>5</v>
      </c>
      <c r="C493" s="3" t="s">
        <v>36</v>
      </c>
      <c r="D493" s="9" t="s">
        <v>1069</v>
      </c>
      <c r="E493" s="4">
        <v>5</v>
      </c>
      <c r="F493" s="4">
        <v>622.09</v>
      </c>
      <c r="G493" s="16">
        <f t="shared" si="14"/>
        <v>3110.45</v>
      </c>
    </row>
    <row r="494" spans="2:7" ht="15" customHeight="1" x14ac:dyDescent="0.25">
      <c r="B494" s="3" t="s">
        <v>5</v>
      </c>
      <c r="C494" s="3" t="s">
        <v>36</v>
      </c>
      <c r="D494" s="9" t="s">
        <v>1070</v>
      </c>
      <c r="E494" s="4">
        <v>2</v>
      </c>
      <c r="F494" s="4">
        <v>862.33</v>
      </c>
      <c r="G494" s="16">
        <f t="shared" si="14"/>
        <v>1724.66</v>
      </c>
    </row>
    <row r="495" spans="2:7" ht="15" customHeight="1" x14ac:dyDescent="0.25">
      <c r="B495" s="3" t="s">
        <v>5</v>
      </c>
      <c r="C495" s="3" t="s">
        <v>36</v>
      </c>
      <c r="D495" s="9" t="s">
        <v>1071</v>
      </c>
      <c r="E495" s="4">
        <v>14</v>
      </c>
      <c r="F495" s="4">
        <v>946.87</v>
      </c>
      <c r="G495" s="16">
        <f t="shared" si="14"/>
        <v>13256.18</v>
      </c>
    </row>
    <row r="496" spans="2:7" x14ac:dyDescent="0.25">
      <c r="B496" s="3" t="s">
        <v>5</v>
      </c>
      <c r="C496" s="3" t="s">
        <v>36</v>
      </c>
      <c r="D496" s="9" t="s">
        <v>1072</v>
      </c>
      <c r="E496" s="4">
        <v>7</v>
      </c>
      <c r="F496" s="4">
        <v>1581.2</v>
      </c>
      <c r="G496" s="16">
        <f t="shared" si="14"/>
        <v>11068.4</v>
      </c>
    </row>
    <row r="497" spans="2:7" x14ac:dyDescent="0.25">
      <c r="B497" s="3" t="s">
        <v>5</v>
      </c>
      <c r="C497" s="3" t="s">
        <v>36</v>
      </c>
      <c r="D497" s="9" t="s">
        <v>1073</v>
      </c>
      <c r="E497" s="4">
        <v>3</v>
      </c>
      <c r="F497" s="4">
        <v>1292.24</v>
      </c>
      <c r="G497" s="16">
        <f t="shared" si="14"/>
        <v>3876.72</v>
      </c>
    </row>
    <row r="498" spans="2:7" x14ac:dyDescent="0.25">
      <c r="B498" s="3" t="s">
        <v>5</v>
      </c>
      <c r="C498" s="3" t="s">
        <v>36</v>
      </c>
      <c r="D498" s="9" t="s">
        <v>1074</v>
      </c>
      <c r="E498" s="4">
        <v>2</v>
      </c>
      <c r="F498" s="4">
        <v>1394.64</v>
      </c>
      <c r="G498" s="16">
        <f t="shared" si="14"/>
        <v>2789.28</v>
      </c>
    </row>
    <row r="499" spans="2:7" x14ac:dyDescent="0.25">
      <c r="B499" s="3" t="s">
        <v>5</v>
      </c>
      <c r="C499" s="3" t="s">
        <v>36</v>
      </c>
      <c r="D499" s="9" t="s">
        <v>1075</v>
      </c>
      <c r="E499" s="4">
        <v>8</v>
      </c>
      <c r="F499" s="4">
        <v>1582.5</v>
      </c>
      <c r="G499" s="16">
        <f t="shared" si="14"/>
        <v>12660</v>
      </c>
    </row>
    <row r="500" spans="2:7" x14ac:dyDescent="0.25">
      <c r="B500" s="3" t="s">
        <v>5</v>
      </c>
      <c r="C500" s="3" t="s">
        <v>36</v>
      </c>
      <c r="D500" s="9" t="s">
        <v>1076</v>
      </c>
      <c r="E500" s="4">
        <v>3</v>
      </c>
      <c r="F500" s="4">
        <v>1634.87</v>
      </c>
      <c r="G500" s="16">
        <f t="shared" si="14"/>
        <v>4904.6099999999997</v>
      </c>
    </row>
    <row r="501" spans="2:7" x14ac:dyDescent="0.25">
      <c r="B501" s="3" t="s">
        <v>5</v>
      </c>
      <c r="C501" s="3" t="s">
        <v>36</v>
      </c>
      <c r="D501" s="9" t="s">
        <v>1072</v>
      </c>
      <c r="E501" s="4">
        <v>2</v>
      </c>
      <c r="F501" s="4">
        <v>1581.2</v>
      </c>
      <c r="G501" s="16">
        <f t="shared" si="14"/>
        <v>3162.4</v>
      </c>
    </row>
    <row r="502" spans="2:7" x14ac:dyDescent="0.25">
      <c r="B502" s="3" t="s">
        <v>5</v>
      </c>
      <c r="C502" s="3" t="s">
        <v>36</v>
      </c>
      <c r="D502" s="9" t="s">
        <v>1077</v>
      </c>
      <c r="E502" s="4">
        <v>1</v>
      </c>
      <c r="F502" s="4">
        <v>1655.21</v>
      </c>
      <c r="G502" s="16">
        <f t="shared" si="14"/>
        <v>1655.21</v>
      </c>
    </row>
    <row r="503" spans="2:7" x14ac:dyDescent="0.25">
      <c r="B503" s="3" t="s">
        <v>5</v>
      </c>
      <c r="C503" s="3" t="s">
        <v>36</v>
      </c>
      <c r="D503" s="9" t="s">
        <v>1078</v>
      </c>
      <c r="E503" s="4">
        <v>6</v>
      </c>
      <c r="F503" s="4">
        <v>1126.1500000000001</v>
      </c>
      <c r="G503" s="16">
        <f t="shared" si="14"/>
        <v>6756.9</v>
      </c>
    </row>
    <row r="504" spans="2:7" x14ac:dyDescent="0.25">
      <c r="B504" s="3" t="s">
        <v>5</v>
      </c>
      <c r="C504" s="3" t="s">
        <v>36</v>
      </c>
      <c r="D504" s="9" t="s">
        <v>1079</v>
      </c>
      <c r="E504" s="4">
        <v>4</v>
      </c>
      <c r="F504" s="4">
        <v>1390.95</v>
      </c>
      <c r="G504" s="16">
        <f t="shared" si="14"/>
        <v>5563.8</v>
      </c>
    </row>
    <row r="505" spans="2:7" x14ac:dyDescent="0.25">
      <c r="B505" s="3" t="s">
        <v>5</v>
      </c>
      <c r="C505" s="3" t="s">
        <v>36</v>
      </c>
      <c r="D505" s="9" t="s">
        <v>1080</v>
      </c>
      <c r="E505" s="4">
        <v>3</v>
      </c>
      <c r="F505" s="4">
        <v>795.06</v>
      </c>
      <c r="G505" s="16">
        <f t="shared" si="14"/>
        <v>2385.1799999999998</v>
      </c>
    </row>
    <row r="506" spans="2:7" x14ac:dyDescent="0.25">
      <c r="B506" s="3" t="s">
        <v>5</v>
      </c>
      <c r="C506" s="3" t="s">
        <v>36</v>
      </c>
      <c r="D506" s="9" t="s">
        <v>1081</v>
      </c>
      <c r="E506" s="4">
        <v>1</v>
      </c>
      <c r="F506" s="4">
        <v>875.63</v>
      </c>
      <c r="G506" s="16">
        <f t="shared" si="14"/>
        <v>875.63</v>
      </c>
    </row>
    <row r="507" spans="2:7" x14ac:dyDescent="0.25">
      <c r="B507" s="3" t="s">
        <v>5</v>
      </c>
      <c r="C507" s="3" t="s">
        <v>36</v>
      </c>
      <c r="D507" s="9" t="s">
        <v>1082</v>
      </c>
      <c r="E507" s="4">
        <v>1</v>
      </c>
      <c r="F507" s="4">
        <v>1174.54</v>
      </c>
      <c r="G507" s="16">
        <f t="shared" si="14"/>
        <v>1174.54</v>
      </c>
    </row>
    <row r="508" spans="2:7" x14ac:dyDescent="0.25">
      <c r="B508" s="3" t="s">
        <v>5</v>
      </c>
      <c r="C508" s="3" t="s">
        <v>36</v>
      </c>
      <c r="D508" s="9" t="s">
        <v>1083</v>
      </c>
      <c r="E508" s="4">
        <v>1</v>
      </c>
      <c r="F508" s="4">
        <v>1430.24</v>
      </c>
      <c r="G508" s="16">
        <f t="shared" si="14"/>
        <v>1430.24</v>
      </c>
    </row>
    <row r="509" spans="2:7" x14ac:dyDescent="0.25">
      <c r="B509" s="3" t="s">
        <v>5</v>
      </c>
      <c r="C509" s="3" t="s">
        <v>36</v>
      </c>
      <c r="D509" s="9" t="s">
        <v>1084</v>
      </c>
      <c r="E509" s="4">
        <v>1</v>
      </c>
      <c r="F509" s="4">
        <v>1720.5</v>
      </c>
      <c r="G509" s="16">
        <f t="shared" si="14"/>
        <v>1720.5</v>
      </c>
    </row>
    <row r="510" spans="2:7" x14ac:dyDescent="0.25">
      <c r="B510" s="3" t="s">
        <v>5</v>
      </c>
      <c r="C510" s="3" t="s">
        <v>36</v>
      </c>
      <c r="D510" s="9" t="s">
        <v>1085</v>
      </c>
      <c r="E510" s="4">
        <v>2</v>
      </c>
      <c r="F510" s="4">
        <v>1678.09</v>
      </c>
      <c r="G510" s="16">
        <f t="shared" si="14"/>
        <v>3356.18</v>
      </c>
    </row>
    <row r="511" spans="2:7" x14ac:dyDescent="0.25">
      <c r="B511" s="3" t="s">
        <v>5</v>
      </c>
      <c r="C511" s="3" t="s">
        <v>36</v>
      </c>
      <c r="D511" s="9" t="s">
        <v>1086</v>
      </c>
      <c r="E511" s="4">
        <v>1</v>
      </c>
      <c r="F511" s="4">
        <v>1816.54</v>
      </c>
      <c r="G511" s="16">
        <f t="shared" si="14"/>
        <v>1816.54</v>
      </c>
    </row>
    <row r="512" spans="2:7" x14ac:dyDescent="0.25">
      <c r="B512" s="3" t="s">
        <v>5</v>
      </c>
      <c r="C512" s="3" t="s">
        <v>36</v>
      </c>
      <c r="D512" s="9" t="s">
        <v>1087</v>
      </c>
      <c r="E512" s="4">
        <v>1</v>
      </c>
      <c r="F512" s="4">
        <v>1918.92</v>
      </c>
      <c r="G512" s="16">
        <f t="shared" si="14"/>
        <v>1918.92</v>
      </c>
    </row>
    <row r="513" spans="2:7" x14ac:dyDescent="0.25">
      <c r="B513" s="3" t="s">
        <v>5</v>
      </c>
      <c r="C513" s="3" t="s">
        <v>36</v>
      </c>
      <c r="D513" s="9" t="s">
        <v>1088</v>
      </c>
      <c r="E513" s="4">
        <v>1</v>
      </c>
      <c r="F513" s="4">
        <v>1982.28</v>
      </c>
      <c r="G513" s="16">
        <f t="shared" si="14"/>
        <v>1982.28</v>
      </c>
    </row>
    <row r="514" spans="2:7" x14ac:dyDescent="0.25">
      <c r="B514" s="3" t="s">
        <v>5</v>
      </c>
      <c r="C514" s="3" t="s">
        <v>36</v>
      </c>
      <c r="D514" s="9" t="s">
        <v>1089</v>
      </c>
      <c r="E514" s="4">
        <v>8</v>
      </c>
      <c r="F514" s="4">
        <v>2561.17</v>
      </c>
      <c r="G514" s="16">
        <f t="shared" si="14"/>
        <v>20489.36</v>
      </c>
    </row>
    <row r="515" spans="2:7" x14ac:dyDescent="0.25">
      <c r="B515" s="3" t="s">
        <v>5</v>
      </c>
      <c r="C515" s="3" t="s">
        <v>36</v>
      </c>
      <c r="D515" s="9" t="s">
        <v>1090</v>
      </c>
      <c r="E515" s="4">
        <v>1</v>
      </c>
      <c r="F515" s="4">
        <v>2339.83</v>
      </c>
      <c r="G515" s="16">
        <f t="shared" si="14"/>
        <v>2339.83</v>
      </c>
    </row>
    <row r="516" spans="2:7" x14ac:dyDescent="0.25">
      <c r="B516" s="3" t="s">
        <v>5</v>
      </c>
      <c r="C516" s="3" t="s">
        <v>36</v>
      </c>
      <c r="D516" s="9" t="s">
        <v>1091</v>
      </c>
      <c r="E516" s="4">
        <v>1</v>
      </c>
      <c r="F516" s="4">
        <v>2279.5700000000002</v>
      </c>
      <c r="G516" s="16">
        <f t="shared" si="14"/>
        <v>2279.5700000000002</v>
      </c>
    </row>
    <row r="517" spans="2:7" x14ac:dyDescent="0.25">
      <c r="B517" s="3" t="s">
        <v>5</v>
      </c>
      <c r="C517" s="3" t="s">
        <v>36</v>
      </c>
      <c r="D517" s="9" t="s">
        <v>1092</v>
      </c>
      <c r="E517" s="4">
        <v>14</v>
      </c>
      <c r="F517" s="4">
        <v>1554.42</v>
      </c>
      <c r="G517" s="16">
        <f t="shared" si="14"/>
        <v>21761.88</v>
      </c>
    </row>
    <row r="518" spans="2:7" x14ac:dyDescent="0.25">
      <c r="B518" s="3" t="s">
        <v>5</v>
      </c>
      <c r="C518" s="3" t="s">
        <v>36</v>
      </c>
      <c r="D518" s="9" t="s">
        <v>1093</v>
      </c>
      <c r="E518" s="4">
        <v>7</v>
      </c>
      <c r="F518" s="4">
        <v>2402.29</v>
      </c>
      <c r="G518" s="16">
        <f t="shared" si="14"/>
        <v>16816.03</v>
      </c>
    </row>
    <row r="519" spans="2:7" x14ac:dyDescent="0.25">
      <c r="B519" s="5"/>
      <c r="C519" s="5"/>
      <c r="D519" s="10" t="s">
        <v>1094</v>
      </c>
      <c r="E519" s="4">
        <v>1</v>
      </c>
      <c r="F519" s="6">
        <f>SUM(G458:G518)</f>
        <v>529742.84</v>
      </c>
      <c r="G519" s="17">
        <f t="shared" si="14"/>
        <v>529742.84</v>
      </c>
    </row>
    <row r="520" spans="2:7" x14ac:dyDescent="0.25">
      <c r="B520" s="31" t="s">
        <v>4</v>
      </c>
      <c r="C520" s="31" t="s">
        <v>1095</v>
      </c>
      <c r="D520" s="31" t="s">
        <v>1096</v>
      </c>
      <c r="E520" s="31">
        <f>E523</f>
        <v>1</v>
      </c>
      <c r="F520" s="32">
        <f>F523</f>
        <v>12156.56</v>
      </c>
      <c r="G520" s="32">
        <f>G523</f>
        <v>12156.56</v>
      </c>
    </row>
    <row r="521" spans="2:7" x14ac:dyDescent="0.25">
      <c r="B521" s="3" t="s">
        <v>5</v>
      </c>
      <c r="C521" s="3" t="s">
        <v>36</v>
      </c>
      <c r="D521" s="9" t="s">
        <v>1097</v>
      </c>
      <c r="E521" s="4">
        <v>1</v>
      </c>
      <c r="F521" s="4">
        <v>1762.34</v>
      </c>
      <c r="G521" s="16">
        <f>ROUND(E521*F521,2)</f>
        <v>1762.34</v>
      </c>
    </row>
    <row r="522" spans="2:7" x14ac:dyDescent="0.25">
      <c r="B522" s="3" t="s">
        <v>5</v>
      </c>
      <c r="C522" s="3" t="s">
        <v>36</v>
      </c>
      <c r="D522" s="9" t="s">
        <v>1098</v>
      </c>
      <c r="E522" s="4">
        <v>2</v>
      </c>
      <c r="F522" s="4">
        <v>5197.1099999999997</v>
      </c>
      <c r="G522" s="16">
        <f>ROUND(E522*F522,2)</f>
        <v>10394.219999999999</v>
      </c>
    </row>
    <row r="523" spans="2:7" x14ac:dyDescent="0.25">
      <c r="B523" s="5"/>
      <c r="C523" s="5"/>
      <c r="D523" s="10" t="s">
        <v>1099</v>
      </c>
      <c r="E523" s="4">
        <v>1</v>
      </c>
      <c r="F523" s="6">
        <f>SUM(G521:G522)</f>
        <v>12156.56</v>
      </c>
      <c r="G523" s="17">
        <f>ROUND(E523*F523,2)</f>
        <v>12156.56</v>
      </c>
    </row>
    <row r="524" spans="2:7" x14ac:dyDescent="0.25">
      <c r="B524" s="31" t="s">
        <v>4</v>
      </c>
      <c r="C524" s="31" t="s">
        <v>1100</v>
      </c>
      <c r="D524" s="31" t="s">
        <v>1101</v>
      </c>
      <c r="E524" s="31">
        <f>E550</f>
        <v>1</v>
      </c>
      <c r="F524" s="32">
        <f>F550</f>
        <v>163112.68</v>
      </c>
      <c r="G524" s="32">
        <f>G550</f>
        <v>163112.68</v>
      </c>
    </row>
    <row r="525" spans="2:7" x14ac:dyDescent="0.25">
      <c r="B525" s="3" t="s">
        <v>5</v>
      </c>
      <c r="C525" s="3" t="s">
        <v>36</v>
      </c>
      <c r="D525" s="9" t="s">
        <v>1102</v>
      </c>
      <c r="E525" s="4">
        <v>1</v>
      </c>
      <c r="F525" s="4">
        <v>463.02</v>
      </c>
      <c r="G525" s="16">
        <f t="shared" ref="G525:G550" si="15">ROUND(E525*F525,2)</f>
        <v>463.02</v>
      </c>
    </row>
    <row r="526" spans="2:7" x14ac:dyDescent="0.25">
      <c r="B526" s="3" t="s">
        <v>5</v>
      </c>
      <c r="C526" s="3" t="s">
        <v>36</v>
      </c>
      <c r="D526" s="9" t="s">
        <v>1103</v>
      </c>
      <c r="E526" s="4">
        <v>1</v>
      </c>
      <c r="F526" s="4">
        <v>2155.6</v>
      </c>
      <c r="G526" s="16">
        <f t="shared" si="15"/>
        <v>2155.6</v>
      </c>
    </row>
    <row r="527" spans="2:7" x14ac:dyDescent="0.25">
      <c r="B527" s="3" t="s">
        <v>5</v>
      </c>
      <c r="C527" s="3" t="s">
        <v>36</v>
      </c>
      <c r="D527" s="9" t="s">
        <v>1104</v>
      </c>
      <c r="E527" s="4">
        <v>1</v>
      </c>
      <c r="F527" s="4">
        <v>1099.77</v>
      </c>
      <c r="G527" s="16">
        <f t="shared" si="15"/>
        <v>1099.77</v>
      </c>
    </row>
    <row r="528" spans="2:7" x14ac:dyDescent="0.25">
      <c r="B528" s="3" t="s">
        <v>5</v>
      </c>
      <c r="C528" s="3" t="s">
        <v>36</v>
      </c>
      <c r="D528" s="9" t="s">
        <v>1105</v>
      </c>
      <c r="E528" s="4">
        <v>2</v>
      </c>
      <c r="F528" s="4">
        <v>2155.6</v>
      </c>
      <c r="G528" s="16">
        <f t="shared" si="15"/>
        <v>4311.2</v>
      </c>
    </row>
    <row r="529" spans="2:7" x14ac:dyDescent="0.25">
      <c r="B529" s="3" t="s">
        <v>5</v>
      </c>
      <c r="C529" s="3" t="s">
        <v>36</v>
      </c>
      <c r="D529" s="9" t="s">
        <v>1106</v>
      </c>
      <c r="E529" s="4">
        <v>2</v>
      </c>
      <c r="F529" s="4">
        <v>1378.91</v>
      </c>
      <c r="G529" s="16">
        <f t="shared" si="15"/>
        <v>2757.82</v>
      </c>
    </row>
    <row r="530" spans="2:7" x14ac:dyDescent="0.25">
      <c r="B530" s="3" t="s">
        <v>5</v>
      </c>
      <c r="C530" s="3" t="s">
        <v>36</v>
      </c>
      <c r="D530" s="9" t="s">
        <v>1107</v>
      </c>
      <c r="E530" s="4">
        <v>4</v>
      </c>
      <c r="F530" s="4">
        <v>1767.09</v>
      </c>
      <c r="G530" s="16">
        <f t="shared" si="15"/>
        <v>7068.36</v>
      </c>
    </row>
    <row r="531" spans="2:7" x14ac:dyDescent="0.25">
      <c r="B531" s="3" t="s">
        <v>5</v>
      </c>
      <c r="C531" s="3" t="s">
        <v>36</v>
      </c>
      <c r="D531" s="9" t="s">
        <v>1108</v>
      </c>
      <c r="E531" s="4">
        <v>3</v>
      </c>
      <c r="F531" s="4">
        <v>2148.88</v>
      </c>
      <c r="G531" s="16">
        <f t="shared" si="15"/>
        <v>6446.64</v>
      </c>
    </row>
    <row r="532" spans="2:7" x14ac:dyDescent="0.25">
      <c r="B532" s="3" t="s">
        <v>5</v>
      </c>
      <c r="C532" s="3" t="s">
        <v>36</v>
      </c>
      <c r="D532" s="9" t="s">
        <v>1109</v>
      </c>
      <c r="E532" s="4">
        <v>4</v>
      </c>
      <c r="F532" s="4">
        <v>2506.5</v>
      </c>
      <c r="G532" s="16">
        <f t="shared" si="15"/>
        <v>10026</v>
      </c>
    </row>
    <row r="533" spans="2:7" x14ac:dyDescent="0.25">
      <c r="B533" s="3" t="s">
        <v>5</v>
      </c>
      <c r="C533" s="3" t="s">
        <v>36</v>
      </c>
      <c r="D533" s="9" t="s">
        <v>1110</v>
      </c>
      <c r="E533" s="4">
        <v>3</v>
      </c>
      <c r="F533" s="4">
        <v>2804.37</v>
      </c>
      <c r="G533" s="16">
        <f t="shared" si="15"/>
        <v>8413.11</v>
      </c>
    </row>
    <row r="534" spans="2:7" x14ac:dyDescent="0.25">
      <c r="B534" s="3" t="s">
        <v>5</v>
      </c>
      <c r="C534" s="3" t="s">
        <v>36</v>
      </c>
      <c r="D534" s="9" t="s">
        <v>1111</v>
      </c>
      <c r="E534" s="4">
        <v>1</v>
      </c>
      <c r="F534" s="4">
        <v>2871.95</v>
      </c>
      <c r="G534" s="16">
        <f t="shared" si="15"/>
        <v>2871.95</v>
      </c>
    </row>
    <row r="535" spans="2:7" x14ac:dyDescent="0.25">
      <c r="B535" s="3" t="s">
        <v>5</v>
      </c>
      <c r="C535" s="3" t="s">
        <v>36</v>
      </c>
      <c r="D535" s="9" t="s">
        <v>1112</v>
      </c>
      <c r="E535" s="4">
        <v>1</v>
      </c>
      <c r="F535" s="4">
        <v>2871.95</v>
      </c>
      <c r="G535" s="16">
        <f t="shared" si="15"/>
        <v>2871.95</v>
      </c>
    </row>
    <row r="536" spans="2:7" x14ac:dyDescent="0.25">
      <c r="B536" s="3" t="s">
        <v>5</v>
      </c>
      <c r="C536" s="3" t="s">
        <v>36</v>
      </c>
      <c r="D536" s="9" t="s">
        <v>1113</v>
      </c>
      <c r="E536" s="4">
        <v>2</v>
      </c>
      <c r="F536" s="4">
        <v>3034.37</v>
      </c>
      <c r="G536" s="16">
        <f t="shared" si="15"/>
        <v>6068.74</v>
      </c>
    </row>
    <row r="537" spans="2:7" x14ac:dyDescent="0.25">
      <c r="B537" s="3" t="s">
        <v>5</v>
      </c>
      <c r="C537" s="3" t="s">
        <v>36</v>
      </c>
      <c r="D537" s="9" t="s">
        <v>1114</v>
      </c>
      <c r="E537" s="4">
        <v>1</v>
      </c>
      <c r="F537" s="4">
        <v>3084.84</v>
      </c>
      <c r="G537" s="16">
        <f t="shared" si="15"/>
        <v>3084.84</v>
      </c>
    </row>
    <row r="538" spans="2:7" x14ac:dyDescent="0.25">
      <c r="B538" s="3" t="s">
        <v>5</v>
      </c>
      <c r="C538" s="3" t="s">
        <v>36</v>
      </c>
      <c r="D538" s="9" t="s">
        <v>1115</v>
      </c>
      <c r="E538" s="4">
        <v>3</v>
      </c>
      <c r="F538" s="4">
        <v>3201.16</v>
      </c>
      <c r="G538" s="16">
        <f t="shared" si="15"/>
        <v>9603.48</v>
      </c>
    </row>
    <row r="539" spans="2:7" x14ac:dyDescent="0.25">
      <c r="B539" s="3" t="s">
        <v>5</v>
      </c>
      <c r="C539" s="3" t="s">
        <v>36</v>
      </c>
      <c r="D539" s="9" t="s">
        <v>1116</v>
      </c>
      <c r="E539" s="4">
        <v>1</v>
      </c>
      <c r="F539" s="4">
        <v>4882.25</v>
      </c>
      <c r="G539" s="16">
        <f t="shared" si="15"/>
        <v>4882.25</v>
      </c>
    </row>
    <row r="540" spans="2:7" x14ac:dyDescent="0.25">
      <c r="B540" s="3" t="s">
        <v>5</v>
      </c>
      <c r="C540" s="3" t="s">
        <v>36</v>
      </c>
      <c r="D540" s="9" t="s">
        <v>1117</v>
      </c>
      <c r="E540" s="4">
        <v>1</v>
      </c>
      <c r="F540" s="4">
        <v>3702.96</v>
      </c>
      <c r="G540" s="16">
        <f t="shared" si="15"/>
        <v>3702.96</v>
      </c>
    </row>
    <row r="541" spans="2:7" x14ac:dyDescent="0.25">
      <c r="B541" s="3" t="s">
        <v>5</v>
      </c>
      <c r="C541" s="3" t="s">
        <v>36</v>
      </c>
      <c r="D541" s="9" t="s">
        <v>1118</v>
      </c>
      <c r="E541" s="4">
        <v>2</v>
      </c>
      <c r="F541" s="4">
        <v>5945.54</v>
      </c>
      <c r="G541" s="16">
        <f t="shared" si="15"/>
        <v>11891.08</v>
      </c>
    </row>
    <row r="542" spans="2:7" x14ac:dyDescent="0.25">
      <c r="B542" s="3" t="s">
        <v>5</v>
      </c>
      <c r="C542" s="3" t="s">
        <v>36</v>
      </c>
      <c r="D542" s="9" t="s">
        <v>1119</v>
      </c>
      <c r="E542" s="4">
        <v>1</v>
      </c>
      <c r="F542" s="4">
        <v>4023.15</v>
      </c>
      <c r="G542" s="16">
        <f t="shared" si="15"/>
        <v>4023.15</v>
      </c>
    </row>
    <row r="543" spans="2:7" x14ac:dyDescent="0.25">
      <c r="B543" s="3" t="s">
        <v>5</v>
      </c>
      <c r="C543" s="3" t="s">
        <v>36</v>
      </c>
      <c r="D543" s="9" t="s">
        <v>1120</v>
      </c>
      <c r="E543" s="4">
        <v>1</v>
      </c>
      <c r="F543" s="4">
        <v>5354.12</v>
      </c>
      <c r="G543" s="16">
        <f t="shared" si="15"/>
        <v>5354.12</v>
      </c>
    </row>
    <row r="544" spans="2:7" x14ac:dyDescent="0.25">
      <c r="B544" s="3" t="s">
        <v>5</v>
      </c>
      <c r="C544" s="3" t="s">
        <v>36</v>
      </c>
      <c r="D544" s="9" t="s">
        <v>1121</v>
      </c>
      <c r="E544" s="4">
        <v>1</v>
      </c>
      <c r="F544" s="4">
        <v>5288.31</v>
      </c>
      <c r="G544" s="16">
        <f t="shared" si="15"/>
        <v>5288.31</v>
      </c>
    </row>
    <row r="545" spans="2:7" x14ac:dyDescent="0.25">
      <c r="B545" s="3" t="s">
        <v>5</v>
      </c>
      <c r="C545" s="3" t="s">
        <v>36</v>
      </c>
      <c r="D545" s="9" t="s">
        <v>1122</v>
      </c>
      <c r="E545" s="4">
        <v>1</v>
      </c>
      <c r="F545" s="4">
        <v>5024.8999999999996</v>
      </c>
      <c r="G545" s="16">
        <f t="shared" si="15"/>
        <v>5024.8999999999996</v>
      </c>
    </row>
    <row r="546" spans="2:7" x14ac:dyDescent="0.25">
      <c r="B546" s="3" t="s">
        <v>5</v>
      </c>
      <c r="C546" s="3" t="s">
        <v>36</v>
      </c>
      <c r="D546" s="9" t="s">
        <v>1123</v>
      </c>
      <c r="E546" s="4">
        <v>1</v>
      </c>
      <c r="F546" s="4">
        <v>4334.99</v>
      </c>
      <c r="G546" s="16">
        <f t="shared" si="15"/>
        <v>4334.99</v>
      </c>
    </row>
    <row r="547" spans="2:7" x14ac:dyDescent="0.25">
      <c r="B547" s="3" t="s">
        <v>5</v>
      </c>
      <c r="C547" s="3" t="s">
        <v>36</v>
      </c>
      <c r="D547" s="9" t="s">
        <v>1124</v>
      </c>
      <c r="E547" s="4">
        <v>7</v>
      </c>
      <c r="F547" s="4">
        <v>5387.06</v>
      </c>
      <c r="G547" s="16">
        <f t="shared" si="15"/>
        <v>37709.42</v>
      </c>
    </row>
    <row r="548" spans="2:7" x14ac:dyDescent="0.25">
      <c r="B548" s="3" t="s">
        <v>5</v>
      </c>
      <c r="C548" s="3" t="s">
        <v>36</v>
      </c>
      <c r="D548" s="9" t="s">
        <v>1125</v>
      </c>
      <c r="E548" s="4">
        <v>1</v>
      </c>
      <c r="F548" s="4">
        <v>5557.76</v>
      </c>
      <c r="G548" s="16">
        <f t="shared" si="15"/>
        <v>5557.76</v>
      </c>
    </row>
    <row r="549" spans="2:7" x14ac:dyDescent="0.25">
      <c r="B549" s="3" t="s">
        <v>5</v>
      </c>
      <c r="C549" s="3" t="s">
        <v>36</v>
      </c>
      <c r="D549" s="9" t="s">
        <v>1126</v>
      </c>
      <c r="E549" s="4">
        <v>1</v>
      </c>
      <c r="F549" s="4">
        <v>8101.26</v>
      </c>
      <c r="G549" s="16">
        <f t="shared" si="15"/>
        <v>8101.26</v>
      </c>
    </row>
    <row r="550" spans="2:7" x14ac:dyDescent="0.25">
      <c r="B550" s="5"/>
      <c r="C550" s="5"/>
      <c r="D550" s="10" t="s">
        <v>1127</v>
      </c>
      <c r="E550" s="4">
        <v>1</v>
      </c>
      <c r="F550" s="6">
        <f>SUM(G525:G549)</f>
        <v>163112.68</v>
      </c>
      <c r="G550" s="17">
        <f t="shared" si="15"/>
        <v>163112.68</v>
      </c>
    </row>
    <row r="551" spans="2:7" x14ac:dyDescent="0.25">
      <c r="B551" s="5"/>
      <c r="C551" s="5"/>
      <c r="D551" s="10" t="s">
        <v>1128</v>
      </c>
      <c r="E551" s="7">
        <v>1</v>
      </c>
      <c r="F551" s="6">
        <f>G457+G520+G524</f>
        <v>705012.08</v>
      </c>
      <c r="G551" s="17">
        <f>ROUND(E551*F551,2)</f>
        <v>705012.08</v>
      </c>
    </row>
    <row r="552" spans="2:7" x14ac:dyDescent="0.25">
      <c r="B552" s="26" t="s">
        <v>4</v>
      </c>
      <c r="C552" s="26" t="s">
        <v>1129</v>
      </c>
      <c r="D552" s="26" t="s">
        <v>1130</v>
      </c>
      <c r="E552" s="26">
        <f>E587</f>
        <v>1</v>
      </c>
      <c r="F552" s="26">
        <f>F587</f>
        <v>153918.49</v>
      </c>
      <c r="G552" s="47">
        <f>G587</f>
        <v>153918.49</v>
      </c>
    </row>
    <row r="553" spans="2:7" x14ac:dyDescent="0.25">
      <c r="B553" s="31" t="s">
        <v>4</v>
      </c>
      <c r="C553" s="31" t="s">
        <v>1131</v>
      </c>
      <c r="D553" s="31" t="s">
        <v>1132</v>
      </c>
      <c r="E553" s="31">
        <f>E566</f>
        <v>1</v>
      </c>
      <c r="F553" s="32">
        <f>F566</f>
        <v>43715.28</v>
      </c>
      <c r="G553" s="32">
        <f>G566</f>
        <v>43715.28</v>
      </c>
    </row>
    <row r="554" spans="2:7" x14ac:dyDescent="0.25">
      <c r="B554" s="3" t="s">
        <v>5</v>
      </c>
      <c r="C554" s="3" t="s">
        <v>36</v>
      </c>
      <c r="D554" s="9" t="s">
        <v>1133</v>
      </c>
      <c r="E554" s="4">
        <v>1</v>
      </c>
      <c r="F554" s="4">
        <v>8354.85</v>
      </c>
      <c r="G554" s="16">
        <f t="shared" ref="G554:G566" si="16">ROUND(E554*F554,2)</f>
        <v>8354.85</v>
      </c>
    </row>
    <row r="555" spans="2:7" x14ac:dyDescent="0.25">
      <c r="B555" s="3" t="s">
        <v>5</v>
      </c>
      <c r="C555" s="3" t="s">
        <v>36</v>
      </c>
      <c r="D555" s="9" t="s">
        <v>1134</v>
      </c>
      <c r="E555" s="4">
        <v>1</v>
      </c>
      <c r="F555" s="4">
        <v>9780.65</v>
      </c>
      <c r="G555" s="16">
        <f t="shared" si="16"/>
        <v>9780.65</v>
      </c>
    </row>
    <row r="556" spans="2:7" x14ac:dyDescent="0.25">
      <c r="B556" s="3" t="s">
        <v>5</v>
      </c>
      <c r="C556" s="3" t="s">
        <v>36</v>
      </c>
      <c r="D556" s="9" t="s">
        <v>1135</v>
      </c>
      <c r="E556" s="4">
        <v>1</v>
      </c>
      <c r="F556" s="4">
        <v>5839.27</v>
      </c>
      <c r="G556" s="16">
        <f t="shared" si="16"/>
        <v>5839.27</v>
      </c>
    </row>
    <row r="557" spans="2:7" x14ac:dyDescent="0.25">
      <c r="B557" s="3" t="s">
        <v>5</v>
      </c>
      <c r="C557" s="3" t="s">
        <v>36</v>
      </c>
      <c r="D557" s="9" t="s">
        <v>1136</v>
      </c>
      <c r="E557" s="4">
        <v>5</v>
      </c>
      <c r="F557" s="4">
        <v>182.63</v>
      </c>
      <c r="G557" s="16">
        <f t="shared" si="16"/>
        <v>913.15</v>
      </c>
    </row>
    <row r="558" spans="2:7" x14ac:dyDescent="0.25">
      <c r="B558" s="3" t="s">
        <v>5</v>
      </c>
      <c r="C558" s="3" t="s">
        <v>36</v>
      </c>
      <c r="D558" s="9" t="s">
        <v>1137</v>
      </c>
      <c r="E558" s="4">
        <v>0</v>
      </c>
      <c r="F558" s="4">
        <v>1811.01</v>
      </c>
      <c r="G558" s="16">
        <f t="shared" si="16"/>
        <v>0</v>
      </c>
    </row>
    <row r="559" spans="2:7" x14ac:dyDescent="0.25">
      <c r="B559" s="3" t="s">
        <v>5</v>
      </c>
      <c r="C559" s="3" t="s">
        <v>36</v>
      </c>
      <c r="D559" s="9" t="s">
        <v>1138</v>
      </c>
      <c r="E559" s="4">
        <v>0</v>
      </c>
      <c r="F559" s="4">
        <v>2623.03</v>
      </c>
      <c r="G559" s="16">
        <f t="shared" si="16"/>
        <v>0</v>
      </c>
    </row>
    <row r="560" spans="2:7" x14ac:dyDescent="0.25">
      <c r="B560" s="3" t="s">
        <v>5</v>
      </c>
      <c r="C560" s="3" t="s">
        <v>36</v>
      </c>
      <c r="D560" s="9" t="s">
        <v>1139</v>
      </c>
      <c r="E560" s="4">
        <v>1</v>
      </c>
      <c r="F560" s="4">
        <v>9541.27</v>
      </c>
      <c r="G560" s="16">
        <f t="shared" si="16"/>
        <v>9541.27</v>
      </c>
    </row>
    <row r="561" spans="2:7" x14ac:dyDescent="0.25">
      <c r="B561" s="3" t="s">
        <v>5</v>
      </c>
      <c r="C561" s="3" t="s">
        <v>36</v>
      </c>
      <c r="D561" s="9" t="s">
        <v>1140</v>
      </c>
      <c r="E561" s="4">
        <v>1</v>
      </c>
      <c r="F561" s="4">
        <v>607.04999999999995</v>
      </c>
      <c r="G561" s="16">
        <f t="shared" si="16"/>
        <v>607.04999999999995</v>
      </c>
    </row>
    <row r="562" spans="2:7" x14ac:dyDescent="0.25">
      <c r="B562" s="3" t="s">
        <v>5</v>
      </c>
      <c r="C562" s="3" t="s">
        <v>36</v>
      </c>
      <c r="D562" s="9" t="s">
        <v>1141</v>
      </c>
      <c r="E562" s="4">
        <v>1</v>
      </c>
      <c r="F562" s="4">
        <v>789.37</v>
      </c>
      <c r="G562" s="16">
        <f t="shared" si="16"/>
        <v>789.37</v>
      </c>
    </row>
    <row r="563" spans="2:7" x14ac:dyDescent="0.25">
      <c r="B563" s="3" t="s">
        <v>5</v>
      </c>
      <c r="C563" s="3" t="s">
        <v>36</v>
      </c>
      <c r="D563" s="9" t="s">
        <v>1142</v>
      </c>
      <c r="E563" s="4">
        <v>1</v>
      </c>
      <c r="F563" s="4">
        <v>516.94000000000005</v>
      </c>
      <c r="G563" s="16">
        <f t="shared" si="16"/>
        <v>516.94000000000005</v>
      </c>
    </row>
    <row r="564" spans="2:7" x14ac:dyDescent="0.25">
      <c r="B564" s="3" t="s">
        <v>5</v>
      </c>
      <c r="C564" s="3" t="s">
        <v>36</v>
      </c>
      <c r="D564" s="9" t="s">
        <v>1143</v>
      </c>
      <c r="E564" s="4">
        <v>5</v>
      </c>
      <c r="F564" s="4">
        <v>511.72</v>
      </c>
      <c r="G564" s="16">
        <f t="shared" si="16"/>
        <v>2558.6</v>
      </c>
    </row>
    <row r="565" spans="2:7" ht="15.75" customHeight="1" x14ac:dyDescent="0.25">
      <c r="B565" s="3" t="s">
        <v>5</v>
      </c>
      <c r="C565" s="3" t="s">
        <v>36</v>
      </c>
      <c r="D565" s="9" t="s">
        <v>1144</v>
      </c>
      <c r="E565" s="4">
        <v>3</v>
      </c>
      <c r="F565" s="4">
        <v>1604.71</v>
      </c>
      <c r="G565" s="16">
        <f t="shared" si="16"/>
        <v>4814.13</v>
      </c>
    </row>
    <row r="566" spans="2:7" x14ac:dyDescent="0.25">
      <c r="B566" s="5"/>
      <c r="C566" s="5"/>
      <c r="D566" s="10" t="s">
        <v>1145</v>
      </c>
      <c r="E566" s="4">
        <v>1</v>
      </c>
      <c r="F566" s="6">
        <f>SUM(G554:G565)</f>
        <v>43715.28</v>
      </c>
      <c r="G566" s="17">
        <f t="shared" si="16"/>
        <v>43715.28</v>
      </c>
    </row>
    <row r="567" spans="2:7" x14ac:dyDescent="0.25">
      <c r="B567" s="31" t="s">
        <v>4</v>
      </c>
      <c r="C567" s="31" t="s">
        <v>1146</v>
      </c>
      <c r="D567" s="31" t="s">
        <v>1147</v>
      </c>
      <c r="E567" s="31">
        <f>E586</f>
        <v>1</v>
      </c>
      <c r="F567" s="32">
        <f>F586</f>
        <v>110203.21</v>
      </c>
      <c r="G567" s="32">
        <f>G586</f>
        <v>110203.21</v>
      </c>
    </row>
    <row r="568" spans="2:7" x14ac:dyDescent="0.25">
      <c r="B568" s="3" t="s">
        <v>5</v>
      </c>
      <c r="C568" s="3" t="s">
        <v>36</v>
      </c>
      <c r="D568" s="9" t="s">
        <v>1148</v>
      </c>
      <c r="E568" s="4">
        <v>1</v>
      </c>
      <c r="F568" s="4">
        <v>4599.8100000000004</v>
      </c>
      <c r="G568" s="16">
        <f t="shared" ref="G568:G586" si="17">ROUND(E568*F568,2)</f>
        <v>4599.8100000000004</v>
      </c>
    </row>
    <row r="569" spans="2:7" x14ac:dyDescent="0.25">
      <c r="B569" s="3" t="s">
        <v>5</v>
      </c>
      <c r="C569" s="3" t="s">
        <v>36</v>
      </c>
      <c r="D569" s="9" t="s">
        <v>1149</v>
      </c>
      <c r="E569" s="4">
        <v>179</v>
      </c>
      <c r="F569" s="4">
        <v>38.119999999999997</v>
      </c>
      <c r="G569" s="16">
        <f t="shared" si="17"/>
        <v>6823.48</v>
      </c>
    </row>
    <row r="570" spans="2:7" x14ac:dyDescent="0.25">
      <c r="B570" s="3" t="s">
        <v>5</v>
      </c>
      <c r="C570" s="3" t="s">
        <v>36</v>
      </c>
      <c r="D570" s="9" t="s">
        <v>1150</v>
      </c>
      <c r="E570" s="4">
        <v>32</v>
      </c>
      <c r="F570" s="4">
        <v>468.12</v>
      </c>
      <c r="G570" s="16">
        <f t="shared" si="17"/>
        <v>14979.84</v>
      </c>
    </row>
    <row r="571" spans="2:7" x14ac:dyDescent="0.25">
      <c r="B571" s="3" t="s">
        <v>5</v>
      </c>
      <c r="C571" s="3" t="s">
        <v>36</v>
      </c>
      <c r="D571" s="9" t="s">
        <v>1151</v>
      </c>
      <c r="E571" s="4">
        <v>32</v>
      </c>
      <c r="F571" s="4">
        <v>260.62</v>
      </c>
      <c r="G571" s="16">
        <f t="shared" si="17"/>
        <v>8339.84</v>
      </c>
    </row>
    <row r="572" spans="2:7" x14ac:dyDescent="0.25">
      <c r="B572" s="3" t="s">
        <v>5</v>
      </c>
      <c r="C572" s="3" t="s">
        <v>36</v>
      </c>
      <c r="D572" s="9" t="s">
        <v>1152</v>
      </c>
      <c r="E572" s="4">
        <v>19</v>
      </c>
      <c r="F572" s="4">
        <v>197.09</v>
      </c>
      <c r="G572" s="16">
        <f t="shared" si="17"/>
        <v>3744.71</v>
      </c>
    </row>
    <row r="573" spans="2:7" x14ac:dyDescent="0.25">
      <c r="B573" s="3" t="s">
        <v>5</v>
      </c>
      <c r="C573" s="3" t="s">
        <v>36</v>
      </c>
      <c r="D573" s="9" t="s">
        <v>1153</v>
      </c>
      <c r="E573" s="4">
        <v>39</v>
      </c>
      <c r="F573" s="4">
        <v>175.43</v>
      </c>
      <c r="G573" s="16">
        <f t="shared" si="17"/>
        <v>6841.77</v>
      </c>
    </row>
    <row r="574" spans="2:7" x14ac:dyDescent="0.25">
      <c r="B574" s="3" t="s">
        <v>5</v>
      </c>
      <c r="C574" s="3" t="s">
        <v>36</v>
      </c>
      <c r="D574" s="9" t="s">
        <v>1154</v>
      </c>
      <c r="E574" s="4">
        <v>600</v>
      </c>
      <c r="F574" s="4">
        <v>41.94</v>
      </c>
      <c r="G574" s="16">
        <f t="shared" si="17"/>
        <v>25164</v>
      </c>
    </row>
    <row r="575" spans="2:7" x14ac:dyDescent="0.25">
      <c r="B575" s="3" t="s">
        <v>5</v>
      </c>
      <c r="C575" s="3" t="s">
        <v>36</v>
      </c>
      <c r="D575" s="9" t="s">
        <v>1155</v>
      </c>
      <c r="E575" s="4">
        <v>9</v>
      </c>
      <c r="F575" s="4">
        <v>132.53</v>
      </c>
      <c r="G575" s="16">
        <f t="shared" si="17"/>
        <v>1192.77</v>
      </c>
    </row>
    <row r="576" spans="2:7" x14ac:dyDescent="0.25">
      <c r="B576" s="3" t="s">
        <v>5</v>
      </c>
      <c r="C576" s="3" t="s">
        <v>36</v>
      </c>
      <c r="D576" s="9" t="s">
        <v>1156</v>
      </c>
      <c r="E576" s="4">
        <v>145</v>
      </c>
      <c r="F576" s="4">
        <v>42.6</v>
      </c>
      <c r="G576" s="16">
        <f t="shared" si="17"/>
        <v>6177</v>
      </c>
    </row>
    <row r="577" spans="2:19" x14ac:dyDescent="0.25">
      <c r="B577" s="3" t="s">
        <v>5</v>
      </c>
      <c r="C577" s="3" t="s">
        <v>28</v>
      </c>
      <c r="D577" s="9" t="s">
        <v>1157</v>
      </c>
      <c r="E577" s="4">
        <v>20</v>
      </c>
      <c r="F577" s="4">
        <v>16.420000000000002</v>
      </c>
      <c r="G577" s="16">
        <f t="shared" si="17"/>
        <v>328.4</v>
      </c>
    </row>
    <row r="578" spans="2:19" x14ac:dyDescent="0.25">
      <c r="B578" s="3" t="s">
        <v>5</v>
      </c>
      <c r="C578" s="3" t="s">
        <v>36</v>
      </c>
      <c r="D578" s="9" t="s">
        <v>1158</v>
      </c>
      <c r="E578" s="4">
        <v>180</v>
      </c>
      <c r="F578" s="4">
        <v>3.98</v>
      </c>
      <c r="G578" s="16">
        <f t="shared" si="17"/>
        <v>716.4</v>
      </c>
    </row>
    <row r="579" spans="2:19" x14ac:dyDescent="0.25">
      <c r="B579" s="3" t="s">
        <v>5</v>
      </c>
      <c r="C579" s="3" t="s">
        <v>36</v>
      </c>
      <c r="D579" s="9" t="s">
        <v>1159</v>
      </c>
      <c r="E579" s="4">
        <v>430</v>
      </c>
      <c r="F579" s="4">
        <v>20.34</v>
      </c>
      <c r="G579" s="16">
        <f t="shared" si="17"/>
        <v>8746.2000000000007</v>
      </c>
    </row>
    <row r="580" spans="2:19" x14ac:dyDescent="0.25">
      <c r="B580" s="3" t="s">
        <v>5</v>
      </c>
      <c r="C580" s="3" t="s">
        <v>36</v>
      </c>
      <c r="D580" s="9" t="s">
        <v>1160</v>
      </c>
      <c r="E580" s="4">
        <v>24</v>
      </c>
      <c r="F580" s="4">
        <v>5.88</v>
      </c>
      <c r="G580" s="16">
        <f t="shared" si="17"/>
        <v>141.12</v>
      </c>
    </row>
    <row r="581" spans="2:19" x14ac:dyDescent="0.25">
      <c r="B581" s="3" t="s">
        <v>5</v>
      </c>
      <c r="C581" s="3" t="s">
        <v>28</v>
      </c>
      <c r="D581" s="9" t="s">
        <v>1161</v>
      </c>
      <c r="E581" s="4">
        <v>181.5</v>
      </c>
      <c r="F581" s="4">
        <v>27.97</v>
      </c>
      <c r="G581" s="16">
        <f t="shared" si="17"/>
        <v>5076.5600000000004</v>
      </c>
    </row>
    <row r="582" spans="2:19" x14ac:dyDescent="0.25">
      <c r="B582" s="3" t="s">
        <v>5</v>
      </c>
      <c r="C582" s="3" t="s">
        <v>36</v>
      </c>
      <c r="D582" s="9" t="s">
        <v>1162</v>
      </c>
      <c r="E582" s="4">
        <v>1</v>
      </c>
      <c r="F582" s="4">
        <v>13.55</v>
      </c>
      <c r="G582" s="16">
        <f t="shared" si="17"/>
        <v>13.55</v>
      </c>
    </row>
    <row r="583" spans="2:19" x14ac:dyDescent="0.25">
      <c r="B583" s="3" t="s">
        <v>5</v>
      </c>
      <c r="C583" s="3" t="s">
        <v>36</v>
      </c>
      <c r="D583" s="9" t="s">
        <v>1163</v>
      </c>
      <c r="E583" s="4">
        <v>56</v>
      </c>
      <c r="F583" s="4">
        <v>22.76</v>
      </c>
      <c r="G583" s="16">
        <f t="shared" si="17"/>
        <v>1274.56</v>
      </c>
    </row>
    <row r="584" spans="2:19" x14ac:dyDescent="0.25">
      <c r="B584" s="3" t="s">
        <v>5</v>
      </c>
      <c r="C584" s="3" t="s">
        <v>36</v>
      </c>
      <c r="D584" s="9" t="s">
        <v>1164</v>
      </c>
      <c r="E584" s="4">
        <v>350</v>
      </c>
      <c r="F584" s="4">
        <v>41.94</v>
      </c>
      <c r="G584" s="16">
        <f t="shared" si="17"/>
        <v>14679</v>
      </c>
    </row>
    <row r="585" spans="2:19" x14ac:dyDescent="0.25">
      <c r="B585" s="3" t="s">
        <v>5</v>
      </c>
      <c r="C585" s="3" t="s">
        <v>36</v>
      </c>
      <c r="D585" s="9" t="s">
        <v>1165</v>
      </c>
      <c r="E585" s="4">
        <v>38</v>
      </c>
      <c r="F585" s="4">
        <v>35.9</v>
      </c>
      <c r="G585" s="16">
        <f t="shared" si="17"/>
        <v>1364.2</v>
      </c>
    </row>
    <row r="586" spans="2:19" x14ac:dyDescent="0.25">
      <c r="B586" s="5"/>
      <c r="C586" s="5"/>
      <c r="D586" s="10" t="s">
        <v>1166</v>
      </c>
      <c r="E586" s="4">
        <v>1</v>
      </c>
      <c r="F586" s="6">
        <f>SUM(G568:G585)</f>
        <v>110203.21</v>
      </c>
      <c r="G586" s="17">
        <f t="shared" si="17"/>
        <v>110203.21</v>
      </c>
    </row>
    <row r="587" spans="2:19" x14ac:dyDescent="0.25">
      <c r="B587" s="5"/>
      <c r="C587" s="5"/>
      <c r="D587" s="10" t="s">
        <v>1167</v>
      </c>
      <c r="E587" s="7">
        <v>1</v>
      </c>
      <c r="F587" s="6">
        <f>G553+G567</f>
        <v>153918.49</v>
      </c>
      <c r="G587" s="17">
        <f>ROUND(E587*F587,2)</f>
        <v>153918.49</v>
      </c>
    </row>
    <row r="588" spans="2:19" x14ac:dyDescent="0.25">
      <c r="B588" s="26" t="s">
        <v>4</v>
      </c>
      <c r="C588" s="26" t="s">
        <v>437</v>
      </c>
      <c r="D588" s="26" t="s">
        <v>438</v>
      </c>
      <c r="E588" s="26">
        <f>E592</f>
        <v>1</v>
      </c>
      <c r="F588" s="26">
        <f>F592</f>
        <v>80554.39</v>
      </c>
      <c r="G588" s="47">
        <f>G592</f>
        <v>80554.39</v>
      </c>
    </row>
    <row r="589" spans="2:19" x14ac:dyDescent="0.25">
      <c r="B589" s="3" t="s">
        <v>5</v>
      </c>
      <c r="C589" s="3" t="s">
        <v>54</v>
      </c>
      <c r="D589" s="9" t="s">
        <v>1168</v>
      </c>
      <c r="E589" s="4">
        <v>4</v>
      </c>
      <c r="F589" s="4">
        <v>1730.13</v>
      </c>
      <c r="G589" s="16">
        <f>ROUND(E589*F589,2)</f>
        <v>6920.52</v>
      </c>
    </row>
    <row r="590" spans="2:19" x14ac:dyDescent="0.25">
      <c r="B590" s="3" t="s">
        <v>5</v>
      </c>
      <c r="C590" s="3" t="s">
        <v>440</v>
      </c>
      <c r="D590" s="9" t="s">
        <v>1169</v>
      </c>
      <c r="E590" s="4">
        <v>112</v>
      </c>
      <c r="F590" s="4">
        <v>543.77</v>
      </c>
      <c r="G590" s="16">
        <f>ROUND(E590*F590,2)</f>
        <v>60902.239999999998</v>
      </c>
    </row>
    <row r="591" spans="2:19" x14ac:dyDescent="0.25">
      <c r="B591" s="3" t="s">
        <v>5</v>
      </c>
      <c r="C591" s="3" t="s">
        <v>36</v>
      </c>
      <c r="D591" s="9" t="s">
        <v>452</v>
      </c>
      <c r="E591" s="4">
        <v>1</v>
      </c>
      <c r="F591" s="4">
        <v>12731.63</v>
      </c>
      <c r="G591" s="16">
        <f>ROUND(E591*F591,2)</f>
        <v>12731.63</v>
      </c>
      <c r="R591" s="49"/>
      <c r="S591" s="50"/>
    </row>
    <row r="592" spans="2:19" x14ac:dyDescent="0.25">
      <c r="B592" s="5"/>
      <c r="C592" s="5"/>
      <c r="D592" s="10" t="s">
        <v>453</v>
      </c>
      <c r="E592" s="7">
        <v>1</v>
      </c>
      <c r="F592" s="6">
        <f>SUM(G589:G591)</f>
        <v>80554.39</v>
      </c>
      <c r="G592" s="17">
        <f>ROUND(E592*F592,2)</f>
        <v>80554.39</v>
      </c>
    </row>
    <row r="593" spans="2:7" x14ac:dyDescent="0.25">
      <c r="B593" s="26" t="s">
        <v>4</v>
      </c>
      <c r="C593" s="26" t="s">
        <v>476</v>
      </c>
      <c r="D593" s="26" t="s">
        <v>10</v>
      </c>
      <c r="E593" s="26">
        <f>E645</f>
        <v>1</v>
      </c>
      <c r="F593" s="26">
        <f>F645</f>
        <v>243561.23</v>
      </c>
      <c r="G593" s="47">
        <f>G645</f>
        <v>243561.23</v>
      </c>
    </row>
    <row r="594" spans="2:7" x14ac:dyDescent="0.25">
      <c r="B594" s="31" t="s">
        <v>4</v>
      </c>
      <c r="C594" s="31" t="s">
        <v>477</v>
      </c>
      <c r="D594" s="31" t="s">
        <v>478</v>
      </c>
      <c r="E594" s="31">
        <f>E623</f>
        <v>1</v>
      </c>
      <c r="F594" s="32">
        <f>F623</f>
        <v>38817.050000000003</v>
      </c>
      <c r="G594" s="32">
        <f>G623</f>
        <v>38817.050000000003</v>
      </c>
    </row>
    <row r="595" spans="2:7" x14ac:dyDescent="0.25">
      <c r="B595" s="3" t="s">
        <v>5</v>
      </c>
      <c r="C595" s="3" t="s">
        <v>36</v>
      </c>
      <c r="D595" s="9" t="s">
        <v>479</v>
      </c>
      <c r="E595" s="4">
        <v>150</v>
      </c>
      <c r="F595" s="4">
        <v>3.78</v>
      </c>
      <c r="G595" s="16">
        <f t="shared" ref="G595:G623" si="18">ROUND(E595*F595,2)</f>
        <v>567</v>
      </c>
    </row>
    <row r="596" spans="2:7" x14ac:dyDescent="0.25">
      <c r="B596" s="3" t="s">
        <v>5</v>
      </c>
      <c r="C596" s="3" t="s">
        <v>36</v>
      </c>
      <c r="D596" s="9" t="s">
        <v>480</v>
      </c>
      <c r="E596" s="4">
        <v>150</v>
      </c>
      <c r="F596" s="4">
        <v>3.78</v>
      </c>
      <c r="G596" s="16">
        <f t="shared" si="18"/>
        <v>567</v>
      </c>
    </row>
    <row r="597" spans="2:7" x14ac:dyDescent="0.25">
      <c r="B597" s="3" t="s">
        <v>5</v>
      </c>
      <c r="C597" s="3" t="s">
        <v>36</v>
      </c>
      <c r="D597" s="9" t="s">
        <v>481</v>
      </c>
      <c r="E597" s="4">
        <v>5</v>
      </c>
      <c r="F597" s="4">
        <v>18.55</v>
      </c>
      <c r="G597" s="16">
        <f t="shared" si="18"/>
        <v>92.75</v>
      </c>
    </row>
    <row r="598" spans="2:7" x14ac:dyDescent="0.25">
      <c r="B598" s="3" t="s">
        <v>5</v>
      </c>
      <c r="C598" s="3" t="s">
        <v>36</v>
      </c>
      <c r="D598" s="9" t="s">
        <v>482</v>
      </c>
      <c r="E598" s="4">
        <v>15</v>
      </c>
      <c r="F598" s="4">
        <v>12.43</v>
      </c>
      <c r="G598" s="16">
        <f t="shared" si="18"/>
        <v>186.45</v>
      </c>
    </row>
    <row r="599" spans="2:7" x14ac:dyDescent="0.25">
      <c r="B599" s="3" t="s">
        <v>5</v>
      </c>
      <c r="C599" s="3" t="s">
        <v>36</v>
      </c>
      <c r="D599" s="9" t="s">
        <v>483</v>
      </c>
      <c r="E599" s="4">
        <v>130</v>
      </c>
      <c r="F599" s="4">
        <v>16.03</v>
      </c>
      <c r="G599" s="16">
        <f t="shared" si="18"/>
        <v>2083.9</v>
      </c>
    </row>
    <row r="600" spans="2:7" x14ac:dyDescent="0.25">
      <c r="B600" s="3" t="s">
        <v>5</v>
      </c>
      <c r="C600" s="3" t="s">
        <v>36</v>
      </c>
      <c r="D600" s="9" t="s">
        <v>484</v>
      </c>
      <c r="E600" s="4">
        <v>90</v>
      </c>
      <c r="F600" s="4">
        <v>17.100000000000001</v>
      </c>
      <c r="G600" s="16">
        <f t="shared" si="18"/>
        <v>1539</v>
      </c>
    </row>
    <row r="601" spans="2:7" x14ac:dyDescent="0.25">
      <c r="B601" s="3" t="s">
        <v>5</v>
      </c>
      <c r="C601" s="3" t="s">
        <v>36</v>
      </c>
      <c r="D601" s="9" t="s">
        <v>485</v>
      </c>
      <c r="E601" s="4">
        <v>200</v>
      </c>
      <c r="F601" s="4">
        <v>0.56999999999999995</v>
      </c>
      <c r="G601" s="16">
        <f t="shared" si="18"/>
        <v>114</v>
      </c>
    </row>
    <row r="602" spans="2:7" x14ac:dyDescent="0.25">
      <c r="B602" s="3" t="s">
        <v>5</v>
      </c>
      <c r="C602" s="3" t="s">
        <v>36</v>
      </c>
      <c r="D602" s="9" t="s">
        <v>486</v>
      </c>
      <c r="E602" s="4">
        <v>200</v>
      </c>
      <c r="F602" s="4">
        <v>19.27</v>
      </c>
      <c r="G602" s="16">
        <f t="shared" si="18"/>
        <v>3854</v>
      </c>
    </row>
    <row r="603" spans="2:7" x14ac:dyDescent="0.25">
      <c r="B603" s="3" t="s">
        <v>5</v>
      </c>
      <c r="C603" s="3" t="s">
        <v>36</v>
      </c>
      <c r="D603" s="9" t="s">
        <v>487</v>
      </c>
      <c r="E603" s="4">
        <v>10</v>
      </c>
      <c r="F603" s="4">
        <v>33.85</v>
      </c>
      <c r="G603" s="16">
        <f t="shared" si="18"/>
        <v>338.5</v>
      </c>
    </row>
    <row r="604" spans="2:7" x14ac:dyDescent="0.25">
      <c r="B604" s="3" t="s">
        <v>5</v>
      </c>
      <c r="C604" s="3" t="s">
        <v>36</v>
      </c>
      <c r="D604" s="9" t="s">
        <v>488</v>
      </c>
      <c r="E604" s="4">
        <v>10</v>
      </c>
      <c r="F604" s="4">
        <v>9.3000000000000007</v>
      </c>
      <c r="G604" s="16">
        <f t="shared" si="18"/>
        <v>93</v>
      </c>
    </row>
    <row r="605" spans="2:7" x14ac:dyDescent="0.25">
      <c r="B605" s="3" t="s">
        <v>5</v>
      </c>
      <c r="C605" s="3" t="s">
        <v>36</v>
      </c>
      <c r="D605" s="9" t="s">
        <v>489</v>
      </c>
      <c r="E605" s="4">
        <v>75</v>
      </c>
      <c r="F605" s="4">
        <v>19.829999999999998</v>
      </c>
      <c r="G605" s="16">
        <f t="shared" si="18"/>
        <v>1487.25</v>
      </c>
    </row>
    <row r="606" spans="2:7" x14ac:dyDescent="0.25">
      <c r="B606" s="3" t="s">
        <v>5</v>
      </c>
      <c r="C606" s="3" t="s">
        <v>36</v>
      </c>
      <c r="D606" s="9" t="s">
        <v>490</v>
      </c>
      <c r="E606" s="4">
        <v>70</v>
      </c>
      <c r="F606" s="4">
        <v>45.48</v>
      </c>
      <c r="G606" s="16">
        <f t="shared" si="18"/>
        <v>3183.6</v>
      </c>
    </row>
    <row r="607" spans="2:7" x14ac:dyDescent="0.25">
      <c r="B607" s="3" t="s">
        <v>5</v>
      </c>
      <c r="C607" s="3" t="s">
        <v>36</v>
      </c>
      <c r="D607" s="9" t="s">
        <v>491</v>
      </c>
      <c r="E607" s="4">
        <v>50</v>
      </c>
      <c r="F607" s="4">
        <v>14.93</v>
      </c>
      <c r="G607" s="16">
        <f t="shared" si="18"/>
        <v>746.5</v>
      </c>
    </row>
    <row r="608" spans="2:7" x14ac:dyDescent="0.25">
      <c r="B608" s="3" t="s">
        <v>5</v>
      </c>
      <c r="C608" s="3" t="s">
        <v>36</v>
      </c>
      <c r="D608" s="9" t="s">
        <v>492</v>
      </c>
      <c r="E608" s="4">
        <v>10</v>
      </c>
      <c r="F608" s="4">
        <v>24.27</v>
      </c>
      <c r="G608" s="16">
        <f t="shared" si="18"/>
        <v>242.7</v>
      </c>
    </row>
    <row r="609" spans="2:7" x14ac:dyDescent="0.25">
      <c r="B609" s="3" t="s">
        <v>5</v>
      </c>
      <c r="C609" s="3" t="s">
        <v>36</v>
      </c>
      <c r="D609" s="9" t="s">
        <v>493</v>
      </c>
      <c r="E609" s="4">
        <v>250</v>
      </c>
      <c r="F609" s="4">
        <v>20.7</v>
      </c>
      <c r="G609" s="16">
        <f t="shared" si="18"/>
        <v>5175</v>
      </c>
    </row>
    <row r="610" spans="2:7" x14ac:dyDescent="0.25">
      <c r="B610" s="3" t="s">
        <v>5</v>
      </c>
      <c r="C610" s="3" t="s">
        <v>36</v>
      </c>
      <c r="D610" s="9" t="s">
        <v>494</v>
      </c>
      <c r="E610" s="4">
        <v>180</v>
      </c>
      <c r="F610" s="4">
        <v>19.989999999999998</v>
      </c>
      <c r="G610" s="16">
        <f t="shared" si="18"/>
        <v>3598.2</v>
      </c>
    </row>
    <row r="611" spans="2:7" x14ac:dyDescent="0.25">
      <c r="B611" s="3" t="s">
        <v>5</v>
      </c>
      <c r="C611" s="3" t="s">
        <v>36</v>
      </c>
      <c r="D611" s="9" t="s">
        <v>495</v>
      </c>
      <c r="E611" s="4">
        <v>50</v>
      </c>
      <c r="F611" s="4">
        <v>39.67</v>
      </c>
      <c r="G611" s="16">
        <f t="shared" si="18"/>
        <v>1983.5</v>
      </c>
    </row>
    <row r="612" spans="2:7" x14ac:dyDescent="0.25">
      <c r="B612" s="3" t="s">
        <v>5</v>
      </c>
      <c r="C612" s="3" t="s">
        <v>36</v>
      </c>
      <c r="D612" s="9" t="s">
        <v>496</v>
      </c>
      <c r="E612" s="4">
        <v>50</v>
      </c>
      <c r="F612" s="4">
        <v>3.96</v>
      </c>
      <c r="G612" s="16">
        <f t="shared" si="18"/>
        <v>198</v>
      </c>
    </row>
    <row r="613" spans="2:7" x14ac:dyDescent="0.25">
      <c r="B613" s="3" t="s">
        <v>5</v>
      </c>
      <c r="C613" s="3" t="s">
        <v>36</v>
      </c>
      <c r="D613" s="9" t="s">
        <v>497</v>
      </c>
      <c r="E613" s="4">
        <v>50</v>
      </c>
      <c r="F613" s="4">
        <v>5.03</v>
      </c>
      <c r="G613" s="16">
        <f t="shared" si="18"/>
        <v>251.5</v>
      </c>
    </row>
    <row r="614" spans="2:7" x14ac:dyDescent="0.25">
      <c r="B614" s="3" t="s">
        <v>5</v>
      </c>
      <c r="C614" s="3" t="s">
        <v>36</v>
      </c>
      <c r="D614" s="9" t="s">
        <v>498</v>
      </c>
      <c r="E614" s="4">
        <v>50</v>
      </c>
      <c r="F614" s="4">
        <v>13.16</v>
      </c>
      <c r="G614" s="16">
        <f t="shared" si="18"/>
        <v>658</v>
      </c>
    </row>
    <row r="615" spans="2:7" x14ac:dyDescent="0.25">
      <c r="B615" s="3" t="s">
        <v>5</v>
      </c>
      <c r="C615" s="3" t="s">
        <v>36</v>
      </c>
      <c r="D615" s="9" t="s">
        <v>499</v>
      </c>
      <c r="E615" s="4">
        <v>200</v>
      </c>
      <c r="F615" s="4">
        <v>1.81</v>
      </c>
      <c r="G615" s="16">
        <f t="shared" si="18"/>
        <v>362</v>
      </c>
    </row>
    <row r="616" spans="2:7" x14ac:dyDescent="0.25">
      <c r="B616" s="3" t="s">
        <v>5</v>
      </c>
      <c r="C616" s="3" t="s">
        <v>36</v>
      </c>
      <c r="D616" s="9" t="s">
        <v>500</v>
      </c>
      <c r="E616" s="4">
        <v>350</v>
      </c>
      <c r="F616" s="4">
        <v>9.56</v>
      </c>
      <c r="G616" s="16">
        <f t="shared" si="18"/>
        <v>3346</v>
      </c>
    </row>
    <row r="617" spans="2:7" x14ac:dyDescent="0.25">
      <c r="B617" s="3" t="s">
        <v>5</v>
      </c>
      <c r="C617" s="3" t="s">
        <v>36</v>
      </c>
      <c r="D617" s="9" t="s">
        <v>501</v>
      </c>
      <c r="E617" s="4">
        <v>50</v>
      </c>
      <c r="F617" s="4">
        <v>10.28</v>
      </c>
      <c r="G617" s="16">
        <f t="shared" si="18"/>
        <v>514</v>
      </c>
    </row>
    <row r="618" spans="2:7" x14ac:dyDescent="0.25">
      <c r="B618" s="3" t="s">
        <v>5</v>
      </c>
      <c r="C618" s="3" t="s">
        <v>36</v>
      </c>
      <c r="D618" s="9" t="s">
        <v>502</v>
      </c>
      <c r="E618" s="4">
        <v>20</v>
      </c>
      <c r="F618" s="4">
        <v>32.21</v>
      </c>
      <c r="G618" s="16">
        <f t="shared" si="18"/>
        <v>644.20000000000005</v>
      </c>
    </row>
    <row r="619" spans="2:7" x14ac:dyDescent="0.25">
      <c r="B619" s="3" t="s">
        <v>5</v>
      </c>
      <c r="C619" s="3" t="s">
        <v>36</v>
      </c>
      <c r="D619" s="9" t="s">
        <v>503</v>
      </c>
      <c r="E619" s="4">
        <v>110</v>
      </c>
      <c r="F619" s="4">
        <v>16.39</v>
      </c>
      <c r="G619" s="16">
        <f t="shared" si="18"/>
        <v>1802.9</v>
      </c>
    </row>
    <row r="620" spans="2:7" x14ac:dyDescent="0.25">
      <c r="B620" s="3" t="s">
        <v>5</v>
      </c>
      <c r="C620" s="3" t="s">
        <v>36</v>
      </c>
      <c r="D620" s="9" t="s">
        <v>504</v>
      </c>
      <c r="E620" s="4">
        <v>45</v>
      </c>
      <c r="F620" s="4">
        <v>10.02</v>
      </c>
      <c r="G620" s="16">
        <f t="shared" si="18"/>
        <v>450.9</v>
      </c>
    </row>
    <row r="621" spans="2:7" x14ac:dyDescent="0.25">
      <c r="B621" s="3" t="s">
        <v>5</v>
      </c>
      <c r="C621" s="3" t="s">
        <v>36</v>
      </c>
      <c r="D621" s="9" t="s">
        <v>505</v>
      </c>
      <c r="E621" s="4">
        <v>120</v>
      </c>
      <c r="F621" s="4">
        <v>12.31</v>
      </c>
      <c r="G621" s="16">
        <f t="shared" si="18"/>
        <v>1477.2</v>
      </c>
    </row>
    <row r="622" spans="2:7" x14ac:dyDescent="0.25">
      <c r="B622" s="3" t="s">
        <v>5</v>
      </c>
      <c r="C622" s="3" t="s">
        <v>36</v>
      </c>
      <c r="D622" s="9" t="s">
        <v>506</v>
      </c>
      <c r="E622" s="4">
        <v>500</v>
      </c>
      <c r="F622" s="4">
        <v>6.52</v>
      </c>
      <c r="G622" s="16">
        <f t="shared" si="18"/>
        <v>3260</v>
      </c>
    </row>
    <row r="623" spans="2:7" x14ac:dyDescent="0.25">
      <c r="B623" s="5"/>
      <c r="C623" s="5"/>
      <c r="D623" s="10" t="s">
        <v>507</v>
      </c>
      <c r="E623" s="4">
        <v>1</v>
      </c>
      <c r="F623" s="6">
        <f>SUM(G595:G622)</f>
        <v>38817.050000000003</v>
      </c>
      <c r="G623" s="17">
        <f t="shared" si="18"/>
        <v>38817.050000000003</v>
      </c>
    </row>
    <row r="624" spans="2:7" x14ac:dyDescent="0.25">
      <c r="B624" s="31" t="s">
        <v>4</v>
      </c>
      <c r="C624" s="31" t="s">
        <v>508</v>
      </c>
      <c r="D624" s="31" t="s">
        <v>509</v>
      </c>
      <c r="E624" s="31">
        <f>E632</f>
        <v>1</v>
      </c>
      <c r="F624" s="32">
        <f>F632</f>
        <v>140650.82999999999</v>
      </c>
      <c r="G624" s="32">
        <f>G632</f>
        <v>140650.82999999999</v>
      </c>
    </row>
    <row r="625" spans="2:7" x14ac:dyDescent="0.25">
      <c r="B625" s="3" t="s">
        <v>5</v>
      </c>
      <c r="C625" s="3" t="s">
        <v>36</v>
      </c>
      <c r="D625" s="9" t="s">
        <v>526</v>
      </c>
      <c r="E625" s="4">
        <v>8</v>
      </c>
      <c r="F625" s="4">
        <v>131.24</v>
      </c>
      <c r="G625" s="16">
        <f t="shared" ref="G625:G632" si="19">ROUND(E625*F625,2)</f>
        <v>1049.92</v>
      </c>
    </row>
    <row r="626" spans="2:7" x14ac:dyDescent="0.25">
      <c r="B626" s="3" t="s">
        <v>5</v>
      </c>
      <c r="C626" s="3" t="s">
        <v>36</v>
      </c>
      <c r="D626" s="9" t="s">
        <v>531</v>
      </c>
      <c r="E626" s="4">
        <v>10</v>
      </c>
      <c r="F626" s="4">
        <v>51.73</v>
      </c>
      <c r="G626" s="16">
        <f t="shared" si="19"/>
        <v>517.29999999999995</v>
      </c>
    </row>
    <row r="627" spans="2:7" x14ac:dyDescent="0.25">
      <c r="B627" s="3" t="s">
        <v>5</v>
      </c>
      <c r="C627" s="3" t="s">
        <v>36</v>
      </c>
      <c r="D627" s="9" t="s">
        <v>532</v>
      </c>
      <c r="E627" s="4">
        <v>10</v>
      </c>
      <c r="F627" s="4">
        <v>55.34</v>
      </c>
      <c r="G627" s="16">
        <f t="shared" si="19"/>
        <v>553.4</v>
      </c>
    </row>
    <row r="628" spans="2:7" x14ac:dyDescent="0.25">
      <c r="B628" s="3" t="s">
        <v>5</v>
      </c>
      <c r="C628" s="3" t="s">
        <v>36</v>
      </c>
      <c r="D628" s="9" t="s">
        <v>533</v>
      </c>
      <c r="E628" s="4">
        <v>5</v>
      </c>
      <c r="F628" s="4">
        <v>465.86</v>
      </c>
      <c r="G628" s="16">
        <f t="shared" si="19"/>
        <v>2329.3000000000002</v>
      </c>
    </row>
    <row r="629" spans="2:7" x14ac:dyDescent="0.25">
      <c r="B629" s="3" t="s">
        <v>5</v>
      </c>
      <c r="C629" s="3" t="s">
        <v>28</v>
      </c>
      <c r="D629" s="9" t="s">
        <v>1170</v>
      </c>
      <c r="E629" s="4">
        <v>1</v>
      </c>
      <c r="F629" s="4">
        <v>16427.349999999999</v>
      </c>
      <c r="G629" s="16">
        <f t="shared" si="19"/>
        <v>16427.349999999999</v>
      </c>
    </row>
    <row r="630" spans="2:7" x14ac:dyDescent="0.25">
      <c r="B630" s="3" t="s">
        <v>5</v>
      </c>
      <c r="C630" s="3" t="s">
        <v>36</v>
      </c>
      <c r="D630" s="9" t="s">
        <v>1171</v>
      </c>
      <c r="E630" s="4">
        <v>1</v>
      </c>
      <c r="F630" s="4">
        <v>65745.59</v>
      </c>
      <c r="G630" s="16">
        <f t="shared" si="19"/>
        <v>65745.59</v>
      </c>
    </row>
    <row r="631" spans="2:7" x14ac:dyDescent="0.25">
      <c r="B631" s="3" t="s">
        <v>5</v>
      </c>
      <c r="C631" s="3" t="s">
        <v>36</v>
      </c>
      <c r="D631" s="9" t="s">
        <v>534</v>
      </c>
      <c r="E631" s="4">
        <v>1</v>
      </c>
      <c r="F631" s="4">
        <v>54027.97</v>
      </c>
      <c r="G631" s="16">
        <f t="shared" si="19"/>
        <v>54027.97</v>
      </c>
    </row>
    <row r="632" spans="2:7" x14ac:dyDescent="0.25">
      <c r="B632" s="5"/>
      <c r="C632" s="5"/>
      <c r="D632" s="10" t="s">
        <v>540</v>
      </c>
      <c r="E632" s="4">
        <v>1</v>
      </c>
      <c r="F632" s="6">
        <f>SUM(G625:G631)</f>
        <v>140650.82999999999</v>
      </c>
      <c r="G632" s="17">
        <f t="shared" si="19"/>
        <v>140650.82999999999</v>
      </c>
    </row>
    <row r="633" spans="2:7" x14ac:dyDescent="0.25">
      <c r="B633" s="31" t="s">
        <v>4</v>
      </c>
      <c r="C633" s="31" t="s">
        <v>572</v>
      </c>
      <c r="D633" s="31" t="s">
        <v>573</v>
      </c>
      <c r="E633" s="31">
        <f>E638</f>
        <v>1</v>
      </c>
      <c r="F633" s="32">
        <f>F638</f>
        <v>14277.15</v>
      </c>
      <c r="G633" s="32">
        <f>G638</f>
        <v>14277.15</v>
      </c>
    </row>
    <row r="634" spans="2:7" x14ac:dyDescent="0.25">
      <c r="B634" s="3" t="s">
        <v>5</v>
      </c>
      <c r="C634" s="3" t="s">
        <v>36</v>
      </c>
      <c r="D634" s="9" t="s">
        <v>574</v>
      </c>
      <c r="E634" s="4">
        <v>5</v>
      </c>
      <c r="F634" s="4">
        <v>128.19999999999999</v>
      </c>
      <c r="G634" s="16">
        <f>ROUND(E634*F634,2)</f>
        <v>641</v>
      </c>
    </row>
    <row r="635" spans="2:7" x14ac:dyDescent="0.25">
      <c r="B635" s="3" t="s">
        <v>5</v>
      </c>
      <c r="C635" s="3" t="s">
        <v>36</v>
      </c>
      <c r="D635" s="9" t="s">
        <v>575</v>
      </c>
      <c r="E635" s="4">
        <v>4</v>
      </c>
      <c r="F635" s="4">
        <v>128.19999999999999</v>
      </c>
      <c r="G635" s="16">
        <f>ROUND(E635*F635,2)</f>
        <v>512.79999999999995</v>
      </c>
    </row>
    <row r="636" spans="2:7" x14ac:dyDescent="0.25">
      <c r="B636" s="3" t="s">
        <v>5</v>
      </c>
      <c r="C636" s="3" t="s">
        <v>36</v>
      </c>
      <c r="D636" s="9" t="s">
        <v>576</v>
      </c>
      <c r="E636" s="4">
        <v>15</v>
      </c>
      <c r="F636" s="4">
        <v>57.09</v>
      </c>
      <c r="G636" s="16">
        <f>ROUND(E636*F636,2)</f>
        <v>856.35</v>
      </c>
    </row>
    <row r="637" spans="2:7" x14ac:dyDescent="0.25">
      <c r="B637" s="3" t="s">
        <v>5</v>
      </c>
      <c r="C637" s="3" t="s">
        <v>36</v>
      </c>
      <c r="D637" s="9" t="s">
        <v>577</v>
      </c>
      <c r="E637" s="4">
        <v>150</v>
      </c>
      <c r="F637" s="4">
        <v>81.78</v>
      </c>
      <c r="G637" s="16">
        <f>ROUND(E637*F637,2)</f>
        <v>12267</v>
      </c>
    </row>
    <row r="638" spans="2:7" x14ac:dyDescent="0.25">
      <c r="B638" s="5"/>
      <c r="C638" s="5"/>
      <c r="D638" s="10" t="s">
        <v>578</v>
      </c>
      <c r="E638" s="4">
        <v>1</v>
      </c>
      <c r="F638" s="6">
        <f>SUM(G634:G637)</f>
        <v>14277.15</v>
      </c>
      <c r="G638" s="17">
        <f>ROUND(E638*F638,2)</f>
        <v>14277.15</v>
      </c>
    </row>
    <row r="639" spans="2:7" x14ac:dyDescent="0.25">
      <c r="B639" s="31" t="s">
        <v>4</v>
      </c>
      <c r="C639" s="31" t="s">
        <v>579</v>
      </c>
      <c r="D639" s="31" t="s">
        <v>580</v>
      </c>
      <c r="E639" s="31">
        <f>E644</f>
        <v>1</v>
      </c>
      <c r="F639" s="32">
        <f>F644</f>
        <v>49816.2</v>
      </c>
      <c r="G639" s="32">
        <f>G644</f>
        <v>49816.2</v>
      </c>
    </row>
    <row r="640" spans="2:7" x14ac:dyDescent="0.25">
      <c r="B640" s="3" t="s">
        <v>5</v>
      </c>
      <c r="C640" s="3" t="s">
        <v>440</v>
      </c>
      <c r="D640" s="9" t="s">
        <v>582</v>
      </c>
      <c r="E640" s="4">
        <v>32</v>
      </c>
      <c r="F640" s="4">
        <v>802.34</v>
      </c>
      <c r="G640" s="16">
        <f t="shared" ref="G640:G645" si="20">ROUND(E640*F640,2)</f>
        <v>25674.880000000001</v>
      </c>
    </row>
    <row r="641" spans="2:7" x14ac:dyDescent="0.25">
      <c r="B641" s="3" t="s">
        <v>5</v>
      </c>
      <c r="C641" s="3" t="s">
        <v>581</v>
      </c>
      <c r="D641" s="9" t="s">
        <v>583</v>
      </c>
      <c r="E641" s="4">
        <v>108</v>
      </c>
      <c r="F641" s="4">
        <v>52.79</v>
      </c>
      <c r="G641" s="16">
        <f t="shared" si="20"/>
        <v>5701.32</v>
      </c>
    </row>
    <row r="642" spans="2:7" x14ac:dyDescent="0.25">
      <c r="B642" s="3" t="s">
        <v>5</v>
      </c>
      <c r="C642" s="3" t="s">
        <v>581</v>
      </c>
      <c r="D642" s="9" t="s">
        <v>584</v>
      </c>
      <c r="E642" s="4">
        <v>256</v>
      </c>
      <c r="F642" s="4">
        <v>35.36</v>
      </c>
      <c r="G642" s="16">
        <f t="shared" si="20"/>
        <v>9052.16</v>
      </c>
    </row>
    <row r="643" spans="2:7" x14ac:dyDescent="0.25">
      <c r="B643" s="3" t="s">
        <v>5</v>
      </c>
      <c r="C643" s="3" t="s">
        <v>440</v>
      </c>
      <c r="D643" s="9" t="s">
        <v>585</v>
      </c>
      <c r="E643" s="4">
        <v>32</v>
      </c>
      <c r="F643" s="4">
        <v>293.37</v>
      </c>
      <c r="G643" s="16">
        <f t="shared" si="20"/>
        <v>9387.84</v>
      </c>
    </row>
    <row r="644" spans="2:7" x14ac:dyDescent="0.25">
      <c r="B644" s="5"/>
      <c r="C644" s="5"/>
      <c r="D644" s="10" t="s">
        <v>586</v>
      </c>
      <c r="E644" s="4">
        <v>1</v>
      </c>
      <c r="F644" s="6">
        <f>SUM(G640:G643)</f>
        <v>49816.2</v>
      </c>
      <c r="G644" s="17">
        <f t="shared" si="20"/>
        <v>49816.2</v>
      </c>
    </row>
    <row r="645" spans="2:7" x14ac:dyDescent="0.25">
      <c r="B645" s="5"/>
      <c r="C645" s="5"/>
      <c r="D645" s="10" t="s">
        <v>587</v>
      </c>
      <c r="E645" s="7">
        <v>1</v>
      </c>
      <c r="F645" s="6">
        <f>G594+G624+G633+G639</f>
        <v>243561.23</v>
      </c>
      <c r="G645" s="17">
        <f t="shared" si="20"/>
        <v>243561.23</v>
      </c>
    </row>
    <row r="646" spans="2:7" x14ac:dyDescent="0.25">
      <c r="B646" s="26" t="s">
        <v>4</v>
      </c>
      <c r="C646" s="26" t="s">
        <v>1172</v>
      </c>
      <c r="D646" s="26" t="s">
        <v>1173</v>
      </c>
      <c r="E646" s="26">
        <f>E649</f>
        <v>1</v>
      </c>
      <c r="F646" s="26">
        <f>F649</f>
        <v>85319.63</v>
      </c>
      <c r="G646" s="47">
        <f>G649</f>
        <v>85319.63</v>
      </c>
    </row>
    <row r="647" spans="2:7" x14ac:dyDescent="0.25">
      <c r="B647" s="3" t="s">
        <v>5</v>
      </c>
      <c r="C647" s="3" t="s">
        <v>36</v>
      </c>
      <c r="D647" s="9" t="s">
        <v>1174</v>
      </c>
      <c r="E647" s="4">
        <v>1</v>
      </c>
      <c r="F647" s="4">
        <v>28276.07</v>
      </c>
      <c r="G647" s="16">
        <f>ROUND(E647*F647,2)</f>
        <v>28276.07</v>
      </c>
    </row>
    <row r="648" spans="2:7" x14ac:dyDescent="0.25">
      <c r="B648" s="3" t="s">
        <v>5</v>
      </c>
      <c r="C648" s="3" t="s">
        <v>36</v>
      </c>
      <c r="D648" s="9" t="s">
        <v>1175</v>
      </c>
      <c r="E648" s="4">
        <v>1</v>
      </c>
      <c r="F648" s="4">
        <v>57043.56</v>
      </c>
      <c r="G648" s="16">
        <f>ROUND(E648*F648,2)</f>
        <v>57043.56</v>
      </c>
    </row>
    <row r="649" spans="2:7" x14ac:dyDescent="0.25">
      <c r="B649" s="5"/>
      <c r="C649" s="5"/>
      <c r="D649" s="10" t="s">
        <v>1176</v>
      </c>
      <c r="E649" s="7">
        <v>1</v>
      </c>
      <c r="F649" s="6">
        <f>SUM(G647:G648)</f>
        <v>85319.63</v>
      </c>
      <c r="G649" s="17">
        <f>ROUND(E649*F649,2)</f>
        <v>85319.63</v>
      </c>
    </row>
    <row r="650" spans="2:7" x14ac:dyDescent="0.25">
      <c r="B650" s="5"/>
      <c r="C650" s="5"/>
      <c r="D650" s="10"/>
      <c r="E650" s="7"/>
      <c r="F650" s="6"/>
      <c r="G650" s="17"/>
    </row>
    <row r="651" spans="2:7" x14ac:dyDescent="0.25">
      <c r="B651" s="5"/>
      <c r="C651" s="5"/>
      <c r="D651" s="49" t="s">
        <v>591</v>
      </c>
      <c r="E651" s="50">
        <v>1</v>
      </c>
      <c r="F651" s="51">
        <f>G8+G44+G73+G111+G124+G138+G220+G403+G429+G440+G456+G552+G588+G593+G646</f>
        <v>22723006.66</v>
      </c>
      <c r="G651" s="52">
        <f>ROUND(E651*F651,2)</f>
        <v>22723006.66</v>
      </c>
    </row>
  </sheetData>
  <mergeCells count="4">
    <mergeCell ref="A2:G2"/>
    <mergeCell ref="A3:G3"/>
    <mergeCell ref="A4:G4"/>
    <mergeCell ref="A5:G5"/>
  </mergeCells>
  <dataValidations count="1">
    <dataValidation type="list" allowBlank="1" showInputMessage="1" showErrorMessage="1" sqref="B8:B651">
      <formula1>"Capítulo,Partida,Mano de obra,Maquinaria,Material,Otros,Tarea,"</formula1>
    </dataValidation>
  </dataValidations>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558"/>
  <sheetViews>
    <sheetView topLeftCell="A1542" workbookViewId="0">
      <selection activeCell="D1570" sqref="D1570"/>
    </sheetView>
  </sheetViews>
  <sheetFormatPr baseColWidth="10" defaultRowHeight="14.25" customHeight="1" x14ac:dyDescent="0.25"/>
  <cols>
    <col min="1" max="1" width="4.140625" customWidth="1"/>
    <col min="2" max="2" width="6.5703125" customWidth="1"/>
    <col min="3" max="3" width="6.42578125" customWidth="1"/>
    <col min="4" max="4" width="38.7109375" customWidth="1"/>
    <col min="5" max="5" width="7.7109375" hidden="1" customWidth="1"/>
    <col min="6" max="6" width="28.85546875" hidden="1" customWidth="1"/>
    <col min="7" max="7" width="12.140625" style="12" customWidth="1"/>
  </cols>
  <sheetData>
    <row r="2" spans="1:7" ht="20.25" customHeight="1" x14ac:dyDescent="0.35">
      <c r="A2" s="37" t="s">
        <v>1177</v>
      </c>
      <c r="B2" s="37"/>
      <c r="C2" s="37"/>
      <c r="D2" s="37"/>
      <c r="E2" s="37"/>
      <c r="F2" s="37"/>
      <c r="G2" s="37"/>
    </row>
    <row r="3" spans="1:7" ht="20.25" customHeight="1" x14ac:dyDescent="0.35">
      <c r="A3" s="37" t="s">
        <v>14</v>
      </c>
      <c r="B3" s="37"/>
      <c r="C3" s="37"/>
      <c r="D3" s="37"/>
      <c r="E3" s="37"/>
      <c r="F3" s="37"/>
      <c r="G3" s="37"/>
    </row>
    <row r="4" spans="1:7" ht="20.25" customHeight="1" x14ac:dyDescent="0.25">
      <c r="A4" s="38" t="s">
        <v>1178</v>
      </c>
      <c r="B4" s="38"/>
      <c r="C4" s="38"/>
      <c r="D4" s="38"/>
      <c r="E4" s="38"/>
      <c r="F4" s="38"/>
      <c r="G4" s="38"/>
    </row>
    <row r="5" spans="1:7" ht="20.25" customHeight="1" x14ac:dyDescent="0.25"/>
    <row r="6" spans="1:7" ht="14.25" customHeight="1" x14ac:dyDescent="0.25">
      <c r="B6" s="53"/>
      <c r="C6" s="53"/>
      <c r="D6" s="53"/>
      <c r="E6" s="53"/>
      <c r="F6" s="53"/>
      <c r="G6" s="54"/>
    </row>
    <row r="7" spans="1:7" ht="14.25" customHeight="1" x14ac:dyDescent="0.25">
      <c r="B7" s="43" t="s">
        <v>0</v>
      </c>
      <c r="C7" s="43" t="s">
        <v>54</v>
      </c>
      <c r="D7" s="44" t="s">
        <v>1</v>
      </c>
      <c r="E7" s="45" t="s">
        <v>2</v>
      </c>
      <c r="F7" s="45" t="s">
        <v>595</v>
      </c>
      <c r="G7" s="46" t="s">
        <v>1179</v>
      </c>
    </row>
    <row r="8" spans="1:7" ht="14.25" customHeight="1" x14ac:dyDescent="0.25">
      <c r="B8" s="26" t="s">
        <v>4</v>
      </c>
      <c r="C8" s="26" t="s">
        <v>1180</v>
      </c>
      <c r="D8" s="26" t="s">
        <v>1181</v>
      </c>
      <c r="E8" s="26">
        <f>E33</f>
        <v>1</v>
      </c>
      <c r="F8" s="27">
        <f>F33</f>
        <v>134806</v>
      </c>
      <c r="G8" s="28">
        <f>G33</f>
        <v>134806.47</v>
      </c>
    </row>
    <row r="9" spans="1:7" ht="14.25" customHeight="1" x14ac:dyDescent="0.25">
      <c r="B9" s="3" t="s">
        <v>5</v>
      </c>
      <c r="C9" s="3" t="s">
        <v>36</v>
      </c>
      <c r="D9" s="9" t="s">
        <v>1182</v>
      </c>
      <c r="E9" s="4">
        <v>1</v>
      </c>
      <c r="F9" s="4">
        <v>710.07</v>
      </c>
      <c r="G9" s="16">
        <f t="shared" ref="G9:G33" si="0">ROUND(E9*F9,2)</f>
        <v>710.07</v>
      </c>
    </row>
    <row r="10" spans="1:7" ht="14.25" customHeight="1" x14ac:dyDescent="0.25">
      <c r="B10" s="3" t="s">
        <v>5</v>
      </c>
      <c r="C10" s="3" t="s">
        <v>28</v>
      </c>
      <c r="D10" s="9" t="s">
        <v>1183</v>
      </c>
      <c r="E10" s="4">
        <v>60.2</v>
      </c>
      <c r="F10" s="4">
        <v>73.739999999999995</v>
      </c>
      <c r="G10" s="16">
        <f t="shared" si="0"/>
        <v>4439.1499999999996</v>
      </c>
    </row>
    <row r="11" spans="1:7" ht="14.25" customHeight="1" x14ac:dyDescent="0.25">
      <c r="B11" s="3" t="s">
        <v>5</v>
      </c>
      <c r="C11" s="3" t="s">
        <v>36</v>
      </c>
      <c r="D11" s="9" t="s">
        <v>1184</v>
      </c>
      <c r="E11" s="4">
        <v>2</v>
      </c>
      <c r="F11" s="4">
        <v>748.14</v>
      </c>
      <c r="G11" s="16">
        <f t="shared" si="0"/>
        <v>1496.28</v>
      </c>
    </row>
    <row r="12" spans="1:7" ht="14.25" customHeight="1" x14ac:dyDescent="0.25">
      <c r="B12" s="3" t="s">
        <v>5</v>
      </c>
      <c r="C12" s="3" t="s">
        <v>28</v>
      </c>
      <c r="D12" s="9" t="s">
        <v>1185</v>
      </c>
      <c r="E12" s="4">
        <v>42</v>
      </c>
      <c r="F12" s="4">
        <v>51.22</v>
      </c>
      <c r="G12" s="16">
        <f t="shared" si="0"/>
        <v>2151.2399999999998</v>
      </c>
    </row>
    <row r="13" spans="1:7" ht="14.25" customHeight="1" x14ac:dyDescent="0.25">
      <c r="B13" s="3" t="s">
        <v>5</v>
      </c>
      <c r="C13" s="3" t="s">
        <v>36</v>
      </c>
      <c r="D13" s="9" t="s">
        <v>1186</v>
      </c>
      <c r="E13" s="4">
        <v>1</v>
      </c>
      <c r="F13" s="4">
        <v>53392.38</v>
      </c>
      <c r="G13" s="16">
        <f t="shared" si="0"/>
        <v>53392.38</v>
      </c>
    </row>
    <row r="14" spans="1:7" ht="14.25" customHeight="1" x14ac:dyDescent="0.25">
      <c r="B14" s="3" t="s">
        <v>5</v>
      </c>
      <c r="C14" s="3" t="s">
        <v>36</v>
      </c>
      <c r="D14" s="9" t="s">
        <v>1187</v>
      </c>
      <c r="E14" s="4">
        <v>1</v>
      </c>
      <c r="F14" s="4">
        <v>18725.57</v>
      </c>
      <c r="G14" s="16">
        <f t="shared" si="0"/>
        <v>18725.57</v>
      </c>
    </row>
    <row r="15" spans="1:7" ht="14.25" customHeight="1" x14ac:dyDescent="0.25">
      <c r="B15" s="3" t="s">
        <v>5</v>
      </c>
      <c r="C15" s="3" t="s">
        <v>721</v>
      </c>
      <c r="D15" s="9" t="s">
        <v>1188</v>
      </c>
      <c r="E15" s="4">
        <v>234</v>
      </c>
      <c r="F15" s="4">
        <v>91.71</v>
      </c>
      <c r="G15" s="16">
        <f t="shared" si="0"/>
        <v>21460.14</v>
      </c>
    </row>
    <row r="16" spans="1:7" ht="14.25" customHeight="1" x14ac:dyDescent="0.25">
      <c r="B16" s="3" t="s">
        <v>5</v>
      </c>
      <c r="C16" s="3" t="s">
        <v>28</v>
      </c>
      <c r="D16" s="9" t="s">
        <v>1189</v>
      </c>
      <c r="E16" s="4">
        <v>232</v>
      </c>
      <c r="F16" s="4">
        <v>40.57</v>
      </c>
      <c r="G16" s="16">
        <f t="shared" si="0"/>
        <v>9412.24</v>
      </c>
    </row>
    <row r="17" spans="2:7" ht="14.25" customHeight="1" x14ac:dyDescent="0.25">
      <c r="B17" s="3" t="s">
        <v>5</v>
      </c>
      <c r="C17" s="3" t="s">
        <v>28</v>
      </c>
      <c r="D17" s="9" t="s">
        <v>1190</v>
      </c>
      <c r="E17" s="4">
        <v>16</v>
      </c>
      <c r="F17" s="4">
        <v>40.020000000000003</v>
      </c>
      <c r="G17" s="16">
        <f t="shared" si="0"/>
        <v>640.32000000000005</v>
      </c>
    </row>
    <row r="18" spans="2:7" ht="14.25" customHeight="1" x14ac:dyDescent="0.25">
      <c r="B18" s="3" t="s">
        <v>5</v>
      </c>
      <c r="C18" s="3" t="s">
        <v>28</v>
      </c>
      <c r="D18" s="9" t="s">
        <v>1191</v>
      </c>
      <c r="E18" s="4">
        <v>40</v>
      </c>
      <c r="F18" s="4">
        <v>29.5</v>
      </c>
      <c r="G18" s="16">
        <f t="shared" si="0"/>
        <v>1180</v>
      </c>
    </row>
    <row r="19" spans="2:7" ht="14.25" customHeight="1" x14ac:dyDescent="0.25">
      <c r="B19" s="3" t="s">
        <v>5</v>
      </c>
      <c r="C19" s="3" t="s">
        <v>28</v>
      </c>
      <c r="D19" s="9" t="s">
        <v>1192</v>
      </c>
      <c r="E19" s="4">
        <v>54</v>
      </c>
      <c r="F19" s="4">
        <v>23.1</v>
      </c>
      <c r="G19" s="16">
        <f t="shared" si="0"/>
        <v>1247.4000000000001</v>
      </c>
    </row>
    <row r="20" spans="2:7" ht="14.25" customHeight="1" x14ac:dyDescent="0.25">
      <c r="B20" s="3" t="s">
        <v>5</v>
      </c>
      <c r="C20" s="3" t="s">
        <v>28</v>
      </c>
      <c r="D20" s="9" t="s">
        <v>1193</v>
      </c>
      <c r="E20" s="4">
        <v>27</v>
      </c>
      <c r="F20" s="4">
        <v>21.57</v>
      </c>
      <c r="G20" s="16">
        <f t="shared" si="0"/>
        <v>582.39</v>
      </c>
    </row>
    <row r="21" spans="2:7" ht="14.25" customHeight="1" x14ac:dyDescent="0.25">
      <c r="B21" s="3" t="s">
        <v>5</v>
      </c>
      <c r="C21" s="3" t="s">
        <v>28</v>
      </c>
      <c r="D21" s="9" t="s">
        <v>1194</v>
      </c>
      <c r="E21" s="4">
        <v>12</v>
      </c>
      <c r="F21" s="4">
        <v>123.42</v>
      </c>
      <c r="G21" s="16">
        <f t="shared" si="0"/>
        <v>1481.04</v>
      </c>
    </row>
    <row r="22" spans="2:7" ht="14.25" customHeight="1" x14ac:dyDescent="0.25">
      <c r="B22" s="3" t="s">
        <v>5</v>
      </c>
      <c r="C22" s="3" t="s">
        <v>28</v>
      </c>
      <c r="D22" s="9" t="s">
        <v>1195</v>
      </c>
      <c r="E22" s="4">
        <v>32</v>
      </c>
      <c r="F22" s="4">
        <v>34.74</v>
      </c>
      <c r="G22" s="16">
        <f t="shared" si="0"/>
        <v>1111.68</v>
      </c>
    </row>
    <row r="23" spans="2:7" ht="14.25" customHeight="1" x14ac:dyDescent="0.25">
      <c r="B23" s="3" t="s">
        <v>5</v>
      </c>
      <c r="C23" s="3" t="s">
        <v>36</v>
      </c>
      <c r="D23" s="9" t="s">
        <v>1196</v>
      </c>
      <c r="E23" s="4">
        <v>4</v>
      </c>
      <c r="F23" s="4">
        <v>200.94</v>
      </c>
      <c r="G23" s="16">
        <f t="shared" si="0"/>
        <v>803.76</v>
      </c>
    </row>
    <row r="24" spans="2:7" ht="14.25" customHeight="1" x14ac:dyDescent="0.25">
      <c r="B24" s="3" t="s">
        <v>5</v>
      </c>
      <c r="C24" s="3" t="s">
        <v>36</v>
      </c>
      <c r="D24" s="9" t="s">
        <v>1197</v>
      </c>
      <c r="E24" s="4">
        <v>4</v>
      </c>
      <c r="F24" s="4">
        <v>20.3</v>
      </c>
      <c r="G24" s="16">
        <f t="shared" si="0"/>
        <v>81.2</v>
      </c>
    </row>
    <row r="25" spans="2:7" ht="14.25" customHeight="1" x14ac:dyDescent="0.25">
      <c r="B25" s="3" t="s">
        <v>5</v>
      </c>
      <c r="C25" s="3" t="s">
        <v>36</v>
      </c>
      <c r="D25" s="9" t="s">
        <v>1198</v>
      </c>
      <c r="E25" s="4">
        <v>4</v>
      </c>
      <c r="F25" s="4">
        <v>106.39</v>
      </c>
      <c r="G25" s="16">
        <f t="shared" si="0"/>
        <v>425.56</v>
      </c>
    </row>
    <row r="26" spans="2:7" ht="14.25" customHeight="1" x14ac:dyDescent="0.25">
      <c r="B26" s="3" t="s">
        <v>5</v>
      </c>
      <c r="C26" s="3" t="s">
        <v>36</v>
      </c>
      <c r="D26" s="9" t="s">
        <v>1199</v>
      </c>
      <c r="E26" s="4">
        <v>3</v>
      </c>
      <c r="F26" s="4">
        <v>825.21</v>
      </c>
      <c r="G26" s="16">
        <f t="shared" si="0"/>
        <v>2475.63</v>
      </c>
    </row>
    <row r="27" spans="2:7" ht="14.25" customHeight="1" x14ac:dyDescent="0.25">
      <c r="B27" s="3" t="s">
        <v>5</v>
      </c>
      <c r="C27" s="3" t="s">
        <v>36</v>
      </c>
      <c r="D27" s="9" t="s">
        <v>1200</v>
      </c>
      <c r="E27" s="4">
        <v>3</v>
      </c>
      <c r="F27" s="4">
        <v>532.58000000000004</v>
      </c>
      <c r="G27" s="16">
        <f t="shared" si="0"/>
        <v>1597.74</v>
      </c>
    </row>
    <row r="28" spans="2:7" ht="14.25" customHeight="1" x14ac:dyDescent="0.25">
      <c r="B28" s="3" t="s">
        <v>5</v>
      </c>
      <c r="C28" s="3" t="s">
        <v>36</v>
      </c>
      <c r="D28" s="9" t="s">
        <v>1201</v>
      </c>
      <c r="E28" s="4">
        <v>4</v>
      </c>
      <c r="F28" s="4">
        <v>895.81</v>
      </c>
      <c r="G28" s="16">
        <f t="shared" si="0"/>
        <v>3583.24</v>
      </c>
    </row>
    <row r="29" spans="2:7" ht="14.25" customHeight="1" x14ac:dyDescent="0.25">
      <c r="B29" s="3" t="s">
        <v>5</v>
      </c>
      <c r="C29" s="3" t="s">
        <v>36</v>
      </c>
      <c r="D29" s="9" t="s">
        <v>1202</v>
      </c>
      <c r="E29" s="4">
        <v>1</v>
      </c>
      <c r="F29" s="4">
        <v>4463.32</v>
      </c>
      <c r="G29" s="16">
        <f t="shared" si="0"/>
        <v>4463.32</v>
      </c>
    </row>
    <row r="30" spans="2:7" ht="14.25" customHeight="1" x14ac:dyDescent="0.25">
      <c r="B30" s="3" t="s">
        <v>5</v>
      </c>
      <c r="C30" s="3" t="s">
        <v>36</v>
      </c>
      <c r="D30" s="9" t="s">
        <v>1203</v>
      </c>
      <c r="E30" s="4">
        <v>2</v>
      </c>
      <c r="F30" s="4">
        <v>1455.34</v>
      </c>
      <c r="G30" s="16">
        <f t="shared" si="0"/>
        <v>2910.68</v>
      </c>
    </row>
    <row r="31" spans="2:7" ht="14.25" customHeight="1" x14ac:dyDescent="0.25">
      <c r="B31" s="3" t="s">
        <v>5</v>
      </c>
      <c r="C31" s="3" t="s">
        <v>36</v>
      </c>
      <c r="D31" s="9" t="s">
        <v>1204</v>
      </c>
      <c r="E31" s="4">
        <v>4</v>
      </c>
      <c r="F31" s="4">
        <v>77.12</v>
      </c>
      <c r="G31" s="16">
        <f t="shared" si="0"/>
        <v>308.48</v>
      </c>
    </row>
    <row r="32" spans="2:7" ht="14.25" customHeight="1" x14ac:dyDescent="0.25">
      <c r="B32" s="3" t="s">
        <v>5</v>
      </c>
      <c r="C32" s="3" t="s">
        <v>36</v>
      </c>
      <c r="D32" s="9" t="s">
        <v>1205</v>
      </c>
      <c r="E32" s="4">
        <v>8</v>
      </c>
      <c r="F32" s="4">
        <v>15.87</v>
      </c>
      <c r="G32" s="16">
        <f t="shared" si="0"/>
        <v>126.96</v>
      </c>
    </row>
    <row r="33" spans="2:7" ht="14.25" customHeight="1" x14ac:dyDescent="0.25">
      <c r="B33" s="5"/>
      <c r="C33" s="5"/>
      <c r="D33" s="10" t="s">
        <v>1206</v>
      </c>
      <c r="E33" s="7">
        <v>1</v>
      </c>
      <c r="F33" s="6">
        <f>SUM(G9:G32)</f>
        <v>134806.47</v>
      </c>
      <c r="G33" s="17">
        <f t="shared" si="0"/>
        <v>134806.47</v>
      </c>
    </row>
    <row r="34" spans="2:7" ht="14.25" customHeight="1" x14ac:dyDescent="0.25">
      <c r="B34" s="26" t="s">
        <v>4</v>
      </c>
      <c r="C34" s="26" t="s">
        <v>1207</v>
      </c>
      <c r="D34" s="26" t="s">
        <v>1208</v>
      </c>
      <c r="E34" s="26">
        <f>E738</f>
        <v>1</v>
      </c>
      <c r="F34" s="27">
        <f>F738</f>
        <v>8182507</v>
      </c>
      <c r="G34" s="28">
        <f>G738</f>
        <v>8182507.0099999998</v>
      </c>
    </row>
    <row r="35" spans="2:7" ht="14.25" customHeight="1" x14ac:dyDescent="0.25">
      <c r="B35" s="31" t="s">
        <v>4</v>
      </c>
      <c r="C35" s="31" t="s">
        <v>1209</v>
      </c>
      <c r="D35" s="31" t="s">
        <v>1210</v>
      </c>
      <c r="E35" s="31">
        <f>E65</f>
        <v>1</v>
      </c>
      <c r="F35" s="31">
        <f>F65</f>
        <v>853855.22</v>
      </c>
      <c r="G35" s="32">
        <f>G65</f>
        <v>853855.22</v>
      </c>
    </row>
    <row r="36" spans="2:7" ht="14.25" customHeight="1" x14ac:dyDescent="0.25">
      <c r="B36" s="3" t="s">
        <v>5</v>
      </c>
      <c r="C36" s="3" t="s">
        <v>36</v>
      </c>
      <c r="D36" s="9" t="s">
        <v>1211</v>
      </c>
      <c r="E36" s="4">
        <v>1</v>
      </c>
      <c r="F36" s="4">
        <v>182679.19</v>
      </c>
      <c r="G36" s="16">
        <f t="shared" ref="G36:G65" si="1">ROUND(E36*F36,2)</f>
        <v>182679.19</v>
      </c>
    </row>
    <row r="37" spans="2:7" ht="14.25" customHeight="1" x14ac:dyDescent="0.25">
      <c r="B37" s="3" t="s">
        <v>5</v>
      </c>
      <c r="C37" s="3" t="s">
        <v>36</v>
      </c>
      <c r="D37" s="9" t="s">
        <v>1212</v>
      </c>
      <c r="E37" s="4">
        <v>1</v>
      </c>
      <c r="F37" s="4">
        <v>29002.17</v>
      </c>
      <c r="G37" s="16">
        <f t="shared" si="1"/>
        <v>29002.17</v>
      </c>
    </row>
    <row r="38" spans="2:7" ht="14.25" customHeight="1" x14ac:dyDescent="0.25">
      <c r="B38" s="3" t="s">
        <v>5</v>
      </c>
      <c r="C38" s="3" t="s">
        <v>36</v>
      </c>
      <c r="D38" s="9" t="s">
        <v>1213</v>
      </c>
      <c r="E38" s="4">
        <v>2</v>
      </c>
      <c r="F38" s="4">
        <v>169015.44</v>
      </c>
      <c r="G38" s="16">
        <f t="shared" si="1"/>
        <v>338030.88</v>
      </c>
    </row>
    <row r="39" spans="2:7" ht="14.25" customHeight="1" x14ac:dyDescent="0.25">
      <c r="B39" s="3" t="s">
        <v>5</v>
      </c>
      <c r="C39" s="3" t="s">
        <v>36</v>
      </c>
      <c r="D39" s="9" t="s">
        <v>1214</v>
      </c>
      <c r="E39" s="4">
        <v>2</v>
      </c>
      <c r="F39" s="4">
        <v>898.58</v>
      </c>
      <c r="G39" s="16">
        <f t="shared" si="1"/>
        <v>1797.16</v>
      </c>
    </row>
    <row r="40" spans="2:7" ht="14.25" customHeight="1" x14ac:dyDescent="0.25">
      <c r="B40" s="3" t="s">
        <v>5</v>
      </c>
      <c r="C40" s="3" t="s">
        <v>36</v>
      </c>
      <c r="D40" s="9" t="s">
        <v>1215</v>
      </c>
      <c r="E40" s="4">
        <v>8</v>
      </c>
      <c r="F40" s="4">
        <v>55.54</v>
      </c>
      <c r="G40" s="16">
        <f t="shared" si="1"/>
        <v>444.32</v>
      </c>
    </row>
    <row r="41" spans="2:7" ht="14.25" customHeight="1" x14ac:dyDescent="0.25">
      <c r="B41" s="3" t="s">
        <v>5</v>
      </c>
      <c r="C41" s="3" t="s">
        <v>36</v>
      </c>
      <c r="D41" s="9" t="s">
        <v>1216</v>
      </c>
      <c r="E41" s="4">
        <v>12</v>
      </c>
      <c r="F41" s="4">
        <v>314.19</v>
      </c>
      <c r="G41" s="16">
        <f t="shared" si="1"/>
        <v>3770.28</v>
      </c>
    </row>
    <row r="42" spans="2:7" ht="14.25" customHeight="1" x14ac:dyDescent="0.25">
      <c r="B42" s="3" t="s">
        <v>5</v>
      </c>
      <c r="C42" s="3" t="s">
        <v>36</v>
      </c>
      <c r="D42" s="9" t="s">
        <v>1217</v>
      </c>
      <c r="E42" s="4">
        <v>4</v>
      </c>
      <c r="F42" s="4">
        <v>186.29</v>
      </c>
      <c r="G42" s="16">
        <f t="shared" si="1"/>
        <v>745.16</v>
      </c>
    </row>
    <row r="43" spans="2:7" ht="14.25" customHeight="1" x14ac:dyDescent="0.25">
      <c r="B43" s="3" t="s">
        <v>5</v>
      </c>
      <c r="C43" s="3" t="s">
        <v>36</v>
      </c>
      <c r="D43" s="9" t="s">
        <v>1218</v>
      </c>
      <c r="E43" s="4">
        <v>6</v>
      </c>
      <c r="F43" s="4">
        <v>167.84</v>
      </c>
      <c r="G43" s="16">
        <f t="shared" si="1"/>
        <v>1007.04</v>
      </c>
    </row>
    <row r="44" spans="2:7" ht="14.25" customHeight="1" x14ac:dyDescent="0.25">
      <c r="B44" s="3" t="s">
        <v>5</v>
      </c>
      <c r="C44" s="3" t="s">
        <v>28</v>
      </c>
      <c r="D44" s="9" t="s">
        <v>1219</v>
      </c>
      <c r="E44" s="4">
        <v>340</v>
      </c>
      <c r="F44" s="4">
        <v>71.88</v>
      </c>
      <c r="G44" s="16">
        <f t="shared" si="1"/>
        <v>24439.200000000001</v>
      </c>
    </row>
    <row r="45" spans="2:7" ht="14.25" customHeight="1" x14ac:dyDescent="0.25">
      <c r="B45" s="3" t="s">
        <v>5</v>
      </c>
      <c r="C45" s="3" t="s">
        <v>28</v>
      </c>
      <c r="D45" s="9" t="s">
        <v>1220</v>
      </c>
      <c r="E45" s="4">
        <v>120</v>
      </c>
      <c r="F45" s="4">
        <v>57.92</v>
      </c>
      <c r="G45" s="16">
        <f t="shared" si="1"/>
        <v>6950.4</v>
      </c>
    </row>
    <row r="46" spans="2:7" ht="14.25" customHeight="1" x14ac:dyDescent="0.25">
      <c r="B46" s="3" t="s">
        <v>5</v>
      </c>
      <c r="C46" s="3" t="s">
        <v>28</v>
      </c>
      <c r="D46" s="9" t="s">
        <v>1221</v>
      </c>
      <c r="E46" s="4">
        <v>30</v>
      </c>
      <c r="F46" s="4">
        <v>48.72</v>
      </c>
      <c r="G46" s="16">
        <f t="shared" si="1"/>
        <v>1461.6</v>
      </c>
    </row>
    <row r="47" spans="2:7" ht="14.25" customHeight="1" x14ac:dyDescent="0.25">
      <c r="B47" s="3" t="s">
        <v>5</v>
      </c>
      <c r="C47" s="3" t="s">
        <v>28</v>
      </c>
      <c r="D47" s="9" t="s">
        <v>1222</v>
      </c>
      <c r="E47" s="4">
        <v>210</v>
      </c>
      <c r="F47" s="4">
        <v>43.42</v>
      </c>
      <c r="G47" s="16">
        <f t="shared" si="1"/>
        <v>9118.2000000000007</v>
      </c>
    </row>
    <row r="48" spans="2:7" ht="14.25" customHeight="1" x14ac:dyDescent="0.25">
      <c r="B48" s="3" t="s">
        <v>5</v>
      </c>
      <c r="C48" s="3" t="s">
        <v>28</v>
      </c>
      <c r="D48" s="9" t="s">
        <v>1223</v>
      </c>
      <c r="E48" s="4">
        <v>120</v>
      </c>
      <c r="F48" s="4">
        <v>29.51</v>
      </c>
      <c r="G48" s="16">
        <f t="shared" si="1"/>
        <v>3541.2</v>
      </c>
    </row>
    <row r="49" spans="2:7" ht="14.25" customHeight="1" x14ac:dyDescent="0.25">
      <c r="B49" s="3" t="s">
        <v>5</v>
      </c>
      <c r="C49" s="3" t="s">
        <v>28</v>
      </c>
      <c r="D49" s="9" t="s">
        <v>1224</v>
      </c>
      <c r="E49" s="4">
        <v>50</v>
      </c>
      <c r="F49" s="4">
        <v>22.23</v>
      </c>
      <c r="G49" s="16">
        <f t="shared" si="1"/>
        <v>1111.5</v>
      </c>
    </row>
    <row r="50" spans="2:7" ht="14.25" customHeight="1" x14ac:dyDescent="0.25">
      <c r="B50" s="3" t="s">
        <v>5</v>
      </c>
      <c r="C50" s="3" t="s">
        <v>28</v>
      </c>
      <c r="D50" s="9" t="s">
        <v>1225</v>
      </c>
      <c r="E50" s="4">
        <v>130</v>
      </c>
      <c r="F50" s="4">
        <v>63.4</v>
      </c>
      <c r="G50" s="16">
        <f t="shared" si="1"/>
        <v>8242</v>
      </c>
    </row>
    <row r="51" spans="2:7" ht="14.25" customHeight="1" x14ac:dyDescent="0.25">
      <c r="B51" s="3" t="s">
        <v>5</v>
      </c>
      <c r="C51" s="3" t="s">
        <v>52</v>
      </c>
      <c r="D51" s="9" t="s">
        <v>1226</v>
      </c>
      <c r="E51" s="4">
        <v>662</v>
      </c>
      <c r="F51" s="4">
        <v>33.590000000000003</v>
      </c>
      <c r="G51" s="16">
        <f t="shared" si="1"/>
        <v>22236.58</v>
      </c>
    </row>
    <row r="52" spans="2:7" ht="14.25" customHeight="1" x14ac:dyDescent="0.25">
      <c r="B52" s="3" t="s">
        <v>5</v>
      </c>
      <c r="C52" s="3" t="s">
        <v>36</v>
      </c>
      <c r="D52" s="9" t="s">
        <v>1227</v>
      </c>
      <c r="E52" s="4">
        <v>2</v>
      </c>
      <c r="F52" s="4">
        <v>3158.06</v>
      </c>
      <c r="G52" s="16">
        <f t="shared" si="1"/>
        <v>6316.12</v>
      </c>
    </row>
    <row r="53" spans="2:7" ht="14.25" customHeight="1" x14ac:dyDescent="0.25">
      <c r="B53" s="3" t="s">
        <v>5</v>
      </c>
      <c r="C53" s="3" t="s">
        <v>36</v>
      </c>
      <c r="D53" s="9" t="s">
        <v>1228</v>
      </c>
      <c r="E53" s="4">
        <v>1</v>
      </c>
      <c r="F53" s="4">
        <v>6993.6</v>
      </c>
      <c r="G53" s="16">
        <f t="shared" si="1"/>
        <v>6993.6</v>
      </c>
    </row>
    <row r="54" spans="2:7" ht="14.25" customHeight="1" x14ac:dyDescent="0.25">
      <c r="B54" s="3" t="s">
        <v>5</v>
      </c>
      <c r="C54" s="3" t="s">
        <v>36</v>
      </c>
      <c r="D54" s="9" t="s">
        <v>1229</v>
      </c>
      <c r="E54" s="4">
        <v>3</v>
      </c>
      <c r="F54" s="4">
        <v>4075.27</v>
      </c>
      <c r="G54" s="16">
        <f t="shared" si="1"/>
        <v>12225.81</v>
      </c>
    </row>
    <row r="55" spans="2:7" ht="14.25" customHeight="1" x14ac:dyDescent="0.25">
      <c r="B55" s="3" t="s">
        <v>5</v>
      </c>
      <c r="C55" s="3" t="s">
        <v>36</v>
      </c>
      <c r="D55" s="9" t="s">
        <v>1230</v>
      </c>
      <c r="E55" s="4">
        <v>1</v>
      </c>
      <c r="F55" s="4">
        <v>10501.29</v>
      </c>
      <c r="G55" s="16">
        <f t="shared" si="1"/>
        <v>10501.29</v>
      </c>
    </row>
    <row r="56" spans="2:7" ht="14.25" customHeight="1" x14ac:dyDescent="0.25">
      <c r="B56" s="3" t="s">
        <v>5</v>
      </c>
      <c r="C56" s="3" t="s">
        <v>36</v>
      </c>
      <c r="D56" s="9" t="s">
        <v>1231</v>
      </c>
      <c r="E56" s="4">
        <v>24</v>
      </c>
      <c r="F56" s="4">
        <v>45.86</v>
      </c>
      <c r="G56" s="16">
        <f t="shared" si="1"/>
        <v>1100.6400000000001</v>
      </c>
    </row>
    <row r="57" spans="2:7" ht="14.25" customHeight="1" x14ac:dyDescent="0.25">
      <c r="B57" s="3" t="s">
        <v>5</v>
      </c>
      <c r="C57" s="3" t="s">
        <v>36</v>
      </c>
      <c r="D57" s="9" t="s">
        <v>1232</v>
      </c>
      <c r="E57" s="4">
        <v>24</v>
      </c>
      <c r="F57" s="4">
        <v>39.68</v>
      </c>
      <c r="G57" s="16">
        <f t="shared" si="1"/>
        <v>952.32</v>
      </c>
    </row>
    <row r="58" spans="2:7" ht="14.25" customHeight="1" x14ac:dyDescent="0.25">
      <c r="B58" s="3" t="s">
        <v>5</v>
      </c>
      <c r="C58" s="3" t="s">
        <v>36</v>
      </c>
      <c r="D58" s="9" t="s">
        <v>1233</v>
      </c>
      <c r="E58" s="4">
        <v>6</v>
      </c>
      <c r="F58" s="4">
        <v>278.33</v>
      </c>
      <c r="G58" s="16">
        <f t="shared" si="1"/>
        <v>1669.98</v>
      </c>
    </row>
    <row r="59" spans="2:7" ht="14.25" customHeight="1" x14ac:dyDescent="0.25">
      <c r="B59" s="3" t="s">
        <v>5</v>
      </c>
      <c r="C59" s="3" t="s">
        <v>36</v>
      </c>
      <c r="D59" s="9" t="s">
        <v>1234</v>
      </c>
      <c r="E59" s="4">
        <v>4</v>
      </c>
      <c r="F59" s="4">
        <v>2414.29</v>
      </c>
      <c r="G59" s="16">
        <f t="shared" si="1"/>
        <v>9657.16</v>
      </c>
    </row>
    <row r="60" spans="2:7" ht="14.25" customHeight="1" x14ac:dyDescent="0.25">
      <c r="B60" s="3" t="s">
        <v>5</v>
      </c>
      <c r="C60" s="3" t="s">
        <v>36</v>
      </c>
      <c r="D60" s="9" t="s">
        <v>1235</v>
      </c>
      <c r="E60" s="4">
        <v>6</v>
      </c>
      <c r="F60" s="4">
        <v>12939.31</v>
      </c>
      <c r="G60" s="16">
        <f t="shared" si="1"/>
        <v>77635.86</v>
      </c>
    </row>
    <row r="61" spans="2:7" ht="14.25" customHeight="1" x14ac:dyDescent="0.25">
      <c r="B61" s="3" t="s">
        <v>5</v>
      </c>
      <c r="C61" s="3" t="s">
        <v>36</v>
      </c>
      <c r="D61" s="9" t="s">
        <v>1236</v>
      </c>
      <c r="E61" s="4">
        <v>3</v>
      </c>
      <c r="F61" s="4">
        <v>11811.88</v>
      </c>
      <c r="G61" s="16">
        <f t="shared" si="1"/>
        <v>35435.64</v>
      </c>
    </row>
    <row r="62" spans="2:7" ht="14.25" customHeight="1" x14ac:dyDescent="0.25">
      <c r="B62" s="3" t="s">
        <v>5</v>
      </c>
      <c r="C62" s="3" t="s">
        <v>36</v>
      </c>
      <c r="D62" s="9" t="s">
        <v>1237</v>
      </c>
      <c r="E62" s="4">
        <v>4</v>
      </c>
      <c r="F62" s="4">
        <v>10922.19</v>
      </c>
      <c r="G62" s="16">
        <f t="shared" si="1"/>
        <v>43688.76</v>
      </c>
    </row>
    <row r="63" spans="2:7" ht="14.25" customHeight="1" x14ac:dyDescent="0.25">
      <c r="B63" s="3" t="s">
        <v>5</v>
      </c>
      <c r="C63" s="3" t="s">
        <v>36</v>
      </c>
      <c r="D63" s="9" t="s">
        <v>1238</v>
      </c>
      <c r="E63" s="4">
        <v>1</v>
      </c>
      <c r="F63" s="4">
        <v>5454.2</v>
      </c>
      <c r="G63" s="16">
        <f t="shared" si="1"/>
        <v>5454.2</v>
      </c>
    </row>
    <row r="64" spans="2:7" ht="14.25" customHeight="1" x14ac:dyDescent="0.25">
      <c r="B64" s="3" t="s">
        <v>5</v>
      </c>
      <c r="C64" s="3" t="s">
        <v>36</v>
      </c>
      <c r="D64" s="9" t="s">
        <v>1239</v>
      </c>
      <c r="E64" s="4">
        <v>4</v>
      </c>
      <c r="F64" s="4">
        <v>1911.74</v>
      </c>
      <c r="G64" s="16">
        <f t="shared" si="1"/>
        <v>7646.96</v>
      </c>
    </row>
    <row r="65" spans="2:7" ht="14.25" customHeight="1" x14ac:dyDescent="0.25">
      <c r="B65" s="5"/>
      <c r="C65" s="5"/>
      <c r="D65" s="10" t="s">
        <v>1240</v>
      </c>
      <c r="E65" s="4">
        <v>1</v>
      </c>
      <c r="F65" s="6">
        <f>SUM(G36:G64)</f>
        <v>853855.22</v>
      </c>
      <c r="G65" s="17">
        <f t="shared" si="1"/>
        <v>853855.22</v>
      </c>
    </row>
    <row r="66" spans="2:7" ht="14.25" customHeight="1" x14ac:dyDescent="0.25">
      <c r="B66" s="31" t="s">
        <v>4</v>
      </c>
      <c r="C66" s="31" t="s">
        <v>1241</v>
      </c>
      <c r="D66" s="31" t="s">
        <v>1242</v>
      </c>
      <c r="E66" s="31">
        <f>E118</f>
        <v>1</v>
      </c>
      <c r="F66" s="31">
        <f>F118</f>
        <v>659832.34</v>
      </c>
      <c r="G66" s="32">
        <f>G118</f>
        <v>659832.34</v>
      </c>
    </row>
    <row r="67" spans="2:7" ht="14.25" customHeight="1" x14ac:dyDescent="0.25">
      <c r="B67" s="3" t="s">
        <v>5</v>
      </c>
      <c r="C67" s="3" t="s">
        <v>36</v>
      </c>
      <c r="D67" s="9" t="s">
        <v>1243</v>
      </c>
      <c r="E67" s="4">
        <v>1</v>
      </c>
      <c r="F67" s="4">
        <v>50185.69</v>
      </c>
      <c r="G67" s="16">
        <f t="shared" ref="G67:G118" si="2">ROUND(E67*F67,2)</f>
        <v>50185.69</v>
      </c>
    </row>
    <row r="68" spans="2:7" ht="14.25" customHeight="1" x14ac:dyDescent="0.25">
      <c r="B68" s="3" t="s">
        <v>5</v>
      </c>
      <c r="C68" s="3" t="s">
        <v>36</v>
      </c>
      <c r="D68" s="9" t="s">
        <v>1244</v>
      </c>
      <c r="E68" s="4">
        <v>1</v>
      </c>
      <c r="F68" s="4">
        <v>140264.82999999999</v>
      </c>
      <c r="G68" s="16">
        <f t="shared" si="2"/>
        <v>140264.82999999999</v>
      </c>
    </row>
    <row r="69" spans="2:7" ht="14.25" customHeight="1" x14ac:dyDescent="0.25">
      <c r="B69" s="3" t="s">
        <v>5</v>
      </c>
      <c r="C69" s="3" t="s">
        <v>36</v>
      </c>
      <c r="D69" s="9" t="s">
        <v>1245</v>
      </c>
      <c r="E69" s="4">
        <v>1</v>
      </c>
      <c r="F69" s="4">
        <v>21878.93</v>
      </c>
      <c r="G69" s="16">
        <f t="shared" si="2"/>
        <v>21878.93</v>
      </c>
    </row>
    <row r="70" spans="2:7" ht="14.25" customHeight="1" x14ac:dyDescent="0.25">
      <c r="B70" s="3" t="s">
        <v>5</v>
      </c>
      <c r="C70" s="3" t="s">
        <v>36</v>
      </c>
      <c r="D70" s="9" t="s">
        <v>1246</v>
      </c>
      <c r="E70" s="4">
        <v>1</v>
      </c>
      <c r="F70" s="4">
        <v>61306.879999999997</v>
      </c>
      <c r="G70" s="16">
        <f t="shared" si="2"/>
        <v>61306.879999999997</v>
      </c>
    </row>
    <row r="71" spans="2:7" ht="14.25" customHeight="1" x14ac:dyDescent="0.25">
      <c r="B71" s="3" t="s">
        <v>5</v>
      </c>
      <c r="C71" s="3" t="s">
        <v>36</v>
      </c>
      <c r="D71" s="9" t="s">
        <v>1247</v>
      </c>
      <c r="E71" s="4">
        <v>1</v>
      </c>
      <c r="F71" s="4">
        <v>34009.629999999997</v>
      </c>
      <c r="G71" s="16">
        <f t="shared" si="2"/>
        <v>34009.629999999997</v>
      </c>
    </row>
    <row r="72" spans="2:7" ht="14.25" customHeight="1" x14ac:dyDescent="0.25">
      <c r="B72" s="3" t="s">
        <v>5</v>
      </c>
      <c r="C72" s="3" t="s">
        <v>36</v>
      </c>
      <c r="D72" s="9" t="s">
        <v>1248</v>
      </c>
      <c r="E72" s="4">
        <v>2</v>
      </c>
      <c r="F72" s="4">
        <v>5896.46</v>
      </c>
      <c r="G72" s="16">
        <f t="shared" si="2"/>
        <v>11792.92</v>
      </c>
    </row>
    <row r="73" spans="2:7" ht="14.25" customHeight="1" x14ac:dyDescent="0.25">
      <c r="B73" s="3" t="s">
        <v>5</v>
      </c>
      <c r="C73" s="3" t="s">
        <v>36</v>
      </c>
      <c r="D73" s="9" t="s">
        <v>1214</v>
      </c>
      <c r="E73" s="4">
        <v>2</v>
      </c>
      <c r="F73" s="4">
        <v>898.58</v>
      </c>
      <c r="G73" s="16">
        <f t="shared" si="2"/>
        <v>1797.16</v>
      </c>
    </row>
    <row r="74" spans="2:7" ht="14.25" customHeight="1" x14ac:dyDescent="0.25">
      <c r="B74" s="3" t="s">
        <v>5</v>
      </c>
      <c r="C74" s="3" t="s">
        <v>36</v>
      </c>
      <c r="D74" s="9" t="s">
        <v>1249</v>
      </c>
      <c r="E74" s="4">
        <v>10</v>
      </c>
      <c r="F74" s="4">
        <v>40.020000000000003</v>
      </c>
      <c r="G74" s="16">
        <f t="shared" si="2"/>
        <v>400.2</v>
      </c>
    </row>
    <row r="75" spans="2:7" ht="14.25" customHeight="1" x14ac:dyDescent="0.25">
      <c r="B75" s="3" t="s">
        <v>5</v>
      </c>
      <c r="C75" s="3" t="s">
        <v>36</v>
      </c>
      <c r="D75" s="9" t="s">
        <v>1216</v>
      </c>
      <c r="E75" s="4">
        <v>10</v>
      </c>
      <c r="F75" s="4">
        <v>314.19</v>
      </c>
      <c r="G75" s="16">
        <f t="shared" si="2"/>
        <v>3141.9</v>
      </c>
    </row>
    <row r="76" spans="2:7" ht="14.25" customHeight="1" x14ac:dyDescent="0.25">
      <c r="B76" s="3" t="s">
        <v>5</v>
      </c>
      <c r="C76" s="3" t="s">
        <v>36</v>
      </c>
      <c r="D76" s="9" t="s">
        <v>1218</v>
      </c>
      <c r="E76" s="4">
        <v>19</v>
      </c>
      <c r="F76" s="4">
        <v>167.84</v>
      </c>
      <c r="G76" s="16">
        <f t="shared" si="2"/>
        <v>3188.96</v>
      </c>
    </row>
    <row r="77" spans="2:7" ht="14.25" customHeight="1" x14ac:dyDescent="0.25">
      <c r="B77" s="3" t="s">
        <v>5</v>
      </c>
      <c r="C77" s="3" t="s">
        <v>36</v>
      </c>
      <c r="D77" s="9" t="s">
        <v>1250</v>
      </c>
      <c r="E77" s="4">
        <v>8</v>
      </c>
      <c r="F77" s="4">
        <v>137.29</v>
      </c>
      <c r="G77" s="16">
        <f t="shared" si="2"/>
        <v>1098.32</v>
      </c>
    </row>
    <row r="78" spans="2:7" ht="14.25" customHeight="1" x14ac:dyDescent="0.25">
      <c r="B78" s="3" t="s">
        <v>5</v>
      </c>
      <c r="C78" s="3" t="s">
        <v>36</v>
      </c>
      <c r="D78" s="9" t="s">
        <v>1251</v>
      </c>
      <c r="E78" s="4">
        <v>8</v>
      </c>
      <c r="F78" s="4">
        <v>256.48</v>
      </c>
      <c r="G78" s="16">
        <f t="shared" si="2"/>
        <v>2051.84</v>
      </c>
    </row>
    <row r="79" spans="2:7" ht="14.25" customHeight="1" x14ac:dyDescent="0.25">
      <c r="B79" s="3" t="s">
        <v>5</v>
      </c>
      <c r="C79" s="3" t="s">
        <v>28</v>
      </c>
      <c r="D79" s="9" t="s">
        <v>1252</v>
      </c>
      <c r="E79" s="4">
        <v>95</v>
      </c>
      <c r="F79" s="4">
        <v>84.03</v>
      </c>
      <c r="G79" s="16">
        <f t="shared" si="2"/>
        <v>7982.85</v>
      </c>
    </row>
    <row r="80" spans="2:7" ht="14.25" customHeight="1" x14ac:dyDescent="0.25">
      <c r="B80" s="3" t="s">
        <v>5</v>
      </c>
      <c r="C80" s="3" t="s">
        <v>28</v>
      </c>
      <c r="D80" s="9" t="s">
        <v>1253</v>
      </c>
      <c r="E80" s="4">
        <v>230</v>
      </c>
      <c r="F80" s="4">
        <v>48.72</v>
      </c>
      <c r="G80" s="16">
        <f t="shared" si="2"/>
        <v>11205.6</v>
      </c>
    </row>
    <row r="81" spans="2:7" ht="14.25" customHeight="1" x14ac:dyDescent="0.25">
      <c r="B81" s="3" t="s">
        <v>5</v>
      </c>
      <c r="C81" s="3" t="s">
        <v>28</v>
      </c>
      <c r="D81" s="9" t="s">
        <v>1254</v>
      </c>
      <c r="E81" s="4">
        <v>55</v>
      </c>
      <c r="F81" s="4">
        <v>40.71</v>
      </c>
      <c r="G81" s="16">
        <f t="shared" si="2"/>
        <v>2239.0500000000002</v>
      </c>
    </row>
    <row r="82" spans="2:7" ht="14.25" customHeight="1" x14ac:dyDescent="0.25">
      <c r="B82" s="3" t="s">
        <v>5</v>
      </c>
      <c r="C82" s="3" t="s">
        <v>28</v>
      </c>
      <c r="D82" s="9" t="s">
        <v>1255</v>
      </c>
      <c r="E82" s="4">
        <v>72</v>
      </c>
      <c r="F82" s="4">
        <v>33.25</v>
      </c>
      <c r="G82" s="16">
        <f t="shared" si="2"/>
        <v>2394</v>
      </c>
    </row>
    <row r="83" spans="2:7" ht="14.25" customHeight="1" x14ac:dyDescent="0.25">
      <c r="B83" s="3" t="s">
        <v>5</v>
      </c>
      <c r="C83" s="3" t="s">
        <v>28</v>
      </c>
      <c r="D83" s="9" t="s">
        <v>1222</v>
      </c>
      <c r="E83" s="4">
        <v>95</v>
      </c>
      <c r="F83" s="4">
        <v>50.5</v>
      </c>
      <c r="G83" s="16">
        <f t="shared" si="2"/>
        <v>4797.5</v>
      </c>
    </row>
    <row r="84" spans="2:7" ht="14.25" customHeight="1" x14ac:dyDescent="0.25">
      <c r="B84" s="3" t="s">
        <v>5</v>
      </c>
      <c r="C84" s="3" t="s">
        <v>28</v>
      </c>
      <c r="D84" s="9" t="s">
        <v>1224</v>
      </c>
      <c r="E84" s="4">
        <v>230</v>
      </c>
      <c r="F84" s="4">
        <v>22.23</v>
      </c>
      <c r="G84" s="16">
        <f t="shared" si="2"/>
        <v>5112.8999999999996</v>
      </c>
    </row>
    <row r="85" spans="2:7" ht="14.25" customHeight="1" x14ac:dyDescent="0.25">
      <c r="B85" s="3" t="s">
        <v>5</v>
      </c>
      <c r="C85" s="3" t="s">
        <v>28</v>
      </c>
      <c r="D85" s="9" t="s">
        <v>1256</v>
      </c>
      <c r="E85" s="4">
        <v>55</v>
      </c>
      <c r="F85" s="4">
        <v>41.11</v>
      </c>
      <c r="G85" s="16">
        <f t="shared" si="2"/>
        <v>2261.0500000000002</v>
      </c>
    </row>
    <row r="86" spans="2:7" ht="14.25" customHeight="1" x14ac:dyDescent="0.25">
      <c r="B86" s="3" t="s">
        <v>5</v>
      </c>
      <c r="C86" s="3" t="s">
        <v>28</v>
      </c>
      <c r="D86" s="9" t="s">
        <v>1257</v>
      </c>
      <c r="E86" s="4">
        <v>72</v>
      </c>
      <c r="F86" s="4">
        <v>19.57</v>
      </c>
      <c r="G86" s="16">
        <f t="shared" si="2"/>
        <v>1409.04</v>
      </c>
    </row>
    <row r="87" spans="2:7" ht="14.25" customHeight="1" x14ac:dyDescent="0.25">
      <c r="B87" s="3" t="s">
        <v>5</v>
      </c>
      <c r="C87" s="3" t="s">
        <v>52</v>
      </c>
      <c r="D87" s="9" t="s">
        <v>1226</v>
      </c>
      <c r="E87" s="4">
        <v>385</v>
      </c>
      <c r="F87" s="4">
        <v>33.590000000000003</v>
      </c>
      <c r="G87" s="16">
        <f t="shared" si="2"/>
        <v>12932.15</v>
      </c>
    </row>
    <row r="88" spans="2:7" ht="14.25" customHeight="1" x14ac:dyDescent="0.25">
      <c r="B88" s="3" t="s">
        <v>5</v>
      </c>
      <c r="C88" s="3" t="s">
        <v>36</v>
      </c>
      <c r="D88" s="9" t="s">
        <v>1228</v>
      </c>
      <c r="E88" s="4">
        <v>2</v>
      </c>
      <c r="F88" s="4">
        <v>6993.6</v>
      </c>
      <c r="G88" s="16">
        <f t="shared" si="2"/>
        <v>13987.2</v>
      </c>
    </row>
    <row r="89" spans="2:7" ht="14.25" customHeight="1" x14ac:dyDescent="0.25">
      <c r="B89" s="3" t="s">
        <v>5</v>
      </c>
      <c r="C89" s="3" t="s">
        <v>36</v>
      </c>
      <c r="D89" s="9" t="s">
        <v>1227</v>
      </c>
      <c r="E89" s="4">
        <v>2</v>
      </c>
      <c r="F89" s="4">
        <v>3158.06</v>
      </c>
      <c r="G89" s="16">
        <f t="shared" si="2"/>
        <v>6316.12</v>
      </c>
    </row>
    <row r="90" spans="2:7" ht="14.25" customHeight="1" x14ac:dyDescent="0.25">
      <c r="B90" s="3" t="s">
        <v>5</v>
      </c>
      <c r="C90" s="3" t="s">
        <v>36</v>
      </c>
      <c r="D90" s="9" t="s">
        <v>1229</v>
      </c>
      <c r="E90" s="4">
        <v>1</v>
      </c>
      <c r="F90" s="4">
        <v>4075.27</v>
      </c>
      <c r="G90" s="16">
        <f t="shared" si="2"/>
        <v>4075.27</v>
      </c>
    </row>
    <row r="91" spans="2:7" ht="14.25" customHeight="1" x14ac:dyDescent="0.25">
      <c r="B91" s="3" t="s">
        <v>5</v>
      </c>
      <c r="C91" s="3" t="s">
        <v>36</v>
      </c>
      <c r="D91" s="9" t="s">
        <v>1258</v>
      </c>
      <c r="E91" s="4">
        <v>2</v>
      </c>
      <c r="F91" s="4">
        <v>2645.79</v>
      </c>
      <c r="G91" s="16">
        <f t="shared" si="2"/>
        <v>5291.58</v>
      </c>
    </row>
    <row r="92" spans="2:7" ht="14.25" customHeight="1" x14ac:dyDescent="0.25">
      <c r="B92" s="3" t="s">
        <v>5</v>
      </c>
      <c r="C92" s="3" t="s">
        <v>28</v>
      </c>
      <c r="D92" s="9" t="s">
        <v>1259</v>
      </c>
      <c r="E92" s="4">
        <v>25</v>
      </c>
      <c r="F92" s="4">
        <v>217.28</v>
      </c>
      <c r="G92" s="16">
        <f t="shared" si="2"/>
        <v>5432</v>
      </c>
    </row>
    <row r="93" spans="2:7" ht="14.25" customHeight="1" x14ac:dyDescent="0.25">
      <c r="B93" s="3" t="s">
        <v>5</v>
      </c>
      <c r="C93" s="3" t="s">
        <v>28</v>
      </c>
      <c r="D93" s="9" t="s">
        <v>1260</v>
      </c>
      <c r="E93" s="4">
        <v>40</v>
      </c>
      <c r="F93" s="4">
        <v>443.04</v>
      </c>
      <c r="G93" s="16">
        <f t="shared" si="2"/>
        <v>17721.599999999999</v>
      </c>
    </row>
    <row r="94" spans="2:7" ht="14.25" customHeight="1" x14ac:dyDescent="0.25">
      <c r="B94" s="3" t="s">
        <v>5</v>
      </c>
      <c r="C94" s="3" t="s">
        <v>28</v>
      </c>
      <c r="D94" s="9" t="s">
        <v>1261</v>
      </c>
      <c r="E94" s="4">
        <v>25</v>
      </c>
      <c r="F94" s="4">
        <v>183.17</v>
      </c>
      <c r="G94" s="16">
        <f t="shared" si="2"/>
        <v>4579.25</v>
      </c>
    </row>
    <row r="95" spans="2:7" ht="14.25" customHeight="1" x14ac:dyDescent="0.25">
      <c r="B95" s="3" t="s">
        <v>5</v>
      </c>
      <c r="C95" s="3" t="s">
        <v>36</v>
      </c>
      <c r="D95" s="9" t="s">
        <v>1231</v>
      </c>
      <c r="E95" s="4">
        <v>22</v>
      </c>
      <c r="F95" s="4">
        <v>45.86</v>
      </c>
      <c r="G95" s="16">
        <f t="shared" si="2"/>
        <v>1008.92</v>
      </c>
    </row>
    <row r="96" spans="2:7" ht="14.25" customHeight="1" x14ac:dyDescent="0.25">
      <c r="B96" s="3" t="s">
        <v>5</v>
      </c>
      <c r="C96" s="3" t="s">
        <v>36</v>
      </c>
      <c r="D96" s="9" t="s">
        <v>1232</v>
      </c>
      <c r="E96" s="4">
        <v>22</v>
      </c>
      <c r="F96" s="4">
        <v>39.68</v>
      </c>
      <c r="G96" s="16">
        <f t="shared" si="2"/>
        <v>872.96</v>
      </c>
    </row>
    <row r="97" spans="2:7" ht="14.25" customHeight="1" x14ac:dyDescent="0.25">
      <c r="B97" s="3" t="s">
        <v>5</v>
      </c>
      <c r="C97" s="3" t="s">
        <v>36</v>
      </c>
      <c r="D97" s="9" t="s">
        <v>1262</v>
      </c>
      <c r="E97" s="4">
        <v>2</v>
      </c>
      <c r="F97" s="4">
        <v>598.16999999999996</v>
      </c>
      <c r="G97" s="16">
        <f t="shared" si="2"/>
        <v>1196.3399999999999</v>
      </c>
    </row>
    <row r="98" spans="2:7" ht="14.25" customHeight="1" x14ac:dyDescent="0.25">
      <c r="B98" s="3" t="s">
        <v>5</v>
      </c>
      <c r="C98" s="3" t="s">
        <v>36</v>
      </c>
      <c r="D98" s="9" t="s">
        <v>1263</v>
      </c>
      <c r="E98" s="4">
        <v>2</v>
      </c>
      <c r="F98" s="4">
        <v>1972.47</v>
      </c>
      <c r="G98" s="16">
        <f t="shared" si="2"/>
        <v>3944.94</v>
      </c>
    </row>
    <row r="99" spans="2:7" ht="14.25" customHeight="1" x14ac:dyDescent="0.25">
      <c r="B99" s="3" t="s">
        <v>5</v>
      </c>
      <c r="C99" s="3" t="s">
        <v>36</v>
      </c>
      <c r="D99" s="9" t="s">
        <v>1264</v>
      </c>
      <c r="E99" s="4">
        <v>9</v>
      </c>
      <c r="F99" s="4">
        <v>2584.19</v>
      </c>
      <c r="G99" s="16">
        <f t="shared" si="2"/>
        <v>23257.71</v>
      </c>
    </row>
    <row r="100" spans="2:7" ht="14.25" customHeight="1" x14ac:dyDescent="0.25">
      <c r="B100" s="3" t="s">
        <v>5</v>
      </c>
      <c r="C100" s="3" t="s">
        <v>36</v>
      </c>
      <c r="D100" s="9" t="s">
        <v>1265</v>
      </c>
      <c r="E100" s="4">
        <v>2</v>
      </c>
      <c r="F100" s="4">
        <v>3845.98</v>
      </c>
      <c r="G100" s="16">
        <f t="shared" si="2"/>
        <v>7691.96</v>
      </c>
    </row>
    <row r="101" spans="2:7" ht="14.25" customHeight="1" x14ac:dyDescent="0.25">
      <c r="B101" s="3" t="s">
        <v>5</v>
      </c>
      <c r="C101" s="3" t="s">
        <v>36</v>
      </c>
      <c r="D101" s="9" t="s">
        <v>1266</v>
      </c>
      <c r="E101" s="4">
        <v>2</v>
      </c>
      <c r="F101" s="4">
        <v>8705.2099999999991</v>
      </c>
      <c r="G101" s="16">
        <f t="shared" si="2"/>
        <v>17410.419999999998</v>
      </c>
    </row>
    <row r="102" spans="2:7" ht="14.25" customHeight="1" x14ac:dyDescent="0.25">
      <c r="B102" s="3" t="s">
        <v>5</v>
      </c>
      <c r="C102" s="3" t="s">
        <v>36</v>
      </c>
      <c r="D102" s="9" t="s">
        <v>1267</v>
      </c>
      <c r="E102" s="4">
        <v>2</v>
      </c>
      <c r="F102" s="4">
        <v>3317.26</v>
      </c>
      <c r="G102" s="16">
        <f t="shared" si="2"/>
        <v>6634.52</v>
      </c>
    </row>
    <row r="103" spans="2:7" ht="14.25" customHeight="1" x14ac:dyDescent="0.25">
      <c r="B103" s="3" t="s">
        <v>5</v>
      </c>
      <c r="C103" s="3" t="s">
        <v>36</v>
      </c>
      <c r="D103" s="9" t="s">
        <v>1268</v>
      </c>
      <c r="E103" s="4">
        <v>1</v>
      </c>
      <c r="F103" s="4">
        <v>10332.99</v>
      </c>
      <c r="G103" s="16">
        <f t="shared" si="2"/>
        <v>10332.99</v>
      </c>
    </row>
    <row r="104" spans="2:7" ht="14.25" customHeight="1" x14ac:dyDescent="0.25">
      <c r="B104" s="3" t="s">
        <v>5</v>
      </c>
      <c r="C104" s="3" t="s">
        <v>36</v>
      </c>
      <c r="D104" s="9" t="s">
        <v>1269</v>
      </c>
      <c r="E104" s="4">
        <v>5</v>
      </c>
      <c r="F104" s="4">
        <v>8514.7900000000009</v>
      </c>
      <c r="G104" s="16">
        <f t="shared" si="2"/>
        <v>42573.95</v>
      </c>
    </row>
    <row r="105" spans="2:7" ht="14.25" customHeight="1" x14ac:dyDescent="0.25">
      <c r="B105" s="3" t="s">
        <v>5</v>
      </c>
      <c r="C105" s="3" t="s">
        <v>36</v>
      </c>
      <c r="D105" s="9" t="s">
        <v>1270</v>
      </c>
      <c r="E105" s="4">
        <v>1</v>
      </c>
      <c r="F105" s="4">
        <v>1192.72</v>
      </c>
      <c r="G105" s="16">
        <f t="shared" si="2"/>
        <v>1192.72</v>
      </c>
    </row>
    <row r="106" spans="2:7" ht="14.25" customHeight="1" x14ac:dyDescent="0.25">
      <c r="B106" s="3" t="s">
        <v>5</v>
      </c>
      <c r="C106" s="3" t="s">
        <v>36</v>
      </c>
      <c r="D106" s="9" t="s">
        <v>1271</v>
      </c>
      <c r="E106" s="4">
        <v>2</v>
      </c>
      <c r="F106" s="4">
        <v>10132.719999999999</v>
      </c>
      <c r="G106" s="16">
        <f t="shared" si="2"/>
        <v>20265.439999999999</v>
      </c>
    </row>
    <row r="107" spans="2:7" ht="14.25" customHeight="1" x14ac:dyDescent="0.25">
      <c r="B107" s="3" t="s">
        <v>5</v>
      </c>
      <c r="C107" s="3" t="s">
        <v>36</v>
      </c>
      <c r="D107" s="9" t="s">
        <v>1272</v>
      </c>
      <c r="E107" s="4">
        <v>1</v>
      </c>
      <c r="F107" s="4">
        <v>1270.26</v>
      </c>
      <c r="G107" s="16">
        <f t="shared" si="2"/>
        <v>1270.26</v>
      </c>
    </row>
    <row r="108" spans="2:7" ht="14.25" customHeight="1" x14ac:dyDescent="0.25">
      <c r="B108" s="3" t="s">
        <v>5</v>
      </c>
      <c r="C108" s="3" t="s">
        <v>36</v>
      </c>
      <c r="D108" s="9" t="s">
        <v>1273</v>
      </c>
      <c r="E108" s="4">
        <v>2</v>
      </c>
      <c r="F108" s="4">
        <v>10256.17</v>
      </c>
      <c r="G108" s="16">
        <f t="shared" si="2"/>
        <v>20512.34</v>
      </c>
    </row>
    <row r="109" spans="2:7" ht="14.25" customHeight="1" x14ac:dyDescent="0.25">
      <c r="B109" s="3" t="s">
        <v>5</v>
      </c>
      <c r="C109" s="3" t="s">
        <v>36</v>
      </c>
      <c r="D109" s="9" t="s">
        <v>1274</v>
      </c>
      <c r="E109" s="4">
        <v>1</v>
      </c>
      <c r="F109" s="4">
        <v>25490.15</v>
      </c>
      <c r="G109" s="16">
        <f t="shared" si="2"/>
        <v>25490.15</v>
      </c>
    </row>
    <row r="110" spans="2:7" ht="14.25" customHeight="1" x14ac:dyDescent="0.25">
      <c r="B110" s="3" t="s">
        <v>5</v>
      </c>
      <c r="C110" s="3" t="s">
        <v>36</v>
      </c>
      <c r="D110" s="9" t="s">
        <v>1275</v>
      </c>
      <c r="E110" s="4">
        <v>1</v>
      </c>
      <c r="F110" s="4">
        <v>18905.2</v>
      </c>
      <c r="G110" s="16">
        <f t="shared" si="2"/>
        <v>18905.2</v>
      </c>
    </row>
    <row r="111" spans="2:7" ht="14.25" customHeight="1" x14ac:dyDescent="0.25">
      <c r="B111" s="3" t="s">
        <v>5</v>
      </c>
      <c r="C111" s="3" t="s">
        <v>36</v>
      </c>
      <c r="D111" s="9" t="s">
        <v>1276</v>
      </c>
      <c r="E111" s="4">
        <v>2</v>
      </c>
      <c r="F111" s="4">
        <v>2088.58</v>
      </c>
      <c r="G111" s="16">
        <f t="shared" si="2"/>
        <v>4177.16</v>
      </c>
    </row>
    <row r="112" spans="2:7" ht="14.25" customHeight="1" x14ac:dyDescent="0.25">
      <c r="B112" s="3" t="s">
        <v>5</v>
      </c>
      <c r="C112" s="3" t="s">
        <v>36</v>
      </c>
      <c r="D112" s="9" t="s">
        <v>1238</v>
      </c>
      <c r="E112" s="4">
        <v>1</v>
      </c>
      <c r="F112" s="4">
        <v>5454.2</v>
      </c>
      <c r="G112" s="16">
        <f t="shared" si="2"/>
        <v>5454.2</v>
      </c>
    </row>
    <row r="113" spans="2:7" ht="14.25" customHeight="1" x14ac:dyDescent="0.25">
      <c r="B113" s="3" t="s">
        <v>5</v>
      </c>
      <c r="C113" s="3" t="s">
        <v>36</v>
      </c>
      <c r="D113" s="9" t="s">
        <v>1277</v>
      </c>
      <c r="E113" s="4">
        <v>2</v>
      </c>
      <c r="F113" s="4">
        <v>1021.19</v>
      </c>
      <c r="G113" s="16">
        <f t="shared" si="2"/>
        <v>2042.38</v>
      </c>
    </row>
    <row r="114" spans="2:7" ht="14.25" customHeight="1" x14ac:dyDescent="0.25">
      <c r="B114" s="3" t="s">
        <v>5</v>
      </c>
      <c r="C114" s="3" t="s">
        <v>36</v>
      </c>
      <c r="D114" s="9" t="s">
        <v>1278</v>
      </c>
      <c r="E114" s="4">
        <v>2</v>
      </c>
      <c r="F114" s="4">
        <v>775.86</v>
      </c>
      <c r="G114" s="16">
        <f t="shared" si="2"/>
        <v>1551.72</v>
      </c>
    </row>
    <row r="115" spans="2:7" ht="14.25" customHeight="1" x14ac:dyDescent="0.25">
      <c r="B115" s="3" t="s">
        <v>5</v>
      </c>
      <c r="C115" s="3" t="s">
        <v>36</v>
      </c>
      <c r="D115" s="9" t="s">
        <v>1279</v>
      </c>
      <c r="E115" s="4">
        <v>8</v>
      </c>
      <c r="F115" s="4">
        <v>497.74</v>
      </c>
      <c r="G115" s="16">
        <f t="shared" si="2"/>
        <v>3981.92</v>
      </c>
    </row>
    <row r="116" spans="2:7" ht="14.25" customHeight="1" x14ac:dyDescent="0.25">
      <c r="B116" s="3" t="s">
        <v>5</v>
      </c>
      <c r="C116" s="3" t="s">
        <v>36</v>
      </c>
      <c r="D116" s="9" t="s">
        <v>1280</v>
      </c>
      <c r="E116" s="4">
        <v>2</v>
      </c>
      <c r="F116" s="4">
        <v>380.79</v>
      </c>
      <c r="G116" s="16">
        <f t="shared" si="2"/>
        <v>761.58</v>
      </c>
    </row>
    <row r="117" spans="2:7" ht="14.25" customHeight="1" x14ac:dyDescent="0.25">
      <c r="B117" s="3" t="s">
        <v>5</v>
      </c>
      <c r="C117" s="3" t="s">
        <v>36</v>
      </c>
      <c r="D117" s="9" t="s">
        <v>1281</v>
      </c>
      <c r="E117" s="4">
        <v>2</v>
      </c>
      <c r="F117" s="4">
        <v>224.07</v>
      </c>
      <c r="G117" s="16">
        <f t="shared" si="2"/>
        <v>448.14</v>
      </c>
    </row>
    <row r="118" spans="2:7" ht="14.25" customHeight="1" x14ac:dyDescent="0.25">
      <c r="B118" s="5"/>
      <c r="C118" s="5"/>
      <c r="D118" s="10" t="s">
        <v>1282</v>
      </c>
      <c r="E118" s="4">
        <v>1</v>
      </c>
      <c r="F118" s="6">
        <f>SUM(G67:G117)</f>
        <v>659832.34</v>
      </c>
      <c r="G118" s="17">
        <f t="shared" si="2"/>
        <v>659832.34</v>
      </c>
    </row>
    <row r="119" spans="2:7" ht="14.25" customHeight="1" x14ac:dyDescent="0.25">
      <c r="B119" s="31" t="s">
        <v>4</v>
      </c>
      <c r="C119" s="31" t="s">
        <v>1283</v>
      </c>
      <c r="D119" s="31" t="s">
        <v>1284</v>
      </c>
      <c r="E119" s="31">
        <f>E188</f>
        <v>1</v>
      </c>
      <c r="F119" s="31">
        <f>F188</f>
        <v>1468297.09</v>
      </c>
      <c r="G119" s="32">
        <f>G188</f>
        <v>1468297.09</v>
      </c>
    </row>
    <row r="120" spans="2:7" ht="14.25" customHeight="1" x14ac:dyDescent="0.25">
      <c r="B120" s="3" t="s">
        <v>5</v>
      </c>
      <c r="C120" s="3" t="s">
        <v>28</v>
      </c>
      <c r="D120" s="9" t="s">
        <v>1252</v>
      </c>
      <c r="E120" s="4">
        <v>948</v>
      </c>
      <c r="F120" s="4">
        <v>71.88</v>
      </c>
      <c r="G120" s="16">
        <f t="shared" ref="G120:G183" si="3">ROUND(E120*F120,2)</f>
        <v>68142.240000000005</v>
      </c>
    </row>
    <row r="121" spans="2:7" ht="14.25" customHeight="1" x14ac:dyDescent="0.25">
      <c r="B121" s="3" t="s">
        <v>5</v>
      </c>
      <c r="C121" s="3" t="s">
        <v>28</v>
      </c>
      <c r="D121" s="9" t="s">
        <v>1220</v>
      </c>
      <c r="E121" s="4">
        <v>902</v>
      </c>
      <c r="F121" s="4">
        <v>57.92</v>
      </c>
      <c r="G121" s="16">
        <f t="shared" si="3"/>
        <v>52243.839999999997</v>
      </c>
    </row>
    <row r="122" spans="2:7" ht="14.25" customHeight="1" x14ac:dyDescent="0.25">
      <c r="B122" s="3" t="s">
        <v>5</v>
      </c>
      <c r="C122" s="3" t="s">
        <v>28</v>
      </c>
      <c r="D122" s="9" t="s">
        <v>1221</v>
      </c>
      <c r="E122" s="4">
        <v>1764</v>
      </c>
      <c r="F122" s="4">
        <v>48.72</v>
      </c>
      <c r="G122" s="16">
        <f t="shared" si="3"/>
        <v>85942.080000000002</v>
      </c>
    </row>
    <row r="123" spans="2:7" ht="14.25" customHeight="1" x14ac:dyDescent="0.25">
      <c r="B123" s="3" t="s">
        <v>5</v>
      </c>
      <c r="C123" s="3" t="s">
        <v>28</v>
      </c>
      <c r="D123" s="9" t="s">
        <v>1254</v>
      </c>
      <c r="E123" s="4">
        <v>2736</v>
      </c>
      <c r="F123" s="4">
        <v>40.71</v>
      </c>
      <c r="G123" s="16">
        <f t="shared" si="3"/>
        <v>111382.56</v>
      </c>
    </row>
    <row r="124" spans="2:7" ht="14.25" customHeight="1" x14ac:dyDescent="0.25">
      <c r="B124" s="3" t="s">
        <v>5</v>
      </c>
      <c r="C124" s="3" t="s">
        <v>28</v>
      </c>
      <c r="D124" s="9" t="s">
        <v>1255</v>
      </c>
      <c r="E124" s="4">
        <v>2354</v>
      </c>
      <c r="F124" s="4">
        <v>33.25</v>
      </c>
      <c r="G124" s="16">
        <f t="shared" si="3"/>
        <v>78270.5</v>
      </c>
    </row>
    <row r="125" spans="2:7" ht="14.25" customHeight="1" x14ac:dyDescent="0.25">
      <c r="B125" s="3" t="s">
        <v>5</v>
      </c>
      <c r="C125" s="3" t="s">
        <v>28</v>
      </c>
      <c r="D125" s="9" t="s">
        <v>1285</v>
      </c>
      <c r="E125" s="4">
        <v>2866</v>
      </c>
      <c r="F125" s="4">
        <v>28.16</v>
      </c>
      <c r="G125" s="16">
        <f t="shared" si="3"/>
        <v>80706.559999999998</v>
      </c>
    </row>
    <row r="126" spans="2:7" ht="14.25" customHeight="1" x14ac:dyDescent="0.25">
      <c r="B126" s="3" t="s">
        <v>5</v>
      </c>
      <c r="C126" s="3" t="s">
        <v>28</v>
      </c>
      <c r="D126" s="9" t="s">
        <v>1286</v>
      </c>
      <c r="E126" s="4">
        <v>3774</v>
      </c>
      <c r="F126" s="4">
        <v>24.52</v>
      </c>
      <c r="G126" s="16">
        <f t="shared" si="3"/>
        <v>92538.48</v>
      </c>
    </row>
    <row r="127" spans="2:7" ht="14.25" customHeight="1" x14ac:dyDescent="0.25">
      <c r="B127" s="3" t="s">
        <v>5</v>
      </c>
      <c r="C127" s="3" t="s">
        <v>28</v>
      </c>
      <c r="D127" s="9" t="s">
        <v>1287</v>
      </c>
      <c r="E127" s="4">
        <v>1988</v>
      </c>
      <c r="F127" s="4">
        <v>20.25</v>
      </c>
      <c r="G127" s="16">
        <f t="shared" si="3"/>
        <v>40257</v>
      </c>
    </row>
    <row r="128" spans="2:7" ht="14.25" customHeight="1" x14ac:dyDescent="0.25">
      <c r="B128" s="3" t="s">
        <v>5</v>
      </c>
      <c r="C128" s="3" t="s">
        <v>28</v>
      </c>
      <c r="D128" s="9" t="s">
        <v>1288</v>
      </c>
      <c r="E128" s="4">
        <v>3180</v>
      </c>
      <c r="F128" s="4">
        <v>19.559999999999999</v>
      </c>
      <c r="G128" s="16">
        <f t="shared" si="3"/>
        <v>62200.800000000003</v>
      </c>
    </row>
    <row r="129" spans="2:7" ht="14.25" customHeight="1" x14ac:dyDescent="0.25">
      <c r="B129" s="3" t="s">
        <v>5</v>
      </c>
      <c r="C129" s="3" t="s">
        <v>28</v>
      </c>
      <c r="D129" s="9" t="s">
        <v>1289</v>
      </c>
      <c r="E129" s="4">
        <v>3044</v>
      </c>
      <c r="F129" s="4">
        <v>16.559999999999999</v>
      </c>
      <c r="G129" s="16">
        <f t="shared" si="3"/>
        <v>50408.639999999999</v>
      </c>
    </row>
    <row r="130" spans="2:7" ht="14.25" customHeight="1" x14ac:dyDescent="0.25">
      <c r="B130" s="3" t="s">
        <v>5</v>
      </c>
      <c r="C130" s="3" t="s">
        <v>28</v>
      </c>
      <c r="D130" s="9" t="s">
        <v>1290</v>
      </c>
      <c r="E130" s="4">
        <v>5230</v>
      </c>
      <c r="F130" s="4">
        <v>16.05</v>
      </c>
      <c r="G130" s="16">
        <f t="shared" si="3"/>
        <v>83941.5</v>
      </c>
    </row>
    <row r="131" spans="2:7" ht="14.25" customHeight="1" x14ac:dyDescent="0.25">
      <c r="B131" s="3" t="s">
        <v>5</v>
      </c>
      <c r="C131" s="3" t="s">
        <v>28</v>
      </c>
      <c r="D131" s="9" t="s">
        <v>1291</v>
      </c>
      <c r="E131" s="4">
        <v>122</v>
      </c>
      <c r="F131" s="4">
        <v>16.23</v>
      </c>
      <c r="G131" s="16">
        <f t="shared" si="3"/>
        <v>1980.06</v>
      </c>
    </row>
    <row r="132" spans="2:7" ht="14.25" customHeight="1" x14ac:dyDescent="0.25">
      <c r="B132" s="3" t="s">
        <v>5</v>
      </c>
      <c r="C132" s="3" t="s">
        <v>28</v>
      </c>
      <c r="D132" s="9" t="s">
        <v>1222</v>
      </c>
      <c r="E132" s="4">
        <v>852</v>
      </c>
      <c r="F132" s="4">
        <v>50.42</v>
      </c>
      <c r="G132" s="16">
        <f t="shared" si="3"/>
        <v>42957.84</v>
      </c>
    </row>
    <row r="133" spans="2:7" ht="14.25" customHeight="1" x14ac:dyDescent="0.25">
      <c r="B133" s="3" t="s">
        <v>5</v>
      </c>
      <c r="C133" s="3" t="s">
        <v>28</v>
      </c>
      <c r="D133" s="9" t="s">
        <v>1223</v>
      </c>
      <c r="E133" s="4">
        <v>812</v>
      </c>
      <c r="F133" s="4">
        <v>28.01</v>
      </c>
      <c r="G133" s="16">
        <f t="shared" si="3"/>
        <v>22744.12</v>
      </c>
    </row>
    <row r="134" spans="2:7" ht="14.25" customHeight="1" x14ac:dyDescent="0.25">
      <c r="B134" s="3" t="s">
        <v>5</v>
      </c>
      <c r="C134" s="3" t="s">
        <v>28</v>
      </c>
      <c r="D134" s="9" t="s">
        <v>1224</v>
      </c>
      <c r="E134" s="4">
        <v>1566</v>
      </c>
      <c r="F134" s="4">
        <v>20.57</v>
      </c>
      <c r="G134" s="16">
        <f t="shared" si="3"/>
        <v>32212.62</v>
      </c>
    </row>
    <row r="135" spans="2:7" ht="14.25" customHeight="1" x14ac:dyDescent="0.25">
      <c r="B135" s="3" t="s">
        <v>5</v>
      </c>
      <c r="C135" s="3" t="s">
        <v>28</v>
      </c>
      <c r="D135" s="9" t="s">
        <v>1256</v>
      </c>
      <c r="E135" s="4">
        <v>2724</v>
      </c>
      <c r="F135" s="4">
        <v>19.39</v>
      </c>
      <c r="G135" s="16">
        <f t="shared" si="3"/>
        <v>52818.36</v>
      </c>
    </row>
    <row r="136" spans="2:7" ht="14.25" customHeight="1" x14ac:dyDescent="0.25">
      <c r="B136" s="3" t="s">
        <v>5</v>
      </c>
      <c r="C136" s="3" t="s">
        <v>28</v>
      </c>
      <c r="D136" s="9" t="s">
        <v>1257</v>
      </c>
      <c r="E136" s="4">
        <v>2194</v>
      </c>
      <c r="F136" s="4">
        <v>13.69</v>
      </c>
      <c r="G136" s="16">
        <f t="shared" si="3"/>
        <v>30035.86</v>
      </c>
    </row>
    <row r="137" spans="2:7" ht="14.25" customHeight="1" x14ac:dyDescent="0.25">
      <c r="B137" s="3" t="s">
        <v>5</v>
      </c>
      <c r="C137" s="3" t="s">
        <v>28</v>
      </c>
      <c r="D137" s="9" t="s">
        <v>1292</v>
      </c>
      <c r="E137" s="4">
        <v>2866</v>
      </c>
      <c r="F137" s="4">
        <v>12.26</v>
      </c>
      <c r="G137" s="16">
        <f t="shared" si="3"/>
        <v>35137.160000000003</v>
      </c>
    </row>
    <row r="138" spans="2:7" ht="14.25" customHeight="1" x14ac:dyDescent="0.25">
      <c r="B138" s="3" t="s">
        <v>5</v>
      </c>
      <c r="C138" s="3" t="s">
        <v>28</v>
      </c>
      <c r="D138" s="9" t="s">
        <v>1293</v>
      </c>
      <c r="E138" s="4">
        <v>3774</v>
      </c>
      <c r="F138" s="4">
        <v>10.89</v>
      </c>
      <c r="G138" s="16">
        <f t="shared" si="3"/>
        <v>41098.86</v>
      </c>
    </row>
    <row r="139" spans="2:7" ht="14.25" customHeight="1" x14ac:dyDescent="0.25">
      <c r="B139" s="3" t="s">
        <v>5</v>
      </c>
      <c r="C139" s="3" t="s">
        <v>28</v>
      </c>
      <c r="D139" s="9" t="s">
        <v>1294</v>
      </c>
      <c r="E139" s="4">
        <v>1988</v>
      </c>
      <c r="F139" s="4">
        <v>9.85</v>
      </c>
      <c r="G139" s="16">
        <f t="shared" si="3"/>
        <v>19581.8</v>
      </c>
    </row>
    <row r="140" spans="2:7" ht="14.25" customHeight="1" x14ac:dyDescent="0.25">
      <c r="B140" s="3" t="s">
        <v>5</v>
      </c>
      <c r="C140" s="3" t="s">
        <v>28</v>
      </c>
      <c r="D140" s="9" t="s">
        <v>1295</v>
      </c>
      <c r="E140" s="4">
        <v>3180</v>
      </c>
      <c r="F140" s="4">
        <v>9.09</v>
      </c>
      <c r="G140" s="16">
        <f t="shared" si="3"/>
        <v>28906.2</v>
      </c>
    </row>
    <row r="141" spans="2:7" ht="14.25" customHeight="1" x14ac:dyDescent="0.25">
      <c r="B141" s="3" t="s">
        <v>5</v>
      </c>
      <c r="C141" s="3" t="s">
        <v>28</v>
      </c>
      <c r="D141" s="9" t="s">
        <v>1296</v>
      </c>
      <c r="E141" s="4">
        <v>3044</v>
      </c>
      <c r="F141" s="4">
        <v>8.19</v>
      </c>
      <c r="G141" s="16">
        <f t="shared" si="3"/>
        <v>24930.36</v>
      </c>
    </row>
    <row r="142" spans="2:7" ht="14.25" customHeight="1" x14ac:dyDescent="0.25">
      <c r="B142" s="3" t="s">
        <v>5</v>
      </c>
      <c r="C142" s="3" t="s">
        <v>28</v>
      </c>
      <c r="D142" s="9" t="s">
        <v>1297</v>
      </c>
      <c r="E142" s="4">
        <v>5230</v>
      </c>
      <c r="F142" s="4">
        <v>8.1300000000000008</v>
      </c>
      <c r="G142" s="16">
        <f t="shared" si="3"/>
        <v>42519.9</v>
      </c>
    </row>
    <row r="143" spans="2:7" ht="14.25" customHeight="1" x14ac:dyDescent="0.25">
      <c r="B143" s="3" t="s">
        <v>5</v>
      </c>
      <c r="C143" s="3" t="s">
        <v>28</v>
      </c>
      <c r="D143" s="9" t="s">
        <v>1298</v>
      </c>
      <c r="E143" s="4">
        <v>122</v>
      </c>
      <c r="F143" s="4">
        <v>6.24</v>
      </c>
      <c r="G143" s="16">
        <f t="shared" si="3"/>
        <v>761.28</v>
      </c>
    </row>
    <row r="144" spans="2:7" ht="14.25" customHeight="1" x14ac:dyDescent="0.25">
      <c r="B144" s="3" t="s">
        <v>5</v>
      </c>
      <c r="C144" s="3" t="s">
        <v>28</v>
      </c>
      <c r="D144" s="9" t="s">
        <v>1225</v>
      </c>
      <c r="E144" s="4">
        <v>96</v>
      </c>
      <c r="F144" s="4">
        <v>59.54</v>
      </c>
      <c r="G144" s="16">
        <f t="shared" si="3"/>
        <v>5715.84</v>
      </c>
    </row>
    <row r="145" spans="2:7" ht="14.25" customHeight="1" x14ac:dyDescent="0.25">
      <c r="B145" s="3" t="s">
        <v>5</v>
      </c>
      <c r="C145" s="3" t="s">
        <v>28</v>
      </c>
      <c r="D145" s="9" t="s">
        <v>1299</v>
      </c>
      <c r="E145" s="4">
        <v>90</v>
      </c>
      <c r="F145" s="4">
        <v>59.51</v>
      </c>
      <c r="G145" s="16">
        <f t="shared" si="3"/>
        <v>5355.9</v>
      </c>
    </row>
    <row r="146" spans="2:7" ht="14.25" customHeight="1" x14ac:dyDescent="0.25">
      <c r="B146" s="3" t="s">
        <v>5</v>
      </c>
      <c r="C146" s="3" t="s">
        <v>28</v>
      </c>
      <c r="D146" s="9" t="s">
        <v>1300</v>
      </c>
      <c r="E146" s="4">
        <v>198</v>
      </c>
      <c r="F146" s="4">
        <v>52.09</v>
      </c>
      <c r="G146" s="16">
        <f t="shared" si="3"/>
        <v>10313.82</v>
      </c>
    </row>
    <row r="147" spans="2:7" ht="14.25" customHeight="1" x14ac:dyDescent="0.25">
      <c r="B147" s="3" t="s">
        <v>5</v>
      </c>
      <c r="C147" s="3" t="s">
        <v>28</v>
      </c>
      <c r="D147" s="9" t="s">
        <v>1301</v>
      </c>
      <c r="E147" s="4">
        <v>12</v>
      </c>
      <c r="F147" s="4">
        <v>36.450000000000003</v>
      </c>
      <c r="G147" s="16">
        <f t="shared" si="3"/>
        <v>437.4</v>
      </c>
    </row>
    <row r="148" spans="2:7" ht="14.25" customHeight="1" x14ac:dyDescent="0.25">
      <c r="B148" s="3" t="s">
        <v>5</v>
      </c>
      <c r="C148" s="3" t="s">
        <v>28</v>
      </c>
      <c r="D148" s="9" t="s">
        <v>1302</v>
      </c>
      <c r="E148" s="4">
        <v>160</v>
      </c>
      <c r="F148" s="4">
        <v>26.06</v>
      </c>
      <c r="G148" s="16">
        <f t="shared" si="3"/>
        <v>4169.6000000000004</v>
      </c>
    </row>
    <row r="149" spans="2:7" ht="14.25" customHeight="1" x14ac:dyDescent="0.25">
      <c r="B149" s="3" t="s">
        <v>5</v>
      </c>
      <c r="C149" s="3" t="s">
        <v>52</v>
      </c>
      <c r="D149" s="9" t="s">
        <v>1226</v>
      </c>
      <c r="E149" s="4">
        <v>1893</v>
      </c>
      <c r="F149" s="4">
        <v>33.590000000000003</v>
      </c>
      <c r="G149" s="16">
        <f t="shared" si="3"/>
        <v>63585.87</v>
      </c>
    </row>
    <row r="150" spans="2:7" ht="14.25" customHeight="1" x14ac:dyDescent="0.25">
      <c r="B150" s="3" t="s">
        <v>5</v>
      </c>
      <c r="C150" s="3" t="s">
        <v>36</v>
      </c>
      <c r="D150" s="9" t="s">
        <v>1216</v>
      </c>
      <c r="E150" s="4">
        <v>2</v>
      </c>
      <c r="F150" s="4">
        <v>314.19</v>
      </c>
      <c r="G150" s="16">
        <f t="shared" si="3"/>
        <v>628.38</v>
      </c>
    </row>
    <row r="151" spans="2:7" ht="14.25" customHeight="1" x14ac:dyDescent="0.25">
      <c r="B151" s="3" t="s">
        <v>5</v>
      </c>
      <c r="C151" s="3" t="s">
        <v>36</v>
      </c>
      <c r="D151" s="9" t="s">
        <v>1217</v>
      </c>
      <c r="E151" s="4">
        <v>8</v>
      </c>
      <c r="F151" s="4">
        <v>186.29</v>
      </c>
      <c r="G151" s="16">
        <f t="shared" si="3"/>
        <v>1490.32</v>
      </c>
    </row>
    <row r="152" spans="2:7" ht="14.25" customHeight="1" x14ac:dyDescent="0.25">
      <c r="B152" s="3" t="s">
        <v>5</v>
      </c>
      <c r="C152" s="3" t="s">
        <v>36</v>
      </c>
      <c r="D152" s="9" t="s">
        <v>1218</v>
      </c>
      <c r="E152" s="4">
        <v>12</v>
      </c>
      <c r="F152" s="4">
        <v>167.84</v>
      </c>
      <c r="G152" s="16">
        <f t="shared" si="3"/>
        <v>2014.08</v>
      </c>
    </row>
    <row r="153" spans="2:7" ht="14.25" customHeight="1" x14ac:dyDescent="0.25">
      <c r="B153" s="3" t="s">
        <v>5</v>
      </c>
      <c r="C153" s="3" t="s">
        <v>36</v>
      </c>
      <c r="D153" s="9" t="s">
        <v>1250</v>
      </c>
      <c r="E153" s="4">
        <v>12</v>
      </c>
      <c r="F153" s="4">
        <v>137.29</v>
      </c>
      <c r="G153" s="16">
        <f t="shared" si="3"/>
        <v>1647.48</v>
      </c>
    </row>
    <row r="154" spans="2:7" ht="14.25" customHeight="1" x14ac:dyDescent="0.25">
      <c r="B154" s="3" t="s">
        <v>5</v>
      </c>
      <c r="C154" s="3" t="s">
        <v>36</v>
      </c>
      <c r="D154" s="9" t="s">
        <v>1251</v>
      </c>
      <c r="E154" s="4">
        <v>48</v>
      </c>
      <c r="F154" s="4">
        <v>85.92</v>
      </c>
      <c r="G154" s="16">
        <f t="shared" si="3"/>
        <v>4124.16</v>
      </c>
    </row>
    <row r="155" spans="2:7" ht="14.25" customHeight="1" x14ac:dyDescent="0.25">
      <c r="B155" s="3" t="s">
        <v>5</v>
      </c>
      <c r="C155" s="3" t="s">
        <v>36</v>
      </c>
      <c r="D155" s="9" t="s">
        <v>1204</v>
      </c>
      <c r="E155" s="4">
        <v>70</v>
      </c>
      <c r="F155" s="4">
        <v>77.12</v>
      </c>
      <c r="G155" s="16">
        <f t="shared" si="3"/>
        <v>5398.4</v>
      </c>
    </row>
    <row r="156" spans="2:7" ht="14.25" customHeight="1" x14ac:dyDescent="0.25">
      <c r="B156" s="3" t="s">
        <v>5</v>
      </c>
      <c r="C156" s="3" t="s">
        <v>36</v>
      </c>
      <c r="D156" s="9" t="s">
        <v>1303</v>
      </c>
      <c r="E156" s="4">
        <v>158</v>
      </c>
      <c r="F156" s="4">
        <v>47.19</v>
      </c>
      <c r="G156" s="16">
        <f t="shared" si="3"/>
        <v>7456.02</v>
      </c>
    </row>
    <row r="157" spans="2:7" ht="14.25" customHeight="1" x14ac:dyDescent="0.25">
      <c r="B157" s="3" t="s">
        <v>5</v>
      </c>
      <c r="C157" s="3" t="s">
        <v>36</v>
      </c>
      <c r="D157" s="9" t="s">
        <v>1304</v>
      </c>
      <c r="E157" s="4">
        <v>78</v>
      </c>
      <c r="F157" s="4">
        <v>33.020000000000003</v>
      </c>
      <c r="G157" s="16">
        <f t="shared" si="3"/>
        <v>2575.56</v>
      </c>
    </row>
    <row r="158" spans="2:7" ht="14.25" customHeight="1" x14ac:dyDescent="0.25">
      <c r="B158" s="3" t="s">
        <v>5</v>
      </c>
      <c r="C158" s="3" t="s">
        <v>36</v>
      </c>
      <c r="D158" s="9" t="s">
        <v>1305</v>
      </c>
      <c r="E158" s="4">
        <v>142</v>
      </c>
      <c r="F158" s="4">
        <v>23.74</v>
      </c>
      <c r="G158" s="16">
        <f t="shared" si="3"/>
        <v>3371.08</v>
      </c>
    </row>
    <row r="159" spans="2:7" ht="14.25" customHeight="1" x14ac:dyDescent="0.25">
      <c r="B159" s="3" t="s">
        <v>5</v>
      </c>
      <c r="C159" s="3" t="s">
        <v>36</v>
      </c>
      <c r="D159" s="9" t="s">
        <v>1306</v>
      </c>
      <c r="E159" s="4">
        <v>110</v>
      </c>
      <c r="F159" s="4">
        <v>18.420000000000002</v>
      </c>
      <c r="G159" s="16">
        <f t="shared" si="3"/>
        <v>2026.2</v>
      </c>
    </row>
    <row r="160" spans="2:7" ht="14.25" customHeight="1" x14ac:dyDescent="0.25">
      <c r="B160" s="3" t="s">
        <v>5</v>
      </c>
      <c r="C160" s="3" t="s">
        <v>36</v>
      </c>
      <c r="D160" s="9" t="s">
        <v>1205</v>
      </c>
      <c r="E160" s="4">
        <v>60</v>
      </c>
      <c r="F160" s="4">
        <v>15.87</v>
      </c>
      <c r="G160" s="16">
        <f t="shared" si="3"/>
        <v>952.2</v>
      </c>
    </row>
    <row r="161" spans="2:7" ht="14.25" customHeight="1" x14ac:dyDescent="0.25">
      <c r="B161" s="3" t="s">
        <v>5</v>
      </c>
      <c r="C161" s="3" t="s">
        <v>36</v>
      </c>
      <c r="D161" s="9" t="s">
        <v>1307</v>
      </c>
      <c r="E161" s="4">
        <v>26</v>
      </c>
      <c r="F161" s="4">
        <v>13.95</v>
      </c>
      <c r="G161" s="16">
        <f t="shared" si="3"/>
        <v>362.7</v>
      </c>
    </row>
    <row r="162" spans="2:7" ht="14.25" customHeight="1" x14ac:dyDescent="0.25">
      <c r="B162" s="3" t="s">
        <v>5</v>
      </c>
      <c r="C162" s="3" t="s">
        <v>36</v>
      </c>
      <c r="D162" s="9" t="s">
        <v>1308</v>
      </c>
      <c r="E162" s="4">
        <v>6</v>
      </c>
      <c r="F162" s="4">
        <v>87.25</v>
      </c>
      <c r="G162" s="16">
        <f t="shared" si="3"/>
        <v>523.5</v>
      </c>
    </row>
    <row r="163" spans="2:7" ht="14.25" customHeight="1" x14ac:dyDescent="0.25">
      <c r="B163" s="3" t="s">
        <v>5</v>
      </c>
      <c r="C163" s="3" t="s">
        <v>36</v>
      </c>
      <c r="D163" s="9" t="s">
        <v>1309</v>
      </c>
      <c r="E163" s="4">
        <v>9</v>
      </c>
      <c r="F163" s="4">
        <v>50.58</v>
      </c>
      <c r="G163" s="16">
        <f t="shared" si="3"/>
        <v>455.22</v>
      </c>
    </row>
    <row r="164" spans="2:7" ht="14.25" customHeight="1" x14ac:dyDescent="0.25">
      <c r="B164" s="3" t="s">
        <v>5</v>
      </c>
      <c r="C164" s="3" t="s">
        <v>36</v>
      </c>
      <c r="D164" s="9" t="s">
        <v>1310</v>
      </c>
      <c r="E164" s="4">
        <v>58</v>
      </c>
      <c r="F164" s="4">
        <v>37.49</v>
      </c>
      <c r="G164" s="16">
        <f t="shared" si="3"/>
        <v>2174.42</v>
      </c>
    </row>
    <row r="165" spans="2:7" ht="14.25" customHeight="1" x14ac:dyDescent="0.25">
      <c r="B165" s="3" t="s">
        <v>5</v>
      </c>
      <c r="C165" s="3" t="s">
        <v>36</v>
      </c>
      <c r="D165" s="9" t="s">
        <v>1311</v>
      </c>
      <c r="E165" s="4">
        <v>22</v>
      </c>
      <c r="F165" s="4">
        <v>24.6</v>
      </c>
      <c r="G165" s="16">
        <f t="shared" si="3"/>
        <v>541.20000000000005</v>
      </c>
    </row>
    <row r="166" spans="2:7" ht="14.25" customHeight="1" x14ac:dyDescent="0.25">
      <c r="B166" s="3" t="s">
        <v>5</v>
      </c>
      <c r="C166" s="3" t="s">
        <v>36</v>
      </c>
      <c r="D166" s="9" t="s">
        <v>1312</v>
      </c>
      <c r="E166" s="4">
        <v>91</v>
      </c>
      <c r="F166" s="4">
        <v>20.11</v>
      </c>
      <c r="G166" s="16">
        <f t="shared" si="3"/>
        <v>1830.01</v>
      </c>
    </row>
    <row r="167" spans="2:7" ht="14.25" customHeight="1" x14ac:dyDescent="0.25">
      <c r="B167" s="3" t="s">
        <v>5</v>
      </c>
      <c r="C167" s="3" t="s">
        <v>36</v>
      </c>
      <c r="D167" s="9" t="s">
        <v>1313</v>
      </c>
      <c r="E167" s="4">
        <v>43</v>
      </c>
      <c r="F167" s="4">
        <v>14.05</v>
      </c>
      <c r="G167" s="16">
        <f t="shared" si="3"/>
        <v>604.15</v>
      </c>
    </row>
    <row r="168" spans="2:7" ht="14.25" customHeight="1" x14ac:dyDescent="0.25">
      <c r="B168" s="3" t="s">
        <v>5</v>
      </c>
      <c r="C168" s="3" t="s">
        <v>36</v>
      </c>
      <c r="D168" s="9" t="s">
        <v>1314</v>
      </c>
      <c r="E168" s="4">
        <v>26</v>
      </c>
      <c r="F168" s="4">
        <v>12.76</v>
      </c>
      <c r="G168" s="16">
        <f t="shared" si="3"/>
        <v>331.76</v>
      </c>
    </row>
    <row r="169" spans="2:7" ht="14.25" customHeight="1" x14ac:dyDescent="0.25">
      <c r="B169" s="3" t="s">
        <v>5</v>
      </c>
      <c r="C169" s="3" t="s">
        <v>36</v>
      </c>
      <c r="D169" s="9" t="s">
        <v>1315</v>
      </c>
      <c r="E169" s="4">
        <v>12</v>
      </c>
      <c r="F169" s="4">
        <v>11.34</v>
      </c>
      <c r="G169" s="16">
        <f t="shared" si="3"/>
        <v>136.08000000000001</v>
      </c>
    </row>
    <row r="170" spans="2:7" ht="14.25" customHeight="1" x14ac:dyDescent="0.25">
      <c r="B170" s="3" t="s">
        <v>5</v>
      </c>
      <c r="C170" s="3" t="s">
        <v>36</v>
      </c>
      <c r="D170" s="9" t="s">
        <v>1316</v>
      </c>
      <c r="E170" s="4">
        <v>80</v>
      </c>
      <c r="F170" s="4">
        <v>27.13</v>
      </c>
      <c r="G170" s="16">
        <f t="shared" si="3"/>
        <v>2170.4</v>
      </c>
    </row>
    <row r="171" spans="2:7" ht="14.25" customHeight="1" x14ac:dyDescent="0.25">
      <c r="B171" s="3" t="s">
        <v>5</v>
      </c>
      <c r="C171" s="3" t="s">
        <v>36</v>
      </c>
      <c r="D171" s="9" t="s">
        <v>1317</v>
      </c>
      <c r="E171" s="4">
        <v>64</v>
      </c>
      <c r="F171" s="4">
        <v>35.06</v>
      </c>
      <c r="G171" s="16">
        <f t="shared" si="3"/>
        <v>2243.84</v>
      </c>
    </row>
    <row r="172" spans="2:7" ht="14.25" customHeight="1" x14ac:dyDescent="0.25">
      <c r="B172" s="3" t="s">
        <v>5</v>
      </c>
      <c r="C172" s="3" t="s">
        <v>36</v>
      </c>
      <c r="D172" s="9" t="s">
        <v>1318</v>
      </c>
      <c r="E172" s="4">
        <v>30</v>
      </c>
      <c r="F172" s="4">
        <v>121.93</v>
      </c>
      <c r="G172" s="16">
        <f t="shared" si="3"/>
        <v>3657.9</v>
      </c>
    </row>
    <row r="173" spans="2:7" ht="14.25" customHeight="1" x14ac:dyDescent="0.25">
      <c r="B173" s="3" t="s">
        <v>5</v>
      </c>
      <c r="C173" s="3" t="s">
        <v>36</v>
      </c>
      <c r="D173" s="9" t="s">
        <v>1319</v>
      </c>
      <c r="E173" s="4">
        <v>959</v>
      </c>
      <c r="F173" s="4">
        <v>24.06</v>
      </c>
      <c r="G173" s="16">
        <f t="shared" si="3"/>
        <v>23073.54</v>
      </c>
    </row>
    <row r="174" spans="2:7" ht="14.25" customHeight="1" x14ac:dyDescent="0.25">
      <c r="B174" s="3" t="s">
        <v>5</v>
      </c>
      <c r="C174" s="3" t="s">
        <v>36</v>
      </c>
      <c r="D174" s="9" t="s">
        <v>1320</v>
      </c>
      <c r="E174" s="4">
        <v>1</v>
      </c>
      <c r="F174" s="4">
        <v>26181.06</v>
      </c>
      <c r="G174" s="16">
        <f t="shared" si="3"/>
        <v>26181.06</v>
      </c>
    </row>
    <row r="175" spans="2:7" ht="14.25" customHeight="1" x14ac:dyDescent="0.25">
      <c r="B175" s="3" t="s">
        <v>5</v>
      </c>
      <c r="C175" s="3" t="s">
        <v>36</v>
      </c>
      <c r="D175" s="9" t="s">
        <v>1321</v>
      </c>
      <c r="E175" s="4">
        <v>1</v>
      </c>
      <c r="F175" s="4">
        <v>58764.05</v>
      </c>
      <c r="G175" s="16">
        <f t="shared" si="3"/>
        <v>58764.05</v>
      </c>
    </row>
    <row r="176" spans="2:7" ht="14.25" customHeight="1" x14ac:dyDescent="0.25">
      <c r="B176" s="3" t="s">
        <v>5</v>
      </c>
      <c r="C176" s="3" t="s">
        <v>36</v>
      </c>
      <c r="D176" s="9" t="s">
        <v>1322</v>
      </c>
      <c r="E176" s="4">
        <v>6</v>
      </c>
      <c r="F176" s="4">
        <v>28.29</v>
      </c>
      <c r="G176" s="16">
        <f t="shared" si="3"/>
        <v>169.74</v>
      </c>
    </row>
    <row r="177" spans="2:7" ht="14.25" customHeight="1" x14ac:dyDescent="0.25">
      <c r="B177" s="3" t="s">
        <v>5</v>
      </c>
      <c r="C177" s="3" t="s">
        <v>36</v>
      </c>
      <c r="D177" s="9" t="s">
        <v>1323</v>
      </c>
      <c r="E177" s="4">
        <v>14</v>
      </c>
      <c r="F177" s="4">
        <v>29.33</v>
      </c>
      <c r="G177" s="16">
        <f t="shared" si="3"/>
        <v>410.62</v>
      </c>
    </row>
    <row r="178" spans="2:7" ht="14.25" customHeight="1" x14ac:dyDescent="0.25">
      <c r="B178" s="3" t="s">
        <v>5</v>
      </c>
      <c r="C178" s="3" t="s">
        <v>36</v>
      </c>
      <c r="D178" s="9" t="s">
        <v>1324</v>
      </c>
      <c r="E178" s="4">
        <v>22</v>
      </c>
      <c r="F178" s="4">
        <v>31.76</v>
      </c>
      <c r="G178" s="16">
        <f t="shared" si="3"/>
        <v>698.72</v>
      </c>
    </row>
    <row r="179" spans="2:7" ht="14.25" customHeight="1" x14ac:dyDescent="0.25">
      <c r="B179" s="3" t="s">
        <v>5</v>
      </c>
      <c r="C179" s="3" t="s">
        <v>36</v>
      </c>
      <c r="D179" s="9" t="s">
        <v>1325</v>
      </c>
      <c r="E179" s="4">
        <v>30</v>
      </c>
      <c r="F179" s="4">
        <v>32.6</v>
      </c>
      <c r="G179" s="16">
        <f t="shared" si="3"/>
        <v>978</v>
      </c>
    </row>
    <row r="180" spans="2:7" ht="14.25" customHeight="1" x14ac:dyDescent="0.25">
      <c r="B180" s="3" t="s">
        <v>5</v>
      </c>
      <c r="C180" s="3" t="s">
        <v>36</v>
      </c>
      <c r="D180" s="9" t="s">
        <v>1326</v>
      </c>
      <c r="E180" s="4">
        <v>20</v>
      </c>
      <c r="F180" s="4">
        <v>34.04</v>
      </c>
      <c r="G180" s="16">
        <f t="shared" si="3"/>
        <v>680.8</v>
      </c>
    </row>
    <row r="181" spans="2:7" ht="14.25" customHeight="1" x14ac:dyDescent="0.25">
      <c r="B181" s="3" t="s">
        <v>5</v>
      </c>
      <c r="C181" s="3" t="s">
        <v>36</v>
      </c>
      <c r="D181" s="9" t="s">
        <v>1327</v>
      </c>
      <c r="E181" s="4">
        <v>46</v>
      </c>
      <c r="F181" s="4">
        <v>33.39</v>
      </c>
      <c r="G181" s="16">
        <f t="shared" si="3"/>
        <v>1535.94</v>
      </c>
    </row>
    <row r="182" spans="2:7" ht="14.25" customHeight="1" x14ac:dyDescent="0.25">
      <c r="B182" s="3" t="s">
        <v>5</v>
      </c>
      <c r="C182" s="3" t="s">
        <v>36</v>
      </c>
      <c r="D182" s="9" t="s">
        <v>1328</v>
      </c>
      <c r="E182" s="4">
        <v>48</v>
      </c>
      <c r="F182" s="4">
        <v>44.41</v>
      </c>
      <c r="G182" s="16">
        <f t="shared" si="3"/>
        <v>2131.6799999999998</v>
      </c>
    </row>
    <row r="183" spans="2:7" ht="14.25" customHeight="1" x14ac:dyDescent="0.25">
      <c r="B183" s="3" t="s">
        <v>5</v>
      </c>
      <c r="C183" s="3" t="s">
        <v>36</v>
      </c>
      <c r="D183" s="9" t="s">
        <v>1329</v>
      </c>
      <c r="E183" s="4">
        <v>12</v>
      </c>
      <c r="F183" s="4">
        <v>63.93</v>
      </c>
      <c r="G183" s="16">
        <f t="shared" si="3"/>
        <v>767.16</v>
      </c>
    </row>
    <row r="184" spans="2:7" ht="14.25" customHeight="1" x14ac:dyDescent="0.25">
      <c r="B184" s="3" t="s">
        <v>5</v>
      </c>
      <c r="C184" s="3" t="s">
        <v>36</v>
      </c>
      <c r="D184" s="9" t="s">
        <v>1330</v>
      </c>
      <c r="E184" s="4">
        <v>1</v>
      </c>
      <c r="F184" s="4">
        <v>64.87</v>
      </c>
      <c r="G184" s="16">
        <f t="shared" ref="G184:G188" si="4">ROUND(E184*F184,2)</f>
        <v>64.87</v>
      </c>
    </row>
    <row r="185" spans="2:7" ht="14.25" customHeight="1" x14ac:dyDescent="0.25">
      <c r="B185" s="3" t="s">
        <v>5</v>
      </c>
      <c r="C185" s="3" t="s">
        <v>36</v>
      </c>
      <c r="D185" s="9" t="s">
        <v>1331</v>
      </c>
      <c r="E185" s="4">
        <v>1</v>
      </c>
      <c r="F185" s="4">
        <v>2896</v>
      </c>
      <c r="G185" s="16">
        <f t="shared" si="4"/>
        <v>2896</v>
      </c>
    </row>
    <row r="186" spans="2:7" ht="14.25" customHeight="1" x14ac:dyDescent="0.25">
      <c r="B186" s="3" t="s">
        <v>5</v>
      </c>
      <c r="C186" s="3" t="s">
        <v>36</v>
      </c>
      <c r="D186" s="9" t="s">
        <v>1231</v>
      </c>
      <c r="E186" s="4">
        <v>480</v>
      </c>
      <c r="F186" s="4">
        <v>45.86</v>
      </c>
      <c r="G186" s="16">
        <f t="shared" si="4"/>
        <v>22012.799999999999</v>
      </c>
    </row>
    <row r="187" spans="2:7" ht="14.25" customHeight="1" x14ac:dyDescent="0.25">
      <c r="B187" s="3" t="s">
        <v>5</v>
      </c>
      <c r="C187" s="3" t="s">
        <v>36</v>
      </c>
      <c r="D187" s="9" t="s">
        <v>1232</v>
      </c>
      <c r="E187" s="4">
        <v>250</v>
      </c>
      <c r="F187" s="4">
        <v>39.68</v>
      </c>
      <c r="G187" s="16">
        <f t="shared" si="4"/>
        <v>9920</v>
      </c>
    </row>
    <row r="188" spans="2:7" ht="14.25" customHeight="1" x14ac:dyDescent="0.25">
      <c r="B188" s="5"/>
      <c r="C188" s="5"/>
      <c r="D188" s="10" t="s">
        <v>1332</v>
      </c>
      <c r="E188" s="4">
        <v>1</v>
      </c>
      <c r="F188" s="6">
        <f>SUM(G120:G187)</f>
        <v>1468297.09</v>
      </c>
      <c r="G188" s="17">
        <f t="shared" si="4"/>
        <v>1468297.09</v>
      </c>
    </row>
    <row r="189" spans="2:7" ht="14.25" customHeight="1" x14ac:dyDescent="0.25">
      <c r="B189" s="31" t="s">
        <v>4</v>
      </c>
      <c r="C189" s="31" t="s">
        <v>1333</v>
      </c>
      <c r="D189" s="31" t="s">
        <v>1334</v>
      </c>
      <c r="E189" s="31">
        <f>E386</f>
        <v>1</v>
      </c>
      <c r="F189" s="31">
        <f>F386</f>
        <v>1786610.17</v>
      </c>
      <c r="G189" s="32">
        <f>G386</f>
        <v>1786610.17</v>
      </c>
    </row>
    <row r="190" spans="2:7" ht="14.25" customHeight="1" x14ac:dyDescent="0.25">
      <c r="B190" s="3" t="s">
        <v>5</v>
      </c>
      <c r="C190" s="3" t="s">
        <v>36</v>
      </c>
      <c r="D190" s="9" t="s">
        <v>1335</v>
      </c>
      <c r="E190" s="4">
        <v>1</v>
      </c>
      <c r="F190" s="4">
        <v>10275.39</v>
      </c>
      <c r="G190" s="16">
        <f t="shared" ref="G190:G253" si="5">ROUND(E190*F190,2)</f>
        <v>10275.39</v>
      </c>
    </row>
    <row r="191" spans="2:7" ht="14.25" customHeight="1" x14ac:dyDescent="0.25">
      <c r="B191" s="3" t="s">
        <v>5</v>
      </c>
      <c r="C191" s="3" t="s">
        <v>36</v>
      </c>
      <c r="D191" s="9" t="s">
        <v>1336</v>
      </c>
      <c r="E191" s="4">
        <v>1</v>
      </c>
      <c r="F191" s="4">
        <v>6540.99</v>
      </c>
      <c r="G191" s="16">
        <f t="shared" si="5"/>
        <v>6540.99</v>
      </c>
    </row>
    <row r="192" spans="2:7" ht="14.25" customHeight="1" x14ac:dyDescent="0.25">
      <c r="B192" s="3" t="s">
        <v>5</v>
      </c>
      <c r="C192" s="3" t="s">
        <v>36</v>
      </c>
      <c r="D192" s="9" t="s">
        <v>1337</v>
      </c>
      <c r="E192" s="4">
        <v>3</v>
      </c>
      <c r="F192" s="4">
        <v>4919.58</v>
      </c>
      <c r="G192" s="16">
        <f t="shared" si="5"/>
        <v>14758.74</v>
      </c>
    </row>
    <row r="193" spans="2:7" ht="14.25" customHeight="1" x14ac:dyDescent="0.25">
      <c r="B193" s="3" t="s">
        <v>5</v>
      </c>
      <c r="C193" s="3" t="s">
        <v>36</v>
      </c>
      <c r="D193" s="9" t="s">
        <v>1338</v>
      </c>
      <c r="E193" s="4">
        <v>1</v>
      </c>
      <c r="F193" s="4">
        <v>6831.2</v>
      </c>
      <c r="G193" s="16">
        <f t="shared" si="5"/>
        <v>6831.2</v>
      </c>
    </row>
    <row r="194" spans="2:7" ht="14.25" customHeight="1" x14ac:dyDescent="0.25">
      <c r="B194" s="3" t="s">
        <v>5</v>
      </c>
      <c r="C194" s="3" t="s">
        <v>36</v>
      </c>
      <c r="D194" s="9" t="s">
        <v>1339</v>
      </c>
      <c r="E194" s="4">
        <v>1</v>
      </c>
      <c r="F194" s="4">
        <v>7402.2</v>
      </c>
      <c r="G194" s="16">
        <f t="shared" si="5"/>
        <v>7402.2</v>
      </c>
    </row>
    <row r="195" spans="2:7" ht="14.25" customHeight="1" x14ac:dyDescent="0.25">
      <c r="B195" s="3" t="s">
        <v>5</v>
      </c>
      <c r="C195" s="3" t="s">
        <v>36</v>
      </c>
      <c r="D195" s="9" t="s">
        <v>1340</v>
      </c>
      <c r="E195" s="4">
        <v>1</v>
      </c>
      <c r="F195" s="4">
        <v>8871.82</v>
      </c>
      <c r="G195" s="16">
        <f t="shared" si="5"/>
        <v>8871.82</v>
      </c>
    </row>
    <row r="196" spans="2:7" ht="14.25" customHeight="1" x14ac:dyDescent="0.25">
      <c r="B196" s="3" t="s">
        <v>5</v>
      </c>
      <c r="C196" s="3" t="s">
        <v>36</v>
      </c>
      <c r="D196" s="9" t="s">
        <v>1341</v>
      </c>
      <c r="E196" s="4">
        <v>1</v>
      </c>
      <c r="F196" s="4">
        <v>7305.02</v>
      </c>
      <c r="G196" s="16">
        <f t="shared" si="5"/>
        <v>7305.02</v>
      </c>
    </row>
    <row r="197" spans="2:7" ht="14.25" customHeight="1" x14ac:dyDescent="0.25">
      <c r="B197" s="3" t="s">
        <v>5</v>
      </c>
      <c r="C197" s="3" t="s">
        <v>36</v>
      </c>
      <c r="D197" s="9" t="s">
        <v>1342</v>
      </c>
      <c r="E197" s="4">
        <v>1</v>
      </c>
      <c r="F197" s="4">
        <v>7121.48</v>
      </c>
      <c r="G197" s="16">
        <f t="shared" si="5"/>
        <v>7121.48</v>
      </c>
    </row>
    <row r="198" spans="2:7" ht="14.25" customHeight="1" x14ac:dyDescent="0.25">
      <c r="B198" s="3" t="s">
        <v>5</v>
      </c>
      <c r="C198" s="3" t="s">
        <v>36</v>
      </c>
      <c r="D198" s="9" t="s">
        <v>1343</v>
      </c>
      <c r="E198" s="4">
        <v>1</v>
      </c>
      <c r="F198" s="4">
        <v>4668.7299999999996</v>
      </c>
      <c r="G198" s="16">
        <f t="shared" si="5"/>
        <v>4668.7299999999996</v>
      </c>
    </row>
    <row r="199" spans="2:7" ht="14.25" customHeight="1" x14ac:dyDescent="0.25">
      <c r="B199" s="3" t="s">
        <v>5</v>
      </c>
      <c r="C199" s="3" t="s">
        <v>36</v>
      </c>
      <c r="D199" s="9" t="s">
        <v>1344</v>
      </c>
      <c r="E199" s="4">
        <v>1</v>
      </c>
      <c r="F199" s="4">
        <v>7522.87</v>
      </c>
      <c r="G199" s="16">
        <f t="shared" si="5"/>
        <v>7522.87</v>
      </c>
    </row>
    <row r="200" spans="2:7" ht="14.25" customHeight="1" x14ac:dyDescent="0.25">
      <c r="B200" s="3" t="s">
        <v>5</v>
      </c>
      <c r="C200" s="3" t="s">
        <v>36</v>
      </c>
      <c r="D200" s="9" t="s">
        <v>1345</v>
      </c>
      <c r="E200" s="4">
        <v>1</v>
      </c>
      <c r="F200" s="4">
        <v>16773.78</v>
      </c>
      <c r="G200" s="16">
        <f t="shared" si="5"/>
        <v>16773.78</v>
      </c>
    </row>
    <row r="201" spans="2:7" ht="14.25" customHeight="1" x14ac:dyDescent="0.25">
      <c r="B201" s="3" t="s">
        <v>5</v>
      </c>
      <c r="C201" s="3" t="s">
        <v>36</v>
      </c>
      <c r="D201" s="9" t="s">
        <v>1346</v>
      </c>
      <c r="E201" s="4">
        <v>1</v>
      </c>
      <c r="F201" s="4">
        <v>12115.92</v>
      </c>
      <c r="G201" s="16">
        <f t="shared" si="5"/>
        <v>12115.92</v>
      </c>
    </row>
    <row r="202" spans="2:7" ht="14.25" customHeight="1" x14ac:dyDescent="0.25">
      <c r="B202" s="3" t="s">
        <v>5</v>
      </c>
      <c r="C202" s="3" t="s">
        <v>36</v>
      </c>
      <c r="D202" s="9" t="s">
        <v>1347</v>
      </c>
      <c r="E202" s="4">
        <v>1</v>
      </c>
      <c r="F202" s="4">
        <v>9961.65</v>
      </c>
      <c r="G202" s="16">
        <f t="shared" si="5"/>
        <v>9961.65</v>
      </c>
    </row>
    <row r="203" spans="2:7" ht="14.25" customHeight="1" x14ac:dyDescent="0.25">
      <c r="B203" s="3" t="s">
        <v>5</v>
      </c>
      <c r="C203" s="3" t="s">
        <v>36</v>
      </c>
      <c r="D203" s="9" t="s">
        <v>1348</v>
      </c>
      <c r="E203" s="4">
        <v>1</v>
      </c>
      <c r="F203" s="4">
        <v>10471.01</v>
      </c>
      <c r="G203" s="16">
        <f t="shared" si="5"/>
        <v>10471.01</v>
      </c>
    </row>
    <row r="204" spans="2:7" ht="14.25" customHeight="1" x14ac:dyDescent="0.25">
      <c r="B204" s="3" t="s">
        <v>5</v>
      </c>
      <c r="C204" s="3" t="s">
        <v>36</v>
      </c>
      <c r="D204" s="9" t="s">
        <v>1349</v>
      </c>
      <c r="E204" s="4">
        <v>1</v>
      </c>
      <c r="F204" s="4">
        <v>14136.81</v>
      </c>
      <c r="G204" s="16">
        <f t="shared" si="5"/>
        <v>14136.81</v>
      </c>
    </row>
    <row r="205" spans="2:7" ht="14.25" customHeight="1" x14ac:dyDescent="0.25">
      <c r="B205" s="3" t="s">
        <v>5</v>
      </c>
      <c r="C205" s="3" t="s">
        <v>36</v>
      </c>
      <c r="D205" s="9" t="s">
        <v>1350</v>
      </c>
      <c r="E205" s="4">
        <v>1</v>
      </c>
      <c r="F205" s="4">
        <v>14408.65</v>
      </c>
      <c r="G205" s="16">
        <f t="shared" si="5"/>
        <v>14408.65</v>
      </c>
    </row>
    <row r="206" spans="2:7" ht="14.25" customHeight="1" x14ac:dyDescent="0.25">
      <c r="B206" s="3" t="s">
        <v>5</v>
      </c>
      <c r="C206" s="3" t="s">
        <v>36</v>
      </c>
      <c r="D206" s="9" t="s">
        <v>1351</v>
      </c>
      <c r="E206" s="4">
        <v>1</v>
      </c>
      <c r="F206" s="4">
        <v>16451.13</v>
      </c>
      <c r="G206" s="16">
        <f t="shared" si="5"/>
        <v>16451.13</v>
      </c>
    </row>
    <row r="207" spans="2:7" ht="14.25" customHeight="1" x14ac:dyDescent="0.25">
      <c r="B207" s="3" t="s">
        <v>5</v>
      </c>
      <c r="C207" s="3" t="s">
        <v>36</v>
      </c>
      <c r="D207" s="9" t="s">
        <v>1352</v>
      </c>
      <c r="E207" s="4">
        <v>1</v>
      </c>
      <c r="F207" s="4">
        <v>3540.13</v>
      </c>
      <c r="G207" s="16">
        <f t="shared" si="5"/>
        <v>3540.13</v>
      </c>
    </row>
    <row r="208" spans="2:7" ht="14.25" customHeight="1" x14ac:dyDescent="0.25">
      <c r="B208" s="3" t="s">
        <v>5</v>
      </c>
      <c r="C208" s="3" t="s">
        <v>36</v>
      </c>
      <c r="D208" s="9" t="s">
        <v>1353</v>
      </c>
      <c r="E208" s="4">
        <v>1</v>
      </c>
      <c r="F208" s="4">
        <v>28246.89</v>
      </c>
      <c r="G208" s="16">
        <f t="shared" si="5"/>
        <v>28246.89</v>
      </c>
    </row>
    <row r="209" spans="2:7" ht="14.25" customHeight="1" x14ac:dyDescent="0.25">
      <c r="B209" s="3" t="s">
        <v>5</v>
      </c>
      <c r="C209" s="3" t="s">
        <v>36</v>
      </c>
      <c r="D209" s="9" t="s">
        <v>1354</v>
      </c>
      <c r="E209" s="4">
        <v>1</v>
      </c>
      <c r="F209" s="4">
        <v>6362.12</v>
      </c>
      <c r="G209" s="16">
        <f t="shared" si="5"/>
        <v>6362.12</v>
      </c>
    </row>
    <row r="210" spans="2:7" ht="14.25" customHeight="1" x14ac:dyDescent="0.25">
      <c r="B210" s="3" t="s">
        <v>5</v>
      </c>
      <c r="C210" s="3" t="s">
        <v>36</v>
      </c>
      <c r="D210" s="9" t="s">
        <v>1355</v>
      </c>
      <c r="E210" s="4">
        <v>1</v>
      </c>
      <c r="F210" s="4">
        <v>11638.32</v>
      </c>
      <c r="G210" s="16">
        <f t="shared" si="5"/>
        <v>11638.32</v>
      </c>
    </row>
    <row r="211" spans="2:7" ht="14.25" customHeight="1" x14ac:dyDescent="0.25">
      <c r="B211" s="3" t="s">
        <v>5</v>
      </c>
      <c r="C211" s="3" t="s">
        <v>36</v>
      </c>
      <c r="D211" s="9" t="s">
        <v>1356</v>
      </c>
      <c r="E211" s="4">
        <v>1</v>
      </c>
      <c r="F211" s="4">
        <v>14653.16</v>
      </c>
      <c r="G211" s="16">
        <f t="shared" si="5"/>
        <v>14653.16</v>
      </c>
    </row>
    <row r="212" spans="2:7" ht="14.25" customHeight="1" x14ac:dyDescent="0.25">
      <c r="B212" s="3" t="s">
        <v>5</v>
      </c>
      <c r="C212" s="3" t="s">
        <v>36</v>
      </c>
      <c r="D212" s="9" t="s">
        <v>1357</v>
      </c>
      <c r="E212" s="4">
        <v>1</v>
      </c>
      <c r="F212" s="4">
        <v>14700.15</v>
      </c>
      <c r="G212" s="16">
        <f t="shared" si="5"/>
        <v>14700.15</v>
      </c>
    </row>
    <row r="213" spans="2:7" ht="14.25" customHeight="1" x14ac:dyDescent="0.25">
      <c r="B213" s="3" t="s">
        <v>5</v>
      </c>
      <c r="C213" s="3" t="s">
        <v>36</v>
      </c>
      <c r="D213" s="9" t="s">
        <v>1358</v>
      </c>
      <c r="E213" s="4">
        <v>1</v>
      </c>
      <c r="F213" s="4">
        <v>12009.86</v>
      </c>
      <c r="G213" s="16">
        <f t="shared" si="5"/>
        <v>12009.86</v>
      </c>
    </row>
    <row r="214" spans="2:7" ht="14.25" customHeight="1" x14ac:dyDescent="0.25">
      <c r="B214" s="3" t="s">
        <v>5</v>
      </c>
      <c r="C214" s="3" t="s">
        <v>36</v>
      </c>
      <c r="D214" s="9" t="s">
        <v>1359</v>
      </c>
      <c r="E214" s="4">
        <v>1</v>
      </c>
      <c r="F214" s="4">
        <v>8948.0400000000009</v>
      </c>
      <c r="G214" s="16">
        <f t="shared" si="5"/>
        <v>8948.0400000000009</v>
      </c>
    </row>
    <row r="215" spans="2:7" ht="14.25" customHeight="1" x14ac:dyDescent="0.25">
      <c r="B215" s="3" t="s">
        <v>5</v>
      </c>
      <c r="C215" s="3" t="s">
        <v>36</v>
      </c>
      <c r="D215" s="9" t="s">
        <v>1360</v>
      </c>
      <c r="E215" s="4">
        <v>1</v>
      </c>
      <c r="F215" s="4">
        <v>7297.41</v>
      </c>
      <c r="G215" s="16">
        <f t="shared" si="5"/>
        <v>7297.41</v>
      </c>
    </row>
    <row r="216" spans="2:7" ht="14.25" customHeight="1" x14ac:dyDescent="0.25">
      <c r="B216" s="3" t="s">
        <v>5</v>
      </c>
      <c r="C216" s="3" t="s">
        <v>36</v>
      </c>
      <c r="D216" s="9" t="s">
        <v>1361</v>
      </c>
      <c r="E216" s="4">
        <v>1</v>
      </c>
      <c r="F216" s="4">
        <v>18287.22</v>
      </c>
      <c r="G216" s="16">
        <f t="shared" si="5"/>
        <v>18287.22</v>
      </c>
    </row>
    <row r="217" spans="2:7" ht="14.25" customHeight="1" x14ac:dyDescent="0.25">
      <c r="B217" s="3" t="s">
        <v>5</v>
      </c>
      <c r="C217" s="3" t="s">
        <v>36</v>
      </c>
      <c r="D217" s="9" t="s">
        <v>1362</v>
      </c>
      <c r="E217" s="4">
        <v>1</v>
      </c>
      <c r="F217" s="4">
        <v>9547.57</v>
      </c>
      <c r="G217" s="16">
        <f t="shared" si="5"/>
        <v>9547.57</v>
      </c>
    </row>
    <row r="218" spans="2:7" ht="14.25" customHeight="1" x14ac:dyDescent="0.25">
      <c r="B218" s="3" t="s">
        <v>5</v>
      </c>
      <c r="C218" s="3" t="s">
        <v>36</v>
      </c>
      <c r="D218" s="9" t="s">
        <v>1363</v>
      </c>
      <c r="E218" s="4">
        <v>1</v>
      </c>
      <c r="F218" s="4">
        <v>4358.1400000000003</v>
      </c>
      <c r="G218" s="16">
        <f t="shared" si="5"/>
        <v>4358.1400000000003</v>
      </c>
    </row>
    <row r="219" spans="2:7" ht="14.25" customHeight="1" x14ac:dyDescent="0.25">
      <c r="B219" s="3" t="s">
        <v>5</v>
      </c>
      <c r="C219" s="3" t="s">
        <v>36</v>
      </c>
      <c r="D219" s="9" t="s">
        <v>1364</v>
      </c>
      <c r="E219" s="4">
        <v>1</v>
      </c>
      <c r="F219" s="4">
        <v>6809.65</v>
      </c>
      <c r="G219" s="16">
        <f t="shared" si="5"/>
        <v>6809.65</v>
      </c>
    </row>
    <row r="220" spans="2:7" ht="14.25" customHeight="1" x14ac:dyDescent="0.25">
      <c r="B220" s="3" t="s">
        <v>5</v>
      </c>
      <c r="C220" s="3" t="s">
        <v>36</v>
      </c>
      <c r="D220" s="9" t="s">
        <v>1365</v>
      </c>
      <c r="E220" s="4">
        <v>1</v>
      </c>
      <c r="F220" s="4">
        <v>10756.81</v>
      </c>
      <c r="G220" s="16">
        <f t="shared" si="5"/>
        <v>10756.81</v>
      </c>
    </row>
    <row r="221" spans="2:7" ht="14.25" customHeight="1" x14ac:dyDescent="0.25">
      <c r="B221" s="3" t="s">
        <v>5</v>
      </c>
      <c r="C221" s="3" t="s">
        <v>36</v>
      </c>
      <c r="D221" s="9" t="s">
        <v>1366</v>
      </c>
      <c r="E221" s="4">
        <v>1</v>
      </c>
      <c r="F221" s="4">
        <v>16804.89</v>
      </c>
      <c r="G221" s="16">
        <f t="shared" si="5"/>
        <v>16804.89</v>
      </c>
    </row>
    <row r="222" spans="2:7" ht="14.25" customHeight="1" x14ac:dyDescent="0.25">
      <c r="B222" s="3" t="s">
        <v>5</v>
      </c>
      <c r="C222" s="3" t="s">
        <v>36</v>
      </c>
      <c r="D222" s="9" t="s">
        <v>1367</v>
      </c>
      <c r="E222" s="4">
        <v>1</v>
      </c>
      <c r="F222" s="4">
        <v>12139.42</v>
      </c>
      <c r="G222" s="16">
        <f t="shared" si="5"/>
        <v>12139.42</v>
      </c>
    </row>
    <row r="223" spans="2:7" ht="14.25" customHeight="1" x14ac:dyDescent="0.25">
      <c r="B223" s="3" t="s">
        <v>5</v>
      </c>
      <c r="C223" s="3" t="s">
        <v>36</v>
      </c>
      <c r="D223" s="9" t="s">
        <v>1368</v>
      </c>
      <c r="E223" s="4">
        <v>1</v>
      </c>
      <c r="F223" s="4">
        <v>9994.0300000000007</v>
      </c>
      <c r="G223" s="16">
        <f t="shared" si="5"/>
        <v>9994.0300000000007</v>
      </c>
    </row>
    <row r="224" spans="2:7" ht="14.25" customHeight="1" x14ac:dyDescent="0.25">
      <c r="B224" s="3" t="s">
        <v>5</v>
      </c>
      <c r="C224" s="3" t="s">
        <v>36</v>
      </c>
      <c r="D224" s="9" t="s">
        <v>1369</v>
      </c>
      <c r="E224" s="4">
        <v>1</v>
      </c>
      <c r="F224" s="4">
        <v>11221.07</v>
      </c>
      <c r="G224" s="16">
        <f t="shared" si="5"/>
        <v>11221.07</v>
      </c>
    </row>
    <row r="225" spans="2:7" ht="14.25" customHeight="1" x14ac:dyDescent="0.25">
      <c r="B225" s="3" t="s">
        <v>5</v>
      </c>
      <c r="C225" s="3" t="s">
        <v>36</v>
      </c>
      <c r="D225" s="9" t="s">
        <v>1370</v>
      </c>
      <c r="E225" s="4">
        <v>1</v>
      </c>
      <c r="F225" s="4">
        <v>11221.07</v>
      </c>
      <c r="G225" s="16">
        <f t="shared" si="5"/>
        <v>11221.07</v>
      </c>
    </row>
    <row r="226" spans="2:7" ht="14.25" customHeight="1" x14ac:dyDescent="0.25">
      <c r="B226" s="3" t="s">
        <v>5</v>
      </c>
      <c r="C226" s="3" t="s">
        <v>36</v>
      </c>
      <c r="D226" s="9" t="s">
        <v>1371</v>
      </c>
      <c r="E226" s="4">
        <v>1</v>
      </c>
      <c r="F226" s="4">
        <v>6994.47</v>
      </c>
      <c r="G226" s="16">
        <f t="shared" si="5"/>
        <v>6994.47</v>
      </c>
    </row>
    <row r="227" spans="2:7" ht="14.25" customHeight="1" x14ac:dyDescent="0.25">
      <c r="B227" s="3" t="s">
        <v>5</v>
      </c>
      <c r="C227" s="3" t="s">
        <v>36</v>
      </c>
      <c r="D227" s="9" t="s">
        <v>1372</v>
      </c>
      <c r="E227" s="4">
        <v>1</v>
      </c>
      <c r="F227" s="4">
        <v>7000.18</v>
      </c>
      <c r="G227" s="16">
        <f t="shared" si="5"/>
        <v>7000.18</v>
      </c>
    </row>
    <row r="228" spans="2:7" ht="14.25" customHeight="1" x14ac:dyDescent="0.25">
      <c r="B228" s="3" t="s">
        <v>5</v>
      </c>
      <c r="C228" s="3" t="s">
        <v>36</v>
      </c>
      <c r="D228" s="9" t="s">
        <v>1373</v>
      </c>
      <c r="E228" s="4">
        <v>1</v>
      </c>
      <c r="F228" s="4">
        <v>16465.75</v>
      </c>
      <c r="G228" s="16">
        <f t="shared" si="5"/>
        <v>16465.75</v>
      </c>
    </row>
    <row r="229" spans="2:7" ht="14.25" customHeight="1" x14ac:dyDescent="0.25">
      <c r="B229" s="3" t="s">
        <v>5</v>
      </c>
      <c r="C229" s="3" t="s">
        <v>36</v>
      </c>
      <c r="D229" s="9" t="s">
        <v>1374</v>
      </c>
      <c r="E229" s="4">
        <v>1</v>
      </c>
      <c r="F229" s="4">
        <v>8948.0400000000009</v>
      </c>
      <c r="G229" s="16">
        <f t="shared" si="5"/>
        <v>8948.0400000000009</v>
      </c>
    </row>
    <row r="230" spans="2:7" ht="14.25" customHeight="1" x14ac:dyDescent="0.25">
      <c r="B230" s="3" t="s">
        <v>5</v>
      </c>
      <c r="C230" s="3" t="s">
        <v>36</v>
      </c>
      <c r="D230" s="9" t="s">
        <v>1375</v>
      </c>
      <c r="E230" s="4">
        <v>1</v>
      </c>
      <c r="F230" s="4">
        <v>8595.56</v>
      </c>
      <c r="G230" s="16">
        <f t="shared" si="5"/>
        <v>8595.56</v>
      </c>
    </row>
    <row r="231" spans="2:7" ht="14.25" customHeight="1" x14ac:dyDescent="0.25">
      <c r="B231" s="3" t="s">
        <v>5</v>
      </c>
      <c r="C231" s="3" t="s">
        <v>36</v>
      </c>
      <c r="D231" s="9" t="s">
        <v>1376</v>
      </c>
      <c r="E231" s="4">
        <v>1</v>
      </c>
      <c r="F231" s="4">
        <v>11877.76</v>
      </c>
      <c r="G231" s="16">
        <f t="shared" si="5"/>
        <v>11877.76</v>
      </c>
    </row>
    <row r="232" spans="2:7" ht="14.25" customHeight="1" x14ac:dyDescent="0.25">
      <c r="B232" s="3" t="s">
        <v>5</v>
      </c>
      <c r="C232" s="3" t="s">
        <v>36</v>
      </c>
      <c r="D232" s="9" t="s">
        <v>1377</v>
      </c>
      <c r="E232" s="4">
        <v>1</v>
      </c>
      <c r="F232" s="4">
        <v>6610.21</v>
      </c>
      <c r="G232" s="16">
        <f t="shared" si="5"/>
        <v>6610.21</v>
      </c>
    </row>
    <row r="233" spans="2:7" ht="14.25" customHeight="1" x14ac:dyDescent="0.25">
      <c r="B233" s="3" t="s">
        <v>5</v>
      </c>
      <c r="C233" s="3" t="s">
        <v>36</v>
      </c>
      <c r="D233" s="9" t="s">
        <v>1378</v>
      </c>
      <c r="E233" s="4">
        <v>1</v>
      </c>
      <c r="F233" s="4">
        <v>12157.85</v>
      </c>
      <c r="G233" s="16">
        <f t="shared" si="5"/>
        <v>12157.85</v>
      </c>
    </row>
    <row r="234" spans="2:7" ht="14.25" customHeight="1" x14ac:dyDescent="0.25">
      <c r="B234" s="3" t="s">
        <v>5</v>
      </c>
      <c r="C234" s="3" t="s">
        <v>36</v>
      </c>
      <c r="D234" s="9" t="s">
        <v>1379</v>
      </c>
      <c r="E234" s="4">
        <v>1</v>
      </c>
      <c r="F234" s="4">
        <v>7656.88</v>
      </c>
      <c r="G234" s="16">
        <f t="shared" si="5"/>
        <v>7656.88</v>
      </c>
    </row>
    <row r="235" spans="2:7" ht="14.25" customHeight="1" x14ac:dyDescent="0.25">
      <c r="B235" s="3" t="s">
        <v>5</v>
      </c>
      <c r="C235" s="3" t="s">
        <v>36</v>
      </c>
      <c r="D235" s="9" t="s">
        <v>1380</v>
      </c>
      <c r="E235" s="4">
        <v>1</v>
      </c>
      <c r="F235" s="4">
        <v>3512.82</v>
      </c>
      <c r="G235" s="16">
        <f t="shared" si="5"/>
        <v>3512.82</v>
      </c>
    </row>
    <row r="236" spans="2:7" ht="14.25" customHeight="1" x14ac:dyDescent="0.25">
      <c r="B236" s="3" t="s">
        <v>5</v>
      </c>
      <c r="C236" s="3" t="s">
        <v>36</v>
      </c>
      <c r="D236" s="9" t="s">
        <v>1381</v>
      </c>
      <c r="E236" s="4">
        <v>1</v>
      </c>
      <c r="F236" s="4">
        <v>3568.09</v>
      </c>
      <c r="G236" s="16">
        <f t="shared" si="5"/>
        <v>3568.09</v>
      </c>
    </row>
    <row r="237" spans="2:7" ht="14.25" customHeight="1" x14ac:dyDescent="0.25">
      <c r="B237" s="3" t="s">
        <v>5</v>
      </c>
      <c r="C237" s="3" t="s">
        <v>36</v>
      </c>
      <c r="D237" s="9" t="s">
        <v>1382</v>
      </c>
      <c r="E237" s="4">
        <v>1</v>
      </c>
      <c r="F237" s="4">
        <v>3591.59</v>
      </c>
      <c r="G237" s="16">
        <f t="shared" si="5"/>
        <v>3591.59</v>
      </c>
    </row>
    <row r="238" spans="2:7" ht="14.25" customHeight="1" x14ac:dyDescent="0.25">
      <c r="B238" s="3" t="s">
        <v>5</v>
      </c>
      <c r="C238" s="3" t="s">
        <v>36</v>
      </c>
      <c r="D238" s="9" t="s">
        <v>1383</v>
      </c>
      <c r="E238" s="4">
        <v>1</v>
      </c>
      <c r="F238" s="4">
        <v>3591.28</v>
      </c>
      <c r="G238" s="16">
        <f t="shared" si="5"/>
        <v>3591.28</v>
      </c>
    </row>
    <row r="239" spans="2:7" ht="14.25" customHeight="1" x14ac:dyDescent="0.25">
      <c r="B239" s="3" t="s">
        <v>5</v>
      </c>
      <c r="C239" s="3" t="s">
        <v>36</v>
      </c>
      <c r="D239" s="9" t="s">
        <v>1384</v>
      </c>
      <c r="E239" s="4">
        <v>1</v>
      </c>
      <c r="F239" s="4">
        <v>4026.89</v>
      </c>
      <c r="G239" s="16">
        <f t="shared" si="5"/>
        <v>4026.89</v>
      </c>
    </row>
    <row r="240" spans="2:7" ht="14.25" customHeight="1" x14ac:dyDescent="0.25">
      <c r="B240" s="3" t="s">
        <v>5</v>
      </c>
      <c r="C240" s="3" t="s">
        <v>36</v>
      </c>
      <c r="D240" s="9" t="s">
        <v>1385</v>
      </c>
      <c r="E240" s="4">
        <v>1</v>
      </c>
      <c r="F240" s="4">
        <v>3929.32</v>
      </c>
      <c r="G240" s="16">
        <f t="shared" si="5"/>
        <v>3929.32</v>
      </c>
    </row>
    <row r="241" spans="2:7" ht="14.25" customHeight="1" x14ac:dyDescent="0.25">
      <c r="B241" s="3" t="s">
        <v>5</v>
      </c>
      <c r="C241" s="3" t="s">
        <v>36</v>
      </c>
      <c r="D241" s="9" t="s">
        <v>1386</v>
      </c>
      <c r="E241" s="4">
        <v>1</v>
      </c>
      <c r="F241" s="4">
        <v>8610.7999999999993</v>
      </c>
      <c r="G241" s="16">
        <f t="shared" si="5"/>
        <v>8610.7999999999993</v>
      </c>
    </row>
    <row r="242" spans="2:7" ht="14.25" customHeight="1" x14ac:dyDescent="0.25">
      <c r="B242" s="3" t="s">
        <v>5</v>
      </c>
      <c r="C242" s="3" t="s">
        <v>36</v>
      </c>
      <c r="D242" s="9" t="s">
        <v>1387</v>
      </c>
      <c r="E242" s="4">
        <v>1</v>
      </c>
      <c r="F242" s="4">
        <v>10495.15</v>
      </c>
      <c r="G242" s="16">
        <f t="shared" si="5"/>
        <v>10495.15</v>
      </c>
    </row>
    <row r="243" spans="2:7" ht="14.25" customHeight="1" x14ac:dyDescent="0.25">
      <c r="B243" s="3" t="s">
        <v>5</v>
      </c>
      <c r="C243" s="3" t="s">
        <v>36</v>
      </c>
      <c r="D243" s="9" t="s">
        <v>1388</v>
      </c>
      <c r="E243" s="4">
        <v>1</v>
      </c>
      <c r="F243" s="4">
        <v>16553.38</v>
      </c>
      <c r="G243" s="16">
        <f t="shared" si="5"/>
        <v>16553.38</v>
      </c>
    </row>
    <row r="244" spans="2:7" ht="14.25" customHeight="1" x14ac:dyDescent="0.25">
      <c r="B244" s="3" t="s">
        <v>5</v>
      </c>
      <c r="C244" s="3" t="s">
        <v>36</v>
      </c>
      <c r="D244" s="9" t="s">
        <v>1389</v>
      </c>
      <c r="E244" s="4">
        <v>1</v>
      </c>
      <c r="F244" s="4">
        <v>8646.99</v>
      </c>
      <c r="G244" s="16">
        <f t="shared" si="5"/>
        <v>8646.99</v>
      </c>
    </row>
    <row r="245" spans="2:7" ht="14.25" customHeight="1" x14ac:dyDescent="0.25">
      <c r="B245" s="3" t="s">
        <v>5</v>
      </c>
      <c r="C245" s="3" t="s">
        <v>36</v>
      </c>
      <c r="D245" s="9" t="s">
        <v>1390</v>
      </c>
      <c r="E245" s="4">
        <v>1</v>
      </c>
      <c r="F245" s="4">
        <v>9562.17</v>
      </c>
      <c r="G245" s="16">
        <f t="shared" si="5"/>
        <v>9562.17</v>
      </c>
    </row>
    <row r="246" spans="2:7" ht="14.25" customHeight="1" x14ac:dyDescent="0.25">
      <c r="B246" s="3" t="s">
        <v>5</v>
      </c>
      <c r="C246" s="3" t="s">
        <v>36</v>
      </c>
      <c r="D246" s="9" t="s">
        <v>1391</v>
      </c>
      <c r="E246" s="4">
        <v>1</v>
      </c>
      <c r="F246" s="4">
        <v>10837.46</v>
      </c>
      <c r="G246" s="16">
        <f t="shared" si="5"/>
        <v>10837.46</v>
      </c>
    </row>
    <row r="247" spans="2:7" ht="14.25" customHeight="1" x14ac:dyDescent="0.25">
      <c r="B247" s="3" t="s">
        <v>5</v>
      </c>
      <c r="C247" s="3" t="s">
        <v>36</v>
      </c>
      <c r="D247" s="9" t="s">
        <v>1392</v>
      </c>
      <c r="E247" s="4">
        <v>1</v>
      </c>
      <c r="F247" s="4">
        <v>8370.7199999999993</v>
      </c>
      <c r="G247" s="16">
        <f t="shared" si="5"/>
        <v>8370.7199999999993</v>
      </c>
    </row>
    <row r="248" spans="2:7" ht="14.25" customHeight="1" x14ac:dyDescent="0.25">
      <c r="B248" s="3" t="s">
        <v>5</v>
      </c>
      <c r="C248" s="3" t="s">
        <v>36</v>
      </c>
      <c r="D248" s="9" t="s">
        <v>1393</v>
      </c>
      <c r="E248" s="4">
        <v>1</v>
      </c>
      <c r="F248" s="4">
        <v>11840.29</v>
      </c>
      <c r="G248" s="16">
        <f t="shared" si="5"/>
        <v>11840.29</v>
      </c>
    </row>
    <row r="249" spans="2:7" ht="14.25" customHeight="1" x14ac:dyDescent="0.25">
      <c r="B249" s="3" t="s">
        <v>5</v>
      </c>
      <c r="C249" s="3" t="s">
        <v>36</v>
      </c>
      <c r="D249" s="9" t="s">
        <v>1394</v>
      </c>
      <c r="E249" s="4">
        <v>1</v>
      </c>
      <c r="F249" s="4">
        <v>8022.68</v>
      </c>
      <c r="G249" s="16">
        <f t="shared" si="5"/>
        <v>8022.68</v>
      </c>
    </row>
    <row r="250" spans="2:7" ht="14.25" customHeight="1" x14ac:dyDescent="0.25">
      <c r="B250" s="3" t="s">
        <v>5</v>
      </c>
      <c r="C250" s="3" t="s">
        <v>36</v>
      </c>
      <c r="D250" s="9" t="s">
        <v>1395</v>
      </c>
      <c r="E250" s="4">
        <v>1</v>
      </c>
      <c r="F250" s="4">
        <v>2881.92</v>
      </c>
      <c r="G250" s="16">
        <f t="shared" si="5"/>
        <v>2881.92</v>
      </c>
    </row>
    <row r="251" spans="2:7" ht="14.25" customHeight="1" x14ac:dyDescent="0.25">
      <c r="B251" s="3" t="s">
        <v>5</v>
      </c>
      <c r="C251" s="3" t="s">
        <v>36</v>
      </c>
      <c r="D251" s="9" t="s">
        <v>1396</v>
      </c>
      <c r="E251" s="4">
        <v>1</v>
      </c>
      <c r="F251" s="4">
        <v>17048.759999999998</v>
      </c>
      <c r="G251" s="16">
        <f t="shared" si="5"/>
        <v>17048.759999999998</v>
      </c>
    </row>
    <row r="252" spans="2:7" ht="14.25" customHeight="1" x14ac:dyDescent="0.25">
      <c r="B252" s="3" t="s">
        <v>5</v>
      </c>
      <c r="C252" s="3" t="s">
        <v>36</v>
      </c>
      <c r="D252" s="9" t="s">
        <v>1397</v>
      </c>
      <c r="E252" s="4">
        <v>1</v>
      </c>
      <c r="F252" s="4">
        <v>7711.49</v>
      </c>
      <c r="G252" s="16">
        <f t="shared" si="5"/>
        <v>7711.49</v>
      </c>
    </row>
    <row r="253" spans="2:7" ht="14.25" customHeight="1" x14ac:dyDescent="0.25">
      <c r="B253" s="3" t="s">
        <v>5</v>
      </c>
      <c r="C253" s="3" t="s">
        <v>36</v>
      </c>
      <c r="D253" s="9" t="s">
        <v>1398</v>
      </c>
      <c r="E253" s="4">
        <v>1</v>
      </c>
      <c r="F253" s="4">
        <v>8727.65</v>
      </c>
      <c r="G253" s="16">
        <f t="shared" si="5"/>
        <v>8727.65</v>
      </c>
    </row>
    <row r="254" spans="2:7" ht="14.25" customHeight="1" x14ac:dyDescent="0.25">
      <c r="B254" s="3" t="s">
        <v>5</v>
      </c>
      <c r="C254" s="3" t="s">
        <v>36</v>
      </c>
      <c r="D254" s="9" t="s">
        <v>1399</v>
      </c>
      <c r="E254" s="4">
        <v>1</v>
      </c>
      <c r="F254" s="4">
        <v>7574.3</v>
      </c>
      <c r="G254" s="16">
        <f t="shared" ref="G254:G317" si="6">ROUND(E254*F254,2)</f>
        <v>7574.3</v>
      </c>
    </row>
    <row r="255" spans="2:7" ht="14.25" customHeight="1" x14ac:dyDescent="0.25">
      <c r="B255" s="3" t="s">
        <v>5</v>
      </c>
      <c r="C255" s="3" t="s">
        <v>36</v>
      </c>
      <c r="D255" s="9" t="s">
        <v>1400</v>
      </c>
      <c r="E255" s="4">
        <v>1</v>
      </c>
      <c r="F255" s="4">
        <v>7638.45</v>
      </c>
      <c r="G255" s="16">
        <f t="shared" si="6"/>
        <v>7638.45</v>
      </c>
    </row>
    <row r="256" spans="2:7" ht="14.25" customHeight="1" x14ac:dyDescent="0.25">
      <c r="B256" s="3" t="s">
        <v>5</v>
      </c>
      <c r="C256" s="3" t="s">
        <v>36</v>
      </c>
      <c r="D256" s="9" t="s">
        <v>1401</v>
      </c>
      <c r="E256" s="4">
        <v>1</v>
      </c>
      <c r="F256" s="4">
        <v>7907.74</v>
      </c>
      <c r="G256" s="16">
        <f t="shared" si="6"/>
        <v>7907.74</v>
      </c>
    </row>
    <row r="257" spans="2:7" ht="14.25" customHeight="1" x14ac:dyDescent="0.25">
      <c r="B257" s="3" t="s">
        <v>5</v>
      </c>
      <c r="C257" s="3" t="s">
        <v>36</v>
      </c>
      <c r="D257" s="9" t="s">
        <v>1402</v>
      </c>
      <c r="E257" s="4">
        <v>1</v>
      </c>
      <c r="F257" s="4">
        <v>9031.23</v>
      </c>
      <c r="G257" s="16">
        <f t="shared" si="6"/>
        <v>9031.23</v>
      </c>
    </row>
    <row r="258" spans="2:7" ht="14.25" customHeight="1" x14ac:dyDescent="0.25">
      <c r="B258" s="3" t="s">
        <v>5</v>
      </c>
      <c r="C258" s="3" t="s">
        <v>36</v>
      </c>
      <c r="D258" s="9" t="s">
        <v>1403</v>
      </c>
      <c r="E258" s="4">
        <v>1</v>
      </c>
      <c r="F258" s="4">
        <v>8472.99</v>
      </c>
      <c r="G258" s="16">
        <f t="shared" si="6"/>
        <v>8472.99</v>
      </c>
    </row>
    <row r="259" spans="2:7" ht="14.25" customHeight="1" x14ac:dyDescent="0.25">
      <c r="B259" s="3" t="s">
        <v>5</v>
      </c>
      <c r="C259" s="3" t="s">
        <v>36</v>
      </c>
      <c r="D259" s="9" t="s">
        <v>1404</v>
      </c>
      <c r="E259" s="4">
        <v>1</v>
      </c>
      <c r="F259" s="4">
        <v>14735.72</v>
      </c>
      <c r="G259" s="16">
        <f t="shared" si="6"/>
        <v>14735.72</v>
      </c>
    </row>
    <row r="260" spans="2:7" ht="14.25" customHeight="1" x14ac:dyDescent="0.25">
      <c r="B260" s="3" t="s">
        <v>5</v>
      </c>
      <c r="C260" s="3" t="s">
        <v>36</v>
      </c>
      <c r="D260" s="9" t="s">
        <v>1405</v>
      </c>
      <c r="E260" s="4">
        <v>1</v>
      </c>
      <c r="F260" s="4">
        <v>9943.23</v>
      </c>
      <c r="G260" s="16">
        <f t="shared" si="6"/>
        <v>9943.23</v>
      </c>
    </row>
    <row r="261" spans="2:7" ht="14.25" customHeight="1" x14ac:dyDescent="0.25">
      <c r="B261" s="3" t="s">
        <v>5</v>
      </c>
      <c r="C261" s="3" t="s">
        <v>36</v>
      </c>
      <c r="D261" s="9" t="s">
        <v>1406</v>
      </c>
      <c r="E261" s="4">
        <v>1</v>
      </c>
      <c r="F261" s="4">
        <v>10483.709999999999</v>
      </c>
      <c r="G261" s="16">
        <f t="shared" si="6"/>
        <v>10483.709999999999</v>
      </c>
    </row>
    <row r="262" spans="2:7" ht="14.25" customHeight="1" x14ac:dyDescent="0.25">
      <c r="B262" s="3" t="s">
        <v>5</v>
      </c>
      <c r="C262" s="3" t="s">
        <v>36</v>
      </c>
      <c r="D262" s="9" t="s">
        <v>1407</v>
      </c>
      <c r="E262" s="4">
        <v>1</v>
      </c>
      <c r="F262" s="4">
        <v>6863.63</v>
      </c>
      <c r="G262" s="16">
        <f t="shared" si="6"/>
        <v>6863.63</v>
      </c>
    </row>
    <row r="263" spans="2:7" ht="14.25" customHeight="1" x14ac:dyDescent="0.25">
      <c r="B263" s="3" t="s">
        <v>5</v>
      </c>
      <c r="C263" s="3" t="s">
        <v>36</v>
      </c>
      <c r="D263" s="9" t="s">
        <v>1408</v>
      </c>
      <c r="E263" s="4">
        <v>1</v>
      </c>
      <c r="F263" s="4">
        <v>8805.14</v>
      </c>
      <c r="G263" s="16">
        <f t="shared" si="6"/>
        <v>8805.14</v>
      </c>
    </row>
    <row r="264" spans="2:7" ht="14.25" customHeight="1" x14ac:dyDescent="0.25">
      <c r="B264" s="3" t="s">
        <v>5</v>
      </c>
      <c r="C264" s="3" t="s">
        <v>36</v>
      </c>
      <c r="D264" s="9" t="s">
        <v>1409</v>
      </c>
      <c r="E264" s="4">
        <v>1</v>
      </c>
      <c r="F264" s="4">
        <v>7702.61</v>
      </c>
      <c r="G264" s="16">
        <f t="shared" si="6"/>
        <v>7702.61</v>
      </c>
    </row>
    <row r="265" spans="2:7" ht="14.25" customHeight="1" x14ac:dyDescent="0.25">
      <c r="B265" s="3" t="s">
        <v>5</v>
      </c>
      <c r="C265" s="3" t="s">
        <v>36</v>
      </c>
      <c r="D265" s="9" t="s">
        <v>1410</v>
      </c>
      <c r="E265" s="4">
        <v>1</v>
      </c>
      <c r="F265" s="4">
        <v>21812.04</v>
      </c>
      <c r="G265" s="16">
        <f t="shared" si="6"/>
        <v>21812.04</v>
      </c>
    </row>
    <row r="266" spans="2:7" ht="14.25" customHeight="1" x14ac:dyDescent="0.25">
      <c r="B266" s="3" t="s">
        <v>5</v>
      </c>
      <c r="C266" s="3" t="s">
        <v>36</v>
      </c>
      <c r="D266" s="9" t="s">
        <v>1411</v>
      </c>
      <c r="E266" s="4">
        <v>1</v>
      </c>
      <c r="F266" s="4">
        <v>11905.71</v>
      </c>
      <c r="G266" s="16">
        <f t="shared" si="6"/>
        <v>11905.71</v>
      </c>
    </row>
    <row r="267" spans="2:7" ht="14.25" customHeight="1" x14ac:dyDescent="0.25">
      <c r="B267" s="3" t="s">
        <v>5</v>
      </c>
      <c r="C267" s="3" t="s">
        <v>36</v>
      </c>
      <c r="D267" s="9" t="s">
        <v>1412</v>
      </c>
      <c r="E267" s="4">
        <v>1</v>
      </c>
      <c r="F267" s="4">
        <v>11851.08</v>
      </c>
      <c r="G267" s="16">
        <f t="shared" si="6"/>
        <v>11851.08</v>
      </c>
    </row>
    <row r="268" spans="2:7" ht="14.25" customHeight="1" x14ac:dyDescent="0.25">
      <c r="B268" s="3" t="s">
        <v>5</v>
      </c>
      <c r="C268" s="3" t="s">
        <v>36</v>
      </c>
      <c r="D268" s="9" t="s">
        <v>1413</v>
      </c>
      <c r="E268" s="4">
        <v>1</v>
      </c>
      <c r="F268" s="4">
        <v>8539.68</v>
      </c>
      <c r="G268" s="16">
        <f t="shared" si="6"/>
        <v>8539.68</v>
      </c>
    </row>
    <row r="269" spans="2:7" ht="14.25" customHeight="1" x14ac:dyDescent="0.25">
      <c r="B269" s="3" t="s">
        <v>5</v>
      </c>
      <c r="C269" s="3" t="s">
        <v>36</v>
      </c>
      <c r="D269" s="9" t="s">
        <v>1414</v>
      </c>
      <c r="E269" s="4">
        <v>1</v>
      </c>
      <c r="F269" s="4">
        <v>6760.1</v>
      </c>
      <c r="G269" s="16">
        <f t="shared" si="6"/>
        <v>6760.1</v>
      </c>
    </row>
    <row r="270" spans="2:7" ht="14.25" customHeight="1" x14ac:dyDescent="0.25">
      <c r="B270" s="3" t="s">
        <v>5</v>
      </c>
      <c r="C270" s="3" t="s">
        <v>36</v>
      </c>
      <c r="D270" s="9" t="s">
        <v>1415</v>
      </c>
      <c r="E270" s="4">
        <v>1</v>
      </c>
      <c r="F270" s="4">
        <v>10765.7</v>
      </c>
      <c r="G270" s="16">
        <f t="shared" si="6"/>
        <v>10765.7</v>
      </c>
    </row>
    <row r="271" spans="2:7" ht="14.25" customHeight="1" x14ac:dyDescent="0.25">
      <c r="B271" s="3" t="s">
        <v>5</v>
      </c>
      <c r="C271" s="3" t="s">
        <v>36</v>
      </c>
      <c r="D271" s="9" t="s">
        <v>1416</v>
      </c>
      <c r="E271" s="4">
        <v>1</v>
      </c>
      <c r="F271" s="4">
        <v>6831.87</v>
      </c>
      <c r="G271" s="16">
        <f t="shared" si="6"/>
        <v>6831.87</v>
      </c>
    </row>
    <row r="272" spans="2:7" ht="14.25" customHeight="1" x14ac:dyDescent="0.25">
      <c r="B272" s="3" t="s">
        <v>5</v>
      </c>
      <c r="C272" s="3" t="s">
        <v>36</v>
      </c>
      <c r="D272" s="9" t="s">
        <v>1417</v>
      </c>
      <c r="E272" s="4">
        <v>1</v>
      </c>
      <c r="F272" s="4">
        <v>4752.55</v>
      </c>
      <c r="G272" s="16">
        <f t="shared" si="6"/>
        <v>4752.55</v>
      </c>
    </row>
    <row r="273" spans="2:7" ht="14.25" customHeight="1" x14ac:dyDescent="0.25">
      <c r="B273" s="3" t="s">
        <v>5</v>
      </c>
      <c r="C273" s="3" t="s">
        <v>36</v>
      </c>
      <c r="D273" s="9" t="s">
        <v>1418</v>
      </c>
      <c r="E273" s="4">
        <v>1</v>
      </c>
      <c r="F273" s="4">
        <v>12636.08</v>
      </c>
      <c r="G273" s="16">
        <f t="shared" si="6"/>
        <v>12636.08</v>
      </c>
    </row>
    <row r="274" spans="2:7" ht="14.25" customHeight="1" x14ac:dyDescent="0.25">
      <c r="B274" s="3" t="s">
        <v>5</v>
      </c>
      <c r="C274" s="3" t="s">
        <v>36</v>
      </c>
      <c r="D274" s="9" t="s">
        <v>1419</v>
      </c>
      <c r="E274" s="4">
        <v>1</v>
      </c>
      <c r="F274" s="4">
        <v>8227.82</v>
      </c>
      <c r="G274" s="16">
        <f t="shared" si="6"/>
        <v>8227.82</v>
      </c>
    </row>
    <row r="275" spans="2:7" ht="14.25" customHeight="1" x14ac:dyDescent="0.25">
      <c r="B275" s="3" t="s">
        <v>5</v>
      </c>
      <c r="C275" s="3" t="s">
        <v>36</v>
      </c>
      <c r="D275" s="9" t="s">
        <v>1420</v>
      </c>
      <c r="E275" s="4">
        <v>1</v>
      </c>
      <c r="F275" s="4">
        <v>5832.22</v>
      </c>
      <c r="G275" s="16">
        <f t="shared" si="6"/>
        <v>5832.22</v>
      </c>
    </row>
    <row r="276" spans="2:7" ht="14.25" customHeight="1" x14ac:dyDescent="0.25">
      <c r="B276" s="3" t="s">
        <v>5</v>
      </c>
      <c r="C276" s="3" t="s">
        <v>36</v>
      </c>
      <c r="D276" s="9" t="s">
        <v>1421</v>
      </c>
      <c r="E276" s="4">
        <v>1</v>
      </c>
      <c r="F276" s="4">
        <v>11071.18</v>
      </c>
      <c r="G276" s="16">
        <f t="shared" si="6"/>
        <v>11071.18</v>
      </c>
    </row>
    <row r="277" spans="2:7" ht="14.25" customHeight="1" x14ac:dyDescent="0.25">
      <c r="B277" s="3" t="s">
        <v>5</v>
      </c>
      <c r="C277" s="3" t="s">
        <v>36</v>
      </c>
      <c r="D277" s="9" t="s">
        <v>1422</v>
      </c>
      <c r="E277" s="4">
        <v>1</v>
      </c>
      <c r="F277" s="4">
        <v>9592.66</v>
      </c>
      <c r="G277" s="16">
        <f t="shared" si="6"/>
        <v>9592.66</v>
      </c>
    </row>
    <row r="278" spans="2:7" ht="14.25" customHeight="1" x14ac:dyDescent="0.25">
      <c r="B278" s="3" t="s">
        <v>5</v>
      </c>
      <c r="C278" s="3" t="s">
        <v>36</v>
      </c>
      <c r="D278" s="9" t="s">
        <v>1423</v>
      </c>
      <c r="E278" s="4">
        <v>1</v>
      </c>
      <c r="F278" s="4">
        <v>9592.66</v>
      </c>
      <c r="G278" s="16">
        <f t="shared" si="6"/>
        <v>9592.66</v>
      </c>
    </row>
    <row r="279" spans="2:7" ht="14.25" customHeight="1" x14ac:dyDescent="0.25">
      <c r="B279" s="3" t="s">
        <v>5</v>
      </c>
      <c r="C279" s="3" t="s">
        <v>36</v>
      </c>
      <c r="D279" s="9" t="s">
        <v>1424</v>
      </c>
      <c r="E279" s="4">
        <v>1</v>
      </c>
      <c r="F279" s="4">
        <v>9592.66</v>
      </c>
      <c r="G279" s="16">
        <f t="shared" si="6"/>
        <v>9592.66</v>
      </c>
    </row>
    <row r="280" spans="2:7" ht="14.25" customHeight="1" x14ac:dyDescent="0.25">
      <c r="B280" s="3" t="s">
        <v>5</v>
      </c>
      <c r="C280" s="3" t="s">
        <v>36</v>
      </c>
      <c r="D280" s="9" t="s">
        <v>1425</v>
      </c>
      <c r="E280" s="4">
        <v>1</v>
      </c>
      <c r="F280" s="4">
        <v>9417.3700000000008</v>
      </c>
      <c r="G280" s="16">
        <f t="shared" si="6"/>
        <v>9417.3700000000008</v>
      </c>
    </row>
    <row r="281" spans="2:7" ht="14.25" customHeight="1" x14ac:dyDescent="0.25">
      <c r="B281" s="3" t="s">
        <v>5</v>
      </c>
      <c r="C281" s="3" t="s">
        <v>36</v>
      </c>
      <c r="D281" s="9" t="s">
        <v>1426</v>
      </c>
      <c r="E281" s="4">
        <v>1</v>
      </c>
      <c r="F281" s="4">
        <v>9417.3700000000008</v>
      </c>
      <c r="G281" s="16">
        <f t="shared" si="6"/>
        <v>9417.3700000000008</v>
      </c>
    </row>
    <row r="282" spans="2:7" ht="14.25" customHeight="1" x14ac:dyDescent="0.25">
      <c r="B282" s="3" t="s">
        <v>5</v>
      </c>
      <c r="C282" s="3" t="s">
        <v>36</v>
      </c>
      <c r="D282" s="9" t="s">
        <v>1427</v>
      </c>
      <c r="E282" s="4">
        <v>1</v>
      </c>
      <c r="F282" s="4">
        <v>15251.42</v>
      </c>
      <c r="G282" s="16">
        <f t="shared" si="6"/>
        <v>15251.42</v>
      </c>
    </row>
    <row r="283" spans="2:7" ht="14.25" customHeight="1" x14ac:dyDescent="0.25">
      <c r="B283" s="3" t="s">
        <v>5</v>
      </c>
      <c r="C283" s="3" t="s">
        <v>36</v>
      </c>
      <c r="D283" s="9" t="s">
        <v>1428</v>
      </c>
      <c r="E283" s="4">
        <v>1</v>
      </c>
      <c r="F283" s="4">
        <v>9094.11</v>
      </c>
      <c r="G283" s="16">
        <f t="shared" si="6"/>
        <v>9094.11</v>
      </c>
    </row>
    <row r="284" spans="2:7" ht="14.25" customHeight="1" x14ac:dyDescent="0.25">
      <c r="B284" s="3" t="s">
        <v>5</v>
      </c>
      <c r="C284" s="3" t="s">
        <v>36</v>
      </c>
      <c r="D284" s="9" t="s">
        <v>1429</v>
      </c>
      <c r="E284" s="4">
        <v>1</v>
      </c>
      <c r="F284" s="4">
        <v>10464.65</v>
      </c>
      <c r="G284" s="16">
        <f t="shared" si="6"/>
        <v>10464.65</v>
      </c>
    </row>
    <row r="285" spans="2:7" ht="14.25" customHeight="1" x14ac:dyDescent="0.25">
      <c r="B285" s="3" t="s">
        <v>5</v>
      </c>
      <c r="C285" s="3" t="s">
        <v>36</v>
      </c>
      <c r="D285" s="9" t="s">
        <v>1430</v>
      </c>
      <c r="E285" s="4">
        <v>1</v>
      </c>
      <c r="F285" s="4">
        <v>8854.0400000000009</v>
      </c>
      <c r="G285" s="16">
        <f t="shared" si="6"/>
        <v>8854.0400000000009</v>
      </c>
    </row>
    <row r="286" spans="2:7" ht="14.25" customHeight="1" x14ac:dyDescent="0.25">
      <c r="B286" s="3" t="s">
        <v>5</v>
      </c>
      <c r="C286" s="3" t="s">
        <v>36</v>
      </c>
      <c r="D286" s="9" t="s">
        <v>1431</v>
      </c>
      <c r="E286" s="4">
        <v>1</v>
      </c>
      <c r="F286" s="4">
        <v>9592.66</v>
      </c>
      <c r="G286" s="16">
        <f t="shared" si="6"/>
        <v>9592.66</v>
      </c>
    </row>
    <row r="287" spans="2:7" ht="14.25" customHeight="1" x14ac:dyDescent="0.25">
      <c r="B287" s="3" t="s">
        <v>5</v>
      </c>
      <c r="C287" s="3" t="s">
        <v>36</v>
      </c>
      <c r="D287" s="9" t="s">
        <v>1432</v>
      </c>
      <c r="E287" s="4">
        <v>1</v>
      </c>
      <c r="F287" s="4">
        <v>10763.78</v>
      </c>
      <c r="G287" s="16">
        <f t="shared" si="6"/>
        <v>10763.78</v>
      </c>
    </row>
    <row r="288" spans="2:7" ht="14.25" customHeight="1" x14ac:dyDescent="0.25">
      <c r="B288" s="3" t="s">
        <v>5</v>
      </c>
      <c r="C288" s="3" t="s">
        <v>36</v>
      </c>
      <c r="D288" s="9" t="s">
        <v>1433</v>
      </c>
      <c r="E288" s="4">
        <v>1</v>
      </c>
      <c r="F288" s="4">
        <v>12244.84</v>
      </c>
      <c r="G288" s="16">
        <f t="shared" si="6"/>
        <v>12244.84</v>
      </c>
    </row>
    <row r="289" spans="2:7" ht="14.25" customHeight="1" x14ac:dyDescent="0.25">
      <c r="B289" s="3" t="s">
        <v>5</v>
      </c>
      <c r="C289" s="3" t="s">
        <v>36</v>
      </c>
      <c r="D289" s="9" t="s">
        <v>1434</v>
      </c>
      <c r="E289" s="4">
        <v>1</v>
      </c>
      <c r="F289" s="4">
        <v>6176.45</v>
      </c>
      <c r="G289" s="16">
        <f t="shared" si="6"/>
        <v>6176.45</v>
      </c>
    </row>
    <row r="290" spans="2:7" ht="14.25" customHeight="1" x14ac:dyDescent="0.25">
      <c r="B290" s="3" t="s">
        <v>5</v>
      </c>
      <c r="C290" s="3" t="s">
        <v>36</v>
      </c>
      <c r="D290" s="9" t="s">
        <v>1435</v>
      </c>
      <c r="E290" s="4">
        <v>1</v>
      </c>
      <c r="F290" s="4">
        <v>12481.74</v>
      </c>
      <c r="G290" s="16">
        <f t="shared" si="6"/>
        <v>12481.74</v>
      </c>
    </row>
    <row r="291" spans="2:7" ht="14.25" customHeight="1" x14ac:dyDescent="0.25">
      <c r="B291" s="3" t="s">
        <v>5</v>
      </c>
      <c r="C291" s="3" t="s">
        <v>36</v>
      </c>
      <c r="D291" s="9" t="s">
        <v>1436</v>
      </c>
      <c r="E291" s="4">
        <v>1</v>
      </c>
      <c r="F291" s="4">
        <v>12148.32</v>
      </c>
      <c r="G291" s="16">
        <f t="shared" si="6"/>
        <v>12148.32</v>
      </c>
    </row>
    <row r="292" spans="2:7" ht="14.25" customHeight="1" x14ac:dyDescent="0.25">
      <c r="B292" s="3" t="s">
        <v>5</v>
      </c>
      <c r="C292" s="3" t="s">
        <v>36</v>
      </c>
      <c r="D292" s="9" t="s">
        <v>1437</v>
      </c>
      <c r="E292" s="4">
        <v>1</v>
      </c>
      <c r="F292" s="4">
        <v>14673.48</v>
      </c>
      <c r="G292" s="16">
        <f t="shared" si="6"/>
        <v>14673.48</v>
      </c>
    </row>
    <row r="293" spans="2:7" ht="14.25" customHeight="1" x14ac:dyDescent="0.25">
      <c r="B293" s="3" t="s">
        <v>5</v>
      </c>
      <c r="C293" s="3" t="s">
        <v>36</v>
      </c>
      <c r="D293" s="9" t="s">
        <v>1438</v>
      </c>
      <c r="E293" s="4">
        <v>1</v>
      </c>
      <c r="F293" s="4">
        <v>6922.7</v>
      </c>
      <c r="G293" s="16">
        <f t="shared" si="6"/>
        <v>6922.7</v>
      </c>
    </row>
    <row r="294" spans="2:7" ht="14.25" customHeight="1" x14ac:dyDescent="0.25">
      <c r="B294" s="3" t="s">
        <v>5</v>
      </c>
      <c r="C294" s="3" t="s">
        <v>36</v>
      </c>
      <c r="D294" s="9" t="s">
        <v>1439</v>
      </c>
      <c r="E294" s="4">
        <v>1</v>
      </c>
      <c r="F294" s="4">
        <v>8370.7199999999993</v>
      </c>
      <c r="G294" s="16">
        <f t="shared" si="6"/>
        <v>8370.7199999999993</v>
      </c>
    </row>
    <row r="295" spans="2:7" ht="14.25" customHeight="1" x14ac:dyDescent="0.25">
      <c r="B295" s="3" t="s">
        <v>5</v>
      </c>
      <c r="C295" s="3" t="s">
        <v>36</v>
      </c>
      <c r="D295" s="9" t="s">
        <v>1411</v>
      </c>
      <c r="E295" s="4">
        <v>1</v>
      </c>
      <c r="F295" s="4">
        <v>10498.95</v>
      </c>
      <c r="G295" s="16">
        <f t="shared" si="6"/>
        <v>10498.95</v>
      </c>
    </row>
    <row r="296" spans="2:7" ht="14.25" customHeight="1" x14ac:dyDescent="0.25">
      <c r="B296" s="3" t="s">
        <v>5</v>
      </c>
      <c r="C296" s="3" t="s">
        <v>36</v>
      </c>
      <c r="D296" s="9" t="s">
        <v>1392</v>
      </c>
      <c r="E296" s="4">
        <v>1</v>
      </c>
      <c r="F296" s="4">
        <v>10719.96</v>
      </c>
      <c r="G296" s="16">
        <f t="shared" si="6"/>
        <v>10719.96</v>
      </c>
    </row>
    <row r="297" spans="2:7" ht="14.25" customHeight="1" x14ac:dyDescent="0.25">
      <c r="B297" s="3" t="s">
        <v>5</v>
      </c>
      <c r="C297" s="3" t="s">
        <v>36</v>
      </c>
      <c r="D297" s="9" t="s">
        <v>1440</v>
      </c>
      <c r="E297" s="4">
        <v>1</v>
      </c>
      <c r="F297" s="4">
        <v>8365.64</v>
      </c>
      <c r="G297" s="16">
        <f t="shared" si="6"/>
        <v>8365.64</v>
      </c>
    </row>
    <row r="298" spans="2:7" ht="14.25" customHeight="1" x14ac:dyDescent="0.25">
      <c r="B298" s="3" t="s">
        <v>5</v>
      </c>
      <c r="C298" s="3" t="s">
        <v>36</v>
      </c>
      <c r="D298" s="9" t="s">
        <v>1441</v>
      </c>
      <c r="E298" s="4">
        <v>1</v>
      </c>
      <c r="F298" s="4">
        <v>6185.35</v>
      </c>
      <c r="G298" s="16">
        <f t="shared" si="6"/>
        <v>6185.35</v>
      </c>
    </row>
    <row r="299" spans="2:7" ht="14.25" customHeight="1" x14ac:dyDescent="0.25">
      <c r="B299" s="3" t="s">
        <v>5</v>
      </c>
      <c r="C299" s="3" t="s">
        <v>36</v>
      </c>
      <c r="D299" s="9" t="s">
        <v>1442</v>
      </c>
      <c r="E299" s="4">
        <v>1</v>
      </c>
      <c r="F299" s="4">
        <v>2087.23</v>
      </c>
      <c r="G299" s="16">
        <f t="shared" si="6"/>
        <v>2087.23</v>
      </c>
    </row>
    <row r="300" spans="2:7" ht="14.25" customHeight="1" x14ac:dyDescent="0.25">
      <c r="B300" s="3" t="s">
        <v>5</v>
      </c>
      <c r="C300" s="3" t="s">
        <v>36</v>
      </c>
      <c r="D300" s="9" t="s">
        <v>1443</v>
      </c>
      <c r="E300" s="4">
        <v>1</v>
      </c>
      <c r="F300" s="4">
        <v>5345.97</v>
      </c>
      <c r="G300" s="16">
        <f t="shared" si="6"/>
        <v>5345.97</v>
      </c>
    </row>
    <row r="301" spans="2:7" ht="14.25" customHeight="1" x14ac:dyDescent="0.25">
      <c r="B301" s="3" t="s">
        <v>5</v>
      </c>
      <c r="C301" s="3" t="s">
        <v>36</v>
      </c>
      <c r="D301" s="9" t="s">
        <v>1444</v>
      </c>
      <c r="E301" s="4">
        <v>1</v>
      </c>
      <c r="F301" s="4">
        <v>2763.64</v>
      </c>
      <c r="G301" s="16">
        <f t="shared" si="6"/>
        <v>2763.64</v>
      </c>
    </row>
    <row r="302" spans="2:7" ht="14.25" customHeight="1" x14ac:dyDescent="0.25">
      <c r="B302" s="3" t="s">
        <v>5</v>
      </c>
      <c r="C302" s="3" t="s">
        <v>36</v>
      </c>
      <c r="D302" s="9" t="s">
        <v>1445</v>
      </c>
      <c r="E302" s="4">
        <v>1</v>
      </c>
      <c r="F302" s="4">
        <v>2009.32</v>
      </c>
      <c r="G302" s="16">
        <f t="shared" si="6"/>
        <v>2009.32</v>
      </c>
    </row>
    <row r="303" spans="2:7" ht="14.25" customHeight="1" x14ac:dyDescent="0.25">
      <c r="B303" s="3" t="s">
        <v>5</v>
      </c>
      <c r="C303" s="3" t="s">
        <v>36</v>
      </c>
      <c r="D303" s="9" t="s">
        <v>1446</v>
      </c>
      <c r="E303" s="4">
        <v>1</v>
      </c>
      <c r="F303" s="4">
        <v>1849.9</v>
      </c>
      <c r="G303" s="16">
        <f t="shared" si="6"/>
        <v>1849.9</v>
      </c>
    </row>
    <row r="304" spans="2:7" ht="14.25" customHeight="1" x14ac:dyDescent="0.25">
      <c r="B304" s="3" t="s">
        <v>5</v>
      </c>
      <c r="C304" s="3" t="s">
        <v>36</v>
      </c>
      <c r="D304" s="9" t="s">
        <v>1447</v>
      </c>
      <c r="E304" s="4">
        <v>1</v>
      </c>
      <c r="F304" s="4">
        <v>5345.97</v>
      </c>
      <c r="G304" s="16">
        <f t="shared" si="6"/>
        <v>5345.97</v>
      </c>
    </row>
    <row r="305" spans="2:7" ht="14.25" customHeight="1" x14ac:dyDescent="0.25">
      <c r="B305" s="3" t="s">
        <v>5</v>
      </c>
      <c r="C305" s="3" t="s">
        <v>36</v>
      </c>
      <c r="D305" s="9" t="s">
        <v>1448</v>
      </c>
      <c r="E305" s="4">
        <v>1</v>
      </c>
      <c r="F305" s="4">
        <v>2482.09</v>
      </c>
      <c r="G305" s="16">
        <f t="shared" si="6"/>
        <v>2482.09</v>
      </c>
    </row>
    <row r="306" spans="2:7" ht="14.25" customHeight="1" x14ac:dyDescent="0.25">
      <c r="B306" s="3" t="s">
        <v>5</v>
      </c>
      <c r="C306" s="3" t="s">
        <v>36</v>
      </c>
      <c r="D306" s="9" t="s">
        <v>1449</v>
      </c>
      <c r="E306" s="4">
        <v>1</v>
      </c>
      <c r="F306" s="4">
        <v>1179.49</v>
      </c>
      <c r="G306" s="16">
        <f t="shared" si="6"/>
        <v>1179.49</v>
      </c>
    </row>
    <row r="307" spans="2:7" ht="14.25" customHeight="1" x14ac:dyDescent="0.25">
      <c r="B307" s="3" t="s">
        <v>5</v>
      </c>
      <c r="C307" s="3" t="s">
        <v>36</v>
      </c>
      <c r="D307" s="9" t="s">
        <v>1450</v>
      </c>
      <c r="E307" s="4">
        <v>2</v>
      </c>
      <c r="F307" s="4">
        <v>1062.6400000000001</v>
      </c>
      <c r="G307" s="16">
        <f t="shared" si="6"/>
        <v>2125.2800000000002</v>
      </c>
    </row>
    <row r="308" spans="2:7" ht="14.25" customHeight="1" x14ac:dyDescent="0.25">
      <c r="B308" s="3" t="s">
        <v>5</v>
      </c>
      <c r="C308" s="3" t="s">
        <v>36</v>
      </c>
      <c r="D308" s="9" t="s">
        <v>1451</v>
      </c>
      <c r="E308" s="4">
        <v>1</v>
      </c>
      <c r="F308" s="4">
        <v>1062.6400000000001</v>
      </c>
      <c r="G308" s="16">
        <f t="shared" si="6"/>
        <v>1062.6400000000001</v>
      </c>
    </row>
    <row r="309" spans="2:7" ht="14.25" customHeight="1" x14ac:dyDescent="0.25">
      <c r="B309" s="3" t="s">
        <v>5</v>
      </c>
      <c r="C309" s="3" t="s">
        <v>36</v>
      </c>
      <c r="D309" s="9" t="s">
        <v>1452</v>
      </c>
      <c r="E309" s="4">
        <v>1</v>
      </c>
      <c r="F309" s="4">
        <v>3350.29</v>
      </c>
      <c r="G309" s="16">
        <f t="shared" si="6"/>
        <v>3350.29</v>
      </c>
    </row>
    <row r="310" spans="2:7" ht="14.25" customHeight="1" x14ac:dyDescent="0.25">
      <c r="B310" s="3" t="s">
        <v>5</v>
      </c>
      <c r="C310" s="3" t="s">
        <v>36</v>
      </c>
      <c r="D310" s="9" t="s">
        <v>1453</v>
      </c>
      <c r="E310" s="4">
        <v>1</v>
      </c>
      <c r="F310" s="4">
        <v>1062.6400000000001</v>
      </c>
      <c r="G310" s="16">
        <f t="shared" si="6"/>
        <v>1062.6400000000001</v>
      </c>
    </row>
    <row r="311" spans="2:7" ht="14.25" customHeight="1" x14ac:dyDescent="0.25">
      <c r="B311" s="3" t="s">
        <v>5</v>
      </c>
      <c r="C311" s="3" t="s">
        <v>36</v>
      </c>
      <c r="D311" s="9" t="s">
        <v>1454</v>
      </c>
      <c r="E311" s="4">
        <v>1</v>
      </c>
      <c r="F311" s="4">
        <v>1179.49</v>
      </c>
      <c r="G311" s="16">
        <f t="shared" si="6"/>
        <v>1179.49</v>
      </c>
    </row>
    <row r="312" spans="2:7" ht="14.25" customHeight="1" x14ac:dyDescent="0.25">
      <c r="B312" s="3" t="s">
        <v>5</v>
      </c>
      <c r="C312" s="3" t="s">
        <v>36</v>
      </c>
      <c r="D312" s="9" t="s">
        <v>1455</v>
      </c>
      <c r="E312" s="4">
        <v>1</v>
      </c>
      <c r="F312" s="4">
        <v>3121.65</v>
      </c>
      <c r="G312" s="16">
        <f t="shared" si="6"/>
        <v>3121.65</v>
      </c>
    </row>
    <row r="313" spans="2:7" ht="14.25" customHeight="1" x14ac:dyDescent="0.25">
      <c r="B313" s="3" t="s">
        <v>5</v>
      </c>
      <c r="C313" s="3" t="s">
        <v>36</v>
      </c>
      <c r="D313" s="9" t="s">
        <v>1456</v>
      </c>
      <c r="E313" s="4">
        <v>1</v>
      </c>
      <c r="F313" s="4">
        <v>3144.27</v>
      </c>
      <c r="G313" s="16">
        <f t="shared" si="6"/>
        <v>3144.27</v>
      </c>
    </row>
    <row r="314" spans="2:7" ht="14.25" customHeight="1" x14ac:dyDescent="0.25">
      <c r="B314" s="3" t="s">
        <v>5</v>
      </c>
      <c r="C314" s="3" t="s">
        <v>36</v>
      </c>
      <c r="D314" s="9" t="s">
        <v>1457</v>
      </c>
      <c r="E314" s="4">
        <v>2</v>
      </c>
      <c r="F314" s="4">
        <v>2911.42</v>
      </c>
      <c r="G314" s="16">
        <f t="shared" si="6"/>
        <v>5822.84</v>
      </c>
    </row>
    <row r="315" spans="2:7" ht="14.25" customHeight="1" x14ac:dyDescent="0.25">
      <c r="B315" s="3" t="s">
        <v>5</v>
      </c>
      <c r="C315" s="3" t="s">
        <v>36</v>
      </c>
      <c r="D315" s="9" t="s">
        <v>1458</v>
      </c>
      <c r="E315" s="4">
        <v>1</v>
      </c>
      <c r="F315" s="4">
        <v>1062.6400000000001</v>
      </c>
      <c r="G315" s="16">
        <f t="shared" si="6"/>
        <v>1062.6400000000001</v>
      </c>
    </row>
    <row r="316" spans="2:7" ht="14.25" customHeight="1" x14ac:dyDescent="0.25">
      <c r="B316" s="3" t="s">
        <v>5</v>
      </c>
      <c r="C316" s="3" t="s">
        <v>36</v>
      </c>
      <c r="D316" s="9" t="s">
        <v>1459</v>
      </c>
      <c r="E316" s="4">
        <v>1</v>
      </c>
      <c r="F316" s="4">
        <v>1190.1500000000001</v>
      </c>
      <c r="G316" s="16">
        <f t="shared" si="6"/>
        <v>1190.1500000000001</v>
      </c>
    </row>
    <row r="317" spans="2:7" ht="14.25" customHeight="1" x14ac:dyDescent="0.25">
      <c r="B317" s="3" t="s">
        <v>5</v>
      </c>
      <c r="C317" s="3" t="s">
        <v>36</v>
      </c>
      <c r="D317" s="9" t="s">
        <v>1460</v>
      </c>
      <c r="E317" s="4">
        <v>1</v>
      </c>
      <c r="F317" s="4">
        <v>1325.99</v>
      </c>
      <c r="G317" s="16">
        <f t="shared" si="6"/>
        <v>1325.99</v>
      </c>
    </row>
    <row r="318" spans="2:7" ht="14.25" customHeight="1" x14ac:dyDescent="0.25">
      <c r="B318" s="3" t="s">
        <v>5</v>
      </c>
      <c r="C318" s="3" t="s">
        <v>36</v>
      </c>
      <c r="D318" s="9" t="s">
        <v>1461</v>
      </c>
      <c r="E318" s="4">
        <v>1</v>
      </c>
      <c r="F318" s="4">
        <v>2112.1999999999998</v>
      </c>
      <c r="G318" s="16">
        <f t="shared" ref="G318:G381" si="7">ROUND(E318*F318,2)</f>
        <v>2112.1999999999998</v>
      </c>
    </row>
    <row r="319" spans="2:7" ht="14.25" customHeight="1" x14ac:dyDescent="0.25">
      <c r="B319" s="3" t="s">
        <v>5</v>
      </c>
      <c r="C319" s="3" t="s">
        <v>36</v>
      </c>
      <c r="D319" s="9" t="s">
        <v>1462</v>
      </c>
      <c r="E319" s="4">
        <v>1</v>
      </c>
      <c r="F319" s="4">
        <v>2112.1999999999998</v>
      </c>
      <c r="G319" s="16">
        <f t="shared" si="7"/>
        <v>2112.1999999999998</v>
      </c>
    </row>
    <row r="320" spans="2:7" ht="14.25" customHeight="1" x14ac:dyDescent="0.25">
      <c r="B320" s="3" t="s">
        <v>5</v>
      </c>
      <c r="C320" s="3" t="s">
        <v>36</v>
      </c>
      <c r="D320" s="9" t="s">
        <v>1463</v>
      </c>
      <c r="E320" s="4">
        <v>1</v>
      </c>
      <c r="F320" s="4">
        <v>2112.1999999999998</v>
      </c>
      <c r="G320" s="16">
        <f t="shared" si="7"/>
        <v>2112.1999999999998</v>
      </c>
    </row>
    <row r="321" spans="2:7" ht="14.25" customHeight="1" x14ac:dyDescent="0.25">
      <c r="B321" s="3" t="s">
        <v>5</v>
      </c>
      <c r="C321" s="3" t="s">
        <v>36</v>
      </c>
      <c r="D321" s="9" t="s">
        <v>1464</v>
      </c>
      <c r="E321" s="4">
        <v>1</v>
      </c>
      <c r="F321" s="4">
        <v>2112.1999999999998</v>
      </c>
      <c r="G321" s="16">
        <f t="shared" si="7"/>
        <v>2112.1999999999998</v>
      </c>
    </row>
    <row r="322" spans="2:7" ht="14.25" customHeight="1" x14ac:dyDescent="0.25">
      <c r="B322" s="3" t="s">
        <v>5</v>
      </c>
      <c r="C322" s="3" t="s">
        <v>36</v>
      </c>
      <c r="D322" s="9" t="s">
        <v>1465</v>
      </c>
      <c r="E322" s="4">
        <v>1</v>
      </c>
      <c r="F322" s="4">
        <v>1253.8</v>
      </c>
      <c r="G322" s="16">
        <f t="shared" si="7"/>
        <v>1253.8</v>
      </c>
    </row>
    <row r="323" spans="2:7" ht="14.25" customHeight="1" x14ac:dyDescent="0.25">
      <c r="B323" s="3" t="s">
        <v>5</v>
      </c>
      <c r="C323" s="3" t="s">
        <v>36</v>
      </c>
      <c r="D323" s="9" t="s">
        <v>1466</v>
      </c>
      <c r="E323" s="4">
        <v>1</v>
      </c>
      <c r="F323" s="4">
        <v>1062.6400000000001</v>
      </c>
      <c r="G323" s="16">
        <f t="shared" si="7"/>
        <v>1062.6400000000001</v>
      </c>
    </row>
    <row r="324" spans="2:7" ht="14.25" customHeight="1" x14ac:dyDescent="0.25">
      <c r="B324" s="3" t="s">
        <v>5</v>
      </c>
      <c r="C324" s="3" t="s">
        <v>36</v>
      </c>
      <c r="D324" s="9" t="s">
        <v>1467</v>
      </c>
      <c r="E324" s="4">
        <v>1</v>
      </c>
      <c r="F324" s="4">
        <v>1062.6400000000001</v>
      </c>
      <c r="G324" s="16">
        <f t="shared" si="7"/>
        <v>1062.6400000000001</v>
      </c>
    </row>
    <row r="325" spans="2:7" ht="14.25" customHeight="1" x14ac:dyDescent="0.25">
      <c r="B325" s="3" t="s">
        <v>5</v>
      </c>
      <c r="C325" s="3" t="s">
        <v>36</v>
      </c>
      <c r="D325" s="9" t="s">
        <v>1468</v>
      </c>
      <c r="E325" s="4">
        <v>1</v>
      </c>
      <c r="F325" s="4">
        <v>1062.6400000000001</v>
      </c>
      <c r="G325" s="16">
        <f t="shared" si="7"/>
        <v>1062.6400000000001</v>
      </c>
    </row>
    <row r="326" spans="2:7" ht="14.25" customHeight="1" x14ac:dyDescent="0.25">
      <c r="B326" s="3" t="s">
        <v>5</v>
      </c>
      <c r="C326" s="3" t="s">
        <v>36</v>
      </c>
      <c r="D326" s="9" t="s">
        <v>1469</v>
      </c>
      <c r="E326" s="4">
        <v>1</v>
      </c>
      <c r="F326" s="4">
        <v>2568.86</v>
      </c>
      <c r="G326" s="16">
        <f t="shared" si="7"/>
        <v>2568.86</v>
      </c>
    </row>
    <row r="327" spans="2:7" ht="14.25" customHeight="1" x14ac:dyDescent="0.25">
      <c r="B327" s="3" t="s">
        <v>5</v>
      </c>
      <c r="C327" s="3" t="s">
        <v>36</v>
      </c>
      <c r="D327" s="9" t="s">
        <v>1470</v>
      </c>
      <c r="E327" s="4">
        <v>1</v>
      </c>
      <c r="F327" s="4">
        <v>2810.22</v>
      </c>
      <c r="G327" s="16">
        <f t="shared" si="7"/>
        <v>2810.22</v>
      </c>
    </row>
    <row r="328" spans="2:7" ht="14.25" customHeight="1" x14ac:dyDescent="0.25">
      <c r="B328" s="3" t="s">
        <v>5</v>
      </c>
      <c r="C328" s="3" t="s">
        <v>36</v>
      </c>
      <c r="D328" s="9" t="s">
        <v>1471</v>
      </c>
      <c r="E328" s="4">
        <v>1</v>
      </c>
      <c r="F328" s="4">
        <v>2719.39</v>
      </c>
      <c r="G328" s="16">
        <f t="shared" si="7"/>
        <v>2719.39</v>
      </c>
    </row>
    <row r="329" spans="2:7" ht="14.25" customHeight="1" x14ac:dyDescent="0.25">
      <c r="B329" s="3" t="s">
        <v>5</v>
      </c>
      <c r="C329" s="3" t="s">
        <v>36</v>
      </c>
      <c r="D329" s="9" t="s">
        <v>1472</v>
      </c>
      <c r="E329" s="4">
        <v>1</v>
      </c>
      <c r="F329" s="4">
        <v>3225.17</v>
      </c>
      <c r="G329" s="16">
        <f t="shared" si="7"/>
        <v>3225.17</v>
      </c>
    </row>
    <row r="330" spans="2:7" ht="14.25" customHeight="1" x14ac:dyDescent="0.25">
      <c r="B330" s="3" t="s">
        <v>5</v>
      </c>
      <c r="C330" s="3" t="s">
        <v>36</v>
      </c>
      <c r="D330" s="9" t="s">
        <v>1473</v>
      </c>
      <c r="E330" s="4">
        <v>1</v>
      </c>
      <c r="F330" s="4">
        <v>2538.39</v>
      </c>
      <c r="G330" s="16">
        <f t="shared" si="7"/>
        <v>2538.39</v>
      </c>
    </row>
    <row r="331" spans="2:7" ht="14.25" customHeight="1" x14ac:dyDescent="0.25">
      <c r="B331" s="3" t="s">
        <v>5</v>
      </c>
      <c r="C331" s="3" t="s">
        <v>36</v>
      </c>
      <c r="D331" s="9" t="s">
        <v>1474</v>
      </c>
      <c r="E331" s="4">
        <v>1</v>
      </c>
      <c r="F331" s="4">
        <v>2538.39</v>
      </c>
      <c r="G331" s="16">
        <f t="shared" si="7"/>
        <v>2538.39</v>
      </c>
    </row>
    <row r="332" spans="2:7" ht="14.25" customHeight="1" x14ac:dyDescent="0.25">
      <c r="B332" s="3" t="s">
        <v>5</v>
      </c>
      <c r="C332" s="3" t="s">
        <v>36</v>
      </c>
      <c r="D332" s="9" t="s">
        <v>1475</v>
      </c>
      <c r="E332" s="4">
        <v>1</v>
      </c>
      <c r="F332" s="4">
        <v>2538.39</v>
      </c>
      <c r="G332" s="16">
        <f t="shared" si="7"/>
        <v>2538.39</v>
      </c>
    </row>
    <row r="333" spans="2:7" ht="14.25" customHeight="1" x14ac:dyDescent="0.25">
      <c r="B333" s="3" t="s">
        <v>5</v>
      </c>
      <c r="C333" s="3" t="s">
        <v>36</v>
      </c>
      <c r="D333" s="9" t="s">
        <v>1476</v>
      </c>
      <c r="E333" s="4">
        <v>1</v>
      </c>
      <c r="F333" s="4">
        <v>2538.39</v>
      </c>
      <c r="G333" s="16">
        <f t="shared" si="7"/>
        <v>2538.39</v>
      </c>
    </row>
    <row r="334" spans="2:7" ht="14.25" customHeight="1" x14ac:dyDescent="0.25">
      <c r="B334" s="3" t="s">
        <v>5</v>
      </c>
      <c r="C334" s="3" t="s">
        <v>36</v>
      </c>
      <c r="D334" s="9" t="s">
        <v>1477</v>
      </c>
      <c r="E334" s="4">
        <v>1</v>
      </c>
      <c r="F334" s="4">
        <v>3381.96</v>
      </c>
      <c r="G334" s="16">
        <f t="shared" si="7"/>
        <v>3381.96</v>
      </c>
    </row>
    <row r="335" spans="2:7" ht="14.25" customHeight="1" x14ac:dyDescent="0.25">
      <c r="B335" s="3" t="s">
        <v>5</v>
      </c>
      <c r="C335" s="3" t="s">
        <v>36</v>
      </c>
      <c r="D335" s="9" t="s">
        <v>1478</v>
      </c>
      <c r="E335" s="4">
        <v>1</v>
      </c>
      <c r="F335" s="4">
        <v>2368.81</v>
      </c>
      <c r="G335" s="16">
        <f t="shared" si="7"/>
        <v>2368.81</v>
      </c>
    </row>
    <row r="336" spans="2:7" ht="14.25" customHeight="1" x14ac:dyDescent="0.25">
      <c r="B336" s="3" t="s">
        <v>5</v>
      </c>
      <c r="C336" s="3" t="s">
        <v>36</v>
      </c>
      <c r="D336" s="9" t="s">
        <v>1479</v>
      </c>
      <c r="E336" s="4">
        <v>1</v>
      </c>
      <c r="F336" s="4">
        <v>3676.28</v>
      </c>
      <c r="G336" s="16">
        <f t="shared" si="7"/>
        <v>3676.28</v>
      </c>
    </row>
    <row r="337" spans="2:7" ht="14.25" customHeight="1" x14ac:dyDescent="0.25">
      <c r="B337" s="3" t="s">
        <v>5</v>
      </c>
      <c r="C337" s="3" t="s">
        <v>36</v>
      </c>
      <c r="D337" s="9" t="s">
        <v>1480</v>
      </c>
      <c r="E337" s="4">
        <v>1</v>
      </c>
      <c r="F337" s="4">
        <v>3254.38</v>
      </c>
      <c r="G337" s="16">
        <f t="shared" si="7"/>
        <v>3254.38</v>
      </c>
    </row>
    <row r="338" spans="2:7" ht="14.25" customHeight="1" x14ac:dyDescent="0.25">
      <c r="B338" s="3" t="s">
        <v>5</v>
      </c>
      <c r="C338" s="3" t="s">
        <v>36</v>
      </c>
      <c r="D338" s="9" t="s">
        <v>1481</v>
      </c>
      <c r="E338" s="4">
        <v>1</v>
      </c>
      <c r="F338" s="4">
        <v>2839.42</v>
      </c>
      <c r="G338" s="16">
        <f t="shared" si="7"/>
        <v>2839.42</v>
      </c>
    </row>
    <row r="339" spans="2:7" ht="14.25" customHeight="1" x14ac:dyDescent="0.25">
      <c r="B339" s="3" t="s">
        <v>5</v>
      </c>
      <c r="C339" s="3" t="s">
        <v>36</v>
      </c>
      <c r="D339" s="9" t="s">
        <v>1482</v>
      </c>
      <c r="E339" s="4">
        <v>1</v>
      </c>
      <c r="F339" s="4">
        <v>2404.39</v>
      </c>
      <c r="G339" s="16">
        <f t="shared" si="7"/>
        <v>2404.39</v>
      </c>
    </row>
    <row r="340" spans="2:7" ht="14.25" customHeight="1" x14ac:dyDescent="0.25">
      <c r="B340" s="3" t="s">
        <v>5</v>
      </c>
      <c r="C340" s="3" t="s">
        <v>36</v>
      </c>
      <c r="D340" s="9" t="s">
        <v>1483</v>
      </c>
      <c r="E340" s="4">
        <v>1</v>
      </c>
      <c r="F340" s="4">
        <v>1108.3599999999999</v>
      </c>
      <c r="G340" s="16">
        <f t="shared" si="7"/>
        <v>1108.3599999999999</v>
      </c>
    </row>
    <row r="341" spans="2:7" ht="14.25" customHeight="1" x14ac:dyDescent="0.25">
      <c r="B341" s="3" t="s">
        <v>5</v>
      </c>
      <c r="C341" s="3" t="s">
        <v>36</v>
      </c>
      <c r="D341" s="9" t="s">
        <v>1484</v>
      </c>
      <c r="E341" s="4">
        <v>1</v>
      </c>
      <c r="F341" s="4">
        <v>1437.75</v>
      </c>
      <c r="G341" s="16">
        <f t="shared" si="7"/>
        <v>1437.75</v>
      </c>
    </row>
    <row r="342" spans="2:7" ht="14.25" customHeight="1" x14ac:dyDescent="0.25">
      <c r="B342" s="3" t="s">
        <v>5</v>
      </c>
      <c r="C342" s="3" t="s">
        <v>36</v>
      </c>
      <c r="D342" s="9" t="s">
        <v>1485</v>
      </c>
      <c r="E342" s="4">
        <v>1</v>
      </c>
      <c r="F342" s="4">
        <v>2306.56</v>
      </c>
      <c r="G342" s="16">
        <f t="shared" si="7"/>
        <v>2306.56</v>
      </c>
    </row>
    <row r="343" spans="2:7" ht="14.25" customHeight="1" x14ac:dyDescent="0.25">
      <c r="B343" s="3" t="s">
        <v>5</v>
      </c>
      <c r="C343" s="3" t="s">
        <v>36</v>
      </c>
      <c r="D343" s="9" t="s">
        <v>1486</v>
      </c>
      <c r="E343" s="4">
        <v>1</v>
      </c>
      <c r="F343" s="4">
        <v>1388.22</v>
      </c>
      <c r="G343" s="16">
        <f t="shared" si="7"/>
        <v>1388.22</v>
      </c>
    </row>
    <row r="344" spans="2:7" ht="14.25" customHeight="1" x14ac:dyDescent="0.25">
      <c r="B344" s="3" t="s">
        <v>5</v>
      </c>
      <c r="C344" s="3" t="s">
        <v>36</v>
      </c>
      <c r="D344" s="9" t="s">
        <v>1487</v>
      </c>
      <c r="E344" s="4">
        <v>1</v>
      </c>
      <c r="F344" s="4">
        <v>1388.22</v>
      </c>
      <c r="G344" s="16">
        <f t="shared" si="7"/>
        <v>1388.22</v>
      </c>
    </row>
    <row r="345" spans="2:7" ht="14.25" customHeight="1" x14ac:dyDescent="0.25">
      <c r="B345" s="3" t="s">
        <v>5</v>
      </c>
      <c r="C345" s="3" t="s">
        <v>36</v>
      </c>
      <c r="D345" s="9" t="s">
        <v>1488</v>
      </c>
      <c r="E345" s="4">
        <v>1</v>
      </c>
      <c r="F345" s="4">
        <v>1388.22</v>
      </c>
      <c r="G345" s="16">
        <f t="shared" si="7"/>
        <v>1388.22</v>
      </c>
    </row>
    <row r="346" spans="2:7" ht="14.25" customHeight="1" x14ac:dyDescent="0.25">
      <c r="B346" s="3" t="s">
        <v>5</v>
      </c>
      <c r="C346" s="3" t="s">
        <v>36</v>
      </c>
      <c r="D346" s="9" t="s">
        <v>1489</v>
      </c>
      <c r="E346" s="4">
        <v>1</v>
      </c>
      <c r="F346" s="4">
        <v>2365.63</v>
      </c>
      <c r="G346" s="16">
        <f t="shared" si="7"/>
        <v>2365.63</v>
      </c>
    </row>
    <row r="347" spans="2:7" ht="14.25" customHeight="1" x14ac:dyDescent="0.25">
      <c r="B347" s="3" t="s">
        <v>5</v>
      </c>
      <c r="C347" s="3" t="s">
        <v>36</v>
      </c>
      <c r="D347" s="9" t="s">
        <v>1490</v>
      </c>
      <c r="E347" s="4">
        <v>1</v>
      </c>
      <c r="F347" s="4">
        <v>3180.47</v>
      </c>
      <c r="G347" s="16">
        <f t="shared" si="7"/>
        <v>3180.47</v>
      </c>
    </row>
    <row r="348" spans="2:7" ht="14.25" customHeight="1" x14ac:dyDescent="0.25">
      <c r="B348" s="3" t="s">
        <v>5</v>
      </c>
      <c r="C348" s="3" t="s">
        <v>36</v>
      </c>
      <c r="D348" s="9" t="s">
        <v>1491</v>
      </c>
      <c r="E348" s="4">
        <v>1</v>
      </c>
      <c r="F348" s="4">
        <v>3247.81</v>
      </c>
      <c r="G348" s="16">
        <f t="shared" si="7"/>
        <v>3247.81</v>
      </c>
    </row>
    <row r="349" spans="2:7" ht="14.25" customHeight="1" x14ac:dyDescent="0.25">
      <c r="B349" s="3" t="s">
        <v>5</v>
      </c>
      <c r="C349" s="3" t="s">
        <v>36</v>
      </c>
      <c r="D349" s="9" t="s">
        <v>1492</v>
      </c>
      <c r="E349" s="4">
        <v>1</v>
      </c>
      <c r="F349" s="4">
        <v>1295.5</v>
      </c>
      <c r="G349" s="16">
        <f t="shared" si="7"/>
        <v>1295.5</v>
      </c>
    </row>
    <row r="350" spans="2:7" ht="14.25" customHeight="1" x14ac:dyDescent="0.25">
      <c r="B350" s="3" t="s">
        <v>5</v>
      </c>
      <c r="C350" s="3" t="s">
        <v>36</v>
      </c>
      <c r="D350" s="9" t="s">
        <v>1493</v>
      </c>
      <c r="E350" s="4">
        <v>1</v>
      </c>
      <c r="F350" s="4">
        <v>1295.5</v>
      </c>
      <c r="G350" s="16">
        <f t="shared" si="7"/>
        <v>1295.5</v>
      </c>
    </row>
    <row r="351" spans="2:7" ht="14.25" customHeight="1" x14ac:dyDescent="0.25">
      <c r="B351" s="3" t="s">
        <v>5</v>
      </c>
      <c r="C351" s="3" t="s">
        <v>36</v>
      </c>
      <c r="D351" s="9" t="s">
        <v>1444</v>
      </c>
      <c r="E351" s="4">
        <v>1</v>
      </c>
      <c r="F351" s="4">
        <v>5584.34</v>
      </c>
      <c r="G351" s="16">
        <f t="shared" si="7"/>
        <v>5584.34</v>
      </c>
    </row>
    <row r="352" spans="2:7" ht="14.25" customHeight="1" x14ac:dyDescent="0.25">
      <c r="B352" s="3" t="s">
        <v>5</v>
      </c>
      <c r="C352" s="3" t="s">
        <v>36</v>
      </c>
      <c r="D352" s="9" t="s">
        <v>1494</v>
      </c>
      <c r="E352" s="4">
        <v>1</v>
      </c>
      <c r="F352" s="4">
        <v>2398.65</v>
      </c>
      <c r="G352" s="16">
        <f t="shared" si="7"/>
        <v>2398.65</v>
      </c>
    </row>
    <row r="353" spans="2:7" ht="14.25" customHeight="1" x14ac:dyDescent="0.25">
      <c r="B353" s="3" t="s">
        <v>5</v>
      </c>
      <c r="C353" s="3" t="s">
        <v>36</v>
      </c>
      <c r="D353" s="9" t="s">
        <v>1495</v>
      </c>
      <c r="E353" s="4">
        <v>1</v>
      </c>
      <c r="F353" s="4">
        <v>1295.5</v>
      </c>
      <c r="G353" s="16">
        <f t="shared" si="7"/>
        <v>1295.5</v>
      </c>
    </row>
    <row r="354" spans="2:7" ht="14.25" customHeight="1" x14ac:dyDescent="0.25">
      <c r="B354" s="3" t="s">
        <v>5</v>
      </c>
      <c r="C354" s="3" t="s">
        <v>36</v>
      </c>
      <c r="D354" s="9" t="s">
        <v>1496</v>
      </c>
      <c r="E354" s="4">
        <v>1</v>
      </c>
      <c r="F354" s="4">
        <v>9008.18</v>
      </c>
      <c r="G354" s="16">
        <f t="shared" si="7"/>
        <v>9008.18</v>
      </c>
    </row>
    <row r="355" spans="2:7" ht="14.25" customHeight="1" x14ac:dyDescent="0.25">
      <c r="B355" s="3" t="s">
        <v>5</v>
      </c>
      <c r="C355" s="3" t="s">
        <v>36</v>
      </c>
      <c r="D355" s="9" t="s">
        <v>1497</v>
      </c>
      <c r="E355" s="4">
        <v>1</v>
      </c>
      <c r="F355" s="4">
        <v>256.41000000000003</v>
      </c>
      <c r="G355" s="16">
        <f t="shared" si="7"/>
        <v>256.41000000000003</v>
      </c>
    </row>
    <row r="356" spans="2:7" ht="14.25" customHeight="1" x14ac:dyDescent="0.25">
      <c r="B356" s="3" t="s">
        <v>5</v>
      </c>
      <c r="C356" s="3" t="s">
        <v>36</v>
      </c>
      <c r="D356" s="9" t="s">
        <v>1498</v>
      </c>
      <c r="E356" s="4">
        <v>1</v>
      </c>
      <c r="F356" s="4">
        <v>2112.1999999999998</v>
      </c>
      <c r="G356" s="16">
        <f t="shared" si="7"/>
        <v>2112.1999999999998</v>
      </c>
    </row>
    <row r="357" spans="2:7" ht="14.25" customHeight="1" x14ac:dyDescent="0.25">
      <c r="B357" s="3" t="s">
        <v>5</v>
      </c>
      <c r="C357" s="3" t="s">
        <v>36</v>
      </c>
      <c r="D357" s="9" t="s">
        <v>1499</v>
      </c>
      <c r="E357" s="4">
        <v>1</v>
      </c>
      <c r="F357" s="4">
        <v>1340.56</v>
      </c>
      <c r="G357" s="16">
        <f t="shared" si="7"/>
        <v>1340.56</v>
      </c>
    </row>
    <row r="358" spans="2:7" ht="14.25" customHeight="1" x14ac:dyDescent="0.25">
      <c r="B358" s="3" t="s">
        <v>5</v>
      </c>
      <c r="C358" s="3" t="s">
        <v>36</v>
      </c>
      <c r="D358" s="9" t="s">
        <v>1500</v>
      </c>
      <c r="E358" s="4">
        <v>1</v>
      </c>
      <c r="F358" s="4">
        <v>671.31</v>
      </c>
      <c r="G358" s="16">
        <f t="shared" si="7"/>
        <v>671.31</v>
      </c>
    </row>
    <row r="359" spans="2:7" ht="14.25" customHeight="1" x14ac:dyDescent="0.25">
      <c r="B359" s="3" t="s">
        <v>5</v>
      </c>
      <c r="C359" s="3" t="s">
        <v>36</v>
      </c>
      <c r="D359" s="9" t="s">
        <v>1501</v>
      </c>
      <c r="E359" s="4">
        <v>1</v>
      </c>
      <c r="F359" s="4">
        <v>1340.56</v>
      </c>
      <c r="G359" s="16">
        <f t="shared" si="7"/>
        <v>1340.56</v>
      </c>
    </row>
    <row r="360" spans="2:7" ht="14.25" customHeight="1" x14ac:dyDescent="0.25">
      <c r="B360" s="3" t="s">
        <v>5</v>
      </c>
      <c r="C360" s="3" t="s">
        <v>36</v>
      </c>
      <c r="D360" s="9" t="s">
        <v>1502</v>
      </c>
      <c r="E360" s="4">
        <v>1</v>
      </c>
      <c r="F360" s="4">
        <v>2545.08</v>
      </c>
      <c r="G360" s="16">
        <f t="shared" si="7"/>
        <v>2545.08</v>
      </c>
    </row>
    <row r="361" spans="2:7" ht="14.25" customHeight="1" x14ac:dyDescent="0.25">
      <c r="B361" s="3" t="s">
        <v>5</v>
      </c>
      <c r="C361" s="3" t="s">
        <v>36</v>
      </c>
      <c r="D361" s="9" t="s">
        <v>1503</v>
      </c>
      <c r="E361" s="4">
        <v>1</v>
      </c>
      <c r="F361" s="4">
        <v>2859.44</v>
      </c>
      <c r="G361" s="16">
        <f t="shared" si="7"/>
        <v>2859.44</v>
      </c>
    </row>
    <row r="362" spans="2:7" ht="14.25" customHeight="1" x14ac:dyDescent="0.25">
      <c r="B362" s="3" t="s">
        <v>5</v>
      </c>
      <c r="C362" s="3" t="s">
        <v>36</v>
      </c>
      <c r="D362" s="9" t="s">
        <v>1504</v>
      </c>
      <c r="E362" s="4">
        <v>4</v>
      </c>
      <c r="F362" s="4">
        <v>1195.56</v>
      </c>
      <c r="G362" s="16">
        <f t="shared" si="7"/>
        <v>4782.24</v>
      </c>
    </row>
    <row r="363" spans="2:7" ht="14.25" customHeight="1" x14ac:dyDescent="0.25">
      <c r="B363" s="3" t="s">
        <v>5</v>
      </c>
      <c r="C363" s="3" t="s">
        <v>36</v>
      </c>
      <c r="D363" s="9" t="s">
        <v>1505</v>
      </c>
      <c r="E363" s="4">
        <v>4</v>
      </c>
      <c r="F363" s="4">
        <v>1195.56</v>
      </c>
      <c r="G363" s="16">
        <f t="shared" si="7"/>
        <v>4782.24</v>
      </c>
    </row>
    <row r="364" spans="2:7" ht="14.25" customHeight="1" x14ac:dyDescent="0.25">
      <c r="B364" s="3" t="s">
        <v>5</v>
      </c>
      <c r="C364" s="3" t="s">
        <v>36</v>
      </c>
      <c r="D364" s="9" t="s">
        <v>1506</v>
      </c>
      <c r="E364" s="4">
        <v>1</v>
      </c>
      <c r="F364" s="4">
        <v>1195.56</v>
      </c>
      <c r="G364" s="16">
        <f t="shared" si="7"/>
        <v>1195.56</v>
      </c>
    </row>
    <row r="365" spans="2:7" ht="14.25" customHeight="1" x14ac:dyDescent="0.25">
      <c r="B365" s="3" t="s">
        <v>5</v>
      </c>
      <c r="C365" s="3" t="s">
        <v>36</v>
      </c>
      <c r="D365" s="9" t="s">
        <v>1507</v>
      </c>
      <c r="E365" s="4">
        <v>4</v>
      </c>
      <c r="F365" s="4">
        <v>1195.56</v>
      </c>
      <c r="G365" s="16">
        <f t="shared" si="7"/>
        <v>4782.24</v>
      </c>
    </row>
    <row r="366" spans="2:7" ht="14.25" customHeight="1" x14ac:dyDescent="0.25">
      <c r="B366" s="3" t="s">
        <v>5</v>
      </c>
      <c r="C366" s="3" t="s">
        <v>36</v>
      </c>
      <c r="D366" s="9" t="s">
        <v>1508</v>
      </c>
      <c r="E366" s="4">
        <v>3</v>
      </c>
      <c r="F366" s="4">
        <v>1195.56</v>
      </c>
      <c r="G366" s="16">
        <f t="shared" si="7"/>
        <v>3586.68</v>
      </c>
    </row>
    <row r="367" spans="2:7" ht="14.25" customHeight="1" x14ac:dyDescent="0.25">
      <c r="B367" s="3" t="s">
        <v>5</v>
      </c>
      <c r="C367" s="3" t="s">
        <v>36</v>
      </c>
      <c r="D367" s="9" t="s">
        <v>1509</v>
      </c>
      <c r="E367" s="4">
        <v>4</v>
      </c>
      <c r="F367" s="4">
        <v>401.9</v>
      </c>
      <c r="G367" s="16">
        <f t="shared" si="7"/>
        <v>1607.6</v>
      </c>
    </row>
    <row r="368" spans="2:7" ht="14.25" customHeight="1" x14ac:dyDescent="0.25">
      <c r="B368" s="3" t="s">
        <v>5</v>
      </c>
      <c r="C368" s="3" t="s">
        <v>36</v>
      </c>
      <c r="D368" s="9" t="s">
        <v>1510</v>
      </c>
      <c r="E368" s="4">
        <v>4</v>
      </c>
      <c r="F368" s="4">
        <v>401.9</v>
      </c>
      <c r="G368" s="16">
        <f t="shared" si="7"/>
        <v>1607.6</v>
      </c>
    </row>
    <row r="369" spans="2:7" ht="14.25" customHeight="1" x14ac:dyDescent="0.25">
      <c r="B369" s="3" t="s">
        <v>5</v>
      </c>
      <c r="C369" s="3" t="s">
        <v>36</v>
      </c>
      <c r="D369" s="9" t="s">
        <v>1511</v>
      </c>
      <c r="E369" s="4">
        <v>1</v>
      </c>
      <c r="F369" s="4">
        <v>401.9</v>
      </c>
      <c r="G369" s="16">
        <f t="shared" si="7"/>
        <v>401.9</v>
      </c>
    </row>
    <row r="370" spans="2:7" ht="14.25" customHeight="1" x14ac:dyDescent="0.25">
      <c r="B370" s="3" t="s">
        <v>5</v>
      </c>
      <c r="C370" s="3" t="s">
        <v>36</v>
      </c>
      <c r="D370" s="9" t="s">
        <v>1512</v>
      </c>
      <c r="E370" s="4">
        <v>4</v>
      </c>
      <c r="F370" s="4">
        <v>401.9</v>
      </c>
      <c r="G370" s="16">
        <f t="shared" si="7"/>
        <v>1607.6</v>
      </c>
    </row>
    <row r="371" spans="2:7" ht="14.25" customHeight="1" x14ac:dyDescent="0.25">
      <c r="B371" s="3" t="s">
        <v>5</v>
      </c>
      <c r="C371" s="3" t="s">
        <v>36</v>
      </c>
      <c r="D371" s="9" t="s">
        <v>1513</v>
      </c>
      <c r="E371" s="4">
        <v>3</v>
      </c>
      <c r="F371" s="4">
        <v>401.9</v>
      </c>
      <c r="G371" s="16">
        <f t="shared" si="7"/>
        <v>1205.7</v>
      </c>
    </row>
    <row r="372" spans="2:7" ht="14.25" customHeight="1" x14ac:dyDescent="0.25">
      <c r="B372" s="3" t="s">
        <v>5</v>
      </c>
      <c r="C372" s="3" t="s">
        <v>36</v>
      </c>
      <c r="D372" s="9" t="s">
        <v>1514</v>
      </c>
      <c r="E372" s="4">
        <v>3</v>
      </c>
      <c r="F372" s="4">
        <v>1543.82</v>
      </c>
      <c r="G372" s="16">
        <f t="shared" si="7"/>
        <v>4631.46</v>
      </c>
    </row>
    <row r="373" spans="2:7" ht="14.25" customHeight="1" x14ac:dyDescent="0.25">
      <c r="B373" s="3" t="s">
        <v>5</v>
      </c>
      <c r="C373" s="3" t="s">
        <v>36</v>
      </c>
      <c r="D373" s="9" t="s">
        <v>1515</v>
      </c>
      <c r="E373" s="4">
        <v>4</v>
      </c>
      <c r="F373" s="4">
        <v>1647.97</v>
      </c>
      <c r="G373" s="16">
        <f t="shared" si="7"/>
        <v>6591.88</v>
      </c>
    </row>
    <row r="374" spans="2:7" ht="14.25" customHeight="1" x14ac:dyDescent="0.25">
      <c r="B374" s="3" t="s">
        <v>5</v>
      </c>
      <c r="C374" s="3" t="s">
        <v>36</v>
      </c>
      <c r="D374" s="9" t="s">
        <v>1516</v>
      </c>
      <c r="E374" s="4">
        <v>1</v>
      </c>
      <c r="F374" s="4">
        <v>1840.46</v>
      </c>
      <c r="G374" s="16">
        <f t="shared" si="7"/>
        <v>1840.46</v>
      </c>
    </row>
    <row r="375" spans="2:7" ht="14.25" customHeight="1" x14ac:dyDescent="0.25">
      <c r="B375" s="3" t="s">
        <v>5</v>
      </c>
      <c r="C375" s="3" t="s">
        <v>36</v>
      </c>
      <c r="D375" s="9" t="s">
        <v>1517</v>
      </c>
      <c r="E375" s="4">
        <v>1</v>
      </c>
      <c r="F375" s="4">
        <v>2297.3200000000002</v>
      </c>
      <c r="G375" s="16">
        <f t="shared" si="7"/>
        <v>2297.3200000000002</v>
      </c>
    </row>
    <row r="376" spans="2:7" ht="14.25" customHeight="1" x14ac:dyDescent="0.25">
      <c r="B376" s="3" t="s">
        <v>5</v>
      </c>
      <c r="C376" s="3" t="s">
        <v>36</v>
      </c>
      <c r="D376" s="9" t="s">
        <v>1518</v>
      </c>
      <c r="E376" s="4">
        <v>2</v>
      </c>
      <c r="F376" s="4">
        <v>12143.58</v>
      </c>
      <c r="G376" s="16">
        <f t="shared" si="7"/>
        <v>24287.16</v>
      </c>
    </row>
    <row r="377" spans="2:7" ht="14.25" customHeight="1" x14ac:dyDescent="0.25">
      <c r="B377" s="3" t="s">
        <v>5</v>
      </c>
      <c r="C377" s="3" t="s">
        <v>36</v>
      </c>
      <c r="D377" s="9" t="s">
        <v>1519</v>
      </c>
      <c r="E377" s="4">
        <v>9</v>
      </c>
      <c r="F377" s="4">
        <v>1580.53</v>
      </c>
      <c r="G377" s="16">
        <f t="shared" si="7"/>
        <v>14224.77</v>
      </c>
    </row>
    <row r="378" spans="2:7" ht="14.25" customHeight="1" x14ac:dyDescent="0.25">
      <c r="B378" s="3" t="s">
        <v>5</v>
      </c>
      <c r="C378" s="3" t="s">
        <v>36</v>
      </c>
      <c r="D378" s="9" t="s">
        <v>1520</v>
      </c>
      <c r="E378" s="4">
        <v>5</v>
      </c>
      <c r="F378" s="4">
        <v>1784.89</v>
      </c>
      <c r="G378" s="16">
        <f t="shared" si="7"/>
        <v>8924.4500000000007</v>
      </c>
    </row>
    <row r="379" spans="2:7" ht="14.25" customHeight="1" x14ac:dyDescent="0.25">
      <c r="B379" s="3" t="s">
        <v>5</v>
      </c>
      <c r="C379" s="3" t="s">
        <v>36</v>
      </c>
      <c r="D379" s="9" t="s">
        <v>1521</v>
      </c>
      <c r="E379" s="4">
        <v>2</v>
      </c>
      <c r="F379" s="4">
        <v>2535.4299999999998</v>
      </c>
      <c r="G379" s="16">
        <f t="shared" si="7"/>
        <v>5070.8599999999997</v>
      </c>
    </row>
    <row r="380" spans="2:7" ht="14.25" customHeight="1" x14ac:dyDescent="0.25">
      <c r="B380" s="3" t="s">
        <v>5</v>
      </c>
      <c r="C380" s="3" t="s">
        <v>36</v>
      </c>
      <c r="D380" s="9" t="s">
        <v>1522</v>
      </c>
      <c r="E380" s="4">
        <v>108</v>
      </c>
      <c r="F380" s="4">
        <v>941.2</v>
      </c>
      <c r="G380" s="16">
        <f t="shared" si="7"/>
        <v>101649.60000000001</v>
      </c>
    </row>
    <row r="381" spans="2:7" ht="14.25" customHeight="1" x14ac:dyDescent="0.25">
      <c r="B381" s="3" t="s">
        <v>5</v>
      </c>
      <c r="C381" s="3" t="s">
        <v>36</v>
      </c>
      <c r="D381" s="9" t="s">
        <v>1523</v>
      </c>
      <c r="E381" s="4">
        <v>282</v>
      </c>
      <c r="F381" s="4">
        <v>953.44</v>
      </c>
      <c r="G381" s="16">
        <f t="shared" si="7"/>
        <v>268870.08</v>
      </c>
    </row>
    <row r="382" spans="2:7" ht="14.25" customHeight="1" x14ac:dyDescent="0.25">
      <c r="B382" s="3" t="s">
        <v>5</v>
      </c>
      <c r="C382" s="3" t="s">
        <v>36</v>
      </c>
      <c r="D382" s="9" t="s">
        <v>1524</v>
      </c>
      <c r="E382" s="4">
        <v>34</v>
      </c>
      <c r="F382" s="4">
        <v>985.94</v>
      </c>
      <c r="G382" s="16">
        <f t="shared" ref="G382:G386" si="8">ROUND(E382*F382,2)</f>
        <v>33521.96</v>
      </c>
    </row>
    <row r="383" spans="2:7" ht="14.25" customHeight="1" x14ac:dyDescent="0.25">
      <c r="B383" s="3" t="s">
        <v>5</v>
      </c>
      <c r="C383" s="3" t="s">
        <v>36</v>
      </c>
      <c r="D383" s="9" t="s">
        <v>1525</v>
      </c>
      <c r="E383" s="4">
        <v>28</v>
      </c>
      <c r="F383" s="4">
        <v>1222.72</v>
      </c>
      <c r="G383" s="16">
        <f t="shared" si="8"/>
        <v>34236.160000000003</v>
      </c>
    </row>
    <row r="384" spans="2:7" ht="14.25" customHeight="1" x14ac:dyDescent="0.25">
      <c r="B384" s="3" t="s">
        <v>5</v>
      </c>
      <c r="C384" s="3" t="s">
        <v>36</v>
      </c>
      <c r="D384" s="9" t="s">
        <v>1526</v>
      </c>
      <c r="E384" s="4">
        <v>18</v>
      </c>
      <c r="F384" s="4">
        <v>1697.98</v>
      </c>
      <c r="G384" s="16">
        <f t="shared" si="8"/>
        <v>30563.64</v>
      </c>
    </row>
    <row r="385" spans="2:7" ht="14.25" customHeight="1" x14ac:dyDescent="0.25">
      <c r="B385" s="3" t="s">
        <v>5</v>
      </c>
      <c r="C385" s="3" t="s">
        <v>36</v>
      </c>
      <c r="D385" s="9" t="s">
        <v>1527</v>
      </c>
      <c r="E385" s="4">
        <v>1</v>
      </c>
      <c r="F385" s="4">
        <v>2166.29</v>
      </c>
      <c r="G385" s="16">
        <f t="shared" si="8"/>
        <v>2166.29</v>
      </c>
    </row>
    <row r="386" spans="2:7" ht="14.25" customHeight="1" x14ac:dyDescent="0.25">
      <c r="B386" s="5"/>
      <c r="C386" s="5"/>
      <c r="D386" s="10" t="s">
        <v>1528</v>
      </c>
      <c r="E386" s="4">
        <v>1</v>
      </c>
      <c r="F386" s="6">
        <f>SUM(G190:G385)</f>
        <v>1786610.17</v>
      </c>
      <c r="G386" s="17">
        <f t="shared" si="8"/>
        <v>1786610.17</v>
      </c>
    </row>
    <row r="387" spans="2:7" ht="14.25" customHeight="1" x14ac:dyDescent="0.25">
      <c r="B387" s="31" t="s">
        <v>4</v>
      </c>
      <c r="C387" s="31" t="s">
        <v>1529</v>
      </c>
      <c r="D387" s="31" t="s">
        <v>1530</v>
      </c>
      <c r="E387" s="31">
        <f>E585</f>
        <v>1</v>
      </c>
      <c r="F387" s="31">
        <f>F585</f>
        <v>2533424.4700000002</v>
      </c>
      <c r="G387" s="32">
        <f>G585</f>
        <v>2533424.4700000002</v>
      </c>
    </row>
    <row r="388" spans="2:7" ht="14.25" customHeight="1" x14ac:dyDescent="0.25">
      <c r="B388" s="3" t="s">
        <v>5</v>
      </c>
      <c r="C388" s="3" t="s">
        <v>52</v>
      </c>
      <c r="D388" s="9" t="s">
        <v>1531</v>
      </c>
      <c r="E388" s="4">
        <v>9846</v>
      </c>
      <c r="F388" s="4">
        <v>59.03</v>
      </c>
      <c r="G388" s="16">
        <f t="shared" ref="G388:G451" si="9">ROUND(E388*F388,2)</f>
        <v>581209.38</v>
      </c>
    </row>
    <row r="389" spans="2:7" ht="14.25" customHeight="1" x14ac:dyDescent="0.25">
      <c r="B389" s="3" t="s">
        <v>5</v>
      </c>
      <c r="C389" s="3" t="s">
        <v>52</v>
      </c>
      <c r="D389" s="9" t="s">
        <v>1532</v>
      </c>
      <c r="E389" s="4">
        <v>28638</v>
      </c>
      <c r="F389" s="4">
        <v>39.229999999999997</v>
      </c>
      <c r="G389" s="16">
        <f t="shared" si="9"/>
        <v>1123468.74</v>
      </c>
    </row>
    <row r="390" spans="2:7" ht="14.25" customHeight="1" x14ac:dyDescent="0.25">
      <c r="B390" s="3" t="s">
        <v>5</v>
      </c>
      <c r="C390" s="3" t="s">
        <v>52</v>
      </c>
      <c r="D390" s="9" t="s">
        <v>1533</v>
      </c>
      <c r="E390" s="4">
        <v>2652</v>
      </c>
      <c r="F390" s="4">
        <v>24.15</v>
      </c>
      <c r="G390" s="16">
        <f t="shared" si="9"/>
        <v>64045.8</v>
      </c>
    </row>
    <row r="391" spans="2:7" ht="14.25" customHeight="1" x14ac:dyDescent="0.25">
      <c r="B391" s="3" t="s">
        <v>5</v>
      </c>
      <c r="C391" s="3" t="s">
        <v>52</v>
      </c>
      <c r="D391" s="9" t="s">
        <v>1534</v>
      </c>
      <c r="E391" s="4">
        <v>800</v>
      </c>
      <c r="F391" s="4">
        <v>18.98</v>
      </c>
      <c r="G391" s="16">
        <f t="shared" si="9"/>
        <v>15184</v>
      </c>
    </row>
    <row r="392" spans="2:7" ht="14.25" customHeight="1" x14ac:dyDescent="0.25">
      <c r="B392" s="3" t="s">
        <v>5</v>
      </c>
      <c r="C392" s="3" t="s">
        <v>28</v>
      </c>
      <c r="D392" s="9" t="s">
        <v>1260</v>
      </c>
      <c r="E392" s="4">
        <v>23.5</v>
      </c>
      <c r="F392" s="4">
        <v>296.83</v>
      </c>
      <c r="G392" s="16">
        <f t="shared" si="9"/>
        <v>6975.51</v>
      </c>
    </row>
    <row r="393" spans="2:7" ht="14.25" customHeight="1" x14ac:dyDescent="0.25">
      <c r="B393" s="3" t="s">
        <v>5</v>
      </c>
      <c r="C393" s="3" t="s">
        <v>28</v>
      </c>
      <c r="D393" s="9" t="s">
        <v>1535</v>
      </c>
      <c r="E393" s="4">
        <v>8</v>
      </c>
      <c r="F393" s="4">
        <v>258.17</v>
      </c>
      <c r="G393" s="16">
        <f t="shared" si="9"/>
        <v>2065.36</v>
      </c>
    </row>
    <row r="394" spans="2:7" ht="14.25" customHeight="1" x14ac:dyDescent="0.25">
      <c r="B394" s="3" t="s">
        <v>5</v>
      </c>
      <c r="C394" s="3" t="s">
        <v>28</v>
      </c>
      <c r="D394" s="9" t="s">
        <v>1259</v>
      </c>
      <c r="E394" s="4">
        <v>24.5</v>
      </c>
      <c r="F394" s="4">
        <v>197.69</v>
      </c>
      <c r="G394" s="16">
        <f t="shared" si="9"/>
        <v>4843.41</v>
      </c>
    </row>
    <row r="395" spans="2:7" ht="14.25" customHeight="1" x14ac:dyDescent="0.25">
      <c r="B395" s="3" t="s">
        <v>5</v>
      </c>
      <c r="C395" s="3" t="s">
        <v>28</v>
      </c>
      <c r="D395" s="9" t="s">
        <v>1536</v>
      </c>
      <c r="E395" s="4">
        <v>31.5</v>
      </c>
      <c r="F395" s="4">
        <v>35.479999999999997</v>
      </c>
      <c r="G395" s="16">
        <f t="shared" si="9"/>
        <v>1117.6199999999999</v>
      </c>
    </row>
    <row r="396" spans="2:7" ht="14.25" customHeight="1" x14ac:dyDescent="0.25">
      <c r="B396" s="3" t="s">
        <v>5</v>
      </c>
      <c r="C396" s="3" t="s">
        <v>28</v>
      </c>
      <c r="D396" s="9" t="s">
        <v>1537</v>
      </c>
      <c r="E396" s="4">
        <v>27.5</v>
      </c>
      <c r="F396" s="4">
        <v>18.57</v>
      </c>
      <c r="G396" s="16">
        <f t="shared" si="9"/>
        <v>510.68</v>
      </c>
    </row>
    <row r="397" spans="2:7" ht="14.25" customHeight="1" x14ac:dyDescent="0.25">
      <c r="B397" s="3" t="s">
        <v>5</v>
      </c>
      <c r="C397" s="3" t="s">
        <v>28</v>
      </c>
      <c r="D397" s="9" t="s">
        <v>1538</v>
      </c>
      <c r="E397" s="4">
        <v>40.35</v>
      </c>
      <c r="F397" s="4">
        <v>17.829999999999998</v>
      </c>
      <c r="G397" s="16">
        <f t="shared" si="9"/>
        <v>719.44</v>
      </c>
    </row>
    <row r="398" spans="2:7" ht="14.25" customHeight="1" x14ac:dyDescent="0.25">
      <c r="B398" s="3" t="s">
        <v>5</v>
      </c>
      <c r="C398" s="3" t="s">
        <v>52</v>
      </c>
      <c r="D398" s="9" t="s">
        <v>1539</v>
      </c>
      <c r="E398" s="4">
        <v>325</v>
      </c>
      <c r="F398" s="4">
        <v>87.11</v>
      </c>
      <c r="G398" s="16">
        <f t="shared" si="9"/>
        <v>28310.75</v>
      </c>
    </row>
    <row r="399" spans="2:7" ht="14.25" customHeight="1" x14ac:dyDescent="0.25">
      <c r="B399" s="3" t="s">
        <v>5</v>
      </c>
      <c r="C399" s="3" t="s">
        <v>52</v>
      </c>
      <c r="D399" s="9" t="s">
        <v>1540</v>
      </c>
      <c r="E399" s="4">
        <v>2712</v>
      </c>
      <c r="F399" s="4">
        <v>10.89</v>
      </c>
      <c r="G399" s="16">
        <f t="shared" si="9"/>
        <v>29533.68</v>
      </c>
    </row>
    <row r="400" spans="2:7" ht="14.25" customHeight="1" x14ac:dyDescent="0.25">
      <c r="B400" s="3" t="s">
        <v>5</v>
      </c>
      <c r="C400" s="3" t="s">
        <v>36</v>
      </c>
      <c r="D400" s="9" t="s">
        <v>1541</v>
      </c>
      <c r="E400" s="4">
        <v>20</v>
      </c>
      <c r="F400" s="4">
        <v>79.73</v>
      </c>
      <c r="G400" s="16">
        <f t="shared" si="9"/>
        <v>1594.6</v>
      </c>
    </row>
    <row r="401" spans="2:7" ht="14.25" customHeight="1" x14ac:dyDescent="0.25">
      <c r="B401" s="3" t="s">
        <v>5</v>
      </c>
      <c r="C401" s="3" t="s">
        <v>36</v>
      </c>
      <c r="D401" s="9" t="s">
        <v>1542</v>
      </c>
      <c r="E401" s="4">
        <v>208</v>
      </c>
      <c r="F401" s="4">
        <v>75.78</v>
      </c>
      <c r="G401" s="16">
        <f t="shared" si="9"/>
        <v>15762.24</v>
      </c>
    </row>
    <row r="402" spans="2:7" ht="14.25" customHeight="1" x14ac:dyDescent="0.25">
      <c r="B402" s="3" t="s">
        <v>5</v>
      </c>
      <c r="C402" s="3" t="s">
        <v>36</v>
      </c>
      <c r="D402" s="9" t="s">
        <v>1543</v>
      </c>
      <c r="E402" s="4">
        <v>8</v>
      </c>
      <c r="F402" s="4">
        <v>171.72</v>
      </c>
      <c r="G402" s="16">
        <f t="shared" si="9"/>
        <v>1373.76</v>
      </c>
    </row>
    <row r="403" spans="2:7" ht="14.25" customHeight="1" x14ac:dyDescent="0.25">
      <c r="B403" s="3" t="s">
        <v>5</v>
      </c>
      <c r="C403" s="3" t="s">
        <v>36</v>
      </c>
      <c r="D403" s="9" t="s">
        <v>1544</v>
      </c>
      <c r="E403" s="4">
        <v>10</v>
      </c>
      <c r="F403" s="4">
        <v>170.66</v>
      </c>
      <c r="G403" s="16">
        <f t="shared" si="9"/>
        <v>1706.6</v>
      </c>
    </row>
    <row r="404" spans="2:7" ht="14.25" customHeight="1" x14ac:dyDescent="0.25">
      <c r="B404" s="3" t="s">
        <v>5</v>
      </c>
      <c r="C404" s="3" t="s">
        <v>36</v>
      </c>
      <c r="D404" s="9" t="s">
        <v>1545</v>
      </c>
      <c r="E404" s="4">
        <v>2</v>
      </c>
      <c r="F404" s="4">
        <v>193.01</v>
      </c>
      <c r="G404" s="16">
        <f t="shared" si="9"/>
        <v>386.02</v>
      </c>
    </row>
    <row r="405" spans="2:7" ht="14.25" customHeight="1" x14ac:dyDescent="0.25">
      <c r="B405" s="3" t="s">
        <v>5</v>
      </c>
      <c r="C405" s="3" t="s">
        <v>36</v>
      </c>
      <c r="D405" s="9" t="s">
        <v>1546</v>
      </c>
      <c r="E405" s="4">
        <v>17</v>
      </c>
      <c r="F405" s="4">
        <v>203.88</v>
      </c>
      <c r="G405" s="16">
        <f t="shared" si="9"/>
        <v>3465.96</v>
      </c>
    </row>
    <row r="406" spans="2:7" ht="14.25" customHeight="1" x14ac:dyDescent="0.25">
      <c r="B406" s="3" t="s">
        <v>5</v>
      </c>
      <c r="C406" s="3" t="s">
        <v>36</v>
      </c>
      <c r="D406" s="9" t="s">
        <v>1547</v>
      </c>
      <c r="E406" s="4">
        <v>53</v>
      </c>
      <c r="F406" s="4">
        <v>204.44</v>
      </c>
      <c r="G406" s="16">
        <f t="shared" si="9"/>
        <v>10835.32</v>
      </c>
    </row>
    <row r="407" spans="2:7" ht="14.25" customHeight="1" x14ac:dyDescent="0.25">
      <c r="B407" s="3" t="s">
        <v>5</v>
      </c>
      <c r="C407" s="3" t="s">
        <v>36</v>
      </c>
      <c r="D407" s="9" t="s">
        <v>1548</v>
      </c>
      <c r="E407" s="4">
        <v>29</v>
      </c>
      <c r="F407" s="4">
        <v>211.72</v>
      </c>
      <c r="G407" s="16">
        <f t="shared" si="9"/>
        <v>6139.88</v>
      </c>
    </row>
    <row r="408" spans="2:7" ht="14.25" customHeight="1" x14ac:dyDescent="0.25">
      <c r="B408" s="3" t="s">
        <v>5</v>
      </c>
      <c r="C408" s="3" t="s">
        <v>36</v>
      </c>
      <c r="D408" s="9" t="s">
        <v>1549</v>
      </c>
      <c r="E408" s="4">
        <v>10</v>
      </c>
      <c r="F408" s="4">
        <v>100.54</v>
      </c>
      <c r="G408" s="16">
        <f t="shared" si="9"/>
        <v>1005.4</v>
      </c>
    </row>
    <row r="409" spans="2:7" ht="14.25" customHeight="1" x14ac:dyDescent="0.25">
      <c r="B409" s="3" t="s">
        <v>5</v>
      </c>
      <c r="C409" s="3" t="s">
        <v>36</v>
      </c>
      <c r="D409" s="9" t="s">
        <v>1550</v>
      </c>
      <c r="E409" s="4">
        <v>2</v>
      </c>
      <c r="F409" s="4">
        <v>100.54</v>
      </c>
      <c r="G409" s="16">
        <f t="shared" si="9"/>
        <v>201.08</v>
      </c>
    </row>
    <row r="410" spans="2:7" ht="14.25" customHeight="1" x14ac:dyDescent="0.25">
      <c r="B410" s="3" t="s">
        <v>5</v>
      </c>
      <c r="C410" s="3" t="s">
        <v>36</v>
      </c>
      <c r="D410" s="9" t="s">
        <v>1551</v>
      </c>
      <c r="E410" s="4">
        <v>17</v>
      </c>
      <c r="F410" s="4">
        <v>103.15</v>
      </c>
      <c r="G410" s="16">
        <f t="shared" si="9"/>
        <v>1753.55</v>
      </c>
    </row>
    <row r="411" spans="2:7" ht="14.25" customHeight="1" x14ac:dyDescent="0.25">
      <c r="B411" s="3" t="s">
        <v>5</v>
      </c>
      <c r="C411" s="3" t="s">
        <v>36</v>
      </c>
      <c r="D411" s="9" t="s">
        <v>1552</v>
      </c>
      <c r="E411" s="4">
        <v>53</v>
      </c>
      <c r="F411" s="4">
        <v>105.94</v>
      </c>
      <c r="G411" s="16">
        <f t="shared" si="9"/>
        <v>5614.82</v>
      </c>
    </row>
    <row r="412" spans="2:7" ht="14.25" customHeight="1" x14ac:dyDescent="0.25">
      <c r="B412" s="3" t="s">
        <v>5</v>
      </c>
      <c r="C412" s="3" t="s">
        <v>36</v>
      </c>
      <c r="D412" s="9" t="s">
        <v>1553</v>
      </c>
      <c r="E412" s="4">
        <v>29</v>
      </c>
      <c r="F412" s="4">
        <v>138.35</v>
      </c>
      <c r="G412" s="16">
        <f t="shared" si="9"/>
        <v>4012.15</v>
      </c>
    </row>
    <row r="413" spans="2:7" ht="14.25" customHeight="1" x14ac:dyDescent="0.25">
      <c r="B413" s="3" t="s">
        <v>5</v>
      </c>
      <c r="C413" s="3" t="s">
        <v>36</v>
      </c>
      <c r="D413" s="9" t="s">
        <v>1554</v>
      </c>
      <c r="E413" s="4">
        <v>175</v>
      </c>
      <c r="F413" s="4">
        <v>94.52</v>
      </c>
      <c r="G413" s="16">
        <f t="shared" si="9"/>
        <v>16541</v>
      </c>
    </row>
    <row r="414" spans="2:7" ht="14.25" customHeight="1" x14ac:dyDescent="0.25">
      <c r="B414" s="3" t="s">
        <v>5</v>
      </c>
      <c r="C414" s="3" t="s">
        <v>36</v>
      </c>
      <c r="D414" s="9" t="s">
        <v>1555</v>
      </c>
      <c r="E414" s="4">
        <v>11</v>
      </c>
      <c r="F414" s="4">
        <v>106.88</v>
      </c>
      <c r="G414" s="16">
        <f t="shared" si="9"/>
        <v>1175.68</v>
      </c>
    </row>
    <row r="415" spans="2:7" ht="14.25" customHeight="1" x14ac:dyDescent="0.25">
      <c r="B415" s="3" t="s">
        <v>5</v>
      </c>
      <c r="C415" s="3" t="s">
        <v>36</v>
      </c>
      <c r="D415" s="9" t="s">
        <v>1556</v>
      </c>
      <c r="E415" s="4">
        <v>10</v>
      </c>
      <c r="F415" s="4">
        <v>118.67</v>
      </c>
      <c r="G415" s="16">
        <f t="shared" si="9"/>
        <v>1186.7</v>
      </c>
    </row>
    <row r="416" spans="2:7" ht="14.25" customHeight="1" x14ac:dyDescent="0.25">
      <c r="B416" s="3" t="s">
        <v>5</v>
      </c>
      <c r="C416" s="3" t="s">
        <v>36</v>
      </c>
      <c r="D416" s="9" t="s">
        <v>1557</v>
      </c>
      <c r="E416" s="4">
        <v>17</v>
      </c>
      <c r="F416" s="4">
        <v>89.5</v>
      </c>
      <c r="G416" s="16">
        <f t="shared" si="9"/>
        <v>1521.5</v>
      </c>
    </row>
    <row r="417" spans="2:7" ht="14.25" customHeight="1" x14ac:dyDescent="0.25">
      <c r="B417" s="3" t="s">
        <v>5</v>
      </c>
      <c r="C417" s="3" t="s">
        <v>36</v>
      </c>
      <c r="D417" s="9" t="s">
        <v>1558</v>
      </c>
      <c r="E417" s="4">
        <v>125</v>
      </c>
      <c r="F417" s="4">
        <v>103.89</v>
      </c>
      <c r="G417" s="16">
        <f t="shared" si="9"/>
        <v>12986.25</v>
      </c>
    </row>
    <row r="418" spans="2:7" ht="14.25" customHeight="1" x14ac:dyDescent="0.25">
      <c r="B418" s="3" t="s">
        <v>5</v>
      </c>
      <c r="C418" s="3" t="s">
        <v>36</v>
      </c>
      <c r="D418" s="9" t="s">
        <v>1559</v>
      </c>
      <c r="E418" s="4">
        <v>875</v>
      </c>
      <c r="F418" s="4">
        <v>114.97</v>
      </c>
      <c r="G418" s="16">
        <f t="shared" si="9"/>
        <v>100598.75</v>
      </c>
    </row>
    <row r="419" spans="2:7" ht="14.25" customHeight="1" x14ac:dyDescent="0.25">
      <c r="B419" s="3" t="s">
        <v>5</v>
      </c>
      <c r="C419" s="3" t="s">
        <v>36</v>
      </c>
      <c r="D419" s="9" t="s">
        <v>1560</v>
      </c>
      <c r="E419" s="4">
        <v>199</v>
      </c>
      <c r="F419" s="4">
        <v>125.6</v>
      </c>
      <c r="G419" s="16">
        <f t="shared" si="9"/>
        <v>24994.400000000001</v>
      </c>
    </row>
    <row r="420" spans="2:7" ht="14.25" customHeight="1" x14ac:dyDescent="0.25">
      <c r="B420" s="3" t="s">
        <v>5</v>
      </c>
      <c r="C420" s="3" t="s">
        <v>36</v>
      </c>
      <c r="D420" s="9" t="s">
        <v>1561</v>
      </c>
      <c r="E420" s="4">
        <v>24</v>
      </c>
      <c r="F420" s="4">
        <v>143.76</v>
      </c>
      <c r="G420" s="16">
        <f t="shared" si="9"/>
        <v>3450.24</v>
      </c>
    </row>
    <row r="421" spans="2:7" ht="14.25" customHeight="1" x14ac:dyDescent="0.25">
      <c r="B421" s="3" t="s">
        <v>5</v>
      </c>
      <c r="C421" s="3" t="s">
        <v>36</v>
      </c>
      <c r="D421" s="9" t="s">
        <v>1562</v>
      </c>
      <c r="E421" s="4">
        <v>12</v>
      </c>
      <c r="F421" s="4">
        <v>122.92</v>
      </c>
      <c r="G421" s="16">
        <f t="shared" si="9"/>
        <v>1475.04</v>
      </c>
    </row>
    <row r="422" spans="2:7" ht="14.25" customHeight="1" x14ac:dyDescent="0.25">
      <c r="B422" s="3" t="s">
        <v>5</v>
      </c>
      <c r="C422" s="3" t="s">
        <v>36</v>
      </c>
      <c r="D422" s="9" t="s">
        <v>1563</v>
      </c>
      <c r="E422" s="4">
        <v>102</v>
      </c>
      <c r="F422" s="4">
        <v>82.15</v>
      </c>
      <c r="G422" s="16">
        <f t="shared" si="9"/>
        <v>8379.2999999999993</v>
      </c>
    </row>
    <row r="423" spans="2:7" ht="14.25" customHeight="1" x14ac:dyDescent="0.25">
      <c r="B423" s="3" t="s">
        <v>5</v>
      </c>
      <c r="C423" s="3" t="s">
        <v>36</v>
      </c>
      <c r="D423" s="9" t="s">
        <v>1564</v>
      </c>
      <c r="E423" s="4">
        <v>7</v>
      </c>
      <c r="F423" s="4">
        <v>95.68</v>
      </c>
      <c r="G423" s="16">
        <f t="shared" si="9"/>
        <v>669.76</v>
      </c>
    </row>
    <row r="424" spans="2:7" ht="14.25" customHeight="1" x14ac:dyDescent="0.25">
      <c r="B424" s="3" t="s">
        <v>5</v>
      </c>
      <c r="C424" s="3" t="s">
        <v>36</v>
      </c>
      <c r="D424" s="9" t="s">
        <v>1565</v>
      </c>
      <c r="E424" s="4">
        <v>9</v>
      </c>
      <c r="F424" s="4">
        <v>99.93</v>
      </c>
      <c r="G424" s="16">
        <f t="shared" si="9"/>
        <v>899.37</v>
      </c>
    </row>
    <row r="425" spans="2:7" ht="14.25" customHeight="1" x14ac:dyDescent="0.25">
      <c r="B425" s="3" t="s">
        <v>5</v>
      </c>
      <c r="C425" s="3" t="s">
        <v>36</v>
      </c>
      <c r="D425" s="9" t="s">
        <v>1566</v>
      </c>
      <c r="E425" s="4">
        <v>683</v>
      </c>
      <c r="F425" s="4">
        <v>20.03</v>
      </c>
      <c r="G425" s="16">
        <f t="shared" si="9"/>
        <v>13680.49</v>
      </c>
    </row>
    <row r="426" spans="2:7" ht="14.25" customHeight="1" x14ac:dyDescent="0.25">
      <c r="B426" s="3" t="s">
        <v>5</v>
      </c>
      <c r="C426" s="3" t="s">
        <v>36</v>
      </c>
      <c r="D426" s="9" t="s">
        <v>1567</v>
      </c>
      <c r="E426" s="4">
        <v>29</v>
      </c>
      <c r="F426" s="4">
        <v>22.69</v>
      </c>
      <c r="G426" s="16">
        <f t="shared" si="9"/>
        <v>658.01</v>
      </c>
    </row>
    <row r="427" spans="2:7" ht="14.25" customHeight="1" x14ac:dyDescent="0.25">
      <c r="B427" s="3" t="s">
        <v>5</v>
      </c>
      <c r="C427" s="3" t="s">
        <v>36</v>
      </c>
      <c r="D427" s="9" t="s">
        <v>1568</v>
      </c>
      <c r="E427" s="4">
        <v>24</v>
      </c>
      <c r="F427" s="4">
        <v>25.12</v>
      </c>
      <c r="G427" s="16">
        <f t="shared" si="9"/>
        <v>602.88</v>
      </c>
    </row>
    <row r="428" spans="2:7" ht="14.25" customHeight="1" x14ac:dyDescent="0.25">
      <c r="B428" s="3" t="s">
        <v>5</v>
      </c>
      <c r="C428" s="3" t="s">
        <v>36</v>
      </c>
      <c r="D428" s="9" t="s">
        <v>1569</v>
      </c>
      <c r="E428" s="4">
        <v>5</v>
      </c>
      <c r="F428" s="4">
        <v>27.07</v>
      </c>
      <c r="G428" s="16">
        <f t="shared" si="9"/>
        <v>135.35</v>
      </c>
    </row>
    <row r="429" spans="2:7" ht="14.25" customHeight="1" x14ac:dyDescent="0.25">
      <c r="B429" s="3" t="s">
        <v>5</v>
      </c>
      <c r="C429" s="3" t="s">
        <v>36</v>
      </c>
      <c r="D429" s="9" t="s">
        <v>1570</v>
      </c>
      <c r="E429" s="4">
        <v>21</v>
      </c>
      <c r="F429" s="4">
        <v>44.68</v>
      </c>
      <c r="G429" s="16">
        <f t="shared" si="9"/>
        <v>938.28</v>
      </c>
    </row>
    <row r="430" spans="2:7" ht="14.25" customHeight="1" x14ac:dyDescent="0.25">
      <c r="B430" s="3" t="s">
        <v>5</v>
      </c>
      <c r="C430" s="3" t="s">
        <v>36</v>
      </c>
      <c r="D430" s="9" t="s">
        <v>1571</v>
      </c>
      <c r="E430" s="4">
        <v>2</v>
      </c>
      <c r="F430" s="4">
        <v>25.51</v>
      </c>
      <c r="G430" s="16">
        <f t="shared" si="9"/>
        <v>51.02</v>
      </c>
    </row>
    <row r="431" spans="2:7" ht="14.25" customHeight="1" x14ac:dyDescent="0.25">
      <c r="B431" s="3" t="s">
        <v>5</v>
      </c>
      <c r="C431" s="3" t="s">
        <v>36</v>
      </c>
      <c r="D431" s="9" t="s">
        <v>1572</v>
      </c>
      <c r="E431" s="4">
        <v>6</v>
      </c>
      <c r="F431" s="4">
        <v>131.37</v>
      </c>
      <c r="G431" s="16">
        <f t="shared" si="9"/>
        <v>788.22</v>
      </c>
    </row>
    <row r="432" spans="2:7" ht="14.25" customHeight="1" x14ac:dyDescent="0.25">
      <c r="B432" s="3" t="s">
        <v>5</v>
      </c>
      <c r="C432" s="3" t="s">
        <v>36</v>
      </c>
      <c r="D432" s="9" t="s">
        <v>1573</v>
      </c>
      <c r="E432" s="4">
        <v>7</v>
      </c>
      <c r="F432" s="4">
        <v>29.7</v>
      </c>
      <c r="G432" s="16">
        <f t="shared" si="9"/>
        <v>207.9</v>
      </c>
    </row>
    <row r="433" spans="2:7" ht="14.25" customHeight="1" x14ac:dyDescent="0.25">
      <c r="B433" s="3" t="s">
        <v>5</v>
      </c>
      <c r="C433" s="3" t="s">
        <v>36</v>
      </c>
      <c r="D433" s="9" t="s">
        <v>1574</v>
      </c>
      <c r="E433" s="4">
        <v>8</v>
      </c>
      <c r="F433" s="4">
        <v>16.97</v>
      </c>
      <c r="G433" s="16">
        <f t="shared" si="9"/>
        <v>135.76</v>
      </c>
    </row>
    <row r="434" spans="2:7" ht="14.25" customHeight="1" x14ac:dyDescent="0.25">
      <c r="B434" s="3" t="s">
        <v>5</v>
      </c>
      <c r="C434" s="3" t="s">
        <v>36</v>
      </c>
      <c r="D434" s="9" t="s">
        <v>1575</v>
      </c>
      <c r="E434" s="4">
        <v>1</v>
      </c>
      <c r="F434" s="4">
        <v>48.79</v>
      </c>
      <c r="G434" s="16">
        <f t="shared" si="9"/>
        <v>48.79</v>
      </c>
    </row>
    <row r="435" spans="2:7" ht="14.25" customHeight="1" x14ac:dyDescent="0.25">
      <c r="B435" s="3" t="s">
        <v>5</v>
      </c>
      <c r="C435" s="3" t="s">
        <v>36</v>
      </c>
      <c r="D435" s="9" t="s">
        <v>1576</v>
      </c>
      <c r="E435" s="4">
        <v>6</v>
      </c>
      <c r="F435" s="4">
        <v>174.06</v>
      </c>
      <c r="G435" s="16">
        <f t="shared" si="9"/>
        <v>1044.3599999999999</v>
      </c>
    </row>
    <row r="436" spans="2:7" ht="14.25" customHeight="1" x14ac:dyDescent="0.25">
      <c r="B436" s="3" t="s">
        <v>5</v>
      </c>
      <c r="C436" s="3" t="s">
        <v>36</v>
      </c>
      <c r="D436" s="9" t="s">
        <v>1577</v>
      </c>
      <c r="E436" s="4">
        <v>487</v>
      </c>
      <c r="F436" s="4">
        <v>16.41</v>
      </c>
      <c r="G436" s="16">
        <f t="shared" si="9"/>
        <v>7991.67</v>
      </c>
    </row>
    <row r="437" spans="2:7" ht="14.25" customHeight="1" x14ac:dyDescent="0.25">
      <c r="B437" s="3" t="s">
        <v>5</v>
      </c>
      <c r="C437" s="3" t="s">
        <v>36</v>
      </c>
      <c r="D437" s="9" t="s">
        <v>1578</v>
      </c>
      <c r="E437" s="4">
        <v>78</v>
      </c>
      <c r="F437" s="4">
        <v>17.8</v>
      </c>
      <c r="G437" s="16">
        <f t="shared" si="9"/>
        <v>1388.4</v>
      </c>
    </row>
    <row r="438" spans="2:7" ht="14.25" customHeight="1" x14ac:dyDescent="0.25">
      <c r="B438" s="3" t="s">
        <v>5</v>
      </c>
      <c r="C438" s="3" t="s">
        <v>36</v>
      </c>
      <c r="D438" s="9" t="s">
        <v>1579</v>
      </c>
      <c r="E438" s="4">
        <v>107</v>
      </c>
      <c r="F438" s="4">
        <v>19.329999999999998</v>
      </c>
      <c r="G438" s="16">
        <f t="shared" si="9"/>
        <v>2068.31</v>
      </c>
    </row>
    <row r="439" spans="2:7" ht="14.25" customHeight="1" x14ac:dyDescent="0.25">
      <c r="B439" s="3" t="s">
        <v>5</v>
      </c>
      <c r="C439" s="3" t="s">
        <v>36</v>
      </c>
      <c r="D439" s="9" t="s">
        <v>1580</v>
      </c>
      <c r="E439" s="4">
        <v>66</v>
      </c>
      <c r="F439" s="4">
        <v>20.63</v>
      </c>
      <c r="G439" s="16">
        <f t="shared" si="9"/>
        <v>1361.58</v>
      </c>
    </row>
    <row r="440" spans="2:7" ht="14.25" customHeight="1" x14ac:dyDescent="0.25">
      <c r="B440" s="3" t="s">
        <v>5</v>
      </c>
      <c r="C440" s="3" t="s">
        <v>36</v>
      </c>
      <c r="D440" s="9" t="s">
        <v>1581</v>
      </c>
      <c r="E440" s="4">
        <v>14</v>
      </c>
      <c r="F440" s="4">
        <v>21.43</v>
      </c>
      <c r="G440" s="16">
        <f t="shared" si="9"/>
        <v>300.02</v>
      </c>
    </row>
    <row r="441" spans="2:7" ht="14.25" customHeight="1" x14ac:dyDescent="0.25">
      <c r="B441" s="3" t="s">
        <v>5</v>
      </c>
      <c r="C441" s="3" t="s">
        <v>36</v>
      </c>
      <c r="D441" s="9" t="s">
        <v>1582</v>
      </c>
      <c r="E441" s="4">
        <v>67</v>
      </c>
      <c r="F441" s="4">
        <v>22.58</v>
      </c>
      <c r="G441" s="16">
        <f t="shared" si="9"/>
        <v>1512.86</v>
      </c>
    </row>
    <row r="442" spans="2:7" ht="14.25" customHeight="1" x14ac:dyDescent="0.25">
      <c r="B442" s="3" t="s">
        <v>5</v>
      </c>
      <c r="C442" s="3" t="s">
        <v>36</v>
      </c>
      <c r="D442" s="9" t="s">
        <v>1583</v>
      </c>
      <c r="E442" s="4">
        <v>19</v>
      </c>
      <c r="F442" s="4">
        <v>25</v>
      </c>
      <c r="G442" s="16">
        <f t="shared" si="9"/>
        <v>475</v>
      </c>
    </row>
    <row r="443" spans="2:7" ht="14.25" customHeight="1" x14ac:dyDescent="0.25">
      <c r="B443" s="3" t="s">
        <v>5</v>
      </c>
      <c r="C443" s="3" t="s">
        <v>36</v>
      </c>
      <c r="D443" s="9" t="s">
        <v>1584</v>
      </c>
      <c r="E443" s="4">
        <v>1</v>
      </c>
      <c r="F443" s="4">
        <v>33.630000000000003</v>
      </c>
      <c r="G443" s="16">
        <f t="shared" si="9"/>
        <v>33.630000000000003</v>
      </c>
    </row>
    <row r="444" spans="2:7" ht="14.25" customHeight="1" x14ac:dyDescent="0.25">
      <c r="B444" s="3" t="s">
        <v>5</v>
      </c>
      <c r="C444" s="3" t="s">
        <v>36</v>
      </c>
      <c r="D444" s="9" t="s">
        <v>1585</v>
      </c>
      <c r="E444" s="4">
        <v>4</v>
      </c>
      <c r="F444" s="4">
        <v>34.53</v>
      </c>
      <c r="G444" s="16">
        <f t="shared" si="9"/>
        <v>138.12</v>
      </c>
    </row>
    <row r="445" spans="2:7" ht="14.25" customHeight="1" x14ac:dyDescent="0.25">
      <c r="B445" s="3" t="s">
        <v>5</v>
      </c>
      <c r="C445" s="3" t="s">
        <v>36</v>
      </c>
      <c r="D445" s="9" t="s">
        <v>1586</v>
      </c>
      <c r="E445" s="4">
        <v>53</v>
      </c>
      <c r="F445" s="4">
        <v>16.41</v>
      </c>
      <c r="G445" s="16">
        <f t="shared" si="9"/>
        <v>869.73</v>
      </c>
    </row>
    <row r="446" spans="2:7" ht="14.25" customHeight="1" x14ac:dyDescent="0.25">
      <c r="B446" s="3" t="s">
        <v>5</v>
      </c>
      <c r="C446" s="3" t="s">
        <v>36</v>
      </c>
      <c r="D446" s="9" t="s">
        <v>1587</v>
      </c>
      <c r="E446" s="4">
        <v>354</v>
      </c>
      <c r="F446" s="4">
        <v>17.8</v>
      </c>
      <c r="G446" s="16">
        <f t="shared" si="9"/>
        <v>6301.2</v>
      </c>
    </row>
    <row r="447" spans="2:7" ht="14.25" customHeight="1" x14ac:dyDescent="0.25">
      <c r="B447" s="3" t="s">
        <v>5</v>
      </c>
      <c r="C447" s="3" t="s">
        <v>36</v>
      </c>
      <c r="D447" s="9" t="s">
        <v>1588</v>
      </c>
      <c r="E447" s="4">
        <v>10</v>
      </c>
      <c r="F447" s="4">
        <v>20.79</v>
      </c>
      <c r="G447" s="16">
        <f t="shared" si="9"/>
        <v>207.9</v>
      </c>
    </row>
    <row r="448" spans="2:7" ht="14.25" customHeight="1" x14ac:dyDescent="0.25">
      <c r="B448" s="3" t="s">
        <v>5</v>
      </c>
      <c r="C448" s="3" t="s">
        <v>36</v>
      </c>
      <c r="D448" s="9" t="s">
        <v>1589</v>
      </c>
      <c r="E448" s="4">
        <v>108</v>
      </c>
      <c r="F448" s="4">
        <v>19.329999999999998</v>
      </c>
      <c r="G448" s="16">
        <f t="shared" si="9"/>
        <v>2087.64</v>
      </c>
    </row>
    <row r="449" spans="2:7" ht="14.25" customHeight="1" x14ac:dyDescent="0.25">
      <c r="B449" s="3" t="s">
        <v>5</v>
      </c>
      <c r="C449" s="3" t="s">
        <v>36</v>
      </c>
      <c r="D449" s="9" t="s">
        <v>1590</v>
      </c>
      <c r="E449" s="4">
        <v>42</v>
      </c>
      <c r="F449" s="4">
        <v>20.63</v>
      </c>
      <c r="G449" s="16">
        <f t="shared" si="9"/>
        <v>866.46</v>
      </c>
    </row>
    <row r="450" spans="2:7" ht="14.25" customHeight="1" x14ac:dyDescent="0.25">
      <c r="B450" s="3" t="s">
        <v>5</v>
      </c>
      <c r="C450" s="3" t="s">
        <v>36</v>
      </c>
      <c r="D450" s="9" t="s">
        <v>1591</v>
      </c>
      <c r="E450" s="4">
        <v>10</v>
      </c>
      <c r="F450" s="4">
        <v>29.78</v>
      </c>
      <c r="G450" s="16">
        <f t="shared" si="9"/>
        <v>297.8</v>
      </c>
    </row>
    <row r="451" spans="2:7" ht="14.25" customHeight="1" x14ac:dyDescent="0.25">
      <c r="B451" s="3" t="s">
        <v>5</v>
      </c>
      <c r="C451" s="3" t="s">
        <v>36</v>
      </c>
      <c r="D451" s="9" t="s">
        <v>1592</v>
      </c>
      <c r="E451" s="4">
        <v>11</v>
      </c>
      <c r="F451" s="4">
        <v>21.43</v>
      </c>
      <c r="G451" s="16">
        <f t="shared" si="9"/>
        <v>235.73</v>
      </c>
    </row>
    <row r="452" spans="2:7" ht="14.25" customHeight="1" x14ac:dyDescent="0.25">
      <c r="B452" s="3" t="s">
        <v>5</v>
      </c>
      <c r="C452" s="3" t="s">
        <v>36</v>
      </c>
      <c r="D452" s="9" t="s">
        <v>1593</v>
      </c>
      <c r="E452" s="4">
        <v>17</v>
      </c>
      <c r="F452" s="4">
        <v>22.58</v>
      </c>
      <c r="G452" s="16">
        <f t="shared" ref="G452:G515" si="10">ROUND(E452*F452,2)</f>
        <v>383.86</v>
      </c>
    </row>
    <row r="453" spans="2:7" ht="14.25" customHeight="1" x14ac:dyDescent="0.25">
      <c r="B453" s="3" t="s">
        <v>5</v>
      </c>
      <c r="C453" s="3" t="s">
        <v>36</v>
      </c>
      <c r="D453" s="9" t="s">
        <v>1594</v>
      </c>
      <c r="E453" s="4">
        <v>4</v>
      </c>
      <c r="F453" s="4">
        <v>25</v>
      </c>
      <c r="G453" s="16">
        <f t="shared" si="10"/>
        <v>100</v>
      </c>
    </row>
    <row r="454" spans="2:7" ht="14.25" customHeight="1" x14ac:dyDescent="0.25">
      <c r="B454" s="3" t="s">
        <v>5</v>
      </c>
      <c r="C454" s="3" t="s">
        <v>36</v>
      </c>
      <c r="D454" s="9" t="s">
        <v>1595</v>
      </c>
      <c r="E454" s="4">
        <v>4</v>
      </c>
      <c r="F454" s="4">
        <v>29.42</v>
      </c>
      <c r="G454" s="16">
        <f t="shared" si="10"/>
        <v>117.68</v>
      </c>
    </row>
    <row r="455" spans="2:7" ht="14.25" customHeight="1" x14ac:dyDescent="0.25">
      <c r="B455" s="3" t="s">
        <v>5</v>
      </c>
      <c r="C455" s="3" t="s">
        <v>36</v>
      </c>
      <c r="D455" s="9" t="s">
        <v>1596</v>
      </c>
      <c r="E455" s="4">
        <v>3</v>
      </c>
      <c r="F455" s="4">
        <v>24.7</v>
      </c>
      <c r="G455" s="16">
        <f t="shared" si="10"/>
        <v>74.099999999999994</v>
      </c>
    </row>
    <row r="456" spans="2:7" ht="14.25" customHeight="1" x14ac:dyDescent="0.25">
      <c r="B456" s="3" t="s">
        <v>5</v>
      </c>
      <c r="C456" s="3" t="s">
        <v>36</v>
      </c>
      <c r="D456" s="9" t="s">
        <v>1597</v>
      </c>
      <c r="E456" s="4">
        <v>336</v>
      </c>
      <c r="F456" s="4">
        <v>16.41</v>
      </c>
      <c r="G456" s="16">
        <f t="shared" si="10"/>
        <v>5513.76</v>
      </c>
    </row>
    <row r="457" spans="2:7" ht="14.25" customHeight="1" x14ac:dyDescent="0.25">
      <c r="B457" s="3" t="s">
        <v>5</v>
      </c>
      <c r="C457" s="3" t="s">
        <v>36</v>
      </c>
      <c r="D457" s="9" t="s">
        <v>1598</v>
      </c>
      <c r="E457" s="4">
        <v>20</v>
      </c>
      <c r="F457" s="4">
        <v>17.8</v>
      </c>
      <c r="G457" s="16">
        <f t="shared" si="10"/>
        <v>356</v>
      </c>
    </row>
    <row r="458" spans="2:7" ht="14.25" customHeight="1" x14ac:dyDescent="0.25">
      <c r="B458" s="3" t="s">
        <v>5</v>
      </c>
      <c r="C458" s="3" t="s">
        <v>36</v>
      </c>
      <c r="D458" s="9" t="s">
        <v>1599</v>
      </c>
      <c r="E458" s="4">
        <v>8</v>
      </c>
      <c r="F458" s="4">
        <v>16.97</v>
      </c>
      <c r="G458" s="16">
        <f t="shared" si="10"/>
        <v>135.76</v>
      </c>
    </row>
    <row r="459" spans="2:7" ht="14.25" customHeight="1" x14ac:dyDescent="0.25">
      <c r="B459" s="3" t="s">
        <v>5</v>
      </c>
      <c r="C459" s="3" t="s">
        <v>36</v>
      </c>
      <c r="D459" s="9" t="s">
        <v>1600</v>
      </c>
      <c r="E459" s="4">
        <v>49</v>
      </c>
      <c r="F459" s="4">
        <v>19.329999999999998</v>
      </c>
      <c r="G459" s="16">
        <f t="shared" si="10"/>
        <v>947.17</v>
      </c>
    </row>
    <row r="460" spans="2:7" ht="14.25" customHeight="1" x14ac:dyDescent="0.25">
      <c r="B460" s="3" t="s">
        <v>5</v>
      </c>
      <c r="C460" s="3" t="s">
        <v>36</v>
      </c>
      <c r="D460" s="9" t="s">
        <v>1601</v>
      </c>
      <c r="E460" s="4">
        <v>19</v>
      </c>
      <c r="F460" s="4">
        <v>20.63</v>
      </c>
      <c r="G460" s="16">
        <f t="shared" si="10"/>
        <v>391.97</v>
      </c>
    </row>
    <row r="461" spans="2:7" ht="14.25" customHeight="1" x14ac:dyDescent="0.25">
      <c r="B461" s="3" t="s">
        <v>5</v>
      </c>
      <c r="C461" s="3" t="s">
        <v>36</v>
      </c>
      <c r="D461" s="9" t="s">
        <v>1602</v>
      </c>
      <c r="E461" s="4">
        <v>12</v>
      </c>
      <c r="F461" s="4">
        <v>22.58</v>
      </c>
      <c r="G461" s="16">
        <f t="shared" si="10"/>
        <v>270.95999999999998</v>
      </c>
    </row>
    <row r="462" spans="2:7" ht="14.25" customHeight="1" x14ac:dyDescent="0.25">
      <c r="B462" s="3" t="s">
        <v>5</v>
      </c>
      <c r="C462" s="3" t="s">
        <v>36</v>
      </c>
      <c r="D462" s="9" t="s">
        <v>1603</v>
      </c>
      <c r="E462" s="4">
        <v>16</v>
      </c>
      <c r="F462" s="4">
        <v>25</v>
      </c>
      <c r="G462" s="16">
        <f t="shared" si="10"/>
        <v>400</v>
      </c>
    </row>
    <row r="463" spans="2:7" ht="14.25" customHeight="1" x14ac:dyDescent="0.25">
      <c r="B463" s="3" t="s">
        <v>5</v>
      </c>
      <c r="C463" s="3" t="s">
        <v>36</v>
      </c>
      <c r="D463" s="9" t="s">
        <v>1604</v>
      </c>
      <c r="E463" s="4">
        <v>1</v>
      </c>
      <c r="F463" s="4">
        <v>48.79</v>
      </c>
      <c r="G463" s="16">
        <f t="shared" si="10"/>
        <v>48.79</v>
      </c>
    </row>
    <row r="464" spans="2:7" ht="14.25" customHeight="1" x14ac:dyDescent="0.25">
      <c r="B464" s="3" t="s">
        <v>5</v>
      </c>
      <c r="C464" s="3" t="s">
        <v>36</v>
      </c>
      <c r="D464" s="9" t="s">
        <v>1605</v>
      </c>
      <c r="E464" s="4">
        <v>270</v>
      </c>
      <c r="F464" s="4">
        <v>16.14</v>
      </c>
      <c r="G464" s="16">
        <f t="shared" si="10"/>
        <v>4357.8</v>
      </c>
    </row>
    <row r="465" spans="2:7" ht="14.25" customHeight="1" x14ac:dyDescent="0.25">
      <c r="B465" s="3" t="s">
        <v>5</v>
      </c>
      <c r="C465" s="3" t="s">
        <v>36</v>
      </c>
      <c r="D465" s="9" t="s">
        <v>1606</v>
      </c>
      <c r="E465" s="4">
        <v>22</v>
      </c>
      <c r="F465" s="4">
        <v>19.059999999999999</v>
      </c>
      <c r="G465" s="16">
        <f t="shared" si="10"/>
        <v>419.32</v>
      </c>
    </row>
    <row r="466" spans="2:7" ht="14.25" customHeight="1" x14ac:dyDescent="0.25">
      <c r="B466" s="3" t="s">
        <v>5</v>
      </c>
      <c r="C466" s="3" t="s">
        <v>36</v>
      </c>
      <c r="D466" s="9" t="s">
        <v>1607</v>
      </c>
      <c r="E466" s="4">
        <v>21</v>
      </c>
      <c r="F466" s="4">
        <v>20.99</v>
      </c>
      <c r="G466" s="16">
        <f t="shared" si="10"/>
        <v>440.79</v>
      </c>
    </row>
    <row r="467" spans="2:7" ht="14.25" customHeight="1" x14ac:dyDescent="0.25">
      <c r="B467" s="3" t="s">
        <v>5</v>
      </c>
      <c r="C467" s="3" t="s">
        <v>36</v>
      </c>
      <c r="D467" s="9" t="s">
        <v>1608</v>
      </c>
      <c r="E467" s="4">
        <v>50</v>
      </c>
      <c r="F467" s="4">
        <v>26.87</v>
      </c>
      <c r="G467" s="16">
        <f t="shared" si="10"/>
        <v>1343.5</v>
      </c>
    </row>
    <row r="468" spans="2:7" ht="14.25" customHeight="1" x14ac:dyDescent="0.25">
      <c r="B468" s="3" t="s">
        <v>5</v>
      </c>
      <c r="C468" s="3" t="s">
        <v>36</v>
      </c>
      <c r="D468" s="9" t="s">
        <v>1609</v>
      </c>
      <c r="E468" s="4">
        <v>156</v>
      </c>
      <c r="F468" s="4">
        <v>182.96</v>
      </c>
      <c r="G468" s="16">
        <f t="shared" si="10"/>
        <v>28541.759999999998</v>
      </c>
    </row>
    <row r="469" spans="2:7" ht="14.25" customHeight="1" x14ac:dyDescent="0.25">
      <c r="B469" s="3" t="s">
        <v>5</v>
      </c>
      <c r="C469" s="3" t="s">
        <v>36</v>
      </c>
      <c r="D469" s="9" t="s">
        <v>1610</v>
      </c>
      <c r="E469" s="4">
        <v>2</v>
      </c>
      <c r="F469" s="4">
        <v>185.59</v>
      </c>
      <c r="G469" s="16">
        <f t="shared" si="10"/>
        <v>371.18</v>
      </c>
    </row>
    <row r="470" spans="2:7" ht="14.25" customHeight="1" x14ac:dyDescent="0.25">
      <c r="B470" s="3" t="s">
        <v>5</v>
      </c>
      <c r="C470" s="3" t="s">
        <v>36</v>
      </c>
      <c r="D470" s="9" t="s">
        <v>1611</v>
      </c>
      <c r="E470" s="4">
        <v>24</v>
      </c>
      <c r="F470" s="4">
        <v>185.98</v>
      </c>
      <c r="G470" s="16">
        <f t="shared" si="10"/>
        <v>4463.5200000000004</v>
      </c>
    </row>
    <row r="471" spans="2:7" ht="14.25" customHeight="1" x14ac:dyDescent="0.25">
      <c r="B471" s="3" t="s">
        <v>5</v>
      </c>
      <c r="C471" s="3" t="s">
        <v>36</v>
      </c>
      <c r="D471" s="9" t="s">
        <v>1612</v>
      </c>
      <c r="E471" s="4">
        <v>57</v>
      </c>
      <c r="F471" s="4">
        <v>188.56</v>
      </c>
      <c r="G471" s="16">
        <f t="shared" si="10"/>
        <v>10747.92</v>
      </c>
    </row>
    <row r="472" spans="2:7" ht="14.25" customHeight="1" x14ac:dyDescent="0.25">
      <c r="B472" s="3" t="s">
        <v>5</v>
      </c>
      <c r="C472" s="3" t="s">
        <v>36</v>
      </c>
      <c r="D472" s="9" t="s">
        <v>1613</v>
      </c>
      <c r="E472" s="4">
        <v>3</v>
      </c>
      <c r="F472" s="4">
        <v>191.37</v>
      </c>
      <c r="G472" s="16">
        <f t="shared" si="10"/>
        <v>574.11</v>
      </c>
    </row>
    <row r="473" spans="2:7" ht="14.25" customHeight="1" x14ac:dyDescent="0.25">
      <c r="B473" s="3" t="s">
        <v>5</v>
      </c>
      <c r="C473" s="3" t="s">
        <v>36</v>
      </c>
      <c r="D473" s="9" t="s">
        <v>1614</v>
      </c>
      <c r="E473" s="4">
        <v>4</v>
      </c>
      <c r="F473" s="4">
        <v>188.38</v>
      </c>
      <c r="G473" s="16">
        <f t="shared" si="10"/>
        <v>753.52</v>
      </c>
    </row>
    <row r="474" spans="2:7" ht="14.25" customHeight="1" x14ac:dyDescent="0.25">
      <c r="B474" s="3" t="s">
        <v>5</v>
      </c>
      <c r="C474" s="3" t="s">
        <v>36</v>
      </c>
      <c r="D474" s="9" t="s">
        <v>1615</v>
      </c>
      <c r="E474" s="4">
        <v>17</v>
      </c>
      <c r="F474" s="4">
        <v>191.51</v>
      </c>
      <c r="G474" s="16">
        <f t="shared" si="10"/>
        <v>3255.67</v>
      </c>
    </row>
    <row r="475" spans="2:7" ht="14.25" customHeight="1" x14ac:dyDescent="0.25">
      <c r="B475" s="3" t="s">
        <v>5</v>
      </c>
      <c r="C475" s="3" t="s">
        <v>36</v>
      </c>
      <c r="D475" s="9" t="s">
        <v>1616</v>
      </c>
      <c r="E475" s="4">
        <v>67</v>
      </c>
      <c r="F475" s="4">
        <v>194.58</v>
      </c>
      <c r="G475" s="16">
        <f t="shared" si="10"/>
        <v>13036.86</v>
      </c>
    </row>
    <row r="476" spans="2:7" ht="14.25" customHeight="1" x14ac:dyDescent="0.25">
      <c r="B476" s="3" t="s">
        <v>5</v>
      </c>
      <c r="C476" s="3" t="s">
        <v>36</v>
      </c>
      <c r="D476" s="9" t="s">
        <v>1617</v>
      </c>
      <c r="E476" s="4">
        <v>1</v>
      </c>
      <c r="F476" s="4">
        <v>176.75</v>
      </c>
      <c r="G476" s="16">
        <f t="shared" si="10"/>
        <v>176.75</v>
      </c>
    </row>
    <row r="477" spans="2:7" ht="14.25" customHeight="1" x14ac:dyDescent="0.25">
      <c r="B477" s="3" t="s">
        <v>5</v>
      </c>
      <c r="C477" s="3" t="s">
        <v>36</v>
      </c>
      <c r="D477" s="9" t="s">
        <v>1618</v>
      </c>
      <c r="E477" s="4">
        <v>1</v>
      </c>
      <c r="F477" s="4">
        <v>253.04</v>
      </c>
      <c r="G477" s="16">
        <f t="shared" si="10"/>
        <v>253.04</v>
      </c>
    </row>
    <row r="478" spans="2:7" ht="14.25" customHeight="1" x14ac:dyDescent="0.25">
      <c r="B478" s="3" t="s">
        <v>5</v>
      </c>
      <c r="C478" s="3" t="s">
        <v>36</v>
      </c>
      <c r="D478" s="9" t="s">
        <v>1619</v>
      </c>
      <c r="E478" s="4">
        <v>3</v>
      </c>
      <c r="F478" s="4">
        <v>259.79000000000002</v>
      </c>
      <c r="G478" s="16">
        <f t="shared" si="10"/>
        <v>779.37</v>
      </c>
    </row>
    <row r="479" spans="2:7" ht="14.25" customHeight="1" x14ac:dyDescent="0.25">
      <c r="B479" s="3" t="s">
        <v>5</v>
      </c>
      <c r="C479" s="3" t="s">
        <v>36</v>
      </c>
      <c r="D479" s="9" t="s">
        <v>1620</v>
      </c>
      <c r="E479" s="4">
        <v>1</v>
      </c>
      <c r="F479" s="4">
        <v>191.19</v>
      </c>
      <c r="G479" s="16">
        <f t="shared" si="10"/>
        <v>191.19</v>
      </c>
    </row>
    <row r="480" spans="2:7" ht="14.25" customHeight="1" x14ac:dyDescent="0.25">
      <c r="B480" s="3" t="s">
        <v>5</v>
      </c>
      <c r="C480" s="3" t="s">
        <v>36</v>
      </c>
      <c r="D480" s="9" t="s">
        <v>1621</v>
      </c>
      <c r="E480" s="4">
        <v>6</v>
      </c>
      <c r="F480" s="4">
        <v>194.53</v>
      </c>
      <c r="G480" s="16">
        <f t="shared" si="10"/>
        <v>1167.18</v>
      </c>
    </row>
    <row r="481" spans="2:7" ht="14.25" customHeight="1" x14ac:dyDescent="0.25">
      <c r="B481" s="3" t="s">
        <v>5</v>
      </c>
      <c r="C481" s="3" t="s">
        <v>36</v>
      </c>
      <c r="D481" s="9" t="s">
        <v>1622</v>
      </c>
      <c r="E481" s="4">
        <v>31</v>
      </c>
      <c r="F481" s="4">
        <v>197.83</v>
      </c>
      <c r="G481" s="16">
        <f t="shared" si="10"/>
        <v>6132.73</v>
      </c>
    </row>
    <row r="482" spans="2:7" ht="14.25" customHeight="1" x14ac:dyDescent="0.25">
      <c r="B482" s="3" t="s">
        <v>5</v>
      </c>
      <c r="C482" s="3" t="s">
        <v>36</v>
      </c>
      <c r="D482" s="9" t="s">
        <v>1623</v>
      </c>
      <c r="E482" s="4">
        <v>35</v>
      </c>
      <c r="F482" s="4">
        <v>201.26</v>
      </c>
      <c r="G482" s="16">
        <f t="shared" si="10"/>
        <v>7044.1</v>
      </c>
    </row>
    <row r="483" spans="2:7" ht="14.25" customHeight="1" x14ac:dyDescent="0.25">
      <c r="B483" s="3" t="s">
        <v>5</v>
      </c>
      <c r="C483" s="3" t="s">
        <v>36</v>
      </c>
      <c r="D483" s="9" t="s">
        <v>1624</v>
      </c>
      <c r="E483" s="4">
        <v>3</v>
      </c>
      <c r="F483" s="4">
        <v>201.03</v>
      </c>
      <c r="G483" s="16">
        <f t="shared" si="10"/>
        <v>603.09</v>
      </c>
    </row>
    <row r="484" spans="2:7" ht="14.25" customHeight="1" x14ac:dyDescent="0.25">
      <c r="B484" s="3" t="s">
        <v>5</v>
      </c>
      <c r="C484" s="3" t="s">
        <v>36</v>
      </c>
      <c r="D484" s="9" t="s">
        <v>1625</v>
      </c>
      <c r="E484" s="4">
        <v>27</v>
      </c>
      <c r="F484" s="4">
        <v>204.8</v>
      </c>
      <c r="G484" s="16">
        <f t="shared" si="10"/>
        <v>5529.6</v>
      </c>
    </row>
    <row r="485" spans="2:7" ht="14.25" customHeight="1" x14ac:dyDescent="0.25">
      <c r="B485" s="3" t="s">
        <v>5</v>
      </c>
      <c r="C485" s="3" t="s">
        <v>36</v>
      </c>
      <c r="D485" s="9" t="s">
        <v>1626</v>
      </c>
      <c r="E485" s="4">
        <v>39</v>
      </c>
      <c r="F485" s="4">
        <v>208.43</v>
      </c>
      <c r="G485" s="16">
        <f t="shared" si="10"/>
        <v>8128.77</v>
      </c>
    </row>
    <row r="486" spans="2:7" ht="14.25" customHeight="1" x14ac:dyDescent="0.25">
      <c r="B486" s="3" t="s">
        <v>5</v>
      </c>
      <c r="C486" s="3" t="s">
        <v>36</v>
      </c>
      <c r="D486" s="9" t="s">
        <v>1627</v>
      </c>
      <c r="E486" s="4">
        <v>3</v>
      </c>
      <c r="F486" s="4">
        <v>260.99</v>
      </c>
      <c r="G486" s="16">
        <f t="shared" si="10"/>
        <v>782.97</v>
      </c>
    </row>
    <row r="487" spans="2:7" ht="14.25" customHeight="1" x14ac:dyDescent="0.25">
      <c r="B487" s="3" t="s">
        <v>5</v>
      </c>
      <c r="C487" s="3" t="s">
        <v>36</v>
      </c>
      <c r="D487" s="9" t="s">
        <v>1628</v>
      </c>
      <c r="E487" s="4">
        <v>1</v>
      </c>
      <c r="F487" s="4">
        <v>200.59</v>
      </c>
      <c r="G487" s="16">
        <f t="shared" si="10"/>
        <v>200.59</v>
      </c>
    </row>
    <row r="488" spans="2:7" ht="14.25" customHeight="1" x14ac:dyDescent="0.25">
      <c r="B488" s="3" t="s">
        <v>5</v>
      </c>
      <c r="C488" s="3" t="s">
        <v>36</v>
      </c>
      <c r="D488" s="9" t="s">
        <v>1629</v>
      </c>
      <c r="E488" s="4">
        <v>1</v>
      </c>
      <c r="F488" s="4">
        <v>204.37</v>
      </c>
      <c r="G488" s="16">
        <f t="shared" si="10"/>
        <v>204.37</v>
      </c>
    </row>
    <row r="489" spans="2:7" ht="14.25" customHeight="1" x14ac:dyDescent="0.25">
      <c r="B489" s="3" t="s">
        <v>5</v>
      </c>
      <c r="C489" s="3" t="s">
        <v>36</v>
      </c>
      <c r="D489" s="9" t="s">
        <v>1630</v>
      </c>
      <c r="E489" s="4">
        <v>3</v>
      </c>
      <c r="F489" s="4">
        <v>208.2</v>
      </c>
      <c r="G489" s="16">
        <f t="shared" si="10"/>
        <v>624.6</v>
      </c>
    </row>
    <row r="490" spans="2:7" ht="14.25" customHeight="1" x14ac:dyDescent="0.25">
      <c r="B490" s="3" t="s">
        <v>5</v>
      </c>
      <c r="C490" s="3" t="s">
        <v>36</v>
      </c>
      <c r="D490" s="9" t="s">
        <v>1631</v>
      </c>
      <c r="E490" s="4">
        <v>9</v>
      </c>
      <c r="F490" s="4">
        <v>212.26</v>
      </c>
      <c r="G490" s="16">
        <f t="shared" si="10"/>
        <v>1910.34</v>
      </c>
    </row>
    <row r="491" spans="2:7" ht="14.25" customHeight="1" x14ac:dyDescent="0.25">
      <c r="B491" s="3" t="s">
        <v>5</v>
      </c>
      <c r="C491" s="3" t="s">
        <v>36</v>
      </c>
      <c r="D491" s="9" t="s">
        <v>1632</v>
      </c>
      <c r="E491" s="4">
        <v>20</v>
      </c>
      <c r="F491" s="4">
        <v>265.05</v>
      </c>
      <c r="G491" s="16">
        <f t="shared" si="10"/>
        <v>5301</v>
      </c>
    </row>
    <row r="492" spans="2:7" ht="14.25" customHeight="1" x14ac:dyDescent="0.25">
      <c r="B492" s="3" t="s">
        <v>5</v>
      </c>
      <c r="C492" s="3" t="s">
        <v>36</v>
      </c>
      <c r="D492" s="9" t="s">
        <v>1633</v>
      </c>
      <c r="E492" s="4">
        <v>6</v>
      </c>
      <c r="F492" s="4">
        <v>269.11</v>
      </c>
      <c r="G492" s="16">
        <f t="shared" si="10"/>
        <v>1614.66</v>
      </c>
    </row>
    <row r="493" spans="2:7" ht="14.25" customHeight="1" x14ac:dyDescent="0.25">
      <c r="B493" s="3" t="s">
        <v>5</v>
      </c>
      <c r="C493" s="3" t="s">
        <v>36</v>
      </c>
      <c r="D493" s="9" t="s">
        <v>1634</v>
      </c>
      <c r="E493" s="4">
        <v>2</v>
      </c>
      <c r="F493" s="4">
        <v>273.27</v>
      </c>
      <c r="G493" s="16">
        <f t="shared" si="10"/>
        <v>546.54</v>
      </c>
    </row>
    <row r="494" spans="2:7" ht="14.25" customHeight="1" x14ac:dyDescent="0.25">
      <c r="B494" s="3" t="s">
        <v>5</v>
      </c>
      <c r="C494" s="3" t="s">
        <v>36</v>
      </c>
      <c r="D494" s="9" t="s">
        <v>1635</v>
      </c>
      <c r="E494" s="4">
        <v>1</v>
      </c>
      <c r="F494" s="4">
        <v>203.66</v>
      </c>
      <c r="G494" s="16">
        <f t="shared" si="10"/>
        <v>203.66</v>
      </c>
    </row>
    <row r="495" spans="2:7" ht="14.25" customHeight="1" x14ac:dyDescent="0.25">
      <c r="B495" s="3" t="s">
        <v>5</v>
      </c>
      <c r="C495" s="3" t="s">
        <v>36</v>
      </c>
      <c r="D495" s="9" t="s">
        <v>1636</v>
      </c>
      <c r="E495" s="4">
        <v>5</v>
      </c>
      <c r="F495" s="4">
        <v>208.24</v>
      </c>
      <c r="G495" s="16">
        <f t="shared" si="10"/>
        <v>1041.2</v>
      </c>
    </row>
    <row r="496" spans="2:7" ht="14.25" customHeight="1" x14ac:dyDescent="0.25">
      <c r="B496" s="3" t="s">
        <v>5</v>
      </c>
      <c r="C496" s="3" t="s">
        <v>36</v>
      </c>
      <c r="D496" s="9" t="s">
        <v>1637</v>
      </c>
      <c r="E496" s="4">
        <v>5</v>
      </c>
      <c r="F496" s="4">
        <v>211.81</v>
      </c>
      <c r="G496" s="16">
        <f t="shared" si="10"/>
        <v>1059.05</v>
      </c>
    </row>
    <row r="497" spans="2:7" ht="14.25" customHeight="1" x14ac:dyDescent="0.25">
      <c r="B497" s="3" t="s">
        <v>5</v>
      </c>
      <c r="C497" s="3" t="s">
        <v>36</v>
      </c>
      <c r="D497" s="9" t="s">
        <v>1638</v>
      </c>
      <c r="E497" s="4">
        <v>8</v>
      </c>
      <c r="F497" s="4">
        <v>216.07</v>
      </c>
      <c r="G497" s="16">
        <f t="shared" si="10"/>
        <v>1728.56</v>
      </c>
    </row>
    <row r="498" spans="2:7" ht="14.25" customHeight="1" x14ac:dyDescent="0.25">
      <c r="B498" s="3" t="s">
        <v>5</v>
      </c>
      <c r="C498" s="3" t="s">
        <v>36</v>
      </c>
      <c r="D498" s="9" t="s">
        <v>1639</v>
      </c>
      <c r="E498" s="4">
        <v>9</v>
      </c>
      <c r="F498" s="4">
        <v>269.11</v>
      </c>
      <c r="G498" s="16">
        <f t="shared" si="10"/>
        <v>2421.9899999999998</v>
      </c>
    </row>
    <row r="499" spans="2:7" ht="14.25" customHeight="1" x14ac:dyDescent="0.25">
      <c r="B499" s="3" t="s">
        <v>5</v>
      </c>
      <c r="C499" s="3" t="s">
        <v>36</v>
      </c>
      <c r="D499" s="9" t="s">
        <v>1640</v>
      </c>
      <c r="E499" s="4">
        <v>5</v>
      </c>
      <c r="F499" s="4">
        <v>285.10000000000002</v>
      </c>
      <c r="G499" s="16">
        <f t="shared" si="10"/>
        <v>1425.5</v>
      </c>
    </row>
    <row r="500" spans="2:7" ht="14.25" customHeight="1" x14ac:dyDescent="0.25">
      <c r="B500" s="3" t="s">
        <v>5</v>
      </c>
      <c r="C500" s="3" t="s">
        <v>36</v>
      </c>
      <c r="D500" s="9" t="s">
        <v>1641</v>
      </c>
      <c r="E500" s="4">
        <v>2</v>
      </c>
      <c r="F500" s="4">
        <v>208.15</v>
      </c>
      <c r="G500" s="16">
        <f t="shared" si="10"/>
        <v>416.3</v>
      </c>
    </row>
    <row r="501" spans="2:7" ht="14.25" customHeight="1" x14ac:dyDescent="0.25">
      <c r="B501" s="3" t="s">
        <v>5</v>
      </c>
      <c r="C501" s="3" t="s">
        <v>36</v>
      </c>
      <c r="D501" s="9" t="s">
        <v>1642</v>
      </c>
      <c r="E501" s="4">
        <v>3</v>
      </c>
      <c r="F501" s="4">
        <v>212.44</v>
      </c>
      <c r="G501" s="16">
        <f t="shared" si="10"/>
        <v>637.32000000000005</v>
      </c>
    </row>
    <row r="502" spans="2:7" ht="14.25" customHeight="1" x14ac:dyDescent="0.25">
      <c r="B502" s="3" t="s">
        <v>5</v>
      </c>
      <c r="C502" s="3" t="s">
        <v>36</v>
      </c>
      <c r="D502" s="9" t="s">
        <v>1643</v>
      </c>
      <c r="E502" s="4">
        <v>3</v>
      </c>
      <c r="F502" s="4">
        <v>216.98</v>
      </c>
      <c r="G502" s="16">
        <f t="shared" si="10"/>
        <v>650.94000000000005</v>
      </c>
    </row>
    <row r="503" spans="2:7" ht="14.25" customHeight="1" x14ac:dyDescent="0.25">
      <c r="B503" s="3" t="s">
        <v>5</v>
      </c>
      <c r="C503" s="3" t="s">
        <v>36</v>
      </c>
      <c r="D503" s="9" t="s">
        <v>1644</v>
      </c>
      <c r="E503" s="4">
        <v>4</v>
      </c>
      <c r="F503" s="4">
        <v>221.47</v>
      </c>
      <c r="G503" s="16">
        <f t="shared" si="10"/>
        <v>885.88</v>
      </c>
    </row>
    <row r="504" spans="2:7" ht="14.25" customHeight="1" x14ac:dyDescent="0.25">
      <c r="B504" s="3" t="s">
        <v>5</v>
      </c>
      <c r="C504" s="3" t="s">
        <v>36</v>
      </c>
      <c r="D504" s="9" t="s">
        <v>1645</v>
      </c>
      <c r="E504" s="4">
        <v>2</v>
      </c>
      <c r="F504" s="4">
        <v>280.89999999999998</v>
      </c>
      <c r="G504" s="16">
        <f t="shared" si="10"/>
        <v>561.79999999999995</v>
      </c>
    </row>
    <row r="505" spans="2:7" ht="14.25" customHeight="1" x14ac:dyDescent="0.25">
      <c r="B505" s="3" t="s">
        <v>5</v>
      </c>
      <c r="C505" s="3" t="s">
        <v>36</v>
      </c>
      <c r="D505" s="9" t="s">
        <v>1646</v>
      </c>
      <c r="E505" s="4">
        <v>7</v>
      </c>
      <c r="F505" s="4">
        <v>285.82</v>
      </c>
      <c r="G505" s="16">
        <f t="shared" si="10"/>
        <v>2000.74</v>
      </c>
    </row>
    <row r="506" spans="2:7" ht="14.25" customHeight="1" x14ac:dyDescent="0.25">
      <c r="B506" s="3" t="s">
        <v>5</v>
      </c>
      <c r="C506" s="3" t="s">
        <v>36</v>
      </c>
      <c r="D506" s="9" t="s">
        <v>1647</v>
      </c>
      <c r="E506" s="4">
        <v>1</v>
      </c>
      <c r="F506" s="4">
        <v>217.22</v>
      </c>
      <c r="G506" s="16">
        <f t="shared" si="10"/>
        <v>217.22</v>
      </c>
    </row>
    <row r="507" spans="2:7" ht="14.25" customHeight="1" x14ac:dyDescent="0.25">
      <c r="B507" s="3" t="s">
        <v>5</v>
      </c>
      <c r="C507" s="3" t="s">
        <v>36</v>
      </c>
      <c r="D507" s="9" t="s">
        <v>1648</v>
      </c>
      <c r="E507" s="4">
        <v>1</v>
      </c>
      <c r="F507" s="4">
        <v>222.09</v>
      </c>
      <c r="G507" s="16">
        <f t="shared" si="10"/>
        <v>222.09</v>
      </c>
    </row>
    <row r="508" spans="2:7" ht="14.25" customHeight="1" x14ac:dyDescent="0.25">
      <c r="B508" s="3" t="s">
        <v>5</v>
      </c>
      <c r="C508" s="3" t="s">
        <v>36</v>
      </c>
      <c r="D508" s="9" t="s">
        <v>1649</v>
      </c>
      <c r="E508" s="4">
        <v>3</v>
      </c>
      <c r="F508" s="4">
        <v>288.41000000000003</v>
      </c>
      <c r="G508" s="16">
        <f t="shared" si="10"/>
        <v>865.23</v>
      </c>
    </row>
    <row r="509" spans="2:7" ht="14.25" customHeight="1" x14ac:dyDescent="0.25">
      <c r="B509" s="3" t="s">
        <v>5</v>
      </c>
      <c r="C509" s="3" t="s">
        <v>36</v>
      </c>
      <c r="D509" s="9" t="s">
        <v>1650</v>
      </c>
      <c r="E509" s="4">
        <v>2</v>
      </c>
      <c r="F509" s="4">
        <v>293.85000000000002</v>
      </c>
      <c r="G509" s="16">
        <f t="shared" si="10"/>
        <v>587.70000000000005</v>
      </c>
    </row>
    <row r="510" spans="2:7" ht="14.25" customHeight="1" x14ac:dyDescent="0.25">
      <c r="B510" s="3" t="s">
        <v>5</v>
      </c>
      <c r="C510" s="3" t="s">
        <v>36</v>
      </c>
      <c r="D510" s="9" t="s">
        <v>1651</v>
      </c>
      <c r="E510" s="4">
        <v>4</v>
      </c>
      <c r="F510" s="4">
        <v>299.20999999999998</v>
      </c>
      <c r="G510" s="16">
        <f t="shared" si="10"/>
        <v>1196.8399999999999</v>
      </c>
    </row>
    <row r="511" spans="2:7" ht="14.25" customHeight="1" x14ac:dyDescent="0.25">
      <c r="B511" s="3" t="s">
        <v>5</v>
      </c>
      <c r="C511" s="3" t="s">
        <v>36</v>
      </c>
      <c r="D511" s="9" t="s">
        <v>1652</v>
      </c>
      <c r="E511" s="4">
        <v>2</v>
      </c>
      <c r="F511" s="4">
        <v>319.45999999999998</v>
      </c>
      <c r="G511" s="16">
        <f t="shared" si="10"/>
        <v>638.91999999999996</v>
      </c>
    </row>
    <row r="512" spans="2:7" ht="14.25" customHeight="1" x14ac:dyDescent="0.25">
      <c r="B512" s="3" t="s">
        <v>5</v>
      </c>
      <c r="C512" s="3" t="s">
        <v>36</v>
      </c>
      <c r="D512" s="9" t="s">
        <v>1653</v>
      </c>
      <c r="E512" s="4">
        <v>5</v>
      </c>
      <c r="F512" s="4">
        <v>225.92</v>
      </c>
      <c r="G512" s="16">
        <f t="shared" si="10"/>
        <v>1129.5999999999999</v>
      </c>
    </row>
    <row r="513" spans="2:7" ht="14.25" customHeight="1" x14ac:dyDescent="0.25">
      <c r="B513" s="3" t="s">
        <v>5</v>
      </c>
      <c r="C513" s="3" t="s">
        <v>36</v>
      </c>
      <c r="D513" s="9" t="s">
        <v>1654</v>
      </c>
      <c r="E513" s="4">
        <v>4</v>
      </c>
      <c r="F513" s="4">
        <v>231.65</v>
      </c>
      <c r="G513" s="16">
        <f t="shared" si="10"/>
        <v>926.6</v>
      </c>
    </row>
    <row r="514" spans="2:7" ht="14.25" customHeight="1" x14ac:dyDescent="0.25">
      <c r="B514" s="3" t="s">
        <v>5</v>
      </c>
      <c r="C514" s="3" t="s">
        <v>36</v>
      </c>
      <c r="D514" s="9" t="s">
        <v>1655</v>
      </c>
      <c r="E514" s="4">
        <v>2</v>
      </c>
      <c r="F514" s="4">
        <v>286.35000000000002</v>
      </c>
      <c r="G514" s="16">
        <f t="shared" si="10"/>
        <v>572.70000000000005</v>
      </c>
    </row>
    <row r="515" spans="2:7" ht="14.25" customHeight="1" x14ac:dyDescent="0.25">
      <c r="B515" s="3" t="s">
        <v>5</v>
      </c>
      <c r="C515" s="3" t="s">
        <v>36</v>
      </c>
      <c r="D515" s="9" t="s">
        <v>1656</v>
      </c>
      <c r="E515" s="4">
        <v>2</v>
      </c>
      <c r="F515" s="4">
        <v>303.61</v>
      </c>
      <c r="G515" s="16">
        <f t="shared" si="10"/>
        <v>607.22</v>
      </c>
    </row>
    <row r="516" spans="2:7" ht="14.25" customHeight="1" x14ac:dyDescent="0.25">
      <c r="B516" s="3" t="s">
        <v>5</v>
      </c>
      <c r="C516" s="3" t="s">
        <v>36</v>
      </c>
      <c r="D516" s="9" t="s">
        <v>1657</v>
      </c>
      <c r="E516" s="4">
        <v>1</v>
      </c>
      <c r="F516" s="4">
        <v>231.18</v>
      </c>
      <c r="G516" s="16">
        <f t="shared" ref="G516:G579" si="11">ROUND(E516*F516,2)</f>
        <v>231.18</v>
      </c>
    </row>
    <row r="517" spans="2:7" ht="14.25" customHeight="1" x14ac:dyDescent="0.25">
      <c r="B517" s="3" t="s">
        <v>5</v>
      </c>
      <c r="C517" s="3" t="s">
        <v>36</v>
      </c>
      <c r="D517" s="9" t="s">
        <v>1658</v>
      </c>
      <c r="E517" s="4">
        <v>1</v>
      </c>
      <c r="F517" s="4">
        <v>278.51</v>
      </c>
      <c r="G517" s="16">
        <f t="shared" si="11"/>
        <v>278.51</v>
      </c>
    </row>
    <row r="518" spans="2:7" ht="14.25" customHeight="1" x14ac:dyDescent="0.25">
      <c r="B518" s="3" t="s">
        <v>5</v>
      </c>
      <c r="C518" s="3" t="s">
        <v>36</v>
      </c>
      <c r="D518" s="9" t="s">
        <v>1659</v>
      </c>
      <c r="E518" s="4">
        <v>2</v>
      </c>
      <c r="F518" s="4">
        <v>236.37</v>
      </c>
      <c r="G518" s="16">
        <f t="shared" si="11"/>
        <v>472.74</v>
      </c>
    </row>
    <row r="519" spans="2:7" ht="14.25" customHeight="1" x14ac:dyDescent="0.25">
      <c r="B519" s="3" t="s">
        <v>5</v>
      </c>
      <c r="C519" s="3" t="s">
        <v>36</v>
      </c>
      <c r="D519" s="9" t="s">
        <v>1660</v>
      </c>
      <c r="E519" s="4">
        <v>2</v>
      </c>
      <c r="F519" s="4">
        <v>296.24</v>
      </c>
      <c r="G519" s="16">
        <f t="shared" si="11"/>
        <v>592.48</v>
      </c>
    </row>
    <row r="520" spans="2:7" ht="14.25" customHeight="1" x14ac:dyDescent="0.25">
      <c r="B520" s="3" t="s">
        <v>5</v>
      </c>
      <c r="C520" s="3" t="s">
        <v>36</v>
      </c>
      <c r="D520" s="9" t="s">
        <v>1661</v>
      </c>
      <c r="E520" s="4">
        <v>1</v>
      </c>
      <c r="F520" s="4">
        <v>302.12</v>
      </c>
      <c r="G520" s="16">
        <f t="shared" si="11"/>
        <v>302.12</v>
      </c>
    </row>
    <row r="521" spans="2:7" ht="14.25" customHeight="1" x14ac:dyDescent="0.25">
      <c r="B521" s="3" t="s">
        <v>5</v>
      </c>
      <c r="C521" s="3" t="s">
        <v>36</v>
      </c>
      <c r="D521" s="9" t="s">
        <v>1662</v>
      </c>
      <c r="E521" s="4">
        <v>1</v>
      </c>
      <c r="F521" s="4">
        <v>313.2</v>
      </c>
      <c r="G521" s="16">
        <f t="shared" si="11"/>
        <v>313.2</v>
      </c>
    </row>
    <row r="522" spans="2:7" ht="14.25" customHeight="1" x14ac:dyDescent="0.25">
      <c r="B522" s="3" t="s">
        <v>5</v>
      </c>
      <c r="C522" s="3" t="s">
        <v>36</v>
      </c>
      <c r="D522" s="9" t="s">
        <v>1663</v>
      </c>
      <c r="E522" s="4">
        <v>2</v>
      </c>
      <c r="F522" s="4">
        <v>233.61</v>
      </c>
      <c r="G522" s="16">
        <f t="shared" si="11"/>
        <v>467.22</v>
      </c>
    </row>
    <row r="523" spans="2:7" ht="14.25" customHeight="1" x14ac:dyDescent="0.25">
      <c r="B523" s="3" t="s">
        <v>5</v>
      </c>
      <c r="C523" s="3" t="s">
        <v>36</v>
      </c>
      <c r="D523" s="9" t="s">
        <v>1664</v>
      </c>
      <c r="E523" s="4">
        <v>1</v>
      </c>
      <c r="F523" s="4">
        <v>239.86</v>
      </c>
      <c r="G523" s="16">
        <f t="shared" si="11"/>
        <v>239.86</v>
      </c>
    </row>
    <row r="524" spans="2:7" ht="14.25" customHeight="1" x14ac:dyDescent="0.25">
      <c r="B524" s="3" t="s">
        <v>5</v>
      </c>
      <c r="C524" s="3" t="s">
        <v>36</v>
      </c>
      <c r="D524" s="9" t="s">
        <v>1665</v>
      </c>
      <c r="E524" s="4">
        <v>1</v>
      </c>
      <c r="F524" s="4">
        <v>294.38</v>
      </c>
      <c r="G524" s="16">
        <f t="shared" si="11"/>
        <v>294.38</v>
      </c>
    </row>
    <row r="525" spans="2:7" ht="14.25" customHeight="1" x14ac:dyDescent="0.25">
      <c r="B525" s="3" t="s">
        <v>5</v>
      </c>
      <c r="C525" s="3" t="s">
        <v>36</v>
      </c>
      <c r="D525" s="9" t="s">
        <v>1666</v>
      </c>
      <c r="E525" s="4">
        <v>3</v>
      </c>
      <c r="F525" s="4">
        <v>306.27999999999997</v>
      </c>
      <c r="G525" s="16">
        <f t="shared" si="11"/>
        <v>918.84</v>
      </c>
    </row>
    <row r="526" spans="2:7" ht="14.25" customHeight="1" x14ac:dyDescent="0.25">
      <c r="B526" s="3" t="s">
        <v>5</v>
      </c>
      <c r="C526" s="3" t="s">
        <v>36</v>
      </c>
      <c r="D526" s="9" t="s">
        <v>1667</v>
      </c>
      <c r="E526" s="4">
        <v>1</v>
      </c>
      <c r="F526" s="4">
        <v>330.02</v>
      </c>
      <c r="G526" s="16">
        <f t="shared" si="11"/>
        <v>330.02</v>
      </c>
    </row>
    <row r="527" spans="2:7" ht="14.25" customHeight="1" x14ac:dyDescent="0.25">
      <c r="B527" s="3" t="s">
        <v>5</v>
      </c>
      <c r="C527" s="3" t="s">
        <v>36</v>
      </c>
      <c r="D527" s="9" t="s">
        <v>1668</v>
      </c>
      <c r="E527" s="4">
        <v>2</v>
      </c>
      <c r="F527" s="4">
        <v>237.53</v>
      </c>
      <c r="G527" s="16">
        <f t="shared" si="11"/>
        <v>475.06</v>
      </c>
    </row>
    <row r="528" spans="2:7" ht="14.25" customHeight="1" x14ac:dyDescent="0.25">
      <c r="B528" s="3" t="s">
        <v>5</v>
      </c>
      <c r="C528" s="3" t="s">
        <v>36</v>
      </c>
      <c r="D528" s="9" t="s">
        <v>1669</v>
      </c>
      <c r="E528" s="4">
        <v>1</v>
      </c>
      <c r="F528" s="4">
        <v>243.31</v>
      </c>
      <c r="G528" s="16">
        <f t="shared" si="11"/>
        <v>243.31</v>
      </c>
    </row>
    <row r="529" spans="2:7" ht="14.25" customHeight="1" x14ac:dyDescent="0.25">
      <c r="B529" s="3" t="s">
        <v>5</v>
      </c>
      <c r="C529" s="3" t="s">
        <v>36</v>
      </c>
      <c r="D529" s="9" t="s">
        <v>1670</v>
      </c>
      <c r="E529" s="4">
        <v>1</v>
      </c>
      <c r="F529" s="4">
        <v>304.12</v>
      </c>
      <c r="G529" s="16">
        <f t="shared" si="11"/>
        <v>304.12</v>
      </c>
    </row>
    <row r="530" spans="2:7" ht="14.25" customHeight="1" x14ac:dyDescent="0.25">
      <c r="B530" s="3" t="s">
        <v>5</v>
      </c>
      <c r="C530" s="3" t="s">
        <v>36</v>
      </c>
      <c r="D530" s="9" t="s">
        <v>1671</v>
      </c>
      <c r="E530" s="4">
        <v>1</v>
      </c>
      <c r="F530" s="4">
        <v>289.56</v>
      </c>
      <c r="G530" s="16">
        <f t="shared" si="11"/>
        <v>289.56</v>
      </c>
    </row>
    <row r="531" spans="2:7" ht="14.25" customHeight="1" x14ac:dyDescent="0.25">
      <c r="B531" s="3" t="s">
        <v>5</v>
      </c>
      <c r="C531" s="3" t="s">
        <v>36</v>
      </c>
      <c r="D531" s="9" t="s">
        <v>1672</v>
      </c>
      <c r="E531" s="4">
        <v>1</v>
      </c>
      <c r="F531" s="4">
        <v>308.19</v>
      </c>
      <c r="G531" s="16">
        <f t="shared" si="11"/>
        <v>308.19</v>
      </c>
    </row>
    <row r="532" spans="2:7" ht="14.25" customHeight="1" x14ac:dyDescent="0.25">
      <c r="B532" s="3" t="s">
        <v>5</v>
      </c>
      <c r="C532" s="3" t="s">
        <v>36</v>
      </c>
      <c r="D532" s="9" t="s">
        <v>1673</v>
      </c>
      <c r="E532" s="4">
        <v>2</v>
      </c>
      <c r="F532" s="4">
        <v>314.77</v>
      </c>
      <c r="G532" s="16">
        <f t="shared" si="11"/>
        <v>629.54</v>
      </c>
    </row>
    <row r="533" spans="2:7" ht="14.25" customHeight="1" x14ac:dyDescent="0.25">
      <c r="B533" s="3" t="s">
        <v>5</v>
      </c>
      <c r="C533" s="3" t="s">
        <v>36</v>
      </c>
      <c r="D533" s="9" t="s">
        <v>1674</v>
      </c>
      <c r="E533" s="4">
        <v>1</v>
      </c>
      <c r="F533" s="4">
        <v>319.08999999999997</v>
      </c>
      <c r="G533" s="16">
        <f t="shared" si="11"/>
        <v>319.08999999999997</v>
      </c>
    </row>
    <row r="534" spans="2:7" ht="14.25" customHeight="1" x14ac:dyDescent="0.25">
      <c r="B534" s="3" t="s">
        <v>5</v>
      </c>
      <c r="C534" s="3" t="s">
        <v>36</v>
      </c>
      <c r="D534" s="9" t="s">
        <v>1675</v>
      </c>
      <c r="E534" s="4">
        <v>1</v>
      </c>
      <c r="F534" s="4">
        <v>299.39999999999998</v>
      </c>
      <c r="G534" s="16">
        <f t="shared" si="11"/>
        <v>299.39999999999998</v>
      </c>
    </row>
    <row r="535" spans="2:7" ht="14.25" customHeight="1" x14ac:dyDescent="0.25">
      <c r="B535" s="3" t="s">
        <v>5</v>
      </c>
      <c r="C535" s="3" t="s">
        <v>36</v>
      </c>
      <c r="D535" s="9" t="s">
        <v>1676</v>
      </c>
      <c r="E535" s="4">
        <v>1</v>
      </c>
      <c r="F535" s="4">
        <v>302.64</v>
      </c>
      <c r="G535" s="16">
        <f t="shared" si="11"/>
        <v>302.64</v>
      </c>
    </row>
    <row r="536" spans="2:7" ht="14.25" customHeight="1" x14ac:dyDescent="0.25">
      <c r="B536" s="3" t="s">
        <v>5</v>
      </c>
      <c r="C536" s="3" t="s">
        <v>36</v>
      </c>
      <c r="D536" s="9" t="s">
        <v>1677</v>
      </c>
      <c r="E536" s="4">
        <v>1</v>
      </c>
      <c r="F536" s="4">
        <v>310.62</v>
      </c>
      <c r="G536" s="16">
        <f t="shared" si="11"/>
        <v>310.62</v>
      </c>
    </row>
    <row r="537" spans="2:7" ht="14.25" customHeight="1" x14ac:dyDescent="0.25">
      <c r="B537" s="3" t="s">
        <v>5</v>
      </c>
      <c r="C537" s="3" t="s">
        <v>36</v>
      </c>
      <c r="D537" s="9" t="s">
        <v>1678</v>
      </c>
      <c r="E537" s="4">
        <v>2</v>
      </c>
      <c r="F537" s="4">
        <v>340.39</v>
      </c>
      <c r="G537" s="16">
        <f t="shared" si="11"/>
        <v>680.78</v>
      </c>
    </row>
    <row r="538" spans="2:7" ht="14.25" customHeight="1" x14ac:dyDescent="0.25">
      <c r="B538" s="3" t="s">
        <v>5</v>
      </c>
      <c r="C538" s="3" t="s">
        <v>36</v>
      </c>
      <c r="D538" s="9" t="s">
        <v>1609</v>
      </c>
      <c r="E538" s="4">
        <v>5</v>
      </c>
      <c r="F538" s="4">
        <v>319.37</v>
      </c>
      <c r="G538" s="16">
        <f t="shared" si="11"/>
        <v>1596.85</v>
      </c>
    </row>
    <row r="539" spans="2:7" ht="14.25" customHeight="1" x14ac:dyDescent="0.25">
      <c r="B539" s="3" t="s">
        <v>5</v>
      </c>
      <c r="C539" s="3" t="s">
        <v>36</v>
      </c>
      <c r="D539" s="9" t="s">
        <v>1611</v>
      </c>
      <c r="E539" s="4">
        <v>1</v>
      </c>
      <c r="F539" s="4">
        <v>330.44</v>
      </c>
      <c r="G539" s="16">
        <f t="shared" si="11"/>
        <v>330.44</v>
      </c>
    </row>
    <row r="540" spans="2:7" ht="14.25" customHeight="1" x14ac:dyDescent="0.25">
      <c r="B540" s="3" t="s">
        <v>5</v>
      </c>
      <c r="C540" s="3" t="s">
        <v>36</v>
      </c>
      <c r="D540" s="9" t="s">
        <v>1612</v>
      </c>
      <c r="E540" s="4">
        <v>1</v>
      </c>
      <c r="F540" s="4">
        <v>330.44</v>
      </c>
      <c r="G540" s="16">
        <f t="shared" si="11"/>
        <v>330.44</v>
      </c>
    </row>
    <row r="541" spans="2:7" ht="14.25" customHeight="1" x14ac:dyDescent="0.25">
      <c r="B541" s="3" t="s">
        <v>5</v>
      </c>
      <c r="C541" s="3" t="s">
        <v>36</v>
      </c>
      <c r="D541" s="9" t="s">
        <v>1679</v>
      </c>
      <c r="E541" s="4">
        <v>1</v>
      </c>
      <c r="F541" s="4">
        <v>341.53</v>
      </c>
      <c r="G541" s="16">
        <f t="shared" si="11"/>
        <v>341.53</v>
      </c>
    </row>
    <row r="542" spans="2:7" ht="14.25" customHeight="1" x14ac:dyDescent="0.25">
      <c r="B542" s="3" t="s">
        <v>5</v>
      </c>
      <c r="C542" s="3" t="s">
        <v>36</v>
      </c>
      <c r="D542" s="9" t="s">
        <v>1616</v>
      </c>
      <c r="E542" s="4">
        <v>2</v>
      </c>
      <c r="F542" s="4">
        <v>346.26</v>
      </c>
      <c r="G542" s="16">
        <f t="shared" si="11"/>
        <v>692.52</v>
      </c>
    </row>
    <row r="543" spans="2:7" ht="14.25" customHeight="1" x14ac:dyDescent="0.25">
      <c r="B543" s="3" t="s">
        <v>5</v>
      </c>
      <c r="C543" s="3" t="s">
        <v>36</v>
      </c>
      <c r="D543" s="9" t="s">
        <v>1617</v>
      </c>
      <c r="E543" s="4">
        <v>1</v>
      </c>
      <c r="F543" s="4">
        <v>346.26</v>
      </c>
      <c r="G543" s="16">
        <f t="shared" si="11"/>
        <v>346.26</v>
      </c>
    </row>
    <row r="544" spans="2:7" ht="14.25" customHeight="1" x14ac:dyDescent="0.25">
      <c r="B544" s="3" t="s">
        <v>5</v>
      </c>
      <c r="C544" s="3" t="s">
        <v>36</v>
      </c>
      <c r="D544" s="9" t="s">
        <v>1621</v>
      </c>
      <c r="E544" s="4">
        <v>1</v>
      </c>
      <c r="F544" s="4">
        <v>341.53</v>
      </c>
      <c r="G544" s="16">
        <f t="shared" si="11"/>
        <v>341.53</v>
      </c>
    </row>
    <row r="545" spans="2:7" ht="14.25" customHeight="1" x14ac:dyDescent="0.25">
      <c r="B545" s="3" t="s">
        <v>5</v>
      </c>
      <c r="C545" s="3" t="s">
        <v>36</v>
      </c>
      <c r="D545" s="9" t="s">
        <v>1623</v>
      </c>
      <c r="E545" s="4">
        <v>1</v>
      </c>
      <c r="F545" s="4">
        <v>354.24</v>
      </c>
      <c r="G545" s="16">
        <f t="shared" si="11"/>
        <v>354.24</v>
      </c>
    </row>
    <row r="546" spans="2:7" ht="14.25" customHeight="1" x14ac:dyDescent="0.25">
      <c r="B546" s="3" t="s">
        <v>5</v>
      </c>
      <c r="C546" s="3" t="s">
        <v>36</v>
      </c>
      <c r="D546" s="9" t="s">
        <v>1626</v>
      </c>
      <c r="E546" s="4">
        <v>1</v>
      </c>
      <c r="F546" s="4">
        <v>366.9</v>
      </c>
      <c r="G546" s="16">
        <f t="shared" si="11"/>
        <v>366.9</v>
      </c>
    </row>
    <row r="547" spans="2:7" ht="14.25" customHeight="1" x14ac:dyDescent="0.25">
      <c r="B547" s="3" t="s">
        <v>5</v>
      </c>
      <c r="C547" s="3" t="s">
        <v>36</v>
      </c>
      <c r="D547" s="9" t="s">
        <v>1632</v>
      </c>
      <c r="E547" s="4">
        <v>2</v>
      </c>
      <c r="F547" s="4">
        <v>426.29</v>
      </c>
      <c r="G547" s="16">
        <f t="shared" si="11"/>
        <v>852.58</v>
      </c>
    </row>
    <row r="548" spans="2:7" ht="14.25" customHeight="1" x14ac:dyDescent="0.25">
      <c r="B548" s="3" t="s">
        <v>5</v>
      </c>
      <c r="C548" s="3" t="s">
        <v>36</v>
      </c>
      <c r="D548" s="9" t="s">
        <v>1640</v>
      </c>
      <c r="E548" s="4">
        <v>1</v>
      </c>
      <c r="F548" s="4">
        <v>443.73</v>
      </c>
      <c r="G548" s="16">
        <f t="shared" si="11"/>
        <v>443.73</v>
      </c>
    </row>
    <row r="549" spans="2:7" ht="14.25" customHeight="1" x14ac:dyDescent="0.25">
      <c r="B549" s="3" t="s">
        <v>5</v>
      </c>
      <c r="C549" s="3" t="s">
        <v>36</v>
      </c>
      <c r="D549" s="9" t="s">
        <v>1680</v>
      </c>
      <c r="E549" s="4">
        <v>2</v>
      </c>
      <c r="F549" s="4">
        <v>349.36</v>
      </c>
      <c r="G549" s="16">
        <f t="shared" si="11"/>
        <v>698.72</v>
      </c>
    </row>
    <row r="550" spans="2:7" ht="14.25" customHeight="1" x14ac:dyDescent="0.25">
      <c r="B550" s="3" t="s">
        <v>5</v>
      </c>
      <c r="C550" s="3" t="s">
        <v>36</v>
      </c>
      <c r="D550" s="9" t="s">
        <v>1681</v>
      </c>
      <c r="E550" s="4">
        <v>1</v>
      </c>
      <c r="F550" s="4">
        <v>28834.240000000002</v>
      </c>
      <c r="G550" s="16">
        <f t="shared" si="11"/>
        <v>28834.240000000002</v>
      </c>
    </row>
    <row r="551" spans="2:7" ht="14.25" customHeight="1" x14ac:dyDescent="0.25">
      <c r="B551" s="3" t="s">
        <v>5</v>
      </c>
      <c r="C551" s="3" t="s">
        <v>36</v>
      </c>
      <c r="D551" s="9" t="s">
        <v>1682</v>
      </c>
      <c r="E551" s="4">
        <v>159</v>
      </c>
      <c r="F551" s="4">
        <v>49.61</v>
      </c>
      <c r="G551" s="16">
        <f t="shared" si="11"/>
        <v>7887.99</v>
      </c>
    </row>
    <row r="552" spans="2:7" ht="14.25" customHeight="1" x14ac:dyDescent="0.25">
      <c r="B552" s="3" t="s">
        <v>5</v>
      </c>
      <c r="C552" s="3" t="s">
        <v>36</v>
      </c>
      <c r="D552" s="9" t="s">
        <v>1683</v>
      </c>
      <c r="E552" s="4">
        <v>221</v>
      </c>
      <c r="F552" s="4">
        <v>52.48</v>
      </c>
      <c r="G552" s="16">
        <f t="shared" si="11"/>
        <v>11598.08</v>
      </c>
    </row>
    <row r="553" spans="2:7" ht="14.25" customHeight="1" x14ac:dyDescent="0.25">
      <c r="B553" s="3" t="s">
        <v>5</v>
      </c>
      <c r="C553" s="3" t="s">
        <v>36</v>
      </c>
      <c r="D553" s="9" t="s">
        <v>1684</v>
      </c>
      <c r="E553" s="4">
        <v>716</v>
      </c>
      <c r="F553" s="4">
        <v>55.21</v>
      </c>
      <c r="G553" s="16">
        <f t="shared" si="11"/>
        <v>39530.36</v>
      </c>
    </row>
    <row r="554" spans="2:7" ht="14.25" customHeight="1" x14ac:dyDescent="0.25">
      <c r="B554" s="3" t="s">
        <v>5</v>
      </c>
      <c r="C554" s="3" t="s">
        <v>36</v>
      </c>
      <c r="D554" s="9" t="s">
        <v>1685</v>
      </c>
      <c r="E554" s="4">
        <v>140</v>
      </c>
      <c r="F554" s="4">
        <v>67.53</v>
      </c>
      <c r="G554" s="16">
        <f t="shared" si="11"/>
        <v>9454.2000000000007</v>
      </c>
    </row>
    <row r="555" spans="2:7" ht="14.25" customHeight="1" x14ac:dyDescent="0.25">
      <c r="B555" s="3" t="s">
        <v>5</v>
      </c>
      <c r="C555" s="3" t="s">
        <v>36</v>
      </c>
      <c r="D555" s="9" t="s">
        <v>1686</v>
      </c>
      <c r="E555" s="4">
        <v>9</v>
      </c>
      <c r="F555" s="4">
        <v>112.26</v>
      </c>
      <c r="G555" s="16">
        <f t="shared" si="11"/>
        <v>1010.34</v>
      </c>
    </row>
    <row r="556" spans="2:7" ht="14.25" customHeight="1" x14ac:dyDescent="0.25">
      <c r="B556" s="3" t="s">
        <v>5</v>
      </c>
      <c r="C556" s="3" t="s">
        <v>36</v>
      </c>
      <c r="D556" s="9" t="s">
        <v>1687</v>
      </c>
      <c r="E556" s="4">
        <v>29</v>
      </c>
      <c r="F556" s="4">
        <v>115.93</v>
      </c>
      <c r="G556" s="16">
        <f t="shared" si="11"/>
        <v>3361.97</v>
      </c>
    </row>
    <row r="557" spans="2:7" ht="14.25" customHeight="1" x14ac:dyDescent="0.25">
      <c r="B557" s="3" t="s">
        <v>5</v>
      </c>
      <c r="C557" s="3" t="s">
        <v>36</v>
      </c>
      <c r="D557" s="9" t="s">
        <v>1688</v>
      </c>
      <c r="E557" s="4">
        <v>14</v>
      </c>
      <c r="F557" s="4">
        <v>123.42</v>
      </c>
      <c r="G557" s="16">
        <f t="shared" si="11"/>
        <v>1727.88</v>
      </c>
    </row>
    <row r="558" spans="2:7" ht="14.25" customHeight="1" x14ac:dyDescent="0.25">
      <c r="B558" s="3" t="s">
        <v>5</v>
      </c>
      <c r="C558" s="3" t="s">
        <v>36</v>
      </c>
      <c r="D558" s="9" t="s">
        <v>1689</v>
      </c>
      <c r="E558" s="4">
        <v>19</v>
      </c>
      <c r="F558" s="4">
        <v>127.16</v>
      </c>
      <c r="G558" s="16">
        <f t="shared" si="11"/>
        <v>2416.04</v>
      </c>
    </row>
    <row r="559" spans="2:7" ht="14.25" customHeight="1" x14ac:dyDescent="0.25">
      <c r="B559" s="3" t="s">
        <v>5</v>
      </c>
      <c r="C559" s="3" t="s">
        <v>36</v>
      </c>
      <c r="D559" s="9" t="s">
        <v>1690</v>
      </c>
      <c r="E559" s="4">
        <v>1</v>
      </c>
      <c r="F559" s="4">
        <v>233.54</v>
      </c>
      <c r="G559" s="16">
        <f t="shared" si="11"/>
        <v>233.54</v>
      </c>
    </row>
    <row r="560" spans="2:7" ht="14.25" customHeight="1" x14ac:dyDescent="0.25">
      <c r="B560" s="3" t="s">
        <v>5</v>
      </c>
      <c r="C560" s="3" t="s">
        <v>36</v>
      </c>
      <c r="D560" s="9" t="s">
        <v>1691</v>
      </c>
      <c r="E560" s="4">
        <v>2</v>
      </c>
      <c r="F560" s="4">
        <v>328.15</v>
      </c>
      <c r="G560" s="16">
        <f t="shared" si="11"/>
        <v>656.3</v>
      </c>
    </row>
    <row r="561" spans="2:7" ht="14.25" customHeight="1" x14ac:dyDescent="0.25">
      <c r="B561" s="3" t="s">
        <v>5</v>
      </c>
      <c r="C561" s="3" t="s">
        <v>36</v>
      </c>
      <c r="D561" s="9" t="s">
        <v>1692</v>
      </c>
      <c r="E561" s="4">
        <v>2</v>
      </c>
      <c r="F561" s="4">
        <v>396.08</v>
      </c>
      <c r="G561" s="16">
        <f t="shared" si="11"/>
        <v>792.16</v>
      </c>
    </row>
    <row r="562" spans="2:7" ht="14.25" customHeight="1" x14ac:dyDescent="0.25">
      <c r="B562" s="3" t="s">
        <v>5</v>
      </c>
      <c r="C562" s="3" t="s">
        <v>36</v>
      </c>
      <c r="D562" s="9" t="s">
        <v>1693</v>
      </c>
      <c r="E562" s="4">
        <v>2</v>
      </c>
      <c r="F562" s="4">
        <v>550.04999999999995</v>
      </c>
      <c r="G562" s="16">
        <f t="shared" si="11"/>
        <v>1100.0999999999999</v>
      </c>
    </row>
    <row r="563" spans="2:7" ht="14.25" customHeight="1" x14ac:dyDescent="0.25">
      <c r="B563" s="3" t="s">
        <v>5</v>
      </c>
      <c r="C563" s="3" t="s">
        <v>36</v>
      </c>
      <c r="D563" s="9" t="s">
        <v>1694</v>
      </c>
      <c r="E563" s="4">
        <v>1</v>
      </c>
      <c r="F563" s="4">
        <v>640.52</v>
      </c>
      <c r="G563" s="16">
        <f t="shared" si="11"/>
        <v>640.52</v>
      </c>
    </row>
    <row r="564" spans="2:7" ht="14.25" customHeight="1" x14ac:dyDescent="0.25">
      <c r="B564" s="3" t="s">
        <v>5</v>
      </c>
      <c r="C564" s="3" t="s">
        <v>36</v>
      </c>
      <c r="D564" s="9" t="s">
        <v>1695</v>
      </c>
      <c r="E564" s="4">
        <v>8</v>
      </c>
      <c r="F564" s="4">
        <v>624.05999999999995</v>
      </c>
      <c r="G564" s="16">
        <f t="shared" si="11"/>
        <v>4992.4799999999996</v>
      </c>
    </row>
    <row r="565" spans="2:7" ht="14.25" customHeight="1" x14ac:dyDescent="0.25">
      <c r="B565" s="3" t="s">
        <v>5</v>
      </c>
      <c r="C565" s="3" t="s">
        <v>36</v>
      </c>
      <c r="D565" s="9" t="s">
        <v>1696</v>
      </c>
      <c r="E565" s="4">
        <v>12</v>
      </c>
      <c r="F565" s="4">
        <v>550.04999999999995</v>
      </c>
      <c r="G565" s="16">
        <f t="shared" si="11"/>
        <v>6600.6</v>
      </c>
    </row>
    <row r="566" spans="2:7" ht="14.25" customHeight="1" x14ac:dyDescent="0.25">
      <c r="B566" s="3" t="s">
        <v>5</v>
      </c>
      <c r="C566" s="3" t="s">
        <v>36</v>
      </c>
      <c r="D566" s="9" t="s">
        <v>1697</v>
      </c>
      <c r="E566" s="4">
        <v>5</v>
      </c>
      <c r="F566" s="4">
        <v>451.85</v>
      </c>
      <c r="G566" s="16">
        <f t="shared" si="11"/>
        <v>2259.25</v>
      </c>
    </row>
    <row r="567" spans="2:7" ht="14.25" customHeight="1" x14ac:dyDescent="0.25">
      <c r="B567" s="3" t="s">
        <v>5</v>
      </c>
      <c r="C567" s="3" t="s">
        <v>36</v>
      </c>
      <c r="D567" s="9" t="s">
        <v>1698</v>
      </c>
      <c r="E567" s="4">
        <v>25</v>
      </c>
      <c r="F567" s="4">
        <v>472.92</v>
      </c>
      <c r="G567" s="16">
        <f t="shared" si="11"/>
        <v>11823</v>
      </c>
    </row>
    <row r="568" spans="2:7" ht="14.25" customHeight="1" x14ac:dyDescent="0.25">
      <c r="B568" s="3" t="s">
        <v>5</v>
      </c>
      <c r="C568" s="3" t="s">
        <v>36</v>
      </c>
      <c r="D568" s="9" t="s">
        <v>1699</v>
      </c>
      <c r="E568" s="4">
        <v>12</v>
      </c>
      <c r="F568" s="4">
        <v>640.52</v>
      </c>
      <c r="G568" s="16">
        <f t="shared" si="11"/>
        <v>7686.24</v>
      </c>
    </row>
    <row r="569" spans="2:7" ht="14.25" customHeight="1" x14ac:dyDescent="0.25">
      <c r="B569" s="3" t="s">
        <v>5</v>
      </c>
      <c r="C569" s="3" t="s">
        <v>36</v>
      </c>
      <c r="D569" s="9" t="s">
        <v>1700</v>
      </c>
      <c r="E569" s="4">
        <v>5</v>
      </c>
      <c r="F569" s="4">
        <v>501.2</v>
      </c>
      <c r="G569" s="16">
        <f t="shared" si="11"/>
        <v>2506</v>
      </c>
    </row>
    <row r="570" spans="2:7" ht="14.25" customHeight="1" x14ac:dyDescent="0.25">
      <c r="B570" s="3" t="s">
        <v>5</v>
      </c>
      <c r="C570" s="3" t="s">
        <v>36</v>
      </c>
      <c r="D570" s="9" t="s">
        <v>1701</v>
      </c>
      <c r="E570" s="4">
        <v>8</v>
      </c>
      <c r="F570" s="4">
        <v>624.05999999999995</v>
      </c>
      <c r="G570" s="16">
        <f t="shared" si="11"/>
        <v>4992.4799999999996</v>
      </c>
    </row>
    <row r="571" spans="2:7" ht="14.25" customHeight="1" x14ac:dyDescent="0.25">
      <c r="B571" s="3" t="s">
        <v>5</v>
      </c>
      <c r="C571" s="3" t="s">
        <v>36</v>
      </c>
      <c r="D571" s="9" t="s">
        <v>1702</v>
      </c>
      <c r="E571" s="4">
        <v>5</v>
      </c>
      <c r="F571" s="4">
        <v>517.54</v>
      </c>
      <c r="G571" s="16">
        <f t="shared" si="11"/>
        <v>2587.6999999999998</v>
      </c>
    </row>
    <row r="572" spans="2:7" ht="14.25" customHeight="1" x14ac:dyDescent="0.25">
      <c r="B572" s="3" t="s">
        <v>5</v>
      </c>
      <c r="C572" s="3" t="s">
        <v>36</v>
      </c>
      <c r="D572" s="9" t="s">
        <v>1703</v>
      </c>
      <c r="E572" s="4">
        <v>2</v>
      </c>
      <c r="F572" s="4">
        <v>569.13</v>
      </c>
      <c r="G572" s="16">
        <f t="shared" si="11"/>
        <v>1138.26</v>
      </c>
    </row>
    <row r="573" spans="2:7" ht="14.25" customHeight="1" x14ac:dyDescent="0.25">
      <c r="B573" s="3" t="s">
        <v>5</v>
      </c>
      <c r="C573" s="3" t="s">
        <v>36</v>
      </c>
      <c r="D573" s="9" t="s">
        <v>1704</v>
      </c>
      <c r="E573" s="4">
        <v>1</v>
      </c>
      <c r="F573" s="4">
        <v>598.16999999999996</v>
      </c>
      <c r="G573" s="16">
        <f t="shared" si="11"/>
        <v>598.16999999999996</v>
      </c>
    </row>
    <row r="574" spans="2:7" ht="14.25" customHeight="1" x14ac:dyDescent="0.25">
      <c r="B574" s="3" t="s">
        <v>5</v>
      </c>
      <c r="C574" s="3" t="s">
        <v>36</v>
      </c>
      <c r="D574" s="9" t="s">
        <v>1705</v>
      </c>
      <c r="E574" s="4">
        <v>10</v>
      </c>
      <c r="F574" s="4">
        <v>598.16999999999996</v>
      </c>
      <c r="G574" s="16">
        <f t="shared" si="11"/>
        <v>5981.7</v>
      </c>
    </row>
    <row r="575" spans="2:7" ht="14.25" customHeight="1" x14ac:dyDescent="0.25">
      <c r="B575" s="3" t="s">
        <v>5</v>
      </c>
      <c r="C575" s="3" t="s">
        <v>36</v>
      </c>
      <c r="D575" s="9" t="s">
        <v>1706</v>
      </c>
      <c r="E575" s="4">
        <v>16</v>
      </c>
      <c r="F575" s="4">
        <v>479.99</v>
      </c>
      <c r="G575" s="16">
        <f t="shared" si="11"/>
        <v>7679.84</v>
      </c>
    </row>
    <row r="576" spans="2:7" ht="14.25" customHeight="1" x14ac:dyDescent="0.25">
      <c r="B576" s="3" t="s">
        <v>5</v>
      </c>
      <c r="C576" s="3" t="s">
        <v>36</v>
      </c>
      <c r="D576" s="9" t="s">
        <v>1707</v>
      </c>
      <c r="E576" s="4">
        <v>8</v>
      </c>
      <c r="F576" s="4">
        <v>501.2</v>
      </c>
      <c r="G576" s="16">
        <f t="shared" si="11"/>
        <v>4009.6</v>
      </c>
    </row>
    <row r="577" spans="2:7" ht="14.25" customHeight="1" x14ac:dyDescent="0.25">
      <c r="B577" s="3" t="s">
        <v>5</v>
      </c>
      <c r="C577" s="3" t="s">
        <v>36</v>
      </c>
      <c r="D577" s="9" t="s">
        <v>1708</v>
      </c>
      <c r="E577" s="4">
        <v>2</v>
      </c>
      <c r="F577" s="4">
        <v>489.36</v>
      </c>
      <c r="G577" s="16">
        <f t="shared" si="11"/>
        <v>978.72</v>
      </c>
    </row>
    <row r="578" spans="2:7" ht="14.25" customHeight="1" x14ac:dyDescent="0.25">
      <c r="B578" s="3" t="s">
        <v>5</v>
      </c>
      <c r="C578" s="3" t="s">
        <v>36</v>
      </c>
      <c r="D578" s="9" t="s">
        <v>1709</v>
      </c>
      <c r="E578" s="4">
        <v>2</v>
      </c>
      <c r="F578" s="4">
        <v>517.54</v>
      </c>
      <c r="G578" s="16">
        <f t="shared" si="11"/>
        <v>1035.08</v>
      </c>
    </row>
    <row r="579" spans="2:7" ht="14.25" customHeight="1" x14ac:dyDescent="0.25">
      <c r="B579" s="3" t="s">
        <v>5</v>
      </c>
      <c r="C579" s="3" t="s">
        <v>36</v>
      </c>
      <c r="D579" s="9" t="s">
        <v>1710</v>
      </c>
      <c r="E579" s="4">
        <v>2</v>
      </c>
      <c r="F579" s="4">
        <v>510.27</v>
      </c>
      <c r="G579" s="16">
        <f t="shared" si="11"/>
        <v>1020.54</v>
      </c>
    </row>
    <row r="580" spans="2:7" ht="14.25" customHeight="1" x14ac:dyDescent="0.25">
      <c r="B580" s="3" t="s">
        <v>5</v>
      </c>
      <c r="C580" s="3" t="s">
        <v>36</v>
      </c>
      <c r="D580" s="9" t="s">
        <v>1711</v>
      </c>
      <c r="E580" s="4">
        <v>1</v>
      </c>
      <c r="F580" s="4">
        <v>377.09</v>
      </c>
      <c r="G580" s="16">
        <f t="shared" ref="G580:G585" si="12">ROUND(E580*F580,2)</f>
        <v>377.09</v>
      </c>
    </row>
    <row r="581" spans="2:7" ht="14.25" customHeight="1" x14ac:dyDescent="0.25">
      <c r="B581" s="3" t="s">
        <v>5</v>
      </c>
      <c r="C581" s="3" t="s">
        <v>36</v>
      </c>
      <c r="D581" s="9" t="s">
        <v>1712</v>
      </c>
      <c r="E581" s="4">
        <v>1</v>
      </c>
      <c r="F581" s="4">
        <v>373.24</v>
      </c>
      <c r="G581" s="16">
        <f t="shared" si="12"/>
        <v>373.24</v>
      </c>
    </row>
    <row r="582" spans="2:7" ht="14.25" customHeight="1" x14ac:dyDescent="0.25">
      <c r="B582" s="3" t="s">
        <v>5</v>
      </c>
      <c r="C582" s="3" t="s">
        <v>52</v>
      </c>
      <c r="D582" s="9" t="s">
        <v>1713</v>
      </c>
      <c r="E582" s="4">
        <v>235</v>
      </c>
      <c r="F582" s="4">
        <v>137.74</v>
      </c>
      <c r="G582" s="16">
        <f t="shared" si="12"/>
        <v>32368.9</v>
      </c>
    </row>
    <row r="583" spans="2:7" ht="14.25" customHeight="1" x14ac:dyDescent="0.25">
      <c r="B583" s="3" t="s">
        <v>5</v>
      </c>
      <c r="C583" s="3" t="s">
        <v>52</v>
      </c>
      <c r="D583" s="9" t="s">
        <v>1714</v>
      </c>
      <c r="E583" s="4">
        <v>46</v>
      </c>
      <c r="F583" s="4">
        <v>138.71</v>
      </c>
      <c r="G583" s="16">
        <f t="shared" si="12"/>
        <v>6380.66</v>
      </c>
    </row>
    <row r="584" spans="2:7" ht="14.25" customHeight="1" x14ac:dyDescent="0.25">
      <c r="B584" s="3" t="s">
        <v>5</v>
      </c>
      <c r="C584" s="3" t="s">
        <v>52</v>
      </c>
      <c r="D584" s="9" t="s">
        <v>1715</v>
      </c>
      <c r="E584" s="4">
        <v>212</v>
      </c>
      <c r="F584" s="4">
        <v>165.65</v>
      </c>
      <c r="G584" s="16">
        <f t="shared" si="12"/>
        <v>35117.800000000003</v>
      </c>
    </row>
    <row r="585" spans="2:7" ht="14.25" customHeight="1" x14ac:dyDescent="0.25">
      <c r="B585" s="5"/>
      <c r="C585" s="5"/>
      <c r="D585" s="10" t="s">
        <v>1716</v>
      </c>
      <c r="E585" s="4">
        <v>1</v>
      </c>
      <c r="F585" s="6">
        <f>SUM(G388:G584)</f>
        <v>2533424.4700000002</v>
      </c>
      <c r="G585" s="17">
        <f t="shared" si="12"/>
        <v>2533424.4700000002</v>
      </c>
    </row>
    <row r="586" spans="2:7" ht="14.25" customHeight="1" x14ac:dyDescent="0.25">
      <c r="B586" s="31" t="s">
        <v>4</v>
      </c>
      <c r="C586" s="31" t="s">
        <v>1717</v>
      </c>
      <c r="D586" s="31" t="s">
        <v>1718</v>
      </c>
      <c r="E586" s="31">
        <f>E651</f>
        <v>1</v>
      </c>
      <c r="F586" s="31">
        <f>F651</f>
        <v>544631.30000000005</v>
      </c>
      <c r="G586" s="32">
        <f>G651</f>
        <v>544631.30000000005</v>
      </c>
    </row>
    <row r="587" spans="2:7" ht="14.25" customHeight="1" x14ac:dyDescent="0.25">
      <c r="B587" s="3" t="s">
        <v>5</v>
      </c>
      <c r="C587" s="3" t="s">
        <v>36</v>
      </c>
      <c r="D587" s="9" t="s">
        <v>1719</v>
      </c>
      <c r="E587" s="4">
        <v>1</v>
      </c>
      <c r="F587" s="4">
        <v>24098.27</v>
      </c>
      <c r="G587" s="16">
        <f t="shared" ref="G587:G650" si="13">ROUND(E587*F587,2)</f>
        <v>24098.27</v>
      </c>
    </row>
    <row r="588" spans="2:7" ht="14.25" customHeight="1" x14ac:dyDescent="0.25">
      <c r="B588" s="3" t="s">
        <v>5</v>
      </c>
      <c r="C588" s="3" t="s">
        <v>36</v>
      </c>
      <c r="D588" s="9" t="s">
        <v>1720</v>
      </c>
      <c r="E588" s="4">
        <v>1</v>
      </c>
      <c r="F588" s="4">
        <v>8496.08</v>
      </c>
      <c r="G588" s="16">
        <f t="shared" si="13"/>
        <v>8496.08</v>
      </c>
    </row>
    <row r="589" spans="2:7" ht="14.25" customHeight="1" x14ac:dyDescent="0.25">
      <c r="B589" s="3" t="s">
        <v>5</v>
      </c>
      <c r="C589" s="3" t="s">
        <v>36</v>
      </c>
      <c r="D589" s="9" t="s">
        <v>1721</v>
      </c>
      <c r="E589" s="4">
        <v>1</v>
      </c>
      <c r="F589" s="4">
        <v>42816.34</v>
      </c>
      <c r="G589" s="16">
        <f t="shared" si="13"/>
        <v>42816.34</v>
      </c>
    </row>
    <row r="590" spans="2:7" ht="14.25" customHeight="1" x14ac:dyDescent="0.25">
      <c r="B590" s="3" t="s">
        <v>5</v>
      </c>
      <c r="C590" s="3" t="s">
        <v>36</v>
      </c>
      <c r="D590" s="9" t="s">
        <v>1722</v>
      </c>
      <c r="E590" s="4">
        <v>1</v>
      </c>
      <c r="F590" s="4">
        <v>15374.5</v>
      </c>
      <c r="G590" s="16">
        <f t="shared" si="13"/>
        <v>15374.5</v>
      </c>
    </row>
    <row r="591" spans="2:7" ht="14.25" customHeight="1" x14ac:dyDescent="0.25">
      <c r="B591" s="3" t="s">
        <v>5</v>
      </c>
      <c r="C591" s="3" t="s">
        <v>36</v>
      </c>
      <c r="D591" s="9" t="s">
        <v>1723</v>
      </c>
      <c r="E591" s="4">
        <v>1</v>
      </c>
      <c r="F591" s="4">
        <v>3141.42</v>
      </c>
      <c r="G591" s="16">
        <f t="shared" si="13"/>
        <v>3141.42</v>
      </c>
    </row>
    <row r="592" spans="2:7" ht="14.25" customHeight="1" x14ac:dyDescent="0.25">
      <c r="B592" s="3" t="s">
        <v>5</v>
      </c>
      <c r="C592" s="3" t="s">
        <v>36</v>
      </c>
      <c r="D592" s="9" t="s">
        <v>1724</v>
      </c>
      <c r="E592" s="4">
        <v>1</v>
      </c>
      <c r="F592" s="4">
        <v>4800.96</v>
      </c>
      <c r="G592" s="16">
        <f t="shared" si="13"/>
        <v>4800.96</v>
      </c>
    </row>
    <row r="593" spans="2:7" ht="14.25" customHeight="1" x14ac:dyDescent="0.25">
      <c r="B593" s="3" t="s">
        <v>5</v>
      </c>
      <c r="C593" s="3" t="s">
        <v>36</v>
      </c>
      <c r="D593" s="9" t="s">
        <v>1725</v>
      </c>
      <c r="E593" s="4">
        <v>1</v>
      </c>
      <c r="F593" s="4">
        <v>2816.11</v>
      </c>
      <c r="G593" s="16">
        <f t="shared" si="13"/>
        <v>2816.11</v>
      </c>
    </row>
    <row r="594" spans="2:7" ht="14.25" customHeight="1" x14ac:dyDescent="0.25">
      <c r="B594" s="3" t="s">
        <v>5</v>
      </c>
      <c r="C594" s="3" t="s">
        <v>36</v>
      </c>
      <c r="D594" s="9" t="s">
        <v>1726</v>
      </c>
      <c r="E594" s="4">
        <v>1</v>
      </c>
      <c r="F594" s="4">
        <v>8519.65</v>
      </c>
      <c r="G594" s="16">
        <f t="shared" si="13"/>
        <v>8519.65</v>
      </c>
    </row>
    <row r="595" spans="2:7" ht="14.25" customHeight="1" x14ac:dyDescent="0.25">
      <c r="B595" s="3" t="s">
        <v>5</v>
      </c>
      <c r="C595" s="3" t="s">
        <v>36</v>
      </c>
      <c r="D595" s="9" t="s">
        <v>1727</v>
      </c>
      <c r="E595" s="4">
        <v>1</v>
      </c>
      <c r="F595" s="4">
        <v>11247.3</v>
      </c>
      <c r="G595" s="16">
        <f t="shared" si="13"/>
        <v>11247.3</v>
      </c>
    </row>
    <row r="596" spans="2:7" ht="14.25" customHeight="1" x14ac:dyDescent="0.25">
      <c r="B596" s="3" t="s">
        <v>5</v>
      </c>
      <c r="C596" s="3" t="s">
        <v>36</v>
      </c>
      <c r="D596" s="9" t="s">
        <v>1728</v>
      </c>
      <c r="E596" s="4">
        <v>1</v>
      </c>
      <c r="F596" s="4">
        <v>15472.9</v>
      </c>
      <c r="G596" s="16">
        <f t="shared" si="13"/>
        <v>15472.9</v>
      </c>
    </row>
    <row r="597" spans="2:7" ht="14.25" customHeight="1" x14ac:dyDescent="0.25">
      <c r="B597" s="3" t="s">
        <v>5</v>
      </c>
      <c r="C597" s="3" t="s">
        <v>36</v>
      </c>
      <c r="D597" s="9" t="s">
        <v>1729</v>
      </c>
      <c r="E597" s="4">
        <v>1</v>
      </c>
      <c r="F597" s="4">
        <v>11699.9</v>
      </c>
      <c r="G597" s="16">
        <f t="shared" si="13"/>
        <v>11699.9</v>
      </c>
    </row>
    <row r="598" spans="2:7" ht="14.25" customHeight="1" x14ac:dyDescent="0.25">
      <c r="B598" s="3" t="s">
        <v>5</v>
      </c>
      <c r="C598" s="3" t="s">
        <v>36</v>
      </c>
      <c r="D598" s="9" t="s">
        <v>1730</v>
      </c>
      <c r="E598" s="4">
        <v>1</v>
      </c>
      <c r="F598" s="4">
        <v>10912.98</v>
      </c>
      <c r="G598" s="16">
        <f t="shared" si="13"/>
        <v>10912.98</v>
      </c>
    </row>
    <row r="599" spans="2:7" ht="14.25" customHeight="1" x14ac:dyDescent="0.25">
      <c r="B599" s="3" t="s">
        <v>5</v>
      </c>
      <c r="C599" s="3" t="s">
        <v>36</v>
      </c>
      <c r="D599" s="9" t="s">
        <v>1731</v>
      </c>
      <c r="E599" s="4">
        <v>1</v>
      </c>
      <c r="F599" s="4">
        <v>7820.72</v>
      </c>
      <c r="G599" s="16">
        <f t="shared" si="13"/>
        <v>7820.72</v>
      </c>
    </row>
    <row r="600" spans="2:7" ht="14.25" customHeight="1" x14ac:dyDescent="0.25">
      <c r="B600" s="3" t="s">
        <v>5</v>
      </c>
      <c r="C600" s="3" t="s">
        <v>36</v>
      </c>
      <c r="D600" s="9" t="s">
        <v>1732</v>
      </c>
      <c r="E600" s="4">
        <v>1</v>
      </c>
      <c r="F600" s="4">
        <v>9641.4500000000007</v>
      </c>
      <c r="G600" s="16">
        <f t="shared" si="13"/>
        <v>9641.4500000000007</v>
      </c>
    </row>
    <row r="601" spans="2:7" ht="14.25" customHeight="1" x14ac:dyDescent="0.25">
      <c r="B601" s="3" t="s">
        <v>5</v>
      </c>
      <c r="C601" s="3" t="s">
        <v>36</v>
      </c>
      <c r="D601" s="9" t="s">
        <v>1733</v>
      </c>
      <c r="E601" s="4">
        <v>1</v>
      </c>
      <c r="F601" s="4">
        <v>14811.02</v>
      </c>
      <c r="G601" s="16">
        <f t="shared" si="13"/>
        <v>14811.02</v>
      </c>
    </row>
    <row r="602" spans="2:7" ht="14.25" customHeight="1" x14ac:dyDescent="0.25">
      <c r="B602" s="3" t="s">
        <v>5</v>
      </c>
      <c r="C602" s="3" t="s">
        <v>36</v>
      </c>
      <c r="D602" s="9" t="s">
        <v>1734</v>
      </c>
      <c r="E602" s="4">
        <v>1</v>
      </c>
      <c r="F602" s="4">
        <v>2307.9699999999998</v>
      </c>
      <c r="G602" s="16">
        <f t="shared" si="13"/>
        <v>2307.9699999999998</v>
      </c>
    </row>
    <row r="603" spans="2:7" ht="14.25" customHeight="1" x14ac:dyDescent="0.25">
      <c r="B603" s="3" t="s">
        <v>5</v>
      </c>
      <c r="C603" s="3" t="s">
        <v>36</v>
      </c>
      <c r="D603" s="9" t="s">
        <v>1735</v>
      </c>
      <c r="E603" s="4">
        <v>1</v>
      </c>
      <c r="F603" s="4">
        <v>2066.11</v>
      </c>
      <c r="G603" s="16">
        <f t="shared" si="13"/>
        <v>2066.11</v>
      </c>
    </row>
    <row r="604" spans="2:7" ht="14.25" customHeight="1" x14ac:dyDescent="0.25">
      <c r="B604" s="3" t="s">
        <v>5</v>
      </c>
      <c r="C604" s="3" t="s">
        <v>36</v>
      </c>
      <c r="D604" s="9" t="s">
        <v>1736</v>
      </c>
      <c r="E604" s="4">
        <v>1</v>
      </c>
      <c r="F604" s="4">
        <v>2304.67</v>
      </c>
      <c r="G604" s="16">
        <f t="shared" si="13"/>
        <v>2304.67</v>
      </c>
    </row>
    <row r="605" spans="2:7" ht="14.25" customHeight="1" x14ac:dyDescent="0.25">
      <c r="B605" s="3" t="s">
        <v>5</v>
      </c>
      <c r="C605" s="3" t="s">
        <v>36</v>
      </c>
      <c r="D605" s="9" t="s">
        <v>1737</v>
      </c>
      <c r="E605" s="4">
        <v>1</v>
      </c>
      <c r="F605" s="4">
        <v>2374.17</v>
      </c>
      <c r="G605" s="16">
        <f t="shared" si="13"/>
        <v>2374.17</v>
      </c>
    </row>
    <row r="606" spans="2:7" ht="14.25" customHeight="1" x14ac:dyDescent="0.25">
      <c r="B606" s="3" t="s">
        <v>5</v>
      </c>
      <c r="C606" s="3" t="s">
        <v>36</v>
      </c>
      <c r="D606" s="9" t="s">
        <v>1738</v>
      </c>
      <c r="E606" s="4">
        <v>1</v>
      </c>
      <c r="F606" s="4">
        <v>3529.11</v>
      </c>
      <c r="G606" s="16">
        <f t="shared" si="13"/>
        <v>3529.11</v>
      </c>
    </row>
    <row r="607" spans="2:7" ht="14.25" customHeight="1" x14ac:dyDescent="0.25">
      <c r="B607" s="3" t="s">
        <v>5</v>
      </c>
      <c r="C607" s="3" t="s">
        <v>36</v>
      </c>
      <c r="D607" s="9" t="s">
        <v>1739</v>
      </c>
      <c r="E607" s="4">
        <v>1</v>
      </c>
      <c r="F607" s="4">
        <v>2616.13</v>
      </c>
      <c r="G607" s="16">
        <f t="shared" si="13"/>
        <v>2616.13</v>
      </c>
    </row>
    <row r="608" spans="2:7" ht="14.25" customHeight="1" x14ac:dyDescent="0.25">
      <c r="B608" s="3" t="s">
        <v>5</v>
      </c>
      <c r="C608" s="3" t="s">
        <v>36</v>
      </c>
      <c r="D608" s="9" t="s">
        <v>1740</v>
      </c>
      <c r="E608" s="4">
        <v>1</v>
      </c>
      <c r="F608" s="4">
        <v>3324.01</v>
      </c>
      <c r="G608" s="16">
        <f t="shared" si="13"/>
        <v>3324.01</v>
      </c>
    </row>
    <row r="609" spans="2:7" ht="14.25" customHeight="1" x14ac:dyDescent="0.25">
      <c r="B609" s="3" t="s">
        <v>5</v>
      </c>
      <c r="C609" s="3" t="s">
        <v>36</v>
      </c>
      <c r="D609" s="9" t="s">
        <v>1741</v>
      </c>
      <c r="E609" s="4">
        <v>1</v>
      </c>
      <c r="F609" s="4">
        <v>3198.45</v>
      </c>
      <c r="G609" s="16">
        <f t="shared" si="13"/>
        <v>3198.45</v>
      </c>
    </row>
    <row r="610" spans="2:7" ht="14.25" customHeight="1" x14ac:dyDescent="0.25">
      <c r="B610" s="3" t="s">
        <v>5</v>
      </c>
      <c r="C610" s="3" t="s">
        <v>36</v>
      </c>
      <c r="D610" s="9" t="s">
        <v>1742</v>
      </c>
      <c r="E610" s="4">
        <v>1</v>
      </c>
      <c r="F610" s="4">
        <v>1943.08</v>
      </c>
      <c r="G610" s="16">
        <f t="shared" si="13"/>
        <v>1943.08</v>
      </c>
    </row>
    <row r="611" spans="2:7" ht="14.25" customHeight="1" x14ac:dyDescent="0.25">
      <c r="B611" s="3" t="s">
        <v>5</v>
      </c>
      <c r="C611" s="3" t="s">
        <v>36</v>
      </c>
      <c r="D611" s="9" t="s">
        <v>1743</v>
      </c>
      <c r="E611" s="4">
        <v>1</v>
      </c>
      <c r="F611" s="4">
        <v>1846.6</v>
      </c>
      <c r="G611" s="16">
        <f t="shared" si="13"/>
        <v>1846.6</v>
      </c>
    </row>
    <row r="612" spans="2:7" ht="14.25" customHeight="1" x14ac:dyDescent="0.25">
      <c r="B612" s="3" t="s">
        <v>5</v>
      </c>
      <c r="C612" s="3" t="s">
        <v>36</v>
      </c>
      <c r="D612" s="9" t="s">
        <v>1744</v>
      </c>
      <c r="E612" s="4">
        <v>1</v>
      </c>
      <c r="F612" s="4">
        <v>7950.45</v>
      </c>
      <c r="G612" s="16">
        <f t="shared" si="13"/>
        <v>7950.45</v>
      </c>
    </row>
    <row r="613" spans="2:7" ht="14.25" customHeight="1" x14ac:dyDescent="0.25">
      <c r="B613" s="3" t="s">
        <v>5</v>
      </c>
      <c r="C613" s="3" t="s">
        <v>36</v>
      </c>
      <c r="D613" s="9" t="s">
        <v>1745</v>
      </c>
      <c r="E613" s="4">
        <v>1</v>
      </c>
      <c r="F613" s="4">
        <v>5027</v>
      </c>
      <c r="G613" s="16">
        <f t="shared" si="13"/>
        <v>5027</v>
      </c>
    </row>
    <row r="614" spans="2:7" ht="14.25" customHeight="1" x14ac:dyDescent="0.25">
      <c r="B614" s="3" t="s">
        <v>5</v>
      </c>
      <c r="C614" s="3" t="s">
        <v>36</v>
      </c>
      <c r="D614" s="9" t="s">
        <v>1746</v>
      </c>
      <c r="E614" s="4">
        <v>1</v>
      </c>
      <c r="F614" s="4">
        <v>4476.05</v>
      </c>
      <c r="G614" s="16">
        <f t="shared" si="13"/>
        <v>4476.05</v>
      </c>
    </row>
    <row r="615" spans="2:7" ht="14.25" customHeight="1" x14ac:dyDescent="0.25">
      <c r="B615" s="3" t="s">
        <v>5</v>
      </c>
      <c r="C615" s="3" t="s">
        <v>36</v>
      </c>
      <c r="D615" s="9" t="s">
        <v>1747</v>
      </c>
      <c r="E615" s="4">
        <v>1</v>
      </c>
      <c r="F615" s="4">
        <v>7950.45</v>
      </c>
      <c r="G615" s="16">
        <f t="shared" si="13"/>
        <v>7950.45</v>
      </c>
    </row>
    <row r="616" spans="2:7" ht="14.25" customHeight="1" x14ac:dyDescent="0.25">
      <c r="B616" s="3" t="s">
        <v>5</v>
      </c>
      <c r="C616" s="3" t="s">
        <v>36</v>
      </c>
      <c r="D616" s="9" t="s">
        <v>1748</v>
      </c>
      <c r="E616" s="4">
        <v>1</v>
      </c>
      <c r="F616" s="4">
        <v>4806.46</v>
      </c>
      <c r="G616" s="16">
        <f t="shared" si="13"/>
        <v>4806.46</v>
      </c>
    </row>
    <row r="617" spans="2:7" ht="14.25" customHeight="1" x14ac:dyDescent="0.25">
      <c r="B617" s="3" t="s">
        <v>5</v>
      </c>
      <c r="C617" s="3" t="s">
        <v>36</v>
      </c>
      <c r="D617" s="9" t="s">
        <v>1749</v>
      </c>
      <c r="E617" s="4">
        <v>1</v>
      </c>
      <c r="F617" s="4">
        <v>3141.76</v>
      </c>
      <c r="G617" s="16">
        <f t="shared" si="13"/>
        <v>3141.76</v>
      </c>
    </row>
    <row r="618" spans="2:7" ht="14.25" customHeight="1" x14ac:dyDescent="0.25">
      <c r="B618" s="3" t="s">
        <v>5</v>
      </c>
      <c r="C618" s="3" t="s">
        <v>36</v>
      </c>
      <c r="D618" s="9" t="s">
        <v>1750</v>
      </c>
      <c r="E618" s="4">
        <v>1</v>
      </c>
      <c r="F618" s="4">
        <v>3128.01</v>
      </c>
      <c r="G618" s="16">
        <f t="shared" si="13"/>
        <v>3128.01</v>
      </c>
    </row>
    <row r="619" spans="2:7" ht="14.25" customHeight="1" x14ac:dyDescent="0.25">
      <c r="B619" s="3" t="s">
        <v>5</v>
      </c>
      <c r="C619" s="3" t="s">
        <v>36</v>
      </c>
      <c r="D619" s="9" t="s">
        <v>1751</v>
      </c>
      <c r="E619" s="4">
        <v>1</v>
      </c>
      <c r="F619" s="4">
        <v>2629.91</v>
      </c>
      <c r="G619" s="16">
        <f t="shared" si="13"/>
        <v>2629.91</v>
      </c>
    </row>
    <row r="620" spans="2:7" ht="14.25" customHeight="1" x14ac:dyDescent="0.25">
      <c r="B620" s="3" t="s">
        <v>5</v>
      </c>
      <c r="C620" s="3" t="s">
        <v>36</v>
      </c>
      <c r="D620" s="9" t="s">
        <v>1752</v>
      </c>
      <c r="E620" s="4">
        <v>1</v>
      </c>
      <c r="F620" s="4">
        <v>2421.79</v>
      </c>
      <c r="G620" s="16">
        <f t="shared" si="13"/>
        <v>2421.79</v>
      </c>
    </row>
    <row r="621" spans="2:7" ht="14.25" customHeight="1" x14ac:dyDescent="0.25">
      <c r="B621" s="3" t="s">
        <v>5</v>
      </c>
      <c r="C621" s="3" t="s">
        <v>36</v>
      </c>
      <c r="D621" s="9" t="s">
        <v>1753</v>
      </c>
      <c r="E621" s="4">
        <v>31</v>
      </c>
      <c r="F621" s="4">
        <v>183.22</v>
      </c>
      <c r="G621" s="16">
        <f t="shared" si="13"/>
        <v>5679.82</v>
      </c>
    </row>
    <row r="622" spans="2:7" ht="14.25" customHeight="1" x14ac:dyDescent="0.25">
      <c r="B622" s="3" t="s">
        <v>5</v>
      </c>
      <c r="C622" s="3" t="s">
        <v>28</v>
      </c>
      <c r="D622" s="9" t="s">
        <v>1754</v>
      </c>
      <c r="E622" s="4">
        <v>1540</v>
      </c>
      <c r="F622" s="4">
        <v>14.08</v>
      </c>
      <c r="G622" s="16">
        <f t="shared" si="13"/>
        <v>21683.200000000001</v>
      </c>
    </row>
    <row r="623" spans="2:7" ht="14.25" customHeight="1" x14ac:dyDescent="0.25">
      <c r="B623" s="3" t="s">
        <v>5</v>
      </c>
      <c r="C623" s="3" t="s">
        <v>28</v>
      </c>
      <c r="D623" s="9" t="s">
        <v>1755</v>
      </c>
      <c r="E623" s="4">
        <v>637</v>
      </c>
      <c r="F623" s="4">
        <v>16.05</v>
      </c>
      <c r="G623" s="16">
        <f t="shared" si="13"/>
        <v>10223.85</v>
      </c>
    </row>
    <row r="624" spans="2:7" ht="14.25" customHeight="1" x14ac:dyDescent="0.25">
      <c r="B624" s="3" t="s">
        <v>5</v>
      </c>
      <c r="C624" s="3" t="s">
        <v>28</v>
      </c>
      <c r="D624" s="9" t="s">
        <v>1756</v>
      </c>
      <c r="E624" s="4">
        <v>81</v>
      </c>
      <c r="F624" s="4">
        <v>18.309999999999999</v>
      </c>
      <c r="G624" s="16">
        <f t="shared" si="13"/>
        <v>1483.11</v>
      </c>
    </row>
    <row r="625" spans="2:7" ht="14.25" customHeight="1" x14ac:dyDescent="0.25">
      <c r="B625" s="3" t="s">
        <v>5</v>
      </c>
      <c r="C625" s="3" t="s">
        <v>28</v>
      </c>
      <c r="D625" s="9" t="s">
        <v>1757</v>
      </c>
      <c r="E625" s="4">
        <v>122</v>
      </c>
      <c r="F625" s="4">
        <v>22.75</v>
      </c>
      <c r="G625" s="16">
        <f t="shared" si="13"/>
        <v>2775.5</v>
      </c>
    </row>
    <row r="626" spans="2:7" ht="14.25" customHeight="1" x14ac:dyDescent="0.25">
      <c r="B626" s="3" t="s">
        <v>5</v>
      </c>
      <c r="C626" s="3" t="s">
        <v>28</v>
      </c>
      <c r="D626" s="9" t="s">
        <v>1758</v>
      </c>
      <c r="E626" s="4">
        <v>19</v>
      </c>
      <c r="F626" s="4">
        <v>27.16</v>
      </c>
      <c r="G626" s="16">
        <f t="shared" si="13"/>
        <v>516.04</v>
      </c>
    </row>
    <row r="627" spans="2:7" ht="14.25" customHeight="1" x14ac:dyDescent="0.25">
      <c r="B627" s="3" t="s">
        <v>5</v>
      </c>
      <c r="C627" s="3" t="s">
        <v>28</v>
      </c>
      <c r="D627" s="9" t="s">
        <v>1759</v>
      </c>
      <c r="E627" s="4">
        <v>4</v>
      </c>
      <c r="F627" s="4">
        <v>29.73</v>
      </c>
      <c r="G627" s="16">
        <f t="shared" si="13"/>
        <v>118.92</v>
      </c>
    </row>
    <row r="628" spans="2:7" ht="14.25" customHeight="1" x14ac:dyDescent="0.25">
      <c r="B628" s="3" t="s">
        <v>5</v>
      </c>
      <c r="C628" s="3" t="s">
        <v>28</v>
      </c>
      <c r="D628" s="9" t="s">
        <v>1760</v>
      </c>
      <c r="E628" s="4">
        <v>2709</v>
      </c>
      <c r="F628" s="4">
        <v>5.2</v>
      </c>
      <c r="G628" s="16">
        <f t="shared" si="13"/>
        <v>14086.8</v>
      </c>
    </row>
    <row r="629" spans="2:7" ht="14.25" customHeight="1" x14ac:dyDescent="0.25">
      <c r="B629" s="3" t="s">
        <v>5</v>
      </c>
      <c r="C629" s="3" t="s">
        <v>28</v>
      </c>
      <c r="D629" s="9" t="s">
        <v>1761</v>
      </c>
      <c r="E629" s="4">
        <v>31259</v>
      </c>
      <c r="F629" s="4">
        <v>0.75</v>
      </c>
      <c r="G629" s="16">
        <f t="shared" si="13"/>
        <v>23444.25</v>
      </c>
    </row>
    <row r="630" spans="2:7" ht="14.25" customHeight="1" x14ac:dyDescent="0.25">
      <c r="B630" s="3" t="s">
        <v>5</v>
      </c>
      <c r="C630" s="3" t="s">
        <v>28</v>
      </c>
      <c r="D630" s="9" t="s">
        <v>1762</v>
      </c>
      <c r="E630" s="4">
        <v>2233</v>
      </c>
      <c r="F630" s="4">
        <v>0.93</v>
      </c>
      <c r="G630" s="16">
        <f t="shared" si="13"/>
        <v>2076.69</v>
      </c>
    </row>
    <row r="631" spans="2:7" ht="14.25" customHeight="1" x14ac:dyDescent="0.25">
      <c r="B631" s="3" t="s">
        <v>5</v>
      </c>
      <c r="C631" s="3" t="s">
        <v>28</v>
      </c>
      <c r="D631" s="9" t="s">
        <v>1763</v>
      </c>
      <c r="E631" s="4">
        <v>4489</v>
      </c>
      <c r="F631" s="4">
        <v>1.28</v>
      </c>
      <c r="G631" s="16">
        <f t="shared" si="13"/>
        <v>5745.92</v>
      </c>
    </row>
    <row r="632" spans="2:7" ht="14.25" customHeight="1" x14ac:dyDescent="0.25">
      <c r="B632" s="3" t="s">
        <v>5</v>
      </c>
      <c r="C632" s="3" t="s">
        <v>28</v>
      </c>
      <c r="D632" s="9" t="s">
        <v>1764</v>
      </c>
      <c r="E632" s="4">
        <v>3161</v>
      </c>
      <c r="F632" s="4">
        <v>1.86</v>
      </c>
      <c r="G632" s="16">
        <f t="shared" si="13"/>
        <v>5879.46</v>
      </c>
    </row>
    <row r="633" spans="2:7" ht="14.25" customHeight="1" x14ac:dyDescent="0.25">
      <c r="B633" s="3" t="s">
        <v>5</v>
      </c>
      <c r="C633" s="3" t="s">
        <v>28</v>
      </c>
      <c r="D633" s="9" t="s">
        <v>1765</v>
      </c>
      <c r="E633" s="4">
        <v>1886</v>
      </c>
      <c r="F633" s="4">
        <v>2.54</v>
      </c>
      <c r="G633" s="16">
        <f t="shared" si="13"/>
        <v>4790.4399999999996</v>
      </c>
    </row>
    <row r="634" spans="2:7" ht="14.25" customHeight="1" x14ac:dyDescent="0.25">
      <c r="B634" s="3" t="s">
        <v>5</v>
      </c>
      <c r="C634" s="3" t="s">
        <v>28</v>
      </c>
      <c r="D634" s="9" t="s">
        <v>1766</v>
      </c>
      <c r="E634" s="4">
        <v>875</v>
      </c>
      <c r="F634" s="4">
        <v>5.21</v>
      </c>
      <c r="G634" s="16">
        <f t="shared" si="13"/>
        <v>4558.75</v>
      </c>
    </row>
    <row r="635" spans="2:7" ht="14.25" customHeight="1" x14ac:dyDescent="0.25">
      <c r="B635" s="3" t="s">
        <v>5</v>
      </c>
      <c r="C635" s="3" t="s">
        <v>28</v>
      </c>
      <c r="D635" s="9" t="s">
        <v>1767</v>
      </c>
      <c r="E635" s="4">
        <v>4110</v>
      </c>
      <c r="F635" s="4">
        <v>7.04</v>
      </c>
      <c r="G635" s="16">
        <f t="shared" si="13"/>
        <v>28934.400000000001</v>
      </c>
    </row>
    <row r="636" spans="2:7" ht="14.25" customHeight="1" x14ac:dyDescent="0.25">
      <c r="B636" s="3" t="s">
        <v>5</v>
      </c>
      <c r="C636" s="3" t="s">
        <v>28</v>
      </c>
      <c r="D636" s="9" t="s">
        <v>1768</v>
      </c>
      <c r="E636" s="4">
        <v>670</v>
      </c>
      <c r="F636" s="4">
        <v>9.49</v>
      </c>
      <c r="G636" s="16">
        <f t="shared" si="13"/>
        <v>6358.3</v>
      </c>
    </row>
    <row r="637" spans="2:7" ht="14.25" customHeight="1" x14ac:dyDescent="0.25">
      <c r="B637" s="3" t="s">
        <v>5</v>
      </c>
      <c r="C637" s="3" t="s">
        <v>28</v>
      </c>
      <c r="D637" s="9" t="s">
        <v>1769</v>
      </c>
      <c r="E637" s="4">
        <v>600</v>
      </c>
      <c r="F637" s="4">
        <v>12.54</v>
      </c>
      <c r="G637" s="16">
        <f t="shared" si="13"/>
        <v>7524</v>
      </c>
    </row>
    <row r="638" spans="2:7" ht="14.25" customHeight="1" x14ac:dyDescent="0.25">
      <c r="B638" s="3" t="s">
        <v>5</v>
      </c>
      <c r="C638" s="3" t="s">
        <v>28</v>
      </c>
      <c r="D638" s="9" t="s">
        <v>1770</v>
      </c>
      <c r="E638" s="4">
        <v>305</v>
      </c>
      <c r="F638" s="4">
        <v>30.76</v>
      </c>
      <c r="G638" s="16">
        <f t="shared" si="13"/>
        <v>9381.7999999999993</v>
      </c>
    </row>
    <row r="639" spans="2:7" ht="14.25" customHeight="1" x14ac:dyDescent="0.25">
      <c r="B639" s="3" t="s">
        <v>5</v>
      </c>
      <c r="C639" s="3" t="s">
        <v>28</v>
      </c>
      <c r="D639" s="9" t="s">
        <v>1771</v>
      </c>
      <c r="E639" s="4">
        <v>12679</v>
      </c>
      <c r="F639" s="4">
        <v>1.29</v>
      </c>
      <c r="G639" s="16">
        <f t="shared" si="13"/>
        <v>16355.91</v>
      </c>
    </row>
    <row r="640" spans="2:7" ht="14.25" customHeight="1" x14ac:dyDescent="0.25">
      <c r="B640" s="3" t="s">
        <v>5</v>
      </c>
      <c r="C640" s="3" t="s">
        <v>28</v>
      </c>
      <c r="D640" s="9" t="s">
        <v>1772</v>
      </c>
      <c r="E640" s="4">
        <v>160</v>
      </c>
      <c r="F640" s="4">
        <v>1.62</v>
      </c>
      <c r="G640" s="16">
        <f t="shared" si="13"/>
        <v>259.2</v>
      </c>
    </row>
    <row r="641" spans="2:7" ht="14.25" customHeight="1" x14ac:dyDescent="0.25">
      <c r="B641" s="3" t="s">
        <v>5</v>
      </c>
      <c r="C641" s="3" t="s">
        <v>28</v>
      </c>
      <c r="D641" s="9" t="s">
        <v>1773</v>
      </c>
      <c r="E641" s="4">
        <v>160</v>
      </c>
      <c r="F641" s="4">
        <v>2.31</v>
      </c>
      <c r="G641" s="16">
        <f t="shared" si="13"/>
        <v>369.6</v>
      </c>
    </row>
    <row r="642" spans="2:7" ht="14.25" customHeight="1" x14ac:dyDescent="0.25">
      <c r="B642" s="3" t="s">
        <v>5</v>
      </c>
      <c r="C642" s="3" t="s">
        <v>28</v>
      </c>
      <c r="D642" s="9" t="s">
        <v>1774</v>
      </c>
      <c r="E642" s="4">
        <v>190</v>
      </c>
      <c r="F642" s="4">
        <v>2.95</v>
      </c>
      <c r="G642" s="16">
        <f t="shared" si="13"/>
        <v>560.5</v>
      </c>
    </row>
    <row r="643" spans="2:7" ht="14.25" customHeight="1" x14ac:dyDescent="0.25">
      <c r="B643" s="3" t="s">
        <v>5</v>
      </c>
      <c r="C643" s="3" t="s">
        <v>28</v>
      </c>
      <c r="D643" s="9" t="s">
        <v>1775</v>
      </c>
      <c r="E643" s="4">
        <v>600</v>
      </c>
      <c r="F643" s="4">
        <v>5.01</v>
      </c>
      <c r="G643" s="16">
        <f t="shared" si="13"/>
        <v>3006</v>
      </c>
    </row>
    <row r="644" spans="2:7" ht="14.25" customHeight="1" x14ac:dyDescent="0.25">
      <c r="B644" s="3" t="s">
        <v>5</v>
      </c>
      <c r="C644" s="3" t="s">
        <v>28</v>
      </c>
      <c r="D644" s="9" t="s">
        <v>1776</v>
      </c>
      <c r="E644" s="4">
        <v>100</v>
      </c>
      <c r="F644" s="4">
        <v>9.27</v>
      </c>
      <c r="G644" s="16">
        <f t="shared" si="13"/>
        <v>927</v>
      </c>
    </row>
    <row r="645" spans="2:7" ht="14.25" customHeight="1" x14ac:dyDescent="0.25">
      <c r="B645" s="3" t="s">
        <v>5</v>
      </c>
      <c r="C645" s="3" t="s">
        <v>28</v>
      </c>
      <c r="D645" s="9" t="s">
        <v>1777</v>
      </c>
      <c r="E645" s="4">
        <v>305</v>
      </c>
      <c r="F645" s="4">
        <v>13.56</v>
      </c>
      <c r="G645" s="16">
        <f t="shared" si="13"/>
        <v>4135.8</v>
      </c>
    </row>
    <row r="646" spans="2:7" ht="14.25" customHeight="1" x14ac:dyDescent="0.25">
      <c r="B646" s="3" t="s">
        <v>5</v>
      </c>
      <c r="C646" s="3" t="s">
        <v>28</v>
      </c>
      <c r="D646" s="9" t="s">
        <v>1778</v>
      </c>
      <c r="E646" s="4">
        <v>728</v>
      </c>
      <c r="F646" s="4">
        <v>11.73</v>
      </c>
      <c r="G646" s="16">
        <f t="shared" si="13"/>
        <v>8539.44</v>
      </c>
    </row>
    <row r="647" spans="2:7" ht="14.25" customHeight="1" x14ac:dyDescent="0.25">
      <c r="B647" s="3" t="s">
        <v>5</v>
      </c>
      <c r="C647" s="3" t="s">
        <v>36</v>
      </c>
      <c r="D647" s="9" t="s">
        <v>1779</v>
      </c>
      <c r="E647" s="4">
        <v>320</v>
      </c>
      <c r="F647" s="4">
        <v>46.76</v>
      </c>
      <c r="G647" s="16">
        <f t="shared" si="13"/>
        <v>14963.2</v>
      </c>
    </row>
    <row r="648" spans="2:7" ht="14.25" customHeight="1" x14ac:dyDescent="0.25">
      <c r="B648" s="3" t="s">
        <v>5</v>
      </c>
      <c r="C648" s="3" t="s">
        <v>36</v>
      </c>
      <c r="D648" s="9" t="s">
        <v>1780</v>
      </c>
      <c r="E648" s="4">
        <v>364</v>
      </c>
      <c r="F648" s="4">
        <v>23.57</v>
      </c>
      <c r="G648" s="16">
        <f t="shared" si="13"/>
        <v>8579.48</v>
      </c>
    </row>
    <row r="649" spans="2:7" ht="14.25" customHeight="1" x14ac:dyDescent="0.25">
      <c r="B649" s="3" t="s">
        <v>5</v>
      </c>
      <c r="C649" s="3" t="s">
        <v>36</v>
      </c>
      <c r="D649" s="9" t="s">
        <v>1781</v>
      </c>
      <c r="E649" s="4">
        <v>1</v>
      </c>
      <c r="F649" s="4">
        <v>1576.54</v>
      </c>
      <c r="G649" s="16">
        <f t="shared" si="13"/>
        <v>1576.54</v>
      </c>
    </row>
    <row r="650" spans="2:7" ht="14.25" customHeight="1" x14ac:dyDescent="0.25">
      <c r="B650" s="3" t="s">
        <v>5</v>
      </c>
      <c r="C650" s="3" t="s">
        <v>28</v>
      </c>
      <c r="D650" s="9" t="s">
        <v>1782</v>
      </c>
      <c r="E650" s="4">
        <v>120</v>
      </c>
      <c r="F650" s="4">
        <v>594.88</v>
      </c>
      <c r="G650" s="16">
        <f t="shared" si="13"/>
        <v>71385.600000000006</v>
      </c>
    </row>
    <row r="651" spans="2:7" ht="14.25" customHeight="1" x14ac:dyDescent="0.25">
      <c r="B651" s="5"/>
      <c r="C651" s="5"/>
      <c r="D651" s="10" t="s">
        <v>1783</v>
      </c>
      <c r="E651" s="4">
        <v>1</v>
      </c>
      <c r="F651" s="6">
        <f>SUM(G587:G650)</f>
        <v>544631.30000000005</v>
      </c>
      <c r="G651" s="17">
        <f t="shared" ref="G651" si="14">ROUND(E651*F651,2)</f>
        <v>544631.30000000005</v>
      </c>
    </row>
    <row r="652" spans="2:7" ht="14.25" customHeight="1" x14ac:dyDescent="0.25">
      <c r="B652" s="31" t="s">
        <v>4</v>
      </c>
      <c r="C652" s="31" t="s">
        <v>1784</v>
      </c>
      <c r="D652" s="31" t="s">
        <v>1785</v>
      </c>
      <c r="E652" s="31">
        <f>E690</f>
        <v>1</v>
      </c>
      <c r="F652" s="31">
        <f>F690</f>
        <v>231346.14</v>
      </c>
      <c r="G652" s="32">
        <f>G690</f>
        <v>231346.14</v>
      </c>
    </row>
    <row r="653" spans="2:7" ht="14.25" customHeight="1" x14ac:dyDescent="0.25">
      <c r="B653" s="3" t="s">
        <v>5</v>
      </c>
      <c r="C653" s="3" t="s">
        <v>36</v>
      </c>
      <c r="D653" s="9" t="s">
        <v>1786</v>
      </c>
      <c r="E653" s="4">
        <v>405</v>
      </c>
      <c r="F653" s="4">
        <v>99.92</v>
      </c>
      <c r="G653" s="16">
        <f t="shared" ref="G653:G690" si="15">ROUND(E653*F653,2)</f>
        <v>40467.599999999999</v>
      </c>
    </row>
    <row r="654" spans="2:7" ht="14.25" customHeight="1" x14ac:dyDescent="0.25">
      <c r="B654" s="3" t="s">
        <v>5</v>
      </c>
      <c r="C654" s="3" t="s">
        <v>36</v>
      </c>
      <c r="D654" s="9" t="s">
        <v>1787</v>
      </c>
      <c r="E654" s="4">
        <v>384</v>
      </c>
      <c r="F654" s="4">
        <v>111.93</v>
      </c>
      <c r="G654" s="16">
        <f t="shared" si="15"/>
        <v>42981.120000000003</v>
      </c>
    </row>
    <row r="655" spans="2:7" ht="14.25" customHeight="1" x14ac:dyDescent="0.25">
      <c r="B655" s="3" t="s">
        <v>5</v>
      </c>
      <c r="C655" s="3" t="s">
        <v>36</v>
      </c>
      <c r="D655" s="9" t="s">
        <v>1788</v>
      </c>
      <c r="E655" s="4">
        <v>32</v>
      </c>
      <c r="F655" s="4">
        <v>149.55000000000001</v>
      </c>
      <c r="G655" s="16">
        <f t="shared" si="15"/>
        <v>4785.6000000000004</v>
      </c>
    </row>
    <row r="656" spans="2:7" ht="14.25" customHeight="1" x14ac:dyDescent="0.25">
      <c r="B656" s="3" t="s">
        <v>5</v>
      </c>
      <c r="C656" s="3" t="s">
        <v>36</v>
      </c>
      <c r="D656" s="9" t="s">
        <v>1789</v>
      </c>
      <c r="E656" s="4">
        <v>2</v>
      </c>
      <c r="F656" s="4">
        <v>84.88</v>
      </c>
      <c r="G656" s="16">
        <f t="shared" si="15"/>
        <v>169.76</v>
      </c>
    </row>
    <row r="657" spans="2:7" ht="14.25" customHeight="1" x14ac:dyDescent="0.25">
      <c r="B657" s="3" t="s">
        <v>5</v>
      </c>
      <c r="C657" s="3" t="s">
        <v>36</v>
      </c>
      <c r="D657" s="9" t="s">
        <v>1789</v>
      </c>
      <c r="E657" s="4">
        <v>69</v>
      </c>
      <c r="F657" s="4">
        <v>84.88</v>
      </c>
      <c r="G657" s="16">
        <f t="shared" si="15"/>
        <v>5856.72</v>
      </c>
    </row>
    <row r="658" spans="2:7" ht="14.25" customHeight="1" x14ac:dyDescent="0.25">
      <c r="B658" s="3" t="s">
        <v>5</v>
      </c>
      <c r="C658" s="3" t="s">
        <v>36</v>
      </c>
      <c r="D658" s="9" t="s">
        <v>1790</v>
      </c>
      <c r="E658" s="4">
        <v>72</v>
      </c>
      <c r="F658" s="4">
        <v>96.89</v>
      </c>
      <c r="G658" s="16">
        <f t="shared" si="15"/>
        <v>6976.08</v>
      </c>
    </row>
    <row r="659" spans="2:7" ht="14.25" customHeight="1" x14ac:dyDescent="0.25">
      <c r="B659" s="3" t="s">
        <v>5</v>
      </c>
      <c r="C659" s="3" t="s">
        <v>36</v>
      </c>
      <c r="D659" s="9" t="s">
        <v>1791</v>
      </c>
      <c r="E659" s="4">
        <v>24</v>
      </c>
      <c r="F659" s="4">
        <v>124.04</v>
      </c>
      <c r="G659" s="16">
        <f t="shared" si="15"/>
        <v>2976.96</v>
      </c>
    </row>
    <row r="660" spans="2:7" ht="14.25" customHeight="1" x14ac:dyDescent="0.25">
      <c r="B660" s="3" t="s">
        <v>5</v>
      </c>
      <c r="C660" s="3" t="s">
        <v>36</v>
      </c>
      <c r="D660" s="9" t="s">
        <v>1792</v>
      </c>
      <c r="E660" s="4">
        <v>1</v>
      </c>
      <c r="F660" s="4">
        <v>337.31</v>
      </c>
      <c r="G660" s="16">
        <f t="shared" si="15"/>
        <v>337.31</v>
      </c>
    </row>
    <row r="661" spans="2:7" ht="14.25" customHeight="1" x14ac:dyDescent="0.25">
      <c r="B661" s="3" t="s">
        <v>5</v>
      </c>
      <c r="C661" s="3" t="s">
        <v>36</v>
      </c>
      <c r="D661" s="9" t="s">
        <v>1793</v>
      </c>
      <c r="E661" s="4">
        <v>50</v>
      </c>
      <c r="F661" s="4">
        <v>135.12</v>
      </c>
      <c r="G661" s="16">
        <f t="shared" si="15"/>
        <v>6756</v>
      </c>
    </row>
    <row r="662" spans="2:7" ht="14.25" customHeight="1" x14ac:dyDescent="0.25">
      <c r="B662" s="3" t="s">
        <v>5</v>
      </c>
      <c r="C662" s="3" t="s">
        <v>36</v>
      </c>
      <c r="D662" s="9" t="s">
        <v>1793</v>
      </c>
      <c r="E662" s="4">
        <v>71</v>
      </c>
      <c r="F662" s="4">
        <v>135.12</v>
      </c>
      <c r="G662" s="16">
        <f t="shared" si="15"/>
        <v>9593.52</v>
      </c>
    </row>
    <row r="663" spans="2:7" ht="14.25" customHeight="1" x14ac:dyDescent="0.25">
      <c r="B663" s="3" t="s">
        <v>5</v>
      </c>
      <c r="C663" s="3" t="s">
        <v>36</v>
      </c>
      <c r="D663" s="9" t="s">
        <v>1793</v>
      </c>
      <c r="E663" s="4">
        <v>30</v>
      </c>
      <c r="F663" s="4">
        <v>135.12</v>
      </c>
      <c r="G663" s="16">
        <f t="shared" si="15"/>
        <v>4053.6</v>
      </c>
    </row>
    <row r="664" spans="2:7" ht="14.25" customHeight="1" x14ac:dyDescent="0.25">
      <c r="B664" s="3" t="s">
        <v>5</v>
      </c>
      <c r="C664" s="3" t="s">
        <v>36</v>
      </c>
      <c r="D664" s="9" t="s">
        <v>1794</v>
      </c>
      <c r="E664" s="4">
        <v>12</v>
      </c>
      <c r="F664" s="4">
        <v>159.24</v>
      </c>
      <c r="G664" s="16">
        <f t="shared" si="15"/>
        <v>1910.88</v>
      </c>
    </row>
    <row r="665" spans="2:7" ht="14.25" customHeight="1" x14ac:dyDescent="0.25">
      <c r="B665" s="3" t="s">
        <v>5</v>
      </c>
      <c r="C665" s="3" t="s">
        <v>36</v>
      </c>
      <c r="D665" s="9" t="s">
        <v>1794</v>
      </c>
      <c r="E665" s="4">
        <v>2</v>
      </c>
      <c r="F665" s="4">
        <v>159.24</v>
      </c>
      <c r="G665" s="16">
        <f t="shared" si="15"/>
        <v>318.48</v>
      </c>
    </row>
    <row r="666" spans="2:7" ht="14.25" customHeight="1" x14ac:dyDescent="0.25">
      <c r="B666" s="3" t="s">
        <v>5</v>
      </c>
      <c r="C666" s="3" t="s">
        <v>36</v>
      </c>
      <c r="D666" s="9" t="s">
        <v>1795</v>
      </c>
      <c r="E666" s="4">
        <v>1</v>
      </c>
      <c r="F666" s="4">
        <v>176.6</v>
      </c>
      <c r="G666" s="16">
        <f t="shared" si="15"/>
        <v>176.6</v>
      </c>
    </row>
    <row r="667" spans="2:7" ht="14.25" customHeight="1" x14ac:dyDescent="0.25">
      <c r="B667" s="3" t="s">
        <v>5</v>
      </c>
      <c r="C667" s="3" t="s">
        <v>36</v>
      </c>
      <c r="D667" s="9" t="s">
        <v>1795</v>
      </c>
      <c r="E667" s="4">
        <v>1</v>
      </c>
      <c r="F667" s="4">
        <v>176.6</v>
      </c>
      <c r="G667" s="16">
        <f t="shared" si="15"/>
        <v>176.6</v>
      </c>
    </row>
    <row r="668" spans="2:7" ht="14.25" customHeight="1" x14ac:dyDescent="0.25">
      <c r="B668" s="3" t="s">
        <v>5</v>
      </c>
      <c r="C668" s="3" t="s">
        <v>36</v>
      </c>
      <c r="D668" s="9" t="s">
        <v>1796</v>
      </c>
      <c r="E668" s="4">
        <v>1</v>
      </c>
      <c r="F668" s="4">
        <v>263.16000000000003</v>
      </c>
      <c r="G668" s="16">
        <f t="shared" si="15"/>
        <v>263.16000000000003</v>
      </c>
    </row>
    <row r="669" spans="2:7" ht="14.25" customHeight="1" x14ac:dyDescent="0.25">
      <c r="B669" s="3" t="s">
        <v>5</v>
      </c>
      <c r="C669" s="3" t="s">
        <v>36</v>
      </c>
      <c r="D669" s="9" t="s">
        <v>1797</v>
      </c>
      <c r="E669" s="4">
        <v>14</v>
      </c>
      <c r="F669" s="4">
        <v>99.92</v>
      </c>
      <c r="G669" s="16">
        <f t="shared" si="15"/>
        <v>1398.88</v>
      </c>
    </row>
    <row r="670" spans="2:7" ht="14.25" customHeight="1" x14ac:dyDescent="0.25">
      <c r="B670" s="3" t="s">
        <v>5</v>
      </c>
      <c r="C670" s="3" t="s">
        <v>36</v>
      </c>
      <c r="D670" s="9" t="s">
        <v>1798</v>
      </c>
      <c r="E670" s="4">
        <v>6</v>
      </c>
      <c r="F670" s="4">
        <v>84.88</v>
      </c>
      <c r="G670" s="16">
        <f t="shared" si="15"/>
        <v>509.28</v>
      </c>
    </row>
    <row r="671" spans="2:7" ht="14.25" customHeight="1" x14ac:dyDescent="0.25">
      <c r="B671" s="3" t="s">
        <v>5</v>
      </c>
      <c r="C671" s="3" t="s">
        <v>36</v>
      </c>
      <c r="D671" s="9" t="s">
        <v>1799</v>
      </c>
      <c r="E671" s="4">
        <v>22</v>
      </c>
      <c r="F671" s="4">
        <v>240.8</v>
      </c>
      <c r="G671" s="16">
        <f t="shared" si="15"/>
        <v>5297.6</v>
      </c>
    </row>
    <row r="672" spans="2:7" ht="14.25" customHeight="1" x14ac:dyDescent="0.25">
      <c r="B672" s="3" t="s">
        <v>5</v>
      </c>
      <c r="C672" s="3" t="s">
        <v>36</v>
      </c>
      <c r="D672" s="9" t="s">
        <v>1800</v>
      </c>
      <c r="E672" s="4">
        <v>20</v>
      </c>
      <c r="F672" s="4">
        <v>251.77</v>
      </c>
      <c r="G672" s="16">
        <f t="shared" si="15"/>
        <v>5035.3999999999996</v>
      </c>
    </row>
    <row r="673" spans="2:7" ht="14.25" customHeight="1" x14ac:dyDescent="0.25">
      <c r="B673" s="3" t="s">
        <v>5</v>
      </c>
      <c r="C673" s="3" t="s">
        <v>36</v>
      </c>
      <c r="D673" s="9" t="s">
        <v>1801</v>
      </c>
      <c r="E673" s="4">
        <v>50</v>
      </c>
      <c r="F673" s="4">
        <v>265.36</v>
      </c>
      <c r="G673" s="16">
        <f t="shared" si="15"/>
        <v>13268</v>
      </c>
    </row>
    <row r="674" spans="2:7" ht="14.25" customHeight="1" x14ac:dyDescent="0.25">
      <c r="B674" s="3" t="s">
        <v>5</v>
      </c>
      <c r="C674" s="3" t="s">
        <v>36</v>
      </c>
      <c r="D674" s="9" t="s">
        <v>1802</v>
      </c>
      <c r="E674" s="4">
        <v>29</v>
      </c>
      <c r="F674" s="4">
        <v>286.42</v>
      </c>
      <c r="G674" s="16">
        <f t="shared" si="15"/>
        <v>8306.18</v>
      </c>
    </row>
    <row r="675" spans="2:7" ht="14.25" customHeight="1" x14ac:dyDescent="0.25">
      <c r="B675" s="3" t="s">
        <v>5</v>
      </c>
      <c r="C675" s="3" t="s">
        <v>36</v>
      </c>
      <c r="D675" s="9" t="s">
        <v>1803</v>
      </c>
      <c r="E675" s="4">
        <v>52</v>
      </c>
      <c r="F675" s="4">
        <v>668.55</v>
      </c>
      <c r="G675" s="16">
        <f t="shared" si="15"/>
        <v>34764.6</v>
      </c>
    </row>
    <row r="676" spans="2:7" ht="14.25" customHeight="1" x14ac:dyDescent="0.25">
      <c r="B676" s="3" t="s">
        <v>5</v>
      </c>
      <c r="C676" s="3" t="s">
        <v>36</v>
      </c>
      <c r="D676" s="9" t="s">
        <v>1804</v>
      </c>
      <c r="E676" s="4">
        <v>16</v>
      </c>
      <c r="F676" s="4">
        <v>773.85</v>
      </c>
      <c r="G676" s="16">
        <f t="shared" si="15"/>
        <v>12381.6</v>
      </c>
    </row>
    <row r="677" spans="2:7" ht="14.25" customHeight="1" x14ac:dyDescent="0.25">
      <c r="B677" s="3" t="s">
        <v>5</v>
      </c>
      <c r="C677" s="3" t="s">
        <v>36</v>
      </c>
      <c r="D677" s="9" t="s">
        <v>1805</v>
      </c>
      <c r="E677" s="4">
        <v>7</v>
      </c>
      <c r="F677" s="4">
        <v>1678.94</v>
      </c>
      <c r="G677" s="16">
        <f t="shared" si="15"/>
        <v>11752.58</v>
      </c>
    </row>
    <row r="678" spans="2:7" ht="14.25" customHeight="1" x14ac:dyDescent="0.25">
      <c r="B678" s="3" t="s">
        <v>5</v>
      </c>
      <c r="C678" s="3" t="s">
        <v>36</v>
      </c>
      <c r="D678" s="9" t="s">
        <v>1806</v>
      </c>
      <c r="E678" s="4">
        <v>1</v>
      </c>
      <c r="F678" s="4">
        <v>1903.57</v>
      </c>
      <c r="G678" s="16">
        <f t="shared" si="15"/>
        <v>1903.57</v>
      </c>
    </row>
    <row r="679" spans="2:7" ht="14.25" customHeight="1" x14ac:dyDescent="0.25">
      <c r="B679" s="3" t="s">
        <v>5</v>
      </c>
      <c r="C679" s="3" t="s">
        <v>36</v>
      </c>
      <c r="D679" s="9" t="s">
        <v>1807</v>
      </c>
      <c r="E679" s="4">
        <v>2</v>
      </c>
      <c r="F679" s="4">
        <v>135.12</v>
      </c>
      <c r="G679" s="16">
        <f t="shared" si="15"/>
        <v>270.24</v>
      </c>
    </row>
    <row r="680" spans="2:7" ht="14.25" customHeight="1" x14ac:dyDescent="0.25">
      <c r="B680" s="3" t="s">
        <v>5</v>
      </c>
      <c r="C680" s="3" t="s">
        <v>36</v>
      </c>
      <c r="D680" s="9" t="s">
        <v>1807</v>
      </c>
      <c r="E680" s="4">
        <v>4</v>
      </c>
      <c r="F680" s="4">
        <v>135.12</v>
      </c>
      <c r="G680" s="16">
        <f t="shared" si="15"/>
        <v>540.48</v>
      </c>
    </row>
    <row r="681" spans="2:7" ht="14.25" customHeight="1" x14ac:dyDescent="0.25">
      <c r="B681" s="3" t="s">
        <v>5</v>
      </c>
      <c r="C681" s="3" t="s">
        <v>36</v>
      </c>
      <c r="D681" s="9" t="s">
        <v>1808</v>
      </c>
      <c r="E681" s="4">
        <v>1</v>
      </c>
      <c r="F681" s="4">
        <v>159.24</v>
      </c>
      <c r="G681" s="16">
        <f t="shared" si="15"/>
        <v>159.24</v>
      </c>
    </row>
    <row r="682" spans="2:7" ht="14.25" customHeight="1" x14ac:dyDescent="0.25">
      <c r="B682" s="3" t="s">
        <v>5</v>
      </c>
      <c r="C682" s="3" t="s">
        <v>36</v>
      </c>
      <c r="D682" s="9" t="s">
        <v>1809</v>
      </c>
      <c r="E682" s="4">
        <v>1</v>
      </c>
      <c r="F682" s="4">
        <v>176.6</v>
      </c>
      <c r="G682" s="16">
        <f t="shared" si="15"/>
        <v>176.6</v>
      </c>
    </row>
    <row r="683" spans="2:7" ht="14.25" customHeight="1" x14ac:dyDescent="0.25">
      <c r="B683" s="3" t="s">
        <v>5</v>
      </c>
      <c r="C683" s="3" t="s">
        <v>36</v>
      </c>
      <c r="D683" s="9" t="s">
        <v>1809</v>
      </c>
      <c r="E683" s="4">
        <v>8</v>
      </c>
      <c r="F683" s="4">
        <v>176.6</v>
      </c>
      <c r="G683" s="16">
        <f t="shared" si="15"/>
        <v>1412.8</v>
      </c>
    </row>
    <row r="684" spans="2:7" ht="14.25" customHeight="1" x14ac:dyDescent="0.25">
      <c r="B684" s="3" t="s">
        <v>5</v>
      </c>
      <c r="C684" s="3" t="s">
        <v>36</v>
      </c>
      <c r="D684" s="9" t="s">
        <v>1810</v>
      </c>
      <c r="E684" s="4">
        <v>4</v>
      </c>
      <c r="F684" s="4">
        <v>240.79</v>
      </c>
      <c r="G684" s="16">
        <f t="shared" si="15"/>
        <v>963.16</v>
      </c>
    </row>
    <row r="685" spans="2:7" ht="14.25" customHeight="1" x14ac:dyDescent="0.25">
      <c r="B685" s="3" t="s">
        <v>5</v>
      </c>
      <c r="C685" s="3" t="s">
        <v>36</v>
      </c>
      <c r="D685" s="9" t="s">
        <v>1811</v>
      </c>
      <c r="E685" s="4">
        <v>6</v>
      </c>
      <c r="F685" s="4">
        <v>263.16000000000003</v>
      </c>
      <c r="G685" s="16">
        <f t="shared" si="15"/>
        <v>1578.96</v>
      </c>
    </row>
    <row r="686" spans="2:7" ht="14.25" customHeight="1" x14ac:dyDescent="0.25">
      <c r="B686" s="3" t="s">
        <v>5</v>
      </c>
      <c r="C686" s="3" t="s">
        <v>36</v>
      </c>
      <c r="D686" s="9" t="s">
        <v>1811</v>
      </c>
      <c r="E686" s="4">
        <v>7</v>
      </c>
      <c r="F686" s="4">
        <v>263.16000000000003</v>
      </c>
      <c r="G686" s="16">
        <f t="shared" si="15"/>
        <v>1842.12</v>
      </c>
    </row>
    <row r="687" spans="2:7" ht="14.25" customHeight="1" x14ac:dyDescent="0.25">
      <c r="B687" s="3" t="s">
        <v>5</v>
      </c>
      <c r="C687" s="3" t="s">
        <v>36</v>
      </c>
      <c r="D687" s="9" t="s">
        <v>1812</v>
      </c>
      <c r="E687" s="4">
        <v>1</v>
      </c>
      <c r="F687" s="4">
        <v>294.32</v>
      </c>
      <c r="G687" s="16">
        <f t="shared" si="15"/>
        <v>294.32</v>
      </c>
    </row>
    <row r="688" spans="2:7" ht="14.25" customHeight="1" x14ac:dyDescent="0.25">
      <c r="B688" s="3" t="s">
        <v>5</v>
      </c>
      <c r="C688" s="3" t="s">
        <v>36</v>
      </c>
      <c r="D688" s="9" t="s">
        <v>1813</v>
      </c>
      <c r="E688" s="4">
        <v>2</v>
      </c>
      <c r="F688" s="4">
        <v>355.29</v>
      </c>
      <c r="G688" s="16">
        <f t="shared" si="15"/>
        <v>710.58</v>
      </c>
    </row>
    <row r="689" spans="2:7" ht="14.25" customHeight="1" x14ac:dyDescent="0.25">
      <c r="B689" s="3" t="s">
        <v>5</v>
      </c>
      <c r="C689" s="3" t="s">
        <v>36</v>
      </c>
      <c r="D689" s="9" t="s">
        <v>1814</v>
      </c>
      <c r="E689" s="4">
        <v>2</v>
      </c>
      <c r="F689" s="4">
        <v>489.98</v>
      </c>
      <c r="G689" s="16">
        <f t="shared" si="15"/>
        <v>979.96</v>
      </c>
    </row>
    <row r="690" spans="2:7" ht="14.25" customHeight="1" x14ac:dyDescent="0.25">
      <c r="B690" s="5"/>
      <c r="C690" s="5"/>
      <c r="D690" s="10" t="s">
        <v>1815</v>
      </c>
      <c r="E690" s="4">
        <v>1</v>
      </c>
      <c r="F690" s="6">
        <f>SUM(G653:G689)</f>
        <v>231346.14</v>
      </c>
      <c r="G690" s="17">
        <f t="shared" si="15"/>
        <v>231346.14</v>
      </c>
    </row>
    <row r="691" spans="2:7" ht="14.25" customHeight="1" x14ac:dyDescent="0.25">
      <c r="B691" s="31" t="s">
        <v>4</v>
      </c>
      <c r="C691" s="31" t="s">
        <v>1816</v>
      </c>
      <c r="D691" s="31" t="s">
        <v>1817</v>
      </c>
      <c r="E691" s="31">
        <f>E737</f>
        <v>1</v>
      </c>
      <c r="F691" s="31">
        <f>F737</f>
        <v>104510.28</v>
      </c>
      <c r="G691" s="32">
        <f>G737</f>
        <v>104510.28</v>
      </c>
    </row>
    <row r="692" spans="2:7" ht="14.25" customHeight="1" x14ac:dyDescent="0.25">
      <c r="B692" s="3" t="s">
        <v>5</v>
      </c>
      <c r="C692" s="3" t="s">
        <v>36</v>
      </c>
      <c r="D692" s="9" t="s">
        <v>1818</v>
      </c>
      <c r="E692" s="4">
        <v>2</v>
      </c>
      <c r="F692" s="4">
        <v>1948.32</v>
      </c>
      <c r="G692" s="16">
        <f t="shared" ref="G692:G737" si="16">ROUND(E692*F692,2)</f>
        <v>3896.64</v>
      </c>
    </row>
    <row r="693" spans="2:7" ht="14.25" customHeight="1" x14ac:dyDescent="0.25">
      <c r="B693" s="3" t="s">
        <v>5</v>
      </c>
      <c r="C693" s="3" t="s">
        <v>36</v>
      </c>
      <c r="D693" s="9" t="s">
        <v>1819</v>
      </c>
      <c r="E693" s="4">
        <v>2</v>
      </c>
      <c r="F693" s="4">
        <v>2594.4699999999998</v>
      </c>
      <c r="G693" s="16">
        <f t="shared" si="16"/>
        <v>5188.9399999999996</v>
      </c>
    </row>
    <row r="694" spans="2:7" ht="14.25" customHeight="1" x14ac:dyDescent="0.25">
      <c r="B694" s="3" t="s">
        <v>5</v>
      </c>
      <c r="C694" s="3" t="s">
        <v>36</v>
      </c>
      <c r="D694" s="9" t="s">
        <v>1820</v>
      </c>
      <c r="E694" s="4">
        <v>2</v>
      </c>
      <c r="F694" s="4">
        <v>1523.61</v>
      </c>
      <c r="G694" s="16">
        <f t="shared" si="16"/>
        <v>3047.22</v>
      </c>
    </row>
    <row r="695" spans="2:7" ht="14.25" customHeight="1" x14ac:dyDescent="0.25">
      <c r="B695" s="3" t="s">
        <v>5</v>
      </c>
      <c r="C695" s="3" t="s">
        <v>36</v>
      </c>
      <c r="D695" s="9" t="s">
        <v>1821</v>
      </c>
      <c r="E695" s="4">
        <v>2</v>
      </c>
      <c r="F695" s="4">
        <v>1930.54</v>
      </c>
      <c r="G695" s="16">
        <f t="shared" si="16"/>
        <v>3861.08</v>
      </c>
    </row>
    <row r="696" spans="2:7" ht="14.25" customHeight="1" x14ac:dyDescent="0.25">
      <c r="B696" s="3" t="s">
        <v>5</v>
      </c>
      <c r="C696" s="3" t="s">
        <v>36</v>
      </c>
      <c r="D696" s="9" t="s">
        <v>1822</v>
      </c>
      <c r="E696" s="4">
        <v>2</v>
      </c>
      <c r="F696" s="4">
        <v>8584.23</v>
      </c>
      <c r="G696" s="16">
        <f t="shared" si="16"/>
        <v>17168.46</v>
      </c>
    </row>
    <row r="697" spans="2:7" ht="14.25" customHeight="1" x14ac:dyDescent="0.25">
      <c r="B697" s="3" t="s">
        <v>5</v>
      </c>
      <c r="C697" s="3" t="s">
        <v>36</v>
      </c>
      <c r="D697" s="9" t="s">
        <v>1823</v>
      </c>
      <c r="E697" s="4">
        <v>1</v>
      </c>
      <c r="F697" s="4">
        <v>1208.9100000000001</v>
      </c>
      <c r="G697" s="16">
        <f t="shared" si="16"/>
        <v>1208.9100000000001</v>
      </c>
    </row>
    <row r="698" spans="2:7" ht="14.25" customHeight="1" x14ac:dyDescent="0.25">
      <c r="B698" s="3" t="s">
        <v>5</v>
      </c>
      <c r="C698" s="3" t="s">
        <v>36</v>
      </c>
      <c r="D698" s="9" t="s">
        <v>1824</v>
      </c>
      <c r="E698" s="4">
        <v>1</v>
      </c>
      <c r="F698" s="4">
        <v>77.11</v>
      </c>
      <c r="G698" s="16">
        <f t="shared" si="16"/>
        <v>77.11</v>
      </c>
    </row>
    <row r="699" spans="2:7" ht="14.25" customHeight="1" x14ac:dyDescent="0.25">
      <c r="B699" s="3" t="s">
        <v>5</v>
      </c>
      <c r="C699" s="3" t="s">
        <v>36</v>
      </c>
      <c r="D699" s="9" t="s">
        <v>1825</v>
      </c>
      <c r="E699" s="4">
        <v>2</v>
      </c>
      <c r="F699" s="4">
        <v>30.05</v>
      </c>
      <c r="G699" s="16">
        <f t="shared" si="16"/>
        <v>60.1</v>
      </c>
    </row>
    <row r="700" spans="2:7" ht="14.25" customHeight="1" x14ac:dyDescent="0.25">
      <c r="B700" s="3" t="s">
        <v>5</v>
      </c>
      <c r="C700" s="3" t="s">
        <v>36</v>
      </c>
      <c r="D700" s="9" t="s">
        <v>1826</v>
      </c>
      <c r="E700" s="4">
        <v>3</v>
      </c>
      <c r="F700" s="4">
        <v>464.82</v>
      </c>
      <c r="G700" s="16">
        <f t="shared" si="16"/>
        <v>1394.46</v>
      </c>
    </row>
    <row r="701" spans="2:7" ht="14.25" customHeight="1" x14ac:dyDescent="0.25">
      <c r="B701" s="3" t="s">
        <v>5</v>
      </c>
      <c r="C701" s="3" t="s">
        <v>36</v>
      </c>
      <c r="D701" s="9" t="s">
        <v>1827</v>
      </c>
      <c r="E701" s="4">
        <v>2</v>
      </c>
      <c r="F701" s="4">
        <v>665.9</v>
      </c>
      <c r="G701" s="16">
        <f t="shared" si="16"/>
        <v>1331.8</v>
      </c>
    </row>
    <row r="702" spans="2:7" ht="14.25" customHeight="1" x14ac:dyDescent="0.25">
      <c r="B702" s="3" t="s">
        <v>5</v>
      </c>
      <c r="C702" s="3" t="s">
        <v>28</v>
      </c>
      <c r="D702" s="9" t="s">
        <v>1285</v>
      </c>
      <c r="E702" s="4">
        <v>70</v>
      </c>
      <c r="F702" s="4">
        <v>28.16</v>
      </c>
      <c r="G702" s="16">
        <f t="shared" si="16"/>
        <v>1971.2</v>
      </c>
    </row>
    <row r="703" spans="2:7" ht="14.25" customHeight="1" x14ac:dyDescent="0.25">
      <c r="B703" s="3" t="s">
        <v>5</v>
      </c>
      <c r="C703" s="3" t="s">
        <v>28</v>
      </c>
      <c r="D703" s="9" t="s">
        <v>1828</v>
      </c>
      <c r="E703" s="4">
        <v>40</v>
      </c>
      <c r="F703" s="4">
        <v>92.62</v>
      </c>
      <c r="G703" s="16">
        <f t="shared" si="16"/>
        <v>3704.8</v>
      </c>
    </row>
    <row r="704" spans="2:7" ht="14.25" customHeight="1" x14ac:dyDescent="0.25">
      <c r="B704" s="3" t="s">
        <v>5</v>
      </c>
      <c r="C704" s="3" t="s">
        <v>28</v>
      </c>
      <c r="D704" s="9" t="s">
        <v>1829</v>
      </c>
      <c r="E704" s="4">
        <v>6</v>
      </c>
      <c r="F704" s="4">
        <v>35.020000000000003</v>
      </c>
      <c r="G704" s="16">
        <f t="shared" si="16"/>
        <v>210.12</v>
      </c>
    </row>
    <row r="705" spans="2:7" ht="14.25" customHeight="1" x14ac:dyDescent="0.25">
      <c r="B705" s="3" t="s">
        <v>5</v>
      </c>
      <c r="C705" s="3" t="s">
        <v>28</v>
      </c>
      <c r="D705" s="9" t="s">
        <v>1830</v>
      </c>
      <c r="E705" s="4">
        <v>70</v>
      </c>
      <c r="F705" s="4">
        <v>12.76</v>
      </c>
      <c r="G705" s="16">
        <f t="shared" si="16"/>
        <v>893.2</v>
      </c>
    </row>
    <row r="706" spans="2:7" ht="14.25" customHeight="1" x14ac:dyDescent="0.25">
      <c r="B706" s="3" t="s">
        <v>5</v>
      </c>
      <c r="C706" s="3" t="s">
        <v>28</v>
      </c>
      <c r="D706" s="9" t="s">
        <v>1831</v>
      </c>
      <c r="E706" s="4">
        <v>40</v>
      </c>
      <c r="F706" s="4">
        <v>62.04</v>
      </c>
      <c r="G706" s="16">
        <f t="shared" si="16"/>
        <v>2481.6</v>
      </c>
    </row>
    <row r="707" spans="2:7" ht="14.25" customHeight="1" x14ac:dyDescent="0.25">
      <c r="B707" s="3" t="s">
        <v>5</v>
      </c>
      <c r="C707" s="3" t="s">
        <v>28</v>
      </c>
      <c r="D707" s="9" t="s">
        <v>1832</v>
      </c>
      <c r="E707" s="4">
        <v>6</v>
      </c>
      <c r="F707" s="4">
        <v>29.12</v>
      </c>
      <c r="G707" s="16">
        <f t="shared" si="16"/>
        <v>174.72</v>
      </c>
    </row>
    <row r="708" spans="2:7" ht="14.25" customHeight="1" x14ac:dyDescent="0.25">
      <c r="B708" s="3" t="s">
        <v>5</v>
      </c>
      <c r="C708" s="3" t="s">
        <v>52</v>
      </c>
      <c r="D708" s="9" t="s">
        <v>1226</v>
      </c>
      <c r="E708" s="4">
        <v>84</v>
      </c>
      <c r="F708" s="4">
        <v>33.590000000000003</v>
      </c>
      <c r="G708" s="16">
        <f t="shared" si="16"/>
        <v>2821.56</v>
      </c>
    </row>
    <row r="709" spans="2:7" ht="14.25" customHeight="1" x14ac:dyDescent="0.25">
      <c r="B709" s="3" t="s">
        <v>5</v>
      </c>
      <c r="C709" s="3" t="s">
        <v>36</v>
      </c>
      <c r="D709" s="9" t="s">
        <v>1833</v>
      </c>
      <c r="E709" s="4">
        <v>11</v>
      </c>
      <c r="F709" s="4">
        <v>32.590000000000003</v>
      </c>
      <c r="G709" s="16">
        <f t="shared" si="16"/>
        <v>358.49</v>
      </c>
    </row>
    <row r="710" spans="2:7" ht="14.25" customHeight="1" x14ac:dyDescent="0.25">
      <c r="B710" s="3" t="s">
        <v>5</v>
      </c>
      <c r="C710" s="3" t="s">
        <v>36</v>
      </c>
      <c r="D710" s="9" t="s">
        <v>1834</v>
      </c>
      <c r="E710" s="4">
        <v>1</v>
      </c>
      <c r="F710" s="4">
        <v>2347.1</v>
      </c>
      <c r="G710" s="16">
        <f t="shared" si="16"/>
        <v>2347.1</v>
      </c>
    </row>
    <row r="711" spans="2:7" ht="14.25" customHeight="1" x14ac:dyDescent="0.25">
      <c r="B711" s="3" t="s">
        <v>5</v>
      </c>
      <c r="C711" s="3" t="s">
        <v>36</v>
      </c>
      <c r="D711" s="9" t="s">
        <v>1835</v>
      </c>
      <c r="E711" s="4">
        <v>2</v>
      </c>
      <c r="F711" s="4">
        <v>109.55</v>
      </c>
      <c r="G711" s="16">
        <f t="shared" si="16"/>
        <v>219.1</v>
      </c>
    </row>
    <row r="712" spans="2:7" ht="14.25" customHeight="1" x14ac:dyDescent="0.25">
      <c r="B712" s="3" t="s">
        <v>5</v>
      </c>
      <c r="C712" s="3" t="s">
        <v>36</v>
      </c>
      <c r="D712" s="9" t="s">
        <v>1251</v>
      </c>
      <c r="E712" s="4">
        <v>12</v>
      </c>
      <c r="F712" s="4">
        <v>85.92</v>
      </c>
      <c r="G712" s="16">
        <f t="shared" si="16"/>
        <v>1031.04</v>
      </c>
    </row>
    <row r="713" spans="2:7" ht="14.25" customHeight="1" x14ac:dyDescent="0.25">
      <c r="B713" s="3" t="s">
        <v>5</v>
      </c>
      <c r="C713" s="3" t="s">
        <v>36</v>
      </c>
      <c r="D713" s="9" t="s">
        <v>1204</v>
      </c>
      <c r="E713" s="4">
        <v>5</v>
      </c>
      <c r="F713" s="4">
        <v>77.12</v>
      </c>
      <c r="G713" s="16">
        <f t="shared" si="16"/>
        <v>385.6</v>
      </c>
    </row>
    <row r="714" spans="2:7" ht="14.25" customHeight="1" x14ac:dyDescent="0.25">
      <c r="B714" s="3" t="s">
        <v>5</v>
      </c>
      <c r="C714" s="3" t="s">
        <v>36</v>
      </c>
      <c r="D714" s="9" t="s">
        <v>1281</v>
      </c>
      <c r="E714" s="4">
        <v>1</v>
      </c>
      <c r="F714" s="4">
        <v>230.84</v>
      </c>
      <c r="G714" s="16">
        <f t="shared" si="16"/>
        <v>230.84</v>
      </c>
    </row>
    <row r="715" spans="2:7" ht="14.25" customHeight="1" x14ac:dyDescent="0.25">
      <c r="B715" s="3" t="s">
        <v>5</v>
      </c>
      <c r="C715" s="3" t="s">
        <v>36</v>
      </c>
      <c r="D715" s="9" t="s">
        <v>1836</v>
      </c>
      <c r="E715" s="4">
        <v>1</v>
      </c>
      <c r="F715" s="4">
        <v>62.05</v>
      </c>
      <c r="G715" s="16">
        <f t="shared" si="16"/>
        <v>62.05</v>
      </c>
    </row>
    <row r="716" spans="2:7" ht="14.25" customHeight="1" x14ac:dyDescent="0.25">
      <c r="B716" s="3" t="s">
        <v>5</v>
      </c>
      <c r="C716" s="3" t="s">
        <v>36</v>
      </c>
      <c r="D716" s="9" t="s">
        <v>1837</v>
      </c>
      <c r="E716" s="4">
        <v>1</v>
      </c>
      <c r="F716" s="4">
        <v>96.62</v>
      </c>
      <c r="G716" s="16">
        <f t="shared" si="16"/>
        <v>96.62</v>
      </c>
    </row>
    <row r="717" spans="2:7" ht="14.25" customHeight="1" x14ac:dyDescent="0.25">
      <c r="B717" s="3" t="s">
        <v>5</v>
      </c>
      <c r="C717" s="3" t="s">
        <v>36</v>
      </c>
      <c r="D717" s="9" t="s">
        <v>1838</v>
      </c>
      <c r="E717" s="4">
        <v>3</v>
      </c>
      <c r="F717" s="4">
        <v>3769.22</v>
      </c>
      <c r="G717" s="16">
        <f t="shared" si="16"/>
        <v>11307.66</v>
      </c>
    </row>
    <row r="718" spans="2:7" ht="14.25" customHeight="1" x14ac:dyDescent="0.25">
      <c r="B718" s="3" t="s">
        <v>5</v>
      </c>
      <c r="C718" s="3" t="s">
        <v>36</v>
      </c>
      <c r="D718" s="9" t="s">
        <v>1839</v>
      </c>
      <c r="E718" s="4">
        <v>2</v>
      </c>
      <c r="F718" s="4">
        <v>3396.15</v>
      </c>
      <c r="G718" s="16">
        <f t="shared" si="16"/>
        <v>6792.3</v>
      </c>
    </row>
    <row r="719" spans="2:7" ht="14.25" customHeight="1" x14ac:dyDescent="0.25">
      <c r="B719" s="3" t="s">
        <v>5</v>
      </c>
      <c r="C719" s="3" t="s">
        <v>36</v>
      </c>
      <c r="D719" s="9" t="s">
        <v>1840</v>
      </c>
      <c r="E719" s="4">
        <v>1</v>
      </c>
      <c r="F719" s="4">
        <v>1669.73</v>
      </c>
      <c r="G719" s="16">
        <f t="shared" si="16"/>
        <v>1669.73</v>
      </c>
    </row>
    <row r="720" spans="2:7" ht="14.25" customHeight="1" x14ac:dyDescent="0.25">
      <c r="B720" s="3" t="s">
        <v>5</v>
      </c>
      <c r="C720" s="3" t="s">
        <v>36</v>
      </c>
      <c r="D720" s="9" t="s">
        <v>1841</v>
      </c>
      <c r="E720" s="4">
        <v>1</v>
      </c>
      <c r="F720" s="4">
        <v>1250.8900000000001</v>
      </c>
      <c r="G720" s="16">
        <f t="shared" si="16"/>
        <v>1250.8900000000001</v>
      </c>
    </row>
    <row r="721" spans="2:7" ht="14.25" customHeight="1" x14ac:dyDescent="0.25">
      <c r="B721" s="3" t="s">
        <v>5</v>
      </c>
      <c r="C721" s="3" t="s">
        <v>36</v>
      </c>
      <c r="D721" s="9" t="s">
        <v>1842</v>
      </c>
      <c r="E721" s="4">
        <v>1</v>
      </c>
      <c r="F721" s="4">
        <v>103.81</v>
      </c>
      <c r="G721" s="16">
        <f t="shared" si="16"/>
        <v>103.81</v>
      </c>
    </row>
    <row r="722" spans="2:7" ht="14.25" customHeight="1" x14ac:dyDescent="0.25">
      <c r="B722" s="3" t="s">
        <v>5</v>
      </c>
      <c r="C722" s="3" t="s">
        <v>36</v>
      </c>
      <c r="D722" s="9" t="s">
        <v>1825</v>
      </c>
      <c r="E722" s="4">
        <v>1</v>
      </c>
      <c r="F722" s="4">
        <v>30.05</v>
      </c>
      <c r="G722" s="16">
        <f t="shared" si="16"/>
        <v>30.05</v>
      </c>
    </row>
    <row r="723" spans="2:7" ht="14.25" customHeight="1" x14ac:dyDescent="0.25">
      <c r="B723" s="3" t="s">
        <v>5</v>
      </c>
      <c r="C723" s="3" t="s">
        <v>36</v>
      </c>
      <c r="D723" s="9" t="s">
        <v>1843</v>
      </c>
      <c r="E723" s="4">
        <v>1</v>
      </c>
      <c r="F723" s="4">
        <v>40.020000000000003</v>
      </c>
      <c r="G723" s="16">
        <f t="shared" si="16"/>
        <v>40.020000000000003</v>
      </c>
    </row>
    <row r="724" spans="2:7" ht="14.25" customHeight="1" x14ac:dyDescent="0.25">
      <c r="B724" s="3" t="s">
        <v>5</v>
      </c>
      <c r="C724" s="3" t="s">
        <v>36</v>
      </c>
      <c r="D724" s="9" t="s">
        <v>1844</v>
      </c>
      <c r="E724" s="4">
        <v>1</v>
      </c>
      <c r="F724" s="4">
        <v>542.92999999999995</v>
      </c>
      <c r="G724" s="16">
        <f t="shared" si="16"/>
        <v>542.92999999999995</v>
      </c>
    </row>
    <row r="725" spans="2:7" ht="14.25" customHeight="1" x14ac:dyDescent="0.25">
      <c r="B725" s="3" t="s">
        <v>5</v>
      </c>
      <c r="C725" s="3" t="s">
        <v>36</v>
      </c>
      <c r="D725" s="9" t="s">
        <v>1845</v>
      </c>
      <c r="E725" s="4">
        <v>1</v>
      </c>
      <c r="F725" s="4">
        <v>695.47</v>
      </c>
      <c r="G725" s="16">
        <f t="shared" si="16"/>
        <v>695.47</v>
      </c>
    </row>
    <row r="726" spans="2:7" ht="14.25" customHeight="1" x14ac:dyDescent="0.25">
      <c r="B726" s="3" t="s">
        <v>5</v>
      </c>
      <c r="C726" s="3" t="s">
        <v>36</v>
      </c>
      <c r="D726" s="9" t="s">
        <v>1846</v>
      </c>
      <c r="E726" s="4">
        <v>1</v>
      </c>
      <c r="F726" s="4">
        <v>233.08</v>
      </c>
      <c r="G726" s="16">
        <f t="shared" si="16"/>
        <v>233.08</v>
      </c>
    </row>
    <row r="727" spans="2:7" ht="14.25" customHeight="1" x14ac:dyDescent="0.25">
      <c r="B727" s="3" t="s">
        <v>5</v>
      </c>
      <c r="C727" s="3" t="s">
        <v>28</v>
      </c>
      <c r="D727" s="9" t="s">
        <v>1220</v>
      </c>
      <c r="E727" s="4">
        <v>192</v>
      </c>
      <c r="F727" s="4">
        <v>57.92</v>
      </c>
      <c r="G727" s="16">
        <f t="shared" si="16"/>
        <v>11120.64</v>
      </c>
    </row>
    <row r="728" spans="2:7" ht="14.25" customHeight="1" x14ac:dyDescent="0.25">
      <c r="B728" s="3" t="s">
        <v>5</v>
      </c>
      <c r="C728" s="3" t="s">
        <v>28</v>
      </c>
      <c r="D728" s="9" t="s">
        <v>1255</v>
      </c>
      <c r="E728" s="4">
        <v>82</v>
      </c>
      <c r="F728" s="4">
        <v>33.25</v>
      </c>
      <c r="G728" s="16">
        <f t="shared" si="16"/>
        <v>2726.5</v>
      </c>
    </row>
    <row r="729" spans="2:7" ht="14.25" customHeight="1" x14ac:dyDescent="0.25">
      <c r="B729" s="3" t="s">
        <v>5</v>
      </c>
      <c r="C729" s="3" t="s">
        <v>28</v>
      </c>
      <c r="D729" s="9" t="s">
        <v>1847</v>
      </c>
      <c r="E729" s="4">
        <v>192</v>
      </c>
      <c r="F729" s="4">
        <v>28.01</v>
      </c>
      <c r="G729" s="16">
        <f t="shared" si="16"/>
        <v>5377.92</v>
      </c>
    </row>
    <row r="730" spans="2:7" ht="14.25" customHeight="1" x14ac:dyDescent="0.25">
      <c r="B730" s="3" t="s">
        <v>5</v>
      </c>
      <c r="C730" s="3" t="s">
        <v>28</v>
      </c>
      <c r="D730" s="9" t="s">
        <v>1848</v>
      </c>
      <c r="E730" s="4">
        <v>82</v>
      </c>
      <c r="F730" s="4">
        <v>13.69</v>
      </c>
      <c r="G730" s="16">
        <f t="shared" si="16"/>
        <v>1122.58</v>
      </c>
    </row>
    <row r="731" spans="2:7" ht="14.25" customHeight="1" x14ac:dyDescent="0.25">
      <c r="B731" s="3" t="s">
        <v>5</v>
      </c>
      <c r="C731" s="3" t="s">
        <v>52</v>
      </c>
      <c r="D731" s="9" t="s">
        <v>1226</v>
      </c>
      <c r="E731" s="4">
        <v>113</v>
      </c>
      <c r="F731" s="4">
        <v>33.590000000000003</v>
      </c>
      <c r="G731" s="16">
        <f t="shared" si="16"/>
        <v>3795.67</v>
      </c>
    </row>
    <row r="732" spans="2:7" ht="14.25" customHeight="1" x14ac:dyDescent="0.25">
      <c r="B732" s="3" t="s">
        <v>5</v>
      </c>
      <c r="C732" s="3" t="s">
        <v>36</v>
      </c>
      <c r="D732" s="9" t="s">
        <v>1833</v>
      </c>
      <c r="E732" s="4">
        <v>7</v>
      </c>
      <c r="F732" s="4">
        <v>32.590000000000003</v>
      </c>
      <c r="G732" s="16">
        <f t="shared" si="16"/>
        <v>228.13</v>
      </c>
    </row>
    <row r="733" spans="2:7" ht="14.25" customHeight="1" x14ac:dyDescent="0.25">
      <c r="B733" s="3" t="s">
        <v>5</v>
      </c>
      <c r="C733" s="3" t="s">
        <v>36</v>
      </c>
      <c r="D733" s="9" t="s">
        <v>1217</v>
      </c>
      <c r="E733" s="4">
        <v>9</v>
      </c>
      <c r="F733" s="4">
        <v>186.29</v>
      </c>
      <c r="G733" s="16">
        <f t="shared" si="16"/>
        <v>1676.61</v>
      </c>
    </row>
    <row r="734" spans="2:7" ht="14.25" customHeight="1" x14ac:dyDescent="0.25">
      <c r="B734" s="3" t="s">
        <v>5</v>
      </c>
      <c r="C734" s="3" t="s">
        <v>36</v>
      </c>
      <c r="D734" s="9" t="s">
        <v>1251</v>
      </c>
      <c r="E734" s="4">
        <v>1</v>
      </c>
      <c r="F734" s="4">
        <v>85.92</v>
      </c>
      <c r="G734" s="16">
        <f t="shared" si="16"/>
        <v>85.92</v>
      </c>
    </row>
    <row r="735" spans="2:7" ht="14.25" customHeight="1" x14ac:dyDescent="0.25">
      <c r="B735" s="3" t="s">
        <v>5</v>
      </c>
      <c r="C735" s="3" t="s">
        <v>36</v>
      </c>
      <c r="D735" s="9" t="s">
        <v>1303</v>
      </c>
      <c r="E735" s="4">
        <v>3</v>
      </c>
      <c r="F735" s="4">
        <v>47.19</v>
      </c>
      <c r="G735" s="16">
        <f t="shared" si="16"/>
        <v>141.57</v>
      </c>
    </row>
    <row r="736" spans="2:7" ht="14.25" customHeight="1" x14ac:dyDescent="0.25">
      <c r="B736" s="3" t="s">
        <v>5</v>
      </c>
      <c r="C736" s="3" t="s">
        <v>36</v>
      </c>
      <c r="D736" s="9" t="s">
        <v>1849</v>
      </c>
      <c r="E736" s="4">
        <v>6</v>
      </c>
      <c r="F736" s="4">
        <v>224.34</v>
      </c>
      <c r="G736" s="16">
        <f t="shared" si="16"/>
        <v>1346.04</v>
      </c>
    </row>
    <row r="737" spans="2:7" ht="14.25" customHeight="1" x14ac:dyDescent="0.25">
      <c r="B737" s="5"/>
      <c r="C737" s="5"/>
      <c r="D737" s="10" t="s">
        <v>1850</v>
      </c>
      <c r="E737" s="4">
        <v>1</v>
      </c>
      <c r="F737" s="6">
        <f>SUM(G692:G736)</f>
        <v>104510.28</v>
      </c>
      <c r="G737" s="17">
        <f t="shared" si="16"/>
        <v>104510.28</v>
      </c>
    </row>
    <row r="738" spans="2:7" ht="14.25" customHeight="1" x14ac:dyDescent="0.25">
      <c r="B738" s="5"/>
      <c r="C738" s="5"/>
      <c r="D738" s="10" t="s">
        <v>1851</v>
      </c>
      <c r="E738" s="7">
        <v>1</v>
      </c>
      <c r="F738" s="6">
        <f>G35+G66+G119+G189+G387+G586+G652+G691</f>
        <v>8182507.0099999998</v>
      </c>
      <c r="G738" s="17">
        <f>ROUND(E738*F738,2)</f>
        <v>8182507.0099999998</v>
      </c>
    </row>
    <row r="739" spans="2:7" ht="14.25" customHeight="1" x14ac:dyDescent="0.25">
      <c r="B739" s="26" t="s">
        <v>4</v>
      </c>
      <c r="C739" s="26" t="s">
        <v>1852</v>
      </c>
      <c r="D739" s="26" t="s">
        <v>1853</v>
      </c>
      <c r="E739" s="26">
        <f>E862</f>
        <v>1</v>
      </c>
      <c r="F739" s="27">
        <f>F862</f>
        <v>1124849</v>
      </c>
      <c r="G739" s="28">
        <f>G862</f>
        <v>1124848.53</v>
      </c>
    </row>
    <row r="740" spans="2:7" ht="14.25" customHeight="1" x14ac:dyDescent="0.25">
      <c r="B740" s="31" t="s">
        <v>4</v>
      </c>
      <c r="C740" s="31" t="s">
        <v>1854</v>
      </c>
      <c r="D740" s="31" t="s">
        <v>1855</v>
      </c>
      <c r="E740" s="31">
        <f>E749</f>
        <v>1</v>
      </c>
      <c r="F740" s="31">
        <f>F749</f>
        <v>52435.85</v>
      </c>
      <c r="G740" s="32">
        <f>G749</f>
        <v>52435.85</v>
      </c>
    </row>
    <row r="741" spans="2:7" ht="14.25" customHeight="1" x14ac:dyDescent="0.25">
      <c r="B741" s="3" t="s">
        <v>5</v>
      </c>
      <c r="C741" s="3" t="s">
        <v>36</v>
      </c>
      <c r="D741" s="9" t="s">
        <v>1856</v>
      </c>
      <c r="E741" s="4">
        <v>2</v>
      </c>
      <c r="F741" s="4">
        <v>1219.04</v>
      </c>
      <c r="G741" s="16">
        <f t="shared" ref="G741:G749" si="17">ROUND(E741*F741,2)</f>
        <v>2438.08</v>
      </c>
    </row>
    <row r="742" spans="2:7" ht="14.25" customHeight="1" x14ac:dyDescent="0.25">
      <c r="B742" s="3" t="s">
        <v>5</v>
      </c>
      <c r="C742" s="3" t="s">
        <v>36</v>
      </c>
      <c r="D742" s="9" t="s">
        <v>1857</v>
      </c>
      <c r="E742" s="4">
        <v>2</v>
      </c>
      <c r="F742" s="4">
        <v>1350.29</v>
      </c>
      <c r="G742" s="16">
        <f t="shared" si="17"/>
        <v>2700.58</v>
      </c>
    </row>
    <row r="743" spans="2:7" ht="14.25" customHeight="1" x14ac:dyDescent="0.25">
      <c r="B743" s="3" t="s">
        <v>5</v>
      </c>
      <c r="C743" s="3" t="s">
        <v>36</v>
      </c>
      <c r="D743" s="9" t="s">
        <v>1858</v>
      </c>
      <c r="E743" s="4">
        <v>1</v>
      </c>
      <c r="F743" s="4">
        <v>37850.54</v>
      </c>
      <c r="G743" s="16">
        <f t="shared" si="17"/>
        <v>37850.54</v>
      </c>
    </row>
    <row r="744" spans="2:7" ht="14.25" customHeight="1" x14ac:dyDescent="0.25">
      <c r="B744" s="3" t="s">
        <v>5</v>
      </c>
      <c r="C744" s="3" t="s">
        <v>36</v>
      </c>
      <c r="D744" s="9" t="s">
        <v>1859</v>
      </c>
      <c r="E744" s="4">
        <v>1</v>
      </c>
      <c r="F744" s="4">
        <v>2044.53</v>
      </c>
      <c r="G744" s="16">
        <f t="shared" si="17"/>
        <v>2044.53</v>
      </c>
    </row>
    <row r="745" spans="2:7" ht="14.25" customHeight="1" x14ac:dyDescent="0.25">
      <c r="B745" s="3" t="s">
        <v>5</v>
      </c>
      <c r="C745" s="3" t="s">
        <v>36</v>
      </c>
      <c r="D745" s="9" t="s">
        <v>1860</v>
      </c>
      <c r="E745" s="4">
        <v>1</v>
      </c>
      <c r="F745" s="4">
        <v>899.18</v>
      </c>
      <c r="G745" s="16">
        <f t="shared" si="17"/>
        <v>899.18</v>
      </c>
    </row>
    <row r="746" spans="2:7" ht="14.25" customHeight="1" x14ac:dyDescent="0.25">
      <c r="B746" s="3" t="s">
        <v>5</v>
      </c>
      <c r="C746" s="3" t="s">
        <v>36</v>
      </c>
      <c r="D746" s="9" t="s">
        <v>1861</v>
      </c>
      <c r="E746" s="4">
        <v>1</v>
      </c>
      <c r="F746" s="4">
        <v>976.02</v>
      </c>
      <c r="G746" s="16">
        <f t="shared" si="17"/>
        <v>976.02</v>
      </c>
    </row>
    <row r="747" spans="2:7" ht="14.25" customHeight="1" x14ac:dyDescent="0.25">
      <c r="B747" s="3" t="s">
        <v>5</v>
      </c>
      <c r="C747" s="3" t="s">
        <v>28</v>
      </c>
      <c r="D747" s="9" t="s">
        <v>1862</v>
      </c>
      <c r="E747" s="4">
        <v>52</v>
      </c>
      <c r="F747" s="4">
        <v>33.229999999999997</v>
      </c>
      <c r="G747" s="16">
        <f t="shared" si="17"/>
        <v>1727.96</v>
      </c>
    </row>
    <row r="748" spans="2:7" ht="14.25" customHeight="1" x14ac:dyDescent="0.25">
      <c r="B748" s="3" t="s">
        <v>5</v>
      </c>
      <c r="C748" s="3" t="s">
        <v>28</v>
      </c>
      <c r="D748" s="9" t="s">
        <v>1863</v>
      </c>
      <c r="E748" s="4">
        <v>22</v>
      </c>
      <c r="F748" s="4">
        <v>172.68</v>
      </c>
      <c r="G748" s="16">
        <f t="shared" si="17"/>
        <v>3798.96</v>
      </c>
    </row>
    <row r="749" spans="2:7" ht="14.25" customHeight="1" x14ac:dyDescent="0.25">
      <c r="B749" s="5"/>
      <c r="C749" s="5"/>
      <c r="D749" s="10" t="s">
        <v>1864</v>
      </c>
      <c r="E749" s="4">
        <v>1</v>
      </c>
      <c r="F749" s="6">
        <f>SUM(G741:G748)</f>
        <v>52435.85</v>
      </c>
      <c r="G749" s="17">
        <f t="shared" si="17"/>
        <v>52435.85</v>
      </c>
    </row>
    <row r="750" spans="2:7" ht="14.25" customHeight="1" x14ac:dyDescent="0.25">
      <c r="B750" s="31" t="s">
        <v>4</v>
      </c>
      <c r="C750" s="31" t="s">
        <v>1865</v>
      </c>
      <c r="D750" s="31" t="s">
        <v>1866</v>
      </c>
      <c r="E750" s="31">
        <f>E756</f>
        <v>1</v>
      </c>
      <c r="F750" s="31">
        <f>F756</f>
        <v>89010.559999999998</v>
      </c>
      <c r="G750" s="32">
        <f>G756</f>
        <v>89010.559999999998</v>
      </c>
    </row>
    <row r="751" spans="2:7" ht="14.25" customHeight="1" x14ac:dyDescent="0.25">
      <c r="B751" s="3" t="s">
        <v>5</v>
      </c>
      <c r="C751" s="3" t="s">
        <v>28</v>
      </c>
      <c r="D751" s="9" t="s">
        <v>1867</v>
      </c>
      <c r="E751" s="4">
        <v>1773.3</v>
      </c>
      <c r="F751" s="4">
        <v>18.170000000000002</v>
      </c>
      <c r="G751" s="16">
        <f t="shared" ref="G751:G756" si="18">ROUND(E751*F751,2)</f>
        <v>32220.86</v>
      </c>
    </row>
    <row r="752" spans="2:7" ht="14.25" customHeight="1" x14ac:dyDescent="0.25">
      <c r="B752" s="3" t="s">
        <v>5</v>
      </c>
      <c r="C752" s="3" t="s">
        <v>28</v>
      </c>
      <c r="D752" s="9" t="s">
        <v>1868</v>
      </c>
      <c r="E752" s="4">
        <v>264.89999999999998</v>
      </c>
      <c r="F752" s="4">
        <v>21.82</v>
      </c>
      <c r="G752" s="16">
        <f t="shared" si="18"/>
        <v>5780.12</v>
      </c>
    </row>
    <row r="753" spans="2:7" ht="14.25" customHeight="1" x14ac:dyDescent="0.25">
      <c r="B753" s="3" t="s">
        <v>5</v>
      </c>
      <c r="C753" s="3" t="s">
        <v>28</v>
      </c>
      <c r="D753" s="9" t="s">
        <v>1869</v>
      </c>
      <c r="E753" s="4">
        <v>223</v>
      </c>
      <c r="F753" s="4">
        <v>26.16</v>
      </c>
      <c r="G753" s="16">
        <f t="shared" si="18"/>
        <v>5833.68</v>
      </c>
    </row>
    <row r="754" spans="2:7" ht="14.25" customHeight="1" x14ac:dyDescent="0.25">
      <c r="B754" s="3" t="s">
        <v>5</v>
      </c>
      <c r="C754" s="3" t="s">
        <v>28</v>
      </c>
      <c r="D754" s="9" t="s">
        <v>1862</v>
      </c>
      <c r="E754" s="4">
        <v>888.6</v>
      </c>
      <c r="F754" s="4">
        <v>33.229999999999997</v>
      </c>
      <c r="G754" s="16">
        <f t="shared" si="18"/>
        <v>29528.18</v>
      </c>
    </row>
    <row r="755" spans="2:7" ht="14.25" customHeight="1" x14ac:dyDescent="0.25">
      <c r="B755" s="3" t="s">
        <v>5</v>
      </c>
      <c r="C755" s="3" t="s">
        <v>28</v>
      </c>
      <c r="D755" s="9" t="s">
        <v>433</v>
      </c>
      <c r="E755" s="4">
        <v>583</v>
      </c>
      <c r="F755" s="4">
        <v>26.84</v>
      </c>
      <c r="G755" s="16">
        <f t="shared" si="18"/>
        <v>15647.72</v>
      </c>
    </row>
    <row r="756" spans="2:7" ht="14.25" customHeight="1" x14ac:dyDescent="0.25">
      <c r="B756" s="5"/>
      <c r="C756" s="5"/>
      <c r="D756" s="10" t="s">
        <v>1870</v>
      </c>
      <c r="E756" s="4">
        <v>1</v>
      </c>
      <c r="F756" s="6">
        <f>SUM(G751:G755)</f>
        <v>89010.559999999998</v>
      </c>
      <c r="G756" s="17">
        <f t="shared" si="18"/>
        <v>89010.559999999998</v>
      </c>
    </row>
    <row r="757" spans="2:7" ht="14.25" customHeight="1" x14ac:dyDescent="0.25">
      <c r="B757" s="31" t="s">
        <v>4</v>
      </c>
      <c r="C757" s="31" t="s">
        <v>1871</v>
      </c>
      <c r="D757" s="31" t="s">
        <v>1872</v>
      </c>
      <c r="E757" s="31">
        <f>E762</f>
        <v>1</v>
      </c>
      <c r="F757" s="31">
        <f>F762</f>
        <v>8076.26</v>
      </c>
      <c r="G757" s="32">
        <f>G762</f>
        <v>8076.26</v>
      </c>
    </row>
    <row r="758" spans="2:7" ht="14.25" customHeight="1" x14ac:dyDescent="0.25">
      <c r="B758" s="3" t="s">
        <v>5</v>
      </c>
      <c r="C758" s="3" t="s">
        <v>36</v>
      </c>
      <c r="D758" s="9" t="s">
        <v>434</v>
      </c>
      <c r="E758" s="4">
        <v>6</v>
      </c>
      <c r="F758" s="4">
        <v>425.37</v>
      </c>
      <c r="G758" s="16">
        <f>ROUND(E758*F758,2)</f>
        <v>2552.2199999999998</v>
      </c>
    </row>
    <row r="759" spans="2:7" ht="14.25" customHeight="1" x14ac:dyDescent="0.25">
      <c r="B759" s="3" t="s">
        <v>5</v>
      </c>
      <c r="C759" s="3" t="s">
        <v>36</v>
      </c>
      <c r="D759" s="9" t="s">
        <v>1873</v>
      </c>
      <c r="E759" s="4">
        <v>4</v>
      </c>
      <c r="F759" s="4">
        <v>34.17</v>
      </c>
      <c r="G759" s="16">
        <f>ROUND(E759*F759,2)</f>
        <v>136.68</v>
      </c>
    </row>
    <row r="760" spans="2:7" ht="14.25" customHeight="1" x14ac:dyDescent="0.25">
      <c r="B760" s="3" t="s">
        <v>5</v>
      </c>
      <c r="C760" s="3" t="s">
        <v>36</v>
      </c>
      <c r="D760" s="9" t="s">
        <v>1874</v>
      </c>
      <c r="E760" s="4">
        <v>4</v>
      </c>
      <c r="F760" s="4">
        <v>167.54</v>
      </c>
      <c r="G760" s="16">
        <f>ROUND(E760*F760,2)</f>
        <v>670.16</v>
      </c>
    </row>
    <row r="761" spans="2:7" ht="14.25" customHeight="1" x14ac:dyDescent="0.25">
      <c r="B761" s="3" t="s">
        <v>5</v>
      </c>
      <c r="C761" s="3" t="s">
        <v>36</v>
      </c>
      <c r="D761" s="9" t="s">
        <v>1875</v>
      </c>
      <c r="E761" s="4">
        <v>20</v>
      </c>
      <c r="F761" s="4">
        <v>235.86</v>
      </c>
      <c r="G761" s="16">
        <f>ROUND(E761*F761,2)</f>
        <v>4717.2</v>
      </c>
    </row>
    <row r="762" spans="2:7" ht="14.25" customHeight="1" x14ac:dyDescent="0.25">
      <c r="B762" s="5"/>
      <c r="C762" s="5"/>
      <c r="D762" s="10" t="s">
        <v>1876</v>
      </c>
      <c r="E762" s="4">
        <v>1</v>
      </c>
      <c r="F762" s="6">
        <f>SUM(G758:G761)</f>
        <v>8076.26</v>
      </c>
      <c r="G762" s="17">
        <f>ROUND(E762*F762,2)</f>
        <v>8076.26</v>
      </c>
    </row>
    <row r="763" spans="2:7" ht="14.25" customHeight="1" x14ac:dyDescent="0.25">
      <c r="B763" s="31" t="s">
        <v>4</v>
      </c>
      <c r="C763" s="31" t="s">
        <v>1877</v>
      </c>
      <c r="D763" s="31" t="s">
        <v>1878</v>
      </c>
      <c r="E763" s="31">
        <f>E768</f>
        <v>1</v>
      </c>
      <c r="F763" s="31">
        <f>F768</f>
        <v>112715.52</v>
      </c>
      <c r="G763" s="32">
        <f>G768</f>
        <v>112715.52</v>
      </c>
    </row>
    <row r="764" spans="2:7" ht="14.25" customHeight="1" x14ac:dyDescent="0.25">
      <c r="B764" s="3" t="s">
        <v>5</v>
      </c>
      <c r="C764" s="3" t="s">
        <v>36</v>
      </c>
      <c r="D764" s="9" t="s">
        <v>1879</v>
      </c>
      <c r="E764" s="4">
        <v>134</v>
      </c>
      <c r="F764" s="4">
        <v>157.11000000000001</v>
      </c>
      <c r="G764" s="16">
        <f>ROUND(E764*F764,2)</f>
        <v>21052.74</v>
      </c>
    </row>
    <row r="765" spans="2:7" ht="14.25" customHeight="1" x14ac:dyDescent="0.25">
      <c r="B765" s="3" t="s">
        <v>5</v>
      </c>
      <c r="C765" s="3" t="s">
        <v>36</v>
      </c>
      <c r="D765" s="9" t="s">
        <v>1880</v>
      </c>
      <c r="E765" s="4">
        <v>213</v>
      </c>
      <c r="F765" s="4">
        <v>379.52</v>
      </c>
      <c r="G765" s="16">
        <f>ROUND(E765*F765,2)</f>
        <v>80837.759999999995</v>
      </c>
    </row>
    <row r="766" spans="2:7" ht="14.25" customHeight="1" x14ac:dyDescent="0.25">
      <c r="B766" s="3" t="s">
        <v>5</v>
      </c>
      <c r="C766" s="3" t="s">
        <v>36</v>
      </c>
      <c r="D766" s="9" t="s">
        <v>1881</v>
      </c>
      <c r="E766" s="4">
        <v>24</v>
      </c>
      <c r="F766" s="4">
        <v>308.24</v>
      </c>
      <c r="G766" s="16">
        <f>ROUND(E766*F766,2)</f>
        <v>7397.76</v>
      </c>
    </row>
    <row r="767" spans="2:7" ht="14.25" customHeight="1" x14ac:dyDescent="0.25">
      <c r="B767" s="3" t="s">
        <v>5</v>
      </c>
      <c r="C767" s="3" t="s">
        <v>36</v>
      </c>
      <c r="D767" s="9" t="s">
        <v>1882</v>
      </c>
      <c r="E767" s="4">
        <v>6</v>
      </c>
      <c r="F767" s="4">
        <v>571.21</v>
      </c>
      <c r="G767" s="16">
        <f>ROUND(E767*F767,2)</f>
        <v>3427.26</v>
      </c>
    </row>
    <row r="768" spans="2:7" ht="14.25" customHeight="1" x14ac:dyDescent="0.25">
      <c r="B768" s="5"/>
      <c r="C768" s="5"/>
      <c r="D768" s="10" t="s">
        <v>1883</v>
      </c>
      <c r="E768" s="4">
        <v>1</v>
      </c>
      <c r="F768" s="6">
        <f>SUM(G764:G767)</f>
        <v>112715.52</v>
      </c>
      <c r="G768" s="17">
        <f>ROUND(E768*F768,2)</f>
        <v>112715.52</v>
      </c>
    </row>
    <row r="769" spans="2:7" ht="14.25" customHeight="1" x14ac:dyDescent="0.25">
      <c r="B769" s="31" t="s">
        <v>4</v>
      </c>
      <c r="C769" s="31" t="s">
        <v>1884</v>
      </c>
      <c r="D769" s="31" t="s">
        <v>1885</v>
      </c>
      <c r="E769" s="31">
        <f>E775</f>
        <v>1</v>
      </c>
      <c r="F769" s="31">
        <f>F775</f>
        <v>32561.7</v>
      </c>
      <c r="G769" s="32">
        <f>G775</f>
        <v>32561.7</v>
      </c>
    </row>
    <row r="770" spans="2:7" ht="14.25" customHeight="1" x14ac:dyDescent="0.25">
      <c r="B770" s="3" t="s">
        <v>5</v>
      </c>
      <c r="C770" s="3" t="s">
        <v>36</v>
      </c>
      <c r="D770" s="9" t="s">
        <v>1886</v>
      </c>
      <c r="E770" s="4">
        <v>160</v>
      </c>
      <c r="F770" s="4">
        <v>33.31</v>
      </c>
      <c r="G770" s="16">
        <f t="shared" ref="G770:G775" si="19">ROUND(E770*F770,2)</f>
        <v>5329.6</v>
      </c>
    </row>
    <row r="771" spans="2:7" ht="14.25" customHeight="1" x14ac:dyDescent="0.25">
      <c r="B771" s="3" t="s">
        <v>5</v>
      </c>
      <c r="C771" s="3" t="s">
        <v>36</v>
      </c>
      <c r="D771" s="9" t="s">
        <v>1887</v>
      </c>
      <c r="E771" s="4">
        <v>178</v>
      </c>
      <c r="F771" s="4">
        <v>85.57</v>
      </c>
      <c r="G771" s="16">
        <f t="shared" si="19"/>
        <v>15231.46</v>
      </c>
    </row>
    <row r="772" spans="2:7" ht="14.25" customHeight="1" x14ac:dyDescent="0.25">
      <c r="B772" s="3" t="s">
        <v>5</v>
      </c>
      <c r="C772" s="3" t="s">
        <v>36</v>
      </c>
      <c r="D772" s="9" t="s">
        <v>347</v>
      </c>
      <c r="E772" s="4">
        <v>10</v>
      </c>
      <c r="F772" s="4">
        <v>70.97</v>
      </c>
      <c r="G772" s="16">
        <f t="shared" si="19"/>
        <v>709.7</v>
      </c>
    </row>
    <row r="773" spans="2:7" ht="14.25" customHeight="1" x14ac:dyDescent="0.25">
      <c r="B773" s="3" t="s">
        <v>5</v>
      </c>
      <c r="C773" s="3" t="s">
        <v>36</v>
      </c>
      <c r="D773" s="9" t="s">
        <v>1888</v>
      </c>
      <c r="E773" s="4">
        <v>1</v>
      </c>
      <c r="F773" s="4">
        <v>232.92</v>
      </c>
      <c r="G773" s="16">
        <f t="shared" si="19"/>
        <v>232.92</v>
      </c>
    </row>
    <row r="774" spans="2:7" ht="14.25" customHeight="1" x14ac:dyDescent="0.25">
      <c r="B774" s="3" t="s">
        <v>5</v>
      </c>
      <c r="C774" s="3" t="s">
        <v>36</v>
      </c>
      <c r="D774" s="9" t="s">
        <v>1889</v>
      </c>
      <c r="E774" s="4">
        <v>1318</v>
      </c>
      <c r="F774" s="4">
        <v>8.39</v>
      </c>
      <c r="G774" s="16">
        <f t="shared" si="19"/>
        <v>11058.02</v>
      </c>
    </row>
    <row r="775" spans="2:7" ht="14.25" customHeight="1" x14ac:dyDescent="0.25">
      <c r="B775" s="5"/>
      <c r="C775" s="5"/>
      <c r="D775" s="10" t="s">
        <v>1890</v>
      </c>
      <c r="E775" s="4">
        <v>1</v>
      </c>
      <c r="F775" s="6">
        <f>SUM(G770:G774)</f>
        <v>32561.7</v>
      </c>
      <c r="G775" s="17">
        <f t="shared" si="19"/>
        <v>32561.7</v>
      </c>
    </row>
    <row r="776" spans="2:7" ht="14.25" customHeight="1" x14ac:dyDescent="0.25">
      <c r="B776" s="31" t="s">
        <v>4</v>
      </c>
      <c r="C776" s="31" t="s">
        <v>1891</v>
      </c>
      <c r="D776" s="31" t="s">
        <v>1892</v>
      </c>
      <c r="E776" s="31">
        <f>E791</f>
        <v>1</v>
      </c>
      <c r="F776" s="31">
        <f>F791</f>
        <v>57814.19</v>
      </c>
      <c r="G776" s="32">
        <f>G791</f>
        <v>57814.19</v>
      </c>
    </row>
    <row r="777" spans="2:7" ht="14.25" customHeight="1" x14ac:dyDescent="0.25">
      <c r="B777" s="3" t="s">
        <v>5</v>
      </c>
      <c r="C777" s="3" t="s">
        <v>59</v>
      </c>
      <c r="D777" s="9" t="s">
        <v>1893</v>
      </c>
      <c r="E777" s="4">
        <v>878.2</v>
      </c>
      <c r="F777" s="4">
        <v>32.43</v>
      </c>
      <c r="G777" s="16">
        <f t="shared" ref="G777:G791" si="20">ROUND(E777*F777,2)</f>
        <v>28480.03</v>
      </c>
    </row>
    <row r="778" spans="2:7" ht="14.25" customHeight="1" x14ac:dyDescent="0.25">
      <c r="B778" s="3" t="s">
        <v>5</v>
      </c>
      <c r="C778" s="3" t="s">
        <v>36</v>
      </c>
      <c r="D778" s="9" t="s">
        <v>1894</v>
      </c>
      <c r="E778" s="4">
        <v>1</v>
      </c>
      <c r="F778" s="4">
        <v>4226.47</v>
      </c>
      <c r="G778" s="16">
        <f t="shared" si="20"/>
        <v>4226.47</v>
      </c>
    </row>
    <row r="779" spans="2:7" ht="14.25" customHeight="1" x14ac:dyDescent="0.25">
      <c r="B779" s="3" t="s">
        <v>5</v>
      </c>
      <c r="C779" s="3" t="s">
        <v>36</v>
      </c>
      <c r="D779" s="9" t="s">
        <v>1895</v>
      </c>
      <c r="E779" s="4">
        <v>3</v>
      </c>
      <c r="F779" s="4">
        <v>1434.94</v>
      </c>
      <c r="G779" s="16">
        <f t="shared" si="20"/>
        <v>4304.82</v>
      </c>
    </row>
    <row r="780" spans="2:7" ht="14.25" customHeight="1" x14ac:dyDescent="0.25">
      <c r="B780" s="3" t="s">
        <v>5</v>
      </c>
      <c r="C780" s="3" t="s">
        <v>36</v>
      </c>
      <c r="D780" s="9" t="s">
        <v>1896</v>
      </c>
      <c r="E780" s="4">
        <v>6</v>
      </c>
      <c r="F780" s="4">
        <v>118.89</v>
      </c>
      <c r="G780" s="16">
        <f t="shared" si="20"/>
        <v>713.34</v>
      </c>
    </row>
    <row r="781" spans="2:7" ht="14.25" customHeight="1" x14ac:dyDescent="0.25">
      <c r="B781" s="3" t="s">
        <v>5</v>
      </c>
      <c r="C781" s="3" t="s">
        <v>36</v>
      </c>
      <c r="D781" s="9" t="s">
        <v>1897</v>
      </c>
      <c r="E781" s="4">
        <v>7</v>
      </c>
      <c r="F781" s="4">
        <v>89.46</v>
      </c>
      <c r="G781" s="16">
        <f t="shared" si="20"/>
        <v>626.22</v>
      </c>
    </row>
    <row r="782" spans="2:7" ht="14.25" customHeight="1" x14ac:dyDescent="0.25">
      <c r="B782" s="3" t="s">
        <v>5</v>
      </c>
      <c r="C782" s="3" t="s">
        <v>36</v>
      </c>
      <c r="D782" s="9" t="s">
        <v>1898</v>
      </c>
      <c r="E782" s="4">
        <v>13</v>
      </c>
      <c r="F782" s="4">
        <v>17.77</v>
      </c>
      <c r="G782" s="16">
        <f t="shared" si="20"/>
        <v>231.01</v>
      </c>
    </row>
    <row r="783" spans="2:7" ht="14.25" customHeight="1" x14ac:dyDescent="0.25">
      <c r="B783" s="3" t="s">
        <v>5</v>
      </c>
      <c r="C783" s="3" t="s">
        <v>36</v>
      </c>
      <c r="D783" s="9" t="s">
        <v>1899</v>
      </c>
      <c r="E783" s="4">
        <v>3</v>
      </c>
      <c r="F783" s="4">
        <v>12.41</v>
      </c>
      <c r="G783" s="16">
        <f t="shared" si="20"/>
        <v>37.229999999999997</v>
      </c>
    </row>
    <row r="784" spans="2:7" ht="14.25" customHeight="1" x14ac:dyDescent="0.25">
      <c r="B784" s="3" t="s">
        <v>5</v>
      </c>
      <c r="C784" s="3" t="s">
        <v>36</v>
      </c>
      <c r="D784" s="9" t="s">
        <v>1900</v>
      </c>
      <c r="E784" s="4">
        <v>3</v>
      </c>
      <c r="F784" s="4">
        <v>501.11</v>
      </c>
      <c r="G784" s="16">
        <f t="shared" si="20"/>
        <v>1503.33</v>
      </c>
    </row>
    <row r="785" spans="1:7" ht="14.25" customHeight="1" x14ac:dyDescent="0.25">
      <c r="B785" s="3" t="s">
        <v>5</v>
      </c>
      <c r="C785" s="3" t="s">
        <v>36</v>
      </c>
      <c r="D785" s="9" t="s">
        <v>1901</v>
      </c>
      <c r="E785" s="4">
        <v>3</v>
      </c>
      <c r="F785" s="4">
        <v>743.63</v>
      </c>
      <c r="G785" s="16">
        <f t="shared" si="20"/>
        <v>2230.89</v>
      </c>
    </row>
    <row r="786" spans="1:7" ht="14.25" customHeight="1" x14ac:dyDescent="0.25">
      <c r="B786" s="3" t="s">
        <v>5</v>
      </c>
      <c r="C786" s="3" t="s">
        <v>36</v>
      </c>
      <c r="D786" s="9" t="s">
        <v>1902</v>
      </c>
      <c r="E786" s="4">
        <v>3</v>
      </c>
      <c r="F786" s="4">
        <v>36.590000000000003</v>
      </c>
      <c r="G786" s="16">
        <f t="shared" si="20"/>
        <v>109.77</v>
      </c>
    </row>
    <row r="787" spans="1:7" ht="14.25" customHeight="1" x14ac:dyDescent="0.25">
      <c r="B787" s="3" t="s">
        <v>5</v>
      </c>
      <c r="C787" s="3" t="s">
        <v>36</v>
      </c>
      <c r="D787" s="9" t="s">
        <v>1903</v>
      </c>
      <c r="E787" s="4">
        <v>3</v>
      </c>
      <c r="F787" s="4">
        <v>36.590000000000003</v>
      </c>
      <c r="G787" s="16">
        <f t="shared" si="20"/>
        <v>109.77</v>
      </c>
    </row>
    <row r="788" spans="1:7" ht="14.25" customHeight="1" x14ac:dyDescent="0.25">
      <c r="B788" s="3" t="s">
        <v>5</v>
      </c>
      <c r="C788" s="3" t="s">
        <v>36</v>
      </c>
      <c r="D788" s="9" t="s">
        <v>1904</v>
      </c>
      <c r="E788" s="4">
        <v>3</v>
      </c>
      <c r="F788" s="4">
        <v>95.78</v>
      </c>
      <c r="G788" s="16">
        <f t="shared" si="20"/>
        <v>287.33999999999997</v>
      </c>
    </row>
    <row r="789" spans="1:7" ht="14.25" customHeight="1" x14ac:dyDescent="0.25">
      <c r="B789" s="3" t="s">
        <v>5</v>
      </c>
      <c r="C789" s="3" t="s">
        <v>36</v>
      </c>
      <c r="D789" s="9" t="s">
        <v>1905</v>
      </c>
      <c r="E789" s="4">
        <v>1</v>
      </c>
      <c r="F789" s="4">
        <v>9638.59</v>
      </c>
      <c r="G789" s="16">
        <f t="shared" si="20"/>
        <v>9638.59</v>
      </c>
    </row>
    <row r="790" spans="1:7" ht="14.25" customHeight="1" x14ac:dyDescent="0.25">
      <c r="B790" s="3" t="s">
        <v>5</v>
      </c>
      <c r="C790" s="3" t="s">
        <v>36</v>
      </c>
      <c r="D790" s="9" t="s">
        <v>1906</v>
      </c>
      <c r="E790" s="4">
        <v>2</v>
      </c>
      <c r="F790" s="4">
        <v>2657.69</v>
      </c>
      <c r="G790" s="16">
        <f t="shared" si="20"/>
        <v>5315.38</v>
      </c>
    </row>
    <row r="791" spans="1:7" ht="14.25" customHeight="1" x14ac:dyDescent="0.25">
      <c r="B791" s="5"/>
      <c r="C791" s="5"/>
      <c r="D791" s="10" t="s">
        <v>1907</v>
      </c>
      <c r="E791" s="4">
        <v>1</v>
      </c>
      <c r="F791" s="6">
        <f>SUM(G777:G790)</f>
        <v>57814.19</v>
      </c>
      <c r="G791" s="17">
        <f t="shared" si="20"/>
        <v>57814.19</v>
      </c>
    </row>
    <row r="792" spans="1:7" ht="14.25" customHeight="1" x14ac:dyDescent="0.25">
      <c r="B792" s="31" t="s">
        <v>4</v>
      </c>
      <c r="C792" s="31" t="s">
        <v>1908</v>
      </c>
      <c r="D792" s="31" t="s">
        <v>1909</v>
      </c>
      <c r="E792" s="31">
        <f>E796</f>
        <v>1</v>
      </c>
      <c r="F792" s="31">
        <f>F796</f>
        <v>19316.11</v>
      </c>
      <c r="G792" s="32">
        <f>G796</f>
        <v>19316.11</v>
      </c>
    </row>
    <row r="793" spans="1:7" ht="14.25" customHeight="1" x14ac:dyDescent="0.25">
      <c r="B793" s="3" t="s">
        <v>5</v>
      </c>
      <c r="C793" s="3" t="s">
        <v>36</v>
      </c>
      <c r="D793" s="9" t="s">
        <v>1910</v>
      </c>
      <c r="E793" s="4">
        <v>1</v>
      </c>
      <c r="F793" s="4">
        <v>6561.96</v>
      </c>
      <c r="G793" s="16">
        <f>ROUND(E793*F793,2)</f>
        <v>6561.96</v>
      </c>
    </row>
    <row r="794" spans="1:7" ht="14.25" customHeight="1" x14ac:dyDescent="0.25">
      <c r="B794" s="3" t="s">
        <v>5</v>
      </c>
      <c r="C794" s="3" t="s">
        <v>36</v>
      </c>
      <c r="D794" s="9" t="s">
        <v>1911</v>
      </c>
      <c r="E794" s="4">
        <v>1</v>
      </c>
      <c r="F794" s="4">
        <v>7768.77</v>
      </c>
      <c r="G794" s="16">
        <f>ROUND(E794*F794,2)</f>
        <v>7768.77</v>
      </c>
    </row>
    <row r="795" spans="1:7" ht="14.25" customHeight="1" x14ac:dyDescent="0.25">
      <c r="B795" s="3" t="s">
        <v>5</v>
      </c>
      <c r="C795" s="3" t="s">
        <v>36</v>
      </c>
      <c r="D795" s="9" t="s">
        <v>1912</v>
      </c>
      <c r="E795" s="4">
        <v>1</v>
      </c>
      <c r="F795" s="4">
        <v>4985.38</v>
      </c>
      <c r="G795" s="16">
        <f>ROUND(E795*F795,2)</f>
        <v>4985.38</v>
      </c>
    </row>
    <row r="796" spans="1:7" ht="14.25" customHeight="1" x14ac:dyDescent="0.25">
      <c r="B796" s="5"/>
      <c r="C796" s="5"/>
      <c r="D796" s="10" t="s">
        <v>1913</v>
      </c>
      <c r="E796" s="4">
        <v>1</v>
      </c>
      <c r="F796" s="6">
        <f>SUM(G793:G795)</f>
        <v>19316.11</v>
      </c>
      <c r="G796" s="17">
        <f>ROUND(E796*F796,2)</f>
        <v>19316.11</v>
      </c>
    </row>
    <row r="797" spans="1:7" ht="14.25" customHeight="1" x14ac:dyDescent="0.25">
      <c r="B797" s="31" t="s">
        <v>4</v>
      </c>
      <c r="C797" s="57" t="s">
        <v>1914</v>
      </c>
      <c r="D797" s="31" t="s">
        <v>1915</v>
      </c>
      <c r="E797" s="31">
        <f>E861</f>
        <v>1</v>
      </c>
      <c r="F797" s="31">
        <f>F861</f>
        <v>752918.34</v>
      </c>
      <c r="G797" s="32">
        <f>G861</f>
        <v>752918.34</v>
      </c>
    </row>
    <row r="798" spans="1:7" ht="14.25" customHeight="1" x14ac:dyDescent="0.25">
      <c r="A798" s="58"/>
      <c r="B798" s="59" t="s">
        <v>4</v>
      </c>
      <c r="C798" s="60" t="s">
        <v>1916</v>
      </c>
      <c r="D798" s="61" t="s">
        <v>1917</v>
      </c>
      <c r="E798" s="62">
        <f>E850</f>
        <v>1</v>
      </c>
      <c r="F798" s="63">
        <f>F850</f>
        <v>507729.74</v>
      </c>
      <c r="G798" s="63">
        <f>G850</f>
        <v>507729.74</v>
      </c>
    </row>
    <row r="799" spans="1:7" ht="14.25" customHeight="1" x14ac:dyDescent="0.25">
      <c r="B799" s="3" t="s">
        <v>5</v>
      </c>
      <c r="C799" s="3" t="s">
        <v>36</v>
      </c>
      <c r="D799" s="9" t="s">
        <v>1918</v>
      </c>
      <c r="E799" s="4">
        <v>8</v>
      </c>
      <c r="F799" s="4">
        <v>1395.06</v>
      </c>
      <c r="G799" s="16">
        <f t="shared" ref="G799:G850" si="21">ROUND(E799*F799,2)</f>
        <v>11160.48</v>
      </c>
    </row>
    <row r="800" spans="1:7" ht="14.25" customHeight="1" x14ac:dyDescent="0.25">
      <c r="B800" s="3" t="s">
        <v>5</v>
      </c>
      <c r="C800" s="3" t="s">
        <v>36</v>
      </c>
      <c r="D800" s="9" t="s">
        <v>1919</v>
      </c>
      <c r="E800" s="4">
        <v>1</v>
      </c>
      <c r="F800" s="4">
        <v>982.7</v>
      </c>
      <c r="G800" s="16">
        <f t="shared" si="21"/>
        <v>982.7</v>
      </c>
    </row>
    <row r="801" spans="2:7" ht="14.25" customHeight="1" x14ac:dyDescent="0.25">
      <c r="B801" s="3" t="s">
        <v>5</v>
      </c>
      <c r="C801" s="3" t="s">
        <v>36</v>
      </c>
      <c r="D801" s="9" t="s">
        <v>1920</v>
      </c>
      <c r="E801" s="4">
        <v>1</v>
      </c>
      <c r="F801" s="4">
        <v>3553.08</v>
      </c>
      <c r="G801" s="16">
        <f t="shared" si="21"/>
        <v>3553.08</v>
      </c>
    </row>
    <row r="802" spans="2:7" ht="14.25" customHeight="1" x14ac:dyDescent="0.25">
      <c r="B802" s="3" t="s">
        <v>5</v>
      </c>
      <c r="C802" s="3" t="s">
        <v>36</v>
      </c>
      <c r="D802" s="9" t="s">
        <v>1921</v>
      </c>
      <c r="E802" s="4">
        <v>3</v>
      </c>
      <c r="F802" s="4">
        <v>602.65</v>
      </c>
      <c r="G802" s="16">
        <f t="shared" si="21"/>
        <v>1807.95</v>
      </c>
    </row>
    <row r="803" spans="2:7" ht="14.25" customHeight="1" x14ac:dyDescent="0.25">
      <c r="B803" s="3" t="s">
        <v>5</v>
      </c>
      <c r="C803" s="3" t="s">
        <v>36</v>
      </c>
      <c r="D803" s="9" t="s">
        <v>1922</v>
      </c>
      <c r="E803" s="4">
        <v>16</v>
      </c>
      <c r="F803" s="4">
        <v>341.1</v>
      </c>
      <c r="G803" s="16">
        <f t="shared" si="21"/>
        <v>5457.6</v>
      </c>
    </row>
    <row r="804" spans="2:7" ht="14.25" customHeight="1" x14ac:dyDescent="0.25">
      <c r="B804" s="3" t="s">
        <v>5</v>
      </c>
      <c r="C804" s="3" t="s">
        <v>36</v>
      </c>
      <c r="D804" s="9" t="s">
        <v>1923</v>
      </c>
      <c r="E804" s="4">
        <v>21</v>
      </c>
      <c r="F804" s="4">
        <v>521.74</v>
      </c>
      <c r="G804" s="16">
        <f t="shared" si="21"/>
        <v>10956.54</v>
      </c>
    </row>
    <row r="805" spans="2:7" ht="14.25" customHeight="1" x14ac:dyDescent="0.25">
      <c r="B805" s="3" t="s">
        <v>5</v>
      </c>
      <c r="C805" s="3" t="s">
        <v>36</v>
      </c>
      <c r="D805" s="9" t="s">
        <v>1924</v>
      </c>
      <c r="E805" s="4">
        <v>140</v>
      </c>
      <c r="F805" s="4">
        <v>56.65</v>
      </c>
      <c r="G805" s="16">
        <f t="shared" si="21"/>
        <v>7931</v>
      </c>
    </row>
    <row r="806" spans="2:7" ht="14.25" customHeight="1" x14ac:dyDescent="0.25">
      <c r="B806" s="3" t="s">
        <v>5</v>
      </c>
      <c r="C806" s="3" t="s">
        <v>36</v>
      </c>
      <c r="D806" s="9" t="s">
        <v>1925</v>
      </c>
      <c r="E806" s="4">
        <v>1</v>
      </c>
      <c r="F806" s="4">
        <v>94.75</v>
      </c>
      <c r="G806" s="16">
        <f t="shared" si="21"/>
        <v>94.75</v>
      </c>
    </row>
    <row r="807" spans="2:7" ht="14.25" customHeight="1" x14ac:dyDescent="0.25">
      <c r="B807" s="3" t="s">
        <v>5</v>
      </c>
      <c r="C807" s="3" t="s">
        <v>36</v>
      </c>
      <c r="D807" s="9" t="s">
        <v>1926</v>
      </c>
      <c r="E807" s="4">
        <v>1</v>
      </c>
      <c r="F807" s="4">
        <v>281.45</v>
      </c>
      <c r="G807" s="16">
        <f t="shared" si="21"/>
        <v>281.45</v>
      </c>
    </row>
    <row r="808" spans="2:7" ht="14.25" customHeight="1" x14ac:dyDescent="0.25">
      <c r="B808" s="3" t="s">
        <v>5</v>
      </c>
      <c r="C808" s="3" t="s">
        <v>36</v>
      </c>
      <c r="D808" s="9" t="s">
        <v>1927</v>
      </c>
      <c r="E808" s="4">
        <v>1</v>
      </c>
      <c r="F808" s="4">
        <v>146.26</v>
      </c>
      <c r="G808" s="16">
        <f t="shared" si="21"/>
        <v>146.26</v>
      </c>
    </row>
    <row r="809" spans="2:7" ht="14.25" customHeight="1" x14ac:dyDescent="0.25">
      <c r="B809" s="3" t="s">
        <v>5</v>
      </c>
      <c r="C809" s="3" t="s">
        <v>36</v>
      </c>
      <c r="D809" s="9" t="s">
        <v>1928</v>
      </c>
      <c r="E809" s="4">
        <v>1</v>
      </c>
      <c r="F809" s="4">
        <v>30.65</v>
      </c>
      <c r="G809" s="16">
        <f t="shared" si="21"/>
        <v>30.65</v>
      </c>
    </row>
    <row r="810" spans="2:7" ht="14.25" customHeight="1" x14ac:dyDescent="0.25">
      <c r="B810" s="3" t="s">
        <v>5</v>
      </c>
      <c r="C810" s="3" t="s">
        <v>36</v>
      </c>
      <c r="D810" s="9" t="s">
        <v>1929</v>
      </c>
      <c r="E810" s="4">
        <v>1</v>
      </c>
      <c r="F810" s="4">
        <v>3945.03</v>
      </c>
      <c r="G810" s="16">
        <f t="shared" si="21"/>
        <v>3945.03</v>
      </c>
    </row>
    <row r="811" spans="2:7" ht="14.25" customHeight="1" x14ac:dyDescent="0.25">
      <c r="B811" s="3" t="s">
        <v>5</v>
      </c>
      <c r="C811" s="3" t="s">
        <v>36</v>
      </c>
      <c r="D811" s="9" t="s">
        <v>1930</v>
      </c>
      <c r="E811" s="4">
        <v>62</v>
      </c>
      <c r="F811" s="4">
        <v>272.55</v>
      </c>
      <c r="G811" s="16">
        <f t="shared" si="21"/>
        <v>16898.099999999999</v>
      </c>
    </row>
    <row r="812" spans="2:7" ht="14.25" customHeight="1" x14ac:dyDescent="0.25">
      <c r="B812" s="3" t="s">
        <v>5</v>
      </c>
      <c r="C812" s="3" t="s">
        <v>36</v>
      </c>
      <c r="D812" s="9" t="s">
        <v>1931</v>
      </c>
      <c r="E812" s="4">
        <v>1638</v>
      </c>
      <c r="F812" s="4">
        <v>63.97</v>
      </c>
      <c r="G812" s="16">
        <f t="shared" si="21"/>
        <v>104782.86</v>
      </c>
    </row>
    <row r="813" spans="2:7" ht="14.25" customHeight="1" x14ac:dyDescent="0.25">
      <c r="B813" s="3" t="s">
        <v>5</v>
      </c>
      <c r="C813" s="3" t="s">
        <v>36</v>
      </c>
      <c r="D813" s="9" t="s">
        <v>1932</v>
      </c>
      <c r="E813" s="4">
        <v>3567</v>
      </c>
      <c r="F813" s="4">
        <v>7.57</v>
      </c>
      <c r="G813" s="16">
        <f t="shared" si="21"/>
        <v>27002.19</v>
      </c>
    </row>
    <row r="814" spans="2:7" ht="14.25" customHeight="1" x14ac:dyDescent="0.25">
      <c r="B814" s="3" t="s">
        <v>5</v>
      </c>
      <c r="C814" s="3" t="s">
        <v>36</v>
      </c>
      <c r="D814" s="9" t="s">
        <v>1933</v>
      </c>
      <c r="E814" s="4">
        <v>1563</v>
      </c>
      <c r="F814" s="4">
        <v>63.97</v>
      </c>
      <c r="G814" s="16">
        <f t="shared" si="21"/>
        <v>99985.11</v>
      </c>
    </row>
    <row r="815" spans="2:7" ht="14.25" customHeight="1" x14ac:dyDescent="0.25">
      <c r="B815" s="3" t="s">
        <v>5</v>
      </c>
      <c r="C815" s="3" t="s">
        <v>36</v>
      </c>
      <c r="D815" s="9" t="s">
        <v>1934</v>
      </c>
      <c r="E815" s="4">
        <v>2</v>
      </c>
      <c r="F815" s="4">
        <v>38.409999999999997</v>
      </c>
      <c r="G815" s="16">
        <f t="shared" si="21"/>
        <v>76.819999999999993</v>
      </c>
    </row>
    <row r="816" spans="2:7" ht="14.25" customHeight="1" x14ac:dyDescent="0.25">
      <c r="B816" s="3" t="s">
        <v>5</v>
      </c>
      <c r="C816" s="3" t="s">
        <v>36</v>
      </c>
      <c r="D816" s="9" t="s">
        <v>1935</v>
      </c>
      <c r="E816" s="4">
        <v>1855</v>
      </c>
      <c r="F816" s="4">
        <v>6.83</v>
      </c>
      <c r="G816" s="16">
        <f t="shared" si="21"/>
        <v>12669.65</v>
      </c>
    </row>
    <row r="817" spans="2:7" ht="14.25" customHeight="1" x14ac:dyDescent="0.25">
      <c r="B817" s="3" t="s">
        <v>5</v>
      </c>
      <c r="C817" s="3" t="s">
        <v>36</v>
      </c>
      <c r="D817" s="9" t="s">
        <v>1936</v>
      </c>
      <c r="E817" s="4">
        <v>124</v>
      </c>
      <c r="F817" s="4">
        <v>65.89</v>
      </c>
      <c r="G817" s="16">
        <f t="shared" si="21"/>
        <v>8170.36</v>
      </c>
    </row>
    <row r="818" spans="2:7" ht="14.25" customHeight="1" x14ac:dyDescent="0.25">
      <c r="B818" s="3" t="s">
        <v>5</v>
      </c>
      <c r="C818" s="3" t="s">
        <v>36</v>
      </c>
      <c r="D818" s="9" t="s">
        <v>1937</v>
      </c>
      <c r="E818" s="4">
        <v>10</v>
      </c>
      <c r="F818" s="4">
        <v>47.43</v>
      </c>
      <c r="G818" s="16">
        <f t="shared" si="21"/>
        <v>474.3</v>
      </c>
    </row>
    <row r="819" spans="2:7" ht="14.25" customHeight="1" x14ac:dyDescent="0.25">
      <c r="B819" s="3" t="s">
        <v>5</v>
      </c>
      <c r="C819" s="3" t="s">
        <v>36</v>
      </c>
      <c r="D819" s="9" t="s">
        <v>1938</v>
      </c>
      <c r="E819" s="4">
        <v>8</v>
      </c>
      <c r="F819" s="4">
        <v>90.95</v>
      </c>
      <c r="G819" s="16">
        <f t="shared" si="21"/>
        <v>727.6</v>
      </c>
    </row>
    <row r="820" spans="2:7" ht="14.25" customHeight="1" x14ac:dyDescent="0.25">
      <c r="B820" s="3" t="s">
        <v>5</v>
      </c>
      <c r="C820" s="3" t="s">
        <v>36</v>
      </c>
      <c r="D820" s="9" t="s">
        <v>1939</v>
      </c>
      <c r="E820" s="4">
        <v>5</v>
      </c>
      <c r="F820" s="4">
        <v>842.95</v>
      </c>
      <c r="G820" s="16">
        <f t="shared" si="21"/>
        <v>4214.75</v>
      </c>
    </row>
    <row r="821" spans="2:7" ht="14.25" customHeight="1" x14ac:dyDescent="0.25">
      <c r="B821" s="3" t="s">
        <v>5</v>
      </c>
      <c r="C821" s="3" t="s">
        <v>36</v>
      </c>
      <c r="D821" s="9" t="s">
        <v>1940</v>
      </c>
      <c r="E821" s="4">
        <v>3</v>
      </c>
      <c r="F821" s="4">
        <v>1430.35</v>
      </c>
      <c r="G821" s="16">
        <f t="shared" si="21"/>
        <v>4291.05</v>
      </c>
    </row>
    <row r="822" spans="2:7" ht="14.25" customHeight="1" x14ac:dyDescent="0.25">
      <c r="B822" s="3" t="s">
        <v>5</v>
      </c>
      <c r="C822" s="3" t="s">
        <v>36</v>
      </c>
      <c r="D822" s="9" t="s">
        <v>1941</v>
      </c>
      <c r="E822" s="4">
        <v>5</v>
      </c>
      <c r="F822" s="4">
        <v>613.04999999999995</v>
      </c>
      <c r="G822" s="16">
        <f t="shared" si="21"/>
        <v>3065.25</v>
      </c>
    </row>
    <row r="823" spans="2:7" ht="14.25" customHeight="1" x14ac:dyDescent="0.25">
      <c r="B823" s="3" t="s">
        <v>5</v>
      </c>
      <c r="C823" s="3" t="s">
        <v>36</v>
      </c>
      <c r="D823" s="9" t="s">
        <v>1942</v>
      </c>
      <c r="E823" s="4">
        <v>1</v>
      </c>
      <c r="F823" s="4">
        <v>1062.1199999999999</v>
      </c>
      <c r="G823" s="16">
        <f t="shared" si="21"/>
        <v>1062.1199999999999</v>
      </c>
    </row>
    <row r="824" spans="2:7" ht="14.25" customHeight="1" x14ac:dyDescent="0.25">
      <c r="B824" s="3" t="s">
        <v>5</v>
      </c>
      <c r="C824" s="3" t="s">
        <v>36</v>
      </c>
      <c r="D824" s="9" t="s">
        <v>1943</v>
      </c>
      <c r="E824" s="4">
        <v>333</v>
      </c>
      <c r="F824" s="4">
        <v>18.579999999999998</v>
      </c>
      <c r="G824" s="16">
        <f t="shared" si="21"/>
        <v>6187.14</v>
      </c>
    </row>
    <row r="825" spans="2:7" ht="14.25" customHeight="1" x14ac:dyDescent="0.25">
      <c r="B825" s="3" t="s">
        <v>5</v>
      </c>
      <c r="C825" s="3" t="s">
        <v>36</v>
      </c>
      <c r="D825" s="9" t="s">
        <v>1944</v>
      </c>
      <c r="E825" s="4">
        <v>24</v>
      </c>
      <c r="F825" s="4">
        <v>43.7</v>
      </c>
      <c r="G825" s="16">
        <f t="shared" si="21"/>
        <v>1048.8</v>
      </c>
    </row>
    <row r="826" spans="2:7" ht="14.25" customHeight="1" x14ac:dyDescent="0.25">
      <c r="B826" s="3" t="s">
        <v>5</v>
      </c>
      <c r="C826" s="3" t="s">
        <v>36</v>
      </c>
      <c r="D826" s="9" t="s">
        <v>1945</v>
      </c>
      <c r="E826" s="4">
        <v>24</v>
      </c>
      <c r="F826" s="4">
        <v>10.91</v>
      </c>
      <c r="G826" s="16">
        <f t="shared" si="21"/>
        <v>261.83999999999997</v>
      </c>
    </row>
    <row r="827" spans="2:7" ht="14.25" customHeight="1" x14ac:dyDescent="0.25">
      <c r="B827" s="3" t="s">
        <v>5</v>
      </c>
      <c r="C827" s="3" t="s">
        <v>36</v>
      </c>
      <c r="D827" s="9" t="s">
        <v>1946</v>
      </c>
      <c r="E827" s="4">
        <v>10</v>
      </c>
      <c r="F827" s="4">
        <v>94.38</v>
      </c>
      <c r="G827" s="16">
        <f t="shared" si="21"/>
        <v>943.8</v>
      </c>
    </row>
    <row r="828" spans="2:7" ht="14.25" customHeight="1" x14ac:dyDescent="0.25">
      <c r="B828" s="3" t="s">
        <v>5</v>
      </c>
      <c r="C828" s="3" t="s">
        <v>36</v>
      </c>
      <c r="D828" s="9" t="s">
        <v>1947</v>
      </c>
      <c r="E828" s="4">
        <v>616</v>
      </c>
      <c r="F828" s="4">
        <v>11.13</v>
      </c>
      <c r="G828" s="16">
        <f t="shared" si="21"/>
        <v>6856.08</v>
      </c>
    </row>
    <row r="829" spans="2:7" ht="14.25" customHeight="1" x14ac:dyDescent="0.25">
      <c r="B829" s="3" t="s">
        <v>5</v>
      </c>
      <c r="C829" s="3" t="s">
        <v>36</v>
      </c>
      <c r="D829" s="9" t="s">
        <v>1948</v>
      </c>
      <c r="E829" s="4">
        <v>138</v>
      </c>
      <c r="F829" s="4">
        <v>66.48</v>
      </c>
      <c r="G829" s="16">
        <f t="shared" si="21"/>
        <v>9174.24</v>
      </c>
    </row>
    <row r="830" spans="2:7" ht="14.25" customHeight="1" x14ac:dyDescent="0.25">
      <c r="B830" s="3" t="s">
        <v>5</v>
      </c>
      <c r="C830" s="3" t="s">
        <v>36</v>
      </c>
      <c r="D830" s="9" t="s">
        <v>1949</v>
      </c>
      <c r="E830" s="4">
        <v>138</v>
      </c>
      <c r="F830" s="4">
        <v>9.2799999999999994</v>
      </c>
      <c r="G830" s="16">
        <f t="shared" si="21"/>
        <v>1280.6400000000001</v>
      </c>
    </row>
    <row r="831" spans="2:7" ht="14.25" customHeight="1" x14ac:dyDescent="0.25">
      <c r="B831" s="3" t="s">
        <v>5</v>
      </c>
      <c r="C831" s="3" t="s">
        <v>36</v>
      </c>
      <c r="D831" s="9" t="s">
        <v>1950</v>
      </c>
      <c r="E831" s="4">
        <v>138</v>
      </c>
      <c r="F831" s="4">
        <v>8.31</v>
      </c>
      <c r="G831" s="16">
        <f t="shared" si="21"/>
        <v>1146.78</v>
      </c>
    </row>
    <row r="832" spans="2:7" ht="14.25" customHeight="1" x14ac:dyDescent="0.25">
      <c r="B832" s="3" t="s">
        <v>5</v>
      </c>
      <c r="C832" s="3" t="s">
        <v>36</v>
      </c>
      <c r="D832" s="9" t="s">
        <v>1951</v>
      </c>
      <c r="E832" s="4">
        <v>330</v>
      </c>
      <c r="F832" s="4">
        <v>74.790000000000006</v>
      </c>
      <c r="G832" s="16">
        <f t="shared" si="21"/>
        <v>24680.7</v>
      </c>
    </row>
    <row r="833" spans="2:7" ht="14.25" customHeight="1" x14ac:dyDescent="0.25">
      <c r="B833" s="3" t="s">
        <v>5</v>
      </c>
      <c r="C833" s="3" t="s">
        <v>36</v>
      </c>
      <c r="D833" s="9" t="s">
        <v>1932</v>
      </c>
      <c r="E833" s="4">
        <v>68</v>
      </c>
      <c r="F833" s="4">
        <v>11.69</v>
      </c>
      <c r="G833" s="16">
        <f t="shared" si="21"/>
        <v>794.92</v>
      </c>
    </row>
    <row r="834" spans="2:7" ht="14.25" customHeight="1" x14ac:dyDescent="0.25">
      <c r="B834" s="3" t="s">
        <v>5</v>
      </c>
      <c r="C834" s="3" t="s">
        <v>36</v>
      </c>
      <c r="D834" s="9" t="s">
        <v>1952</v>
      </c>
      <c r="E834" s="4">
        <v>2</v>
      </c>
      <c r="F834" s="4">
        <v>14.55</v>
      </c>
      <c r="G834" s="16">
        <f t="shared" si="21"/>
        <v>29.1</v>
      </c>
    </row>
    <row r="835" spans="2:7" ht="14.25" customHeight="1" x14ac:dyDescent="0.25">
      <c r="B835" s="3" t="s">
        <v>5</v>
      </c>
      <c r="C835" s="3" t="s">
        <v>36</v>
      </c>
      <c r="D835" s="9" t="s">
        <v>1953</v>
      </c>
      <c r="E835" s="4">
        <v>256</v>
      </c>
      <c r="F835" s="4">
        <v>33.6</v>
      </c>
      <c r="G835" s="16">
        <f t="shared" si="21"/>
        <v>8601.6</v>
      </c>
    </row>
    <row r="836" spans="2:7" ht="14.25" customHeight="1" x14ac:dyDescent="0.25">
      <c r="B836" s="3" t="s">
        <v>5</v>
      </c>
      <c r="C836" s="3" t="s">
        <v>36</v>
      </c>
      <c r="D836" s="9" t="s">
        <v>1954</v>
      </c>
      <c r="E836" s="4">
        <v>128</v>
      </c>
      <c r="F836" s="4">
        <v>50.68</v>
      </c>
      <c r="G836" s="16">
        <f t="shared" si="21"/>
        <v>6487.04</v>
      </c>
    </row>
    <row r="837" spans="2:7" ht="14.25" customHeight="1" x14ac:dyDescent="0.25">
      <c r="B837" s="3" t="s">
        <v>5</v>
      </c>
      <c r="C837" s="3" t="s">
        <v>36</v>
      </c>
      <c r="D837" s="9" t="s">
        <v>1955</v>
      </c>
      <c r="E837" s="4">
        <v>2</v>
      </c>
      <c r="F837" s="4">
        <v>76.239999999999995</v>
      </c>
      <c r="G837" s="16">
        <f t="shared" si="21"/>
        <v>152.47999999999999</v>
      </c>
    </row>
    <row r="838" spans="2:7" ht="14.25" customHeight="1" x14ac:dyDescent="0.25">
      <c r="B838" s="3" t="s">
        <v>5</v>
      </c>
      <c r="C838" s="3" t="s">
        <v>36</v>
      </c>
      <c r="D838" s="9" t="s">
        <v>1956</v>
      </c>
      <c r="E838" s="4">
        <v>31</v>
      </c>
      <c r="F838" s="4">
        <v>60.43</v>
      </c>
      <c r="G838" s="16">
        <f t="shared" si="21"/>
        <v>1873.33</v>
      </c>
    </row>
    <row r="839" spans="2:7" ht="14.25" customHeight="1" x14ac:dyDescent="0.25">
      <c r="B839" s="3" t="s">
        <v>5</v>
      </c>
      <c r="C839" s="3" t="s">
        <v>36</v>
      </c>
      <c r="D839" s="9" t="s">
        <v>1957</v>
      </c>
      <c r="E839" s="4">
        <v>3</v>
      </c>
      <c r="F839" s="4">
        <v>50.92</v>
      </c>
      <c r="G839" s="16">
        <f t="shared" si="21"/>
        <v>152.76</v>
      </c>
    </row>
    <row r="840" spans="2:7" ht="14.25" customHeight="1" x14ac:dyDescent="0.25">
      <c r="B840" s="3" t="s">
        <v>5</v>
      </c>
      <c r="C840" s="3" t="s">
        <v>36</v>
      </c>
      <c r="D840" s="9" t="s">
        <v>1958</v>
      </c>
      <c r="E840" s="4">
        <v>3</v>
      </c>
      <c r="F840" s="4">
        <v>50.92</v>
      </c>
      <c r="G840" s="16">
        <f t="shared" si="21"/>
        <v>152.76</v>
      </c>
    </row>
    <row r="841" spans="2:7" ht="14.25" customHeight="1" x14ac:dyDescent="0.25">
      <c r="B841" s="3" t="s">
        <v>5</v>
      </c>
      <c r="C841" s="3" t="s">
        <v>36</v>
      </c>
      <c r="D841" s="9" t="s">
        <v>1959</v>
      </c>
      <c r="E841" s="4">
        <v>2</v>
      </c>
      <c r="F841" s="4">
        <v>60.43</v>
      </c>
      <c r="G841" s="16">
        <f t="shared" si="21"/>
        <v>120.86</v>
      </c>
    </row>
    <row r="842" spans="2:7" ht="14.25" customHeight="1" x14ac:dyDescent="0.25">
      <c r="B842" s="3" t="s">
        <v>5</v>
      </c>
      <c r="C842" s="3" t="s">
        <v>36</v>
      </c>
      <c r="D842" s="9" t="s">
        <v>1960</v>
      </c>
      <c r="E842" s="4">
        <v>29</v>
      </c>
      <c r="F842" s="4">
        <v>50.68</v>
      </c>
      <c r="G842" s="16">
        <f t="shared" si="21"/>
        <v>1469.72</v>
      </c>
    </row>
    <row r="843" spans="2:7" ht="14.25" customHeight="1" x14ac:dyDescent="0.25">
      <c r="B843" s="3" t="s">
        <v>5</v>
      </c>
      <c r="C843" s="3" t="s">
        <v>36</v>
      </c>
      <c r="D843" s="9" t="s">
        <v>1961</v>
      </c>
      <c r="E843" s="4">
        <v>34</v>
      </c>
      <c r="F843" s="4">
        <v>50.68</v>
      </c>
      <c r="G843" s="16">
        <f t="shared" si="21"/>
        <v>1723.12</v>
      </c>
    </row>
    <row r="844" spans="2:7" ht="14.25" customHeight="1" x14ac:dyDescent="0.25">
      <c r="B844" s="3" t="s">
        <v>5</v>
      </c>
      <c r="C844" s="3" t="s">
        <v>36</v>
      </c>
      <c r="D844" s="9" t="s">
        <v>1962</v>
      </c>
      <c r="E844" s="4">
        <v>15</v>
      </c>
      <c r="F844" s="4">
        <v>50.68</v>
      </c>
      <c r="G844" s="16">
        <f t="shared" si="21"/>
        <v>760.2</v>
      </c>
    </row>
    <row r="845" spans="2:7" ht="14.25" customHeight="1" x14ac:dyDescent="0.25">
      <c r="B845" s="3" t="s">
        <v>5</v>
      </c>
      <c r="C845" s="3" t="s">
        <v>36</v>
      </c>
      <c r="D845" s="9" t="s">
        <v>1963</v>
      </c>
      <c r="E845" s="4">
        <v>10</v>
      </c>
      <c r="F845" s="4">
        <v>50.68</v>
      </c>
      <c r="G845" s="16">
        <f t="shared" si="21"/>
        <v>506.8</v>
      </c>
    </row>
    <row r="846" spans="2:7" ht="14.25" customHeight="1" x14ac:dyDescent="0.25">
      <c r="B846" s="3" t="s">
        <v>5</v>
      </c>
      <c r="C846" s="3" t="s">
        <v>36</v>
      </c>
      <c r="D846" s="9" t="s">
        <v>1964</v>
      </c>
      <c r="E846" s="4">
        <v>7</v>
      </c>
      <c r="F846" s="4">
        <v>50.68</v>
      </c>
      <c r="G846" s="16">
        <f t="shared" si="21"/>
        <v>354.76</v>
      </c>
    </row>
    <row r="847" spans="2:7" ht="14.25" customHeight="1" x14ac:dyDescent="0.25">
      <c r="B847" s="3" t="s">
        <v>5</v>
      </c>
      <c r="C847" s="3" t="s">
        <v>36</v>
      </c>
      <c r="D847" s="9" t="s">
        <v>1965</v>
      </c>
      <c r="E847" s="4">
        <v>28010</v>
      </c>
      <c r="F847" s="4">
        <v>2.67</v>
      </c>
      <c r="G847" s="16">
        <f t="shared" si="21"/>
        <v>74786.7</v>
      </c>
    </row>
    <row r="848" spans="2:7" ht="14.25" customHeight="1" x14ac:dyDescent="0.25">
      <c r="B848" s="3" t="s">
        <v>5</v>
      </c>
      <c r="C848" s="3" t="s">
        <v>36</v>
      </c>
      <c r="D848" s="9" t="s">
        <v>1966</v>
      </c>
      <c r="E848" s="4">
        <v>4884</v>
      </c>
      <c r="F848" s="4">
        <v>3.13</v>
      </c>
      <c r="G848" s="16">
        <f t="shared" si="21"/>
        <v>15286.92</v>
      </c>
    </row>
    <row r="849" spans="1:7" ht="14.25" customHeight="1" x14ac:dyDescent="0.25">
      <c r="B849" s="3" t="s">
        <v>5</v>
      </c>
      <c r="C849" s="3" t="s">
        <v>36</v>
      </c>
      <c r="D849" s="9" t="s">
        <v>1967</v>
      </c>
      <c r="E849" s="4">
        <v>13820</v>
      </c>
      <c r="F849" s="4">
        <v>0.95</v>
      </c>
      <c r="G849" s="16">
        <f t="shared" si="21"/>
        <v>13129</v>
      </c>
    </row>
    <row r="850" spans="1:7" ht="14.25" customHeight="1" x14ac:dyDescent="0.25">
      <c r="B850" s="5"/>
      <c r="C850" s="5"/>
      <c r="D850" s="10" t="s">
        <v>1968</v>
      </c>
      <c r="E850" s="4">
        <v>1</v>
      </c>
      <c r="F850" s="6">
        <f>SUM(G799:G849)</f>
        <v>507729.74</v>
      </c>
      <c r="G850" s="17">
        <f t="shared" si="21"/>
        <v>507729.74</v>
      </c>
    </row>
    <row r="851" spans="1:7" ht="14.25" customHeight="1" x14ac:dyDescent="0.25">
      <c r="A851" s="64"/>
      <c r="B851" s="61" t="s">
        <v>4</v>
      </c>
      <c r="C851" s="61" t="s">
        <v>1969</v>
      </c>
      <c r="D851" s="61" t="s">
        <v>1970</v>
      </c>
      <c r="E851" s="63">
        <f>E860</f>
        <v>1</v>
      </c>
      <c r="F851" s="63">
        <f>F860</f>
        <v>245188.6</v>
      </c>
      <c r="G851" s="63">
        <f>G860</f>
        <v>245188.6</v>
      </c>
    </row>
    <row r="852" spans="1:7" ht="14.25" customHeight="1" x14ac:dyDescent="0.25">
      <c r="B852" s="3" t="s">
        <v>5</v>
      </c>
      <c r="C852" s="3" t="s">
        <v>36</v>
      </c>
      <c r="D852" s="9" t="s">
        <v>1971</v>
      </c>
      <c r="E852" s="4">
        <v>16</v>
      </c>
      <c r="F852" s="4">
        <v>1070.1099999999999</v>
      </c>
      <c r="G852" s="16">
        <f t="shared" ref="G852:G860" si="22">ROUND(E852*F852,2)</f>
        <v>17121.759999999998</v>
      </c>
    </row>
    <row r="853" spans="1:7" ht="14.25" customHeight="1" x14ac:dyDescent="0.25">
      <c r="B853" s="3" t="s">
        <v>5</v>
      </c>
      <c r="C853" s="3" t="s">
        <v>36</v>
      </c>
      <c r="D853" s="9" t="s">
        <v>1972</v>
      </c>
      <c r="E853" s="4">
        <v>12</v>
      </c>
      <c r="F853" s="4">
        <v>1499.76</v>
      </c>
      <c r="G853" s="16">
        <f t="shared" si="22"/>
        <v>17997.12</v>
      </c>
    </row>
    <row r="854" spans="1:7" ht="14.25" customHeight="1" x14ac:dyDescent="0.25">
      <c r="B854" s="3" t="s">
        <v>5</v>
      </c>
      <c r="C854" s="3" t="s">
        <v>36</v>
      </c>
      <c r="D854" s="9" t="s">
        <v>1973</v>
      </c>
      <c r="E854" s="4">
        <v>4</v>
      </c>
      <c r="F854" s="4">
        <v>1377.01</v>
      </c>
      <c r="G854" s="16">
        <f t="shared" si="22"/>
        <v>5508.04</v>
      </c>
    </row>
    <row r="855" spans="1:7" ht="14.25" customHeight="1" x14ac:dyDescent="0.25">
      <c r="B855" s="3" t="s">
        <v>5</v>
      </c>
      <c r="C855" s="3" t="s">
        <v>36</v>
      </c>
      <c r="D855" s="9" t="s">
        <v>1974</v>
      </c>
      <c r="E855" s="4">
        <v>4</v>
      </c>
      <c r="F855" s="4">
        <v>1745.26</v>
      </c>
      <c r="G855" s="16">
        <f t="shared" si="22"/>
        <v>6981.04</v>
      </c>
    </row>
    <row r="856" spans="1:7" ht="14.25" customHeight="1" x14ac:dyDescent="0.25">
      <c r="B856" s="3" t="s">
        <v>5</v>
      </c>
      <c r="C856" s="3" t="s">
        <v>36</v>
      </c>
      <c r="D856" s="9" t="s">
        <v>1975</v>
      </c>
      <c r="E856" s="4">
        <v>15</v>
      </c>
      <c r="F856" s="4">
        <v>9937.35</v>
      </c>
      <c r="G856" s="16">
        <f t="shared" si="22"/>
        <v>149060.25</v>
      </c>
    </row>
    <row r="857" spans="1:7" ht="14.25" customHeight="1" x14ac:dyDescent="0.25">
      <c r="B857" s="3" t="s">
        <v>5</v>
      </c>
      <c r="C857" s="3" t="s">
        <v>36</v>
      </c>
      <c r="D857" s="9" t="s">
        <v>1976</v>
      </c>
      <c r="E857" s="4">
        <v>1</v>
      </c>
      <c r="F857" s="4">
        <v>6179.81</v>
      </c>
      <c r="G857" s="16">
        <f t="shared" si="22"/>
        <v>6179.81</v>
      </c>
    </row>
    <row r="858" spans="1:7" ht="14.25" customHeight="1" x14ac:dyDescent="0.25">
      <c r="B858" s="3" t="s">
        <v>5</v>
      </c>
      <c r="C858" s="3" t="s">
        <v>36</v>
      </c>
      <c r="D858" s="9" t="s">
        <v>1977</v>
      </c>
      <c r="E858" s="4">
        <v>1</v>
      </c>
      <c r="F858" s="4">
        <v>38769.339999999997</v>
      </c>
      <c r="G858" s="16">
        <f t="shared" si="22"/>
        <v>38769.339999999997</v>
      </c>
    </row>
    <row r="859" spans="1:7" ht="14.25" customHeight="1" x14ac:dyDescent="0.25">
      <c r="B859" s="3" t="s">
        <v>5</v>
      </c>
      <c r="C859" s="3" t="s">
        <v>36</v>
      </c>
      <c r="D859" s="9" t="s">
        <v>1978</v>
      </c>
      <c r="E859" s="4">
        <v>4</v>
      </c>
      <c r="F859" s="4">
        <v>892.81</v>
      </c>
      <c r="G859" s="16">
        <f t="shared" si="22"/>
        <v>3571.24</v>
      </c>
    </row>
    <row r="860" spans="1:7" ht="14.25" customHeight="1" x14ac:dyDescent="0.25">
      <c r="B860" s="5"/>
      <c r="C860" s="5"/>
      <c r="D860" s="10" t="s">
        <v>1979</v>
      </c>
      <c r="E860" s="4">
        <v>1</v>
      </c>
      <c r="F860" s="6">
        <f>SUM(G852:G859)</f>
        <v>245188.6</v>
      </c>
      <c r="G860" s="17">
        <f t="shared" si="22"/>
        <v>245188.6</v>
      </c>
    </row>
    <row r="861" spans="1:7" ht="14.25" customHeight="1" x14ac:dyDescent="0.25">
      <c r="B861" s="5"/>
      <c r="C861" s="5"/>
      <c r="D861" s="10" t="s">
        <v>1980</v>
      </c>
      <c r="E861" s="4">
        <v>1</v>
      </c>
      <c r="F861" s="6">
        <f>G798+G851</f>
        <v>752918.34</v>
      </c>
      <c r="G861" s="17">
        <f>ROUND(E861*F861,2)</f>
        <v>752918.34</v>
      </c>
    </row>
    <row r="862" spans="1:7" ht="14.25" customHeight="1" x14ac:dyDescent="0.25">
      <c r="B862" s="5"/>
      <c r="C862" s="5"/>
      <c r="D862" s="10" t="s">
        <v>1981</v>
      </c>
      <c r="E862" s="7">
        <v>1</v>
      </c>
      <c r="F862" s="6">
        <f>G740+G750+G757+G763+G769+G776+G792+G797</f>
        <v>1124848.53</v>
      </c>
      <c r="G862" s="17">
        <f>ROUND(E862*F862,2)</f>
        <v>1124848.53</v>
      </c>
    </row>
    <row r="863" spans="1:7" ht="14.25" customHeight="1" x14ac:dyDescent="0.25">
      <c r="B863" s="26" t="s">
        <v>4</v>
      </c>
      <c r="C863" s="26" t="s">
        <v>1982</v>
      </c>
      <c r="D863" s="26" t="s">
        <v>1983</v>
      </c>
      <c r="E863" s="26">
        <f>E1064</f>
        <v>1</v>
      </c>
      <c r="F863" s="27">
        <f>F1064</f>
        <v>2982612</v>
      </c>
      <c r="G863" s="28">
        <f>G1064</f>
        <v>2982612.27</v>
      </c>
    </row>
    <row r="864" spans="1:7" ht="14.25" customHeight="1" x14ac:dyDescent="0.25">
      <c r="B864" s="31" t="s">
        <v>4</v>
      </c>
      <c r="C864" s="57" t="s">
        <v>1984</v>
      </c>
      <c r="D864" s="31" t="s">
        <v>1985</v>
      </c>
      <c r="E864" s="31">
        <f>E901</f>
        <v>1</v>
      </c>
      <c r="F864" s="31">
        <f>F901</f>
        <v>622276.06999999995</v>
      </c>
      <c r="G864" s="32">
        <f>G901</f>
        <v>622276.06999999995</v>
      </c>
    </row>
    <row r="865" spans="2:7" ht="14.25" customHeight="1" x14ac:dyDescent="0.25">
      <c r="B865" s="3" t="s">
        <v>5</v>
      </c>
      <c r="C865" s="3" t="s">
        <v>36</v>
      </c>
      <c r="D865" s="9" t="s">
        <v>1986</v>
      </c>
      <c r="E865" s="4">
        <v>1</v>
      </c>
      <c r="F865" s="4">
        <v>961.84</v>
      </c>
      <c r="G865" s="16">
        <f t="shared" ref="G865:G901" si="23">ROUND(E865*F865,2)</f>
        <v>961.84</v>
      </c>
    </row>
    <row r="866" spans="2:7" ht="14.25" customHeight="1" x14ac:dyDescent="0.25">
      <c r="B866" s="3" t="s">
        <v>5</v>
      </c>
      <c r="C866" s="3" t="s">
        <v>36</v>
      </c>
      <c r="D866" s="9" t="s">
        <v>1987</v>
      </c>
      <c r="E866" s="4">
        <v>1</v>
      </c>
      <c r="F866" s="4">
        <v>32678.74</v>
      </c>
      <c r="G866" s="16">
        <f t="shared" si="23"/>
        <v>32678.74</v>
      </c>
    </row>
    <row r="867" spans="2:7" ht="14.25" customHeight="1" x14ac:dyDescent="0.25">
      <c r="B867" s="3" t="s">
        <v>5</v>
      </c>
      <c r="C867" s="3" t="s">
        <v>36</v>
      </c>
      <c r="D867" s="9" t="s">
        <v>1988</v>
      </c>
      <c r="E867" s="4">
        <v>5</v>
      </c>
      <c r="F867" s="4">
        <v>1219.04</v>
      </c>
      <c r="G867" s="16">
        <f t="shared" si="23"/>
        <v>6095.2</v>
      </c>
    </row>
    <row r="868" spans="2:7" ht="14.25" customHeight="1" x14ac:dyDescent="0.25">
      <c r="B868" s="3" t="s">
        <v>5</v>
      </c>
      <c r="C868" s="3" t="s">
        <v>36</v>
      </c>
      <c r="D868" s="9" t="s">
        <v>1989</v>
      </c>
      <c r="E868" s="4">
        <v>5</v>
      </c>
      <c r="F868" s="4">
        <v>1350.29</v>
      </c>
      <c r="G868" s="16">
        <f t="shared" si="23"/>
        <v>6751.45</v>
      </c>
    </row>
    <row r="869" spans="2:7" ht="14.25" customHeight="1" x14ac:dyDescent="0.25">
      <c r="B869" s="3" t="s">
        <v>5</v>
      </c>
      <c r="C869" s="3" t="s">
        <v>36</v>
      </c>
      <c r="D869" s="9" t="s">
        <v>1990</v>
      </c>
      <c r="E869" s="4">
        <v>1</v>
      </c>
      <c r="F869" s="4">
        <v>4734.8100000000004</v>
      </c>
      <c r="G869" s="16">
        <f t="shared" si="23"/>
        <v>4734.8100000000004</v>
      </c>
    </row>
    <row r="870" spans="2:7" ht="14.25" customHeight="1" x14ac:dyDescent="0.25">
      <c r="B870" s="3" t="s">
        <v>5</v>
      </c>
      <c r="C870" s="3" t="s">
        <v>36</v>
      </c>
      <c r="D870" s="9" t="s">
        <v>1991</v>
      </c>
      <c r="E870" s="4">
        <v>1</v>
      </c>
      <c r="F870" s="4">
        <v>7854.43</v>
      </c>
      <c r="G870" s="16">
        <f t="shared" si="23"/>
        <v>7854.43</v>
      </c>
    </row>
    <row r="871" spans="2:7" ht="14.25" customHeight="1" x14ac:dyDescent="0.25">
      <c r="B871" s="3" t="s">
        <v>5</v>
      </c>
      <c r="C871" s="3" t="s">
        <v>36</v>
      </c>
      <c r="D871" s="9" t="s">
        <v>1992</v>
      </c>
      <c r="E871" s="4">
        <v>2</v>
      </c>
      <c r="F871" s="4">
        <v>3508.25</v>
      </c>
      <c r="G871" s="16">
        <f t="shared" si="23"/>
        <v>7016.5</v>
      </c>
    </row>
    <row r="872" spans="2:7" ht="14.25" customHeight="1" x14ac:dyDescent="0.25">
      <c r="B872" s="3" t="s">
        <v>5</v>
      </c>
      <c r="C872" s="3" t="s">
        <v>36</v>
      </c>
      <c r="D872" s="9" t="s">
        <v>1861</v>
      </c>
      <c r="E872" s="4">
        <v>1</v>
      </c>
      <c r="F872" s="4">
        <v>1961.73</v>
      </c>
      <c r="G872" s="16">
        <f t="shared" si="23"/>
        <v>1961.73</v>
      </c>
    </row>
    <row r="873" spans="2:7" ht="14.25" customHeight="1" x14ac:dyDescent="0.25">
      <c r="B873" s="3" t="s">
        <v>5</v>
      </c>
      <c r="C873" s="3" t="s">
        <v>36</v>
      </c>
      <c r="D873" s="9" t="s">
        <v>1860</v>
      </c>
      <c r="E873" s="4">
        <v>1</v>
      </c>
      <c r="F873" s="4">
        <v>5036.3</v>
      </c>
      <c r="G873" s="16">
        <f t="shared" si="23"/>
        <v>5036.3</v>
      </c>
    </row>
    <row r="874" spans="2:7" ht="14.25" customHeight="1" x14ac:dyDescent="0.25">
      <c r="B874" s="3" t="s">
        <v>5</v>
      </c>
      <c r="C874" s="3" t="s">
        <v>36</v>
      </c>
      <c r="D874" s="9" t="s">
        <v>1993</v>
      </c>
      <c r="E874" s="4">
        <v>1</v>
      </c>
      <c r="F874" s="4">
        <v>25125.34</v>
      </c>
      <c r="G874" s="16">
        <f t="shared" si="23"/>
        <v>25125.34</v>
      </c>
    </row>
    <row r="875" spans="2:7" ht="14.25" customHeight="1" x14ac:dyDescent="0.25">
      <c r="B875" s="3" t="s">
        <v>5</v>
      </c>
      <c r="C875" s="3" t="s">
        <v>36</v>
      </c>
      <c r="D875" s="9" t="s">
        <v>1994</v>
      </c>
      <c r="E875" s="4">
        <v>1</v>
      </c>
      <c r="F875" s="4">
        <v>8354.32</v>
      </c>
      <c r="G875" s="16">
        <f t="shared" si="23"/>
        <v>8354.32</v>
      </c>
    </row>
    <row r="876" spans="2:7" ht="14.25" customHeight="1" x14ac:dyDescent="0.25">
      <c r="B876" s="3" t="s">
        <v>5</v>
      </c>
      <c r="C876" s="3" t="s">
        <v>36</v>
      </c>
      <c r="D876" s="9" t="s">
        <v>1995</v>
      </c>
      <c r="E876" s="4">
        <v>1</v>
      </c>
      <c r="F876" s="4">
        <v>5769.98</v>
      </c>
      <c r="G876" s="16">
        <f t="shared" si="23"/>
        <v>5769.98</v>
      </c>
    </row>
    <row r="877" spans="2:7" ht="14.25" customHeight="1" x14ac:dyDescent="0.25">
      <c r="B877" s="3" t="s">
        <v>5</v>
      </c>
      <c r="C877" s="3" t="s">
        <v>36</v>
      </c>
      <c r="D877" s="9" t="s">
        <v>1996</v>
      </c>
      <c r="E877" s="4">
        <v>1</v>
      </c>
      <c r="F877" s="4">
        <v>12574.79</v>
      </c>
      <c r="G877" s="16">
        <f t="shared" si="23"/>
        <v>12574.79</v>
      </c>
    </row>
    <row r="878" spans="2:7" ht="14.25" customHeight="1" x14ac:dyDescent="0.25">
      <c r="B878" s="3" t="s">
        <v>5</v>
      </c>
      <c r="C878" s="3" t="s">
        <v>36</v>
      </c>
      <c r="D878" s="9" t="s">
        <v>1997</v>
      </c>
      <c r="E878" s="4">
        <v>1</v>
      </c>
      <c r="F878" s="4">
        <v>5090.59</v>
      </c>
      <c r="G878" s="16">
        <f t="shared" si="23"/>
        <v>5090.59</v>
      </c>
    </row>
    <row r="879" spans="2:7" ht="14.25" customHeight="1" x14ac:dyDescent="0.25">
      <c r="B879" s="3" t="s">
        <v>5</v>
      </c>
      <c r="C879" s="3" t="s">
        <v>36</v>
      </c>
      <c r="D879" s="9" t="s">
        <v>1998</v>
      </c>
      <c r="E879" s="4">
        <v>1</v>
      </c>
      <c r="F879" s="4">
        <v>7418.41</v>
      </c>
      <c r="G879" s="16">
        <f t="shared" si="23"/>
        <v>7418.41</v>
      </c>
    </row>
    <row r="880" spans="2:7" ht="14.25" customHeight="1" x14ac:dyDescent="0.25">
      <c r="B880" s="3" t="s">
        <v>5</v>
      </c>
      <c r="C880" s="3" t="s">
        <v>36</v>
      </c>
      <c r="D880" s="9" t="s">
        <v>1999</v>
      </c>
      <c r="E880" s="4">
        <v>1</v>
      </c>
      <c r="F880" s="4">
        <v>1339.89</v>
      </c>
      <c r="G880" s="16">
        <f t="shared" si="23"/>
        <v>1339.89</v>
      </c>
    </row>
    <row r="881" spans="2:7" ht="14.25" customHeight="1" x14ac:dyDescent="0.25">
      <c r="B881" s="3" t="s">
        <v>5</v>
      </c>
      <c r="C881" s="3" t="s">
        <v>36</v>
      </c>
      <c r="D881" s="9" t="s">
        <v>2000</v>
      </c>
      <c r="E881" s="4">
        <v>1</v>
      </c>
      <c r="F881" s="4">
        <v>8909.1299999999992</v>
      </c>
      <c r="G881" s="16">
        <f t="shared" si="23"/>
        <v>8909.1299999999992</v>
      </c>
    </row>
    <row r="882" spans="2:7" ht="14.25" customHeight="1" x14ac:dyDescent="0.25">
      <c r="B882" s="3" t="s">
        <v>5</v>
      </c>
      <c r="C882" s="3" t="s">
        <v>36</v>
      </c>
      <c r="D882" s="9" t="s">
        <v>2001</v>
      </c>
      <c r="E882" s="4">
        <v>1</v>
      </c>
      <c r="F882" s="4">
        <v>6089.16</v>
      </c>
      <c r="G882" s="16">
        <f t="shared" si="23"/>
        <v>6089.16</v>
      </c>
    </row>
    <row r="883" spans="2:7" ht="14.25" customHeight="1" x14ac:dyDescent="0.25">
      <c r="B883" s="3" t="s">
        <v>5</v>
      </c>
      <c r="C883" s="3" t="s">
        <v>36</v>
      </c>
      <c r="D883" s="9" t="s">
        <v>2002</v>
      </c>
      <c r="E883" s="4">
        <v>1</v>
      </c>
      <c r="F883" s="4">
        <v>364594.97</v>
      </c>
      <c r="G883" s="16">
        <f t="shared" si="23"/>
        <v>364594.97</v>
      </c>
    </row>
    <row r="884" spans="2:7" ht="14.25" customHeight="1" x14ac:dyDescent="0.25">
      <c r="B884" s="3" t="s">
        <v>5</v>
      </c>
      <c r="C884" s="3" t="s">
        <v>36</v>
      </c>
      <c r="D884" s="9" t="s">
        <v>2003</v>
      </c>
      <c r="E884" s="4">
        <v>1</v>
      </c>
      <c r="F884" s="4">
        <v>30003.83</v>
      </c>
      <c r="G884" s="16">
        <f t="shared" si="23"/>
        <v>30003.83</v>
      </c>
    </row>
    <row r="885" spans="2:7" ht="14.25" customHeight="1" x14ac:dyDescent="0.25">
      <c r="B885" s="3" t="s">
        <v>5</v>
      </c>
      <c r="C885" s="3" t="s">
        <v>36</v>
      </c>
      <c r="D885" s="9" t="s">
        <v>2004</v>
      </c>
      <c r="E885" s="4">
        <v>1</v>
      </c>
      <c r="F885" s="4">
        <v>30866.3</v>
      </c>
      <c r="G885" s="16">
        <f t="shared" si="23"/>
        <v>30866.3</v>
      </c>
    </row>
    <row r="886" spans="2:7" ht="14.25" customHeight="1" x14ac:dyDescent="0.25">
      <c r="B886" s="3" t="s">
        <v>5</v>
      </c>
      <c r="C886" s="3" t="s">
        <v>36</v>
      </c>
      <c r="D886" s="9" t="s">
        <v>2005</v>
      </c>
      <c r="E886" s="4">
        <v>1</v>
      </c>
      <c r="F886" s="4">
        <v>10390.85</v>
      </c>
      <c r="G886" s="16">
        <f t="shared" si="23"/>
        <v>10390.85</v>
      </c>
    </row>
    <row r="887" spans="2:7" ht="14.25" customHeight="1" x14ac:dyDescent="0.25">
      <c r="B887" s="3" t="s">
        <v>5</v>
      </c>
      <c r="C887" s="3" t="s">
        <v>36</v>
      </c>
      <c r="D887" s="9" t="s">
        <v>2006</v>
      </c>
      <c r="E887" s="4">
        <v>1</v>
      </c>
      <c r="F887" s="4">
        <v>5928.12</v>
      </c>
      <c r="G887" s="16">
        <f t="shared" si="23"/>
        <v>5928.12</v>
      </c>
    </row>
    <row r="888" spans="2:7" ht="14.25" customHeight="1" x14ac:dyDescent="0.25">
      <c r="B888" s="3" t="s">
        <v>5</v>
      </c>
      <c r="C888" s="3" t="s">
        <v>36</v>
      </c>
      <c r="D888" s="9" t="s">
        <v>2007</v>
      </c>
      <c r="E888" s="4">
        <v>1</v>
      </c>
      <c r="F888" s="4">
        <v>18838.060000000001</v>
      </c>
      <c r="G888" s="16">
        <f t="shared" si="23"/>
        <v>18838.060000000001</v>
      </c>
    </row>
    <row r="889" spans="2:7" ht="14.25" customHeight="1" x14ac:dyDescent="0.25">
      <c r="B889" s="3" t="s">
        <v>5</v>
      </c>
      <c r="C889" s="3" t="s">
        <v>36</v>
      </c>
      <c r="D889" s="9" t="s">
        <v>2008</v>
      </c>
      <c r="E889" s="4">
        <v>5</v>
      </c>
      <c r="F889" s="4">
        <v>21.76</v>
      </c>
      <c r="G889" s="16">
        <f t="shared" si="23"/>
        <v>108.8</v>
      </c>
    </row>
    <row r="890" spans="2:7" ht="14.25" customHeight="1" x14ac:dyDescent="0.25">
      <c r="B890" s="3" t="s">
        <v>5</v>
      </c>
      <c r="C890" s="3" t="s">
        <v>36</v>
      </c>
      <c r="D890" s="9" t="s">
        <v>2009</v>
      </c>
      <c r="E890" s="4">
        <v>11</v>
      </c>
      <c r="F890" s="4">
        <v>143</v>
      </c>
      <c r="G890" s="16">
        <f t="shared" si="23"/>
        <v>1573</v>
      </c>
    </row>
    <row r="891" spans="2:7" ht="14.25" customHeight="1" x14ac:dyDescent="0.25">
      <c r="B891" s="3" t="s">
        <v>5</v>
      </c>
      <c r="C891" s="3" t="s">
        <v>36</v>
      </c>
      <c r="D891" s="9" t="s">
        <v>2010</v>
      </c>
      <c r="E891" s="4">
        <v>7</v>
      </c>
      <c r="F891" s="4">
        <v>63.64</v>
      </c>
      <c r="G891" s="16">
        <f t="shared" si="23"/>
        <v>445.48</v>
      </c>
    </row>
    <row r="892" spans="2:7" ht="14.25" customHeight="1" x14ac:dyDescent="0.25">
      <c r="B892" s="3" t="s">
        <v>5</v>
      </c>
      <c r="C892" s="3" t="s">
        <v>36</v>
      </c>
      <c r="D892" s="9" t="s">
        <v>2011</v>
      </c>
      <c r="E892" s="4">
        <v>18</v>
      </c>
      <c r="F892" s="4">
        <v>9.19</v>
      </c>
      <c r="G892" s="16">
        <f t="shared" si="23"/>
        <v>165.42</v>
      </c>
    </row>
    <row r="893" spans="2:7" ht="14.25" customHeight="1" x14ac:dyDescent="0.25">
      <c r="B893" s="3" t="s">
        <v>5</v>
      </c>
      <c r="C893" s="3" t="s">
        <v>36</v>
      </c>
      <c r="D893" s="9" t="s">
        <v>2012</v>
      </c>
      <c r="E893" s="4">
        <v>2</v>
      </c>
      <c r="F893" s="4">
        <v>285.14999999999998</v>
      </c>
      <c r="G893" s="16">
        <f t="shared" si="23"/>
        <v>570.29999999999995</v>
      </c>
    </row>
    <row r="894" spans="2:7" ht="14.25" customHeight="1" x14ac:dyDescent="0.25">
      <c r="B894" s="3" t="s">
        <v>5</v>
      </c>
      <c r="C894" s="3" t="s">
        <v>36</v>
      </c>
      <c r="D894" s="9" t="s">
        <v>2013</v>
      </c>
      <c r="E894" s="4">
        <v>3</v>
      </c>
      <c r="F894" s="4">
        <v>91.86</v>
      </c>
      <c r="G894" s="16">
        <f t="shared" si="23"/>
        <v>275.58</v>
      </c>
    </row>
    <row r="895" spans="2:7" ht="14.25" customHeight="1" x14ac:dyDescent="0.25">
      <c r="B895" s="3" t="s">
        <v>5</v>
      </c>
      <c r="C895" s="3" t="s">
        <v>36</v>
      </c>
      <c r="D895" s="9" t="s">
        <v>2013</v>
      </c>
      <c r="E895" s="4">
        <v>1</v>
      </c>
      <c r="F895" s="4">
        <v>29.37</v>
      </c>
      <c r="G895" s="16">
        <f t="shared" si="23"/>
        <v>29.37</v>
      </c>
    </row>
    <row r="896" spans="2:7" ht="14.25" customHeight="1" x14ac:dyDescent="0.25">
      <c r="B896" s="3" t="s">
        <v>5</v>
      </c>
      <c r="C896" s="3" t="s">
        <v>36</v>
      </c>
      <c r="D896" s="9" t="s">
        <v>2014</v>
      </c>
      <c r="E896" s="4">
        <v>5</v>
      </c>
      <c r="F896" s="4">
        <v>170.57</v>
      </c>
      <c r="G896" s="16">
        <f t="shared" si="23"/>
        <v>852.85</v>
      </c>
    </row>
    <row r="897" spans="1:7" ht="14.25" customHeight="1" x14ac:dyDescent="0.25">
      <c r="B897" s="3" t="s">
        <v>5</v>
      </c>
      <c r="C897" s="3" t="s">
        <v>36</v>
      </c>
      <c r="D897" s="9" t="s">
        <v>2015</v>
      </c>
      <c r="E897" s="4">
        <v>12</v>
      </c>
      <c r="F897" s="4">
        <v>61.29</v>
      </c>
      <c r="G897" s="16">
        <f t="shared" si="23"/>
        <v>735.48</v>
      </c>
    </row>
    <row r="898" spans="1:7" ht="14.25" customHeight="1" x14ac:dyDescent="0.25">
      <c r="B898" s="3" t="s">
        <v>5</v>
      </c>
      <c r="C898" s="3" t="s">
        <v>36</v>
      </c>
      <c r="D898" s="9" t="s">
        <v>2016</v>
      </c>
      <c r="E898" s="4">
        <v>5</v>
      </c>
      <c r="F898" s="4">
        <v>16.43</v>
      </c>
      <c r="G898" s="16">
        <f t="shared" si="23"/>
        <v>82.15</v>
      </c>
    </row>
    <row r="899" spans="1:7" ht="14.25" customHeight="1" x14ac:dyDescent="0.25">
      <c r="B899" s="3" t="s">
        <v>5</v>
      </c>
      <c r="C899" s="3" t="s">
        <v>36</v>
      </c>
      <c r="D899" s="9" t="s">
        <v>2017</v>
      </c>
      <c r="E899" s="4">
        <v>2</v>
      </c>
      <c r="F899" s="4">
        <v>923.39</v>
      </c>
      <c r="G899" s="16">
        <f t="shared" si="23"/>
        <v>1846.78</v>
      </c>
    </row>
    <row r="900" spans="1:7" ht="14.25" customHeight="1" x14ac:dyDescent="0.25">
      <c r="B900" s="3" t="s">
        <v>5</v>
      </c>
      <c r="C900" s="3" t="s">
        <v>36</v>
      </c>
      <c r="D900" s="9" t="s">
        <v>2018</v>
      </c>
      <c r="E900" s="4">
        <v>3</v>
      </c>
      <c r="F900" s="4">
        <v>402.04</v>
      </c>
      <c r="G900" s="16">
        <f t="shared" si="23"/>
        <v>1206.1199999999999</v>
      </c>
    </row>
    <row r="901" spans="1:7" ht="14.25" customHeight="1" x14ac:dyDescent="0.25">
      <c r="B901" s="5"/>
      <c r="C901" s="5"/>
      <c r="D901" s="10" t="s">
        <v>2019</v>
      </c>
      <c r="E901" s="4">
        <v>1</v>
      </c>
      <c r="F901" s="6">
        <f>SUM(G865:G900)</f>
        <v>622276.06999999995</v>
      </c>
      <c r="G901" s="17">
        <f t="shared" si="23"/>
        <v>622276.06999999995</v>
      </c>
    </row>
    <row r="902" spans="1:7" ht="14.25" customHeight="1" x14ac:dyDescent="0.25">
      <c r="A902" s="42"/>
      <c r="B902" s="57" t="s">
        <v>4</v>
      </c>
      <c r="C902" s="31" t="s">
        <v>2020</v>
      </c>
      <c r="D902" s="31" t="s">
        <v>2021</v>
      </c>
      <c r="E902" s="31">
        <f>E914</f>
        <v>1</v>
      </c>
      <c r="F902" s="32">
        <f>F914</f>
        <v>644379.64</v>
      </c>
      <c r="G902" s="32">
        <f>G914</f>
        <v>644379.64</v>
      </c>
    </row>
    <row r="903" spans="1:7" ht="14.25" customHeight="1" x14ac:dyDescent="0.25">
      <c r="B903" s="3" t="s">
        <v>5</v>
      </c>
      <c r="C903" s="3" t="s">
        <v>28</v>
      </c>
      <c r="D903" s="9" t="s">
        <v>2022</v>
      </c>
      <c r="E903" s="4">
        <v>19339</v>
      </c>
      <c r="F903" s="4">
        <v>6.79</v>
      </c>
      <c r="G903" s="16">
        <f t="shared" ref="G903:G914" si="24">ROUND(E903*F903,2)</f>
        <v>131311.81</v>
      </c>
    </row>
    <row r="904" spans="1:7" ht="14.25" customHeight="1" x14ac:dyDescent="0.25">
      <c r="B904" s="3" t="s">
        <v>5</v>
      </c>
      <c r="C904" s="3" t="s">
        <v>28</v>
      </c>
      <c r="D904" s="9" t="s">
        <v>2023</v>
      </c>
      <c r="E904" s="4">
        <v>3556</v>
      </c>
      <c r="F904" s="4">
        <v>10.9</v>
      </c>
      <c r="G904" s="16">
        <f t="shared" si="24"/>
        <v>38760.400000000001</v>
      </c>
    </row>
    <row r="905" spans="1:7" ht="14.25" customHeight="1" x14ac:dyDescent="0.25">
      <c r="B905" s="3" t="s">
        <v>5</v>
      </c>
      <c r="C905" s="3" t="s">
        <v>28</v>
      </c>
      <c r="D905" s="9" t="s">
        <v>2024</v>
      </c>
      <c r="E905" s="4">
        <v>2338</v>
      </c>
      <c r="F905" s="4">
        <v>15.55</v>
      </c>
      <c r="G905" s="16">
        <f t="shared" si="24"/>
        <v>36355.9</v>
      </c>
    </row>
    <row r="906" spans="1:7" ht="14.25" customHeight="1" x14ac:dyDescent="0.25">
      <c r="B906" s="3" t="s">
        <v>5</v>
      </c>
      <c r="C906" s="3" t="s">
        <v>28</v>
      </c>
      <c r="D906" s="9" t="s">
        <v>2025</v>
      </c>
      <c r="E906" s="4">
        <v>4540</v>
      </c>
      <c r="F906" s="4">
        <v>24.26</v>
      </c>
      <c r="G906" s="16">
        <f t="shared" si="24"/>
        <v>110140.4</v>
      </c>
    </row>
    <row r="907" spans="1:7" ht="14.25" customHeight="1" x14ac:dyDescent="0.25">
      <c r="B907" s="3" t="s">
        <v>5</v>
      </c>
      <c r="C907" s="3" t="s">
        <v>28</v>
      </c>
      <c r="D907" s="9" t="s">
        <v>1829</v>
      </c>
      <c r="E907" s="4">
        <v>2208</v>
      </c>
      <c r="F907" s="4">
        <v>35.020000000000003</v>
      </c>
      <c r="G907" s="16">
        <f t="shared" si="24"/>
        <v>77324.160000000003</v>
      </c>
    </row>
    <row r="908" spans="1:7" ht="14.25" customHeight="1" x14ac:dyDescent="0.25">
      <c r="B908" s="3" t="s">
        <v>5</v>
      </c>
      <c r="C908" s="3" t="s">
        <v>28</v>
      </c>
      <c r="D908" s="9" t="s">
        <v>2026</v>
      </c>
      <c r="E908" s="4">
        <v>1254</v>
      </c>
      <c r="F908" s="4">
        <v>39.36</v>
      </c>
      <c r="G908" s="16">
        <f t="shared" si="24"/>
        <v>49357.440000000002</v>
      </c>
    </row>
    <row r="909" spans="1:7" ht="14.25" customHeight="1" x14ac:dyDescent="0.25">
      <c r="B909" s="3" t="s">
        <v>5</v>
      </c>
      <c r="C909" s="3" t="s">
        <v>28</v>
      </c>
      <c r="D909" s="9" t="s">
        <v>2027</v>
      </c>
      <c r="E909" s="4">
        <v>405</v>
      </c>
      <c r="F909" s="4">
        <v>51.18</v>
      </c>
      <c r="G909" s="16">
        <f t="shared" si="24"/>
        <v>20727.900000000001</v>
      </c>
    </row>
    <row r="910" spans="1:7" ht="14.25" customHeight="1" x14ac:dyDescent="0.25">
      <c r="B910" s="3" t="s">
        <v>5</v>
      </c>
      <c r="C910" s="3" t="s">
        <v>28</v>
      </c>
      <c r="D910" s="9" t="s">
        <v>2028</v>
      </c>
      <c r="E910" s="4">
        <v>121.2</v>
      </c>
      <c r="F910" s="4">
        <v>69.8</v>
      </c>
      <c r="G910" s="16">
        <f t="shared" si="24"/>
        <v>8459.76</v>
      </c>
    </row>
    <row r="911" spans="1:7" ht="14.25" customHeight="1" x14ac:dyDescent="0.25">
      <c r="B911" s="3" t="s">
        <v>5</v>
      </c>
      <c r="C911" s="3" t="s">
        <v>28</v>
      </c>
      <c r="D911" s="9" t="s">
        <v>1828</v>
      </c>
      <c r="E911" s="4">
        <v>869</v>
      </c>
      <c r="F911" s="4">
        <v>92.62</v>
      </c>
      <c r="G911" s="16">
        <f t="shared" si="24"/>
        <v>80486.78</v>
      </c>
    </row>
    <row r="912" spans="1:7" ht="14.25" customHeight="1" x14ac:dyDescent="0.25">
      <c r="B912" s="3" t="s">
        <v>5</v>
      </c>
      <c r="C912" s="3" t="s">
        <v>28</v>
      </c>
      <c r="D912" s="9" t="s">
        <v>2029</v>
      </c>
      <c r="E912" s="4">
        <v>712</v>
      </c>
      <c r="F912" s="4">
        <v>113.35</v>
      </c>
      <c r="G912" s="16">
        <f t="shared" si="24"/>
        <v>80705.2</v>
      </c>
    </row>
    <row r="913" spans="2:7" ht="14.25" customHeight="1" x14ac:dyDescent="0.25">
      <c r="B913" s="3" t="s">
        <v>5</v>
      </c>
      <c r="C913" s="3" t="s">
        <v>36</v>
      </c>
      <c r="D913" s="9" t="s">
        <v>2030</v>
      </c>
      <c r="E913" s="4">
        <v>1</v>
      </c>
      <c r="F913" s="4">
        <v>10749.89</v>
      </c>
      <c r="G913" s="16">
        <f t="shared" si="24"/>
        <v>10749.89</v>
      </c>
    </row>
    <row r="914" spans="2:7" ht="14.25" customHeight="1" x14ac:dyDescent="0.25">
      <c r="B914" s="5"/>
      <c r="C914" s="5"/>
      <c r="D914" s="10" t="s">
        <v>2031</v>
      </c>
      <c r="E914" s="4">
        <v>1</v>
      </c>
      <c r="F914" s="6">
        <f>SUM(G903:G913)</f>
        <v>644379.64</v>
      </c>
      <c r="G914" s="17">
        <f t="shared" si="24"/>
        <v>644379.64</v>
      </c>
    </row>
    <row r="915" spans="2:7" ht="14.25" customHeight="1" x14ac:dyDescent="0.25">
      <c r="B915" s="57" t="s">
        <v>4</v>
      </c>
      <c r="C915" s="31" t="s">
        <v>2032</v>
      </c>
      <c r="D915" s="31" t="s">
        <v>2033</v>
      </c>
      <c r="E915" s="31">
        <f>E936</f>
        <v>1</v>
      </c>
      <c r="F915" s="32">
        <f>F936</f>
        <v>355550.05</v>
      </c>
      <c r="G915" s="32">
        <f>G936</f>
        <v>355550.05</v>
      </c>
    </row>
    <row r="916" spans="2:7" ht="14.25" customHeight="1" x14ac:dyDescent="0.25">
      <c r="B916" s="3" t="s">
        <v>5</v>
      </c>
      <c r="C916" s="3" t="s">
        <v>28</v>
      </c>
      <c r="D916" s="9" t="s">
        <v>2034</v>
      </c>
      <c r="E916" s="4">
        <v>12433</v>
      </c>
      <c r="F916" s="4">
        <v>4.55</v>
      </c>
      <c r="G916" s="16">
        <f t="shared" ref="G916:G936" si="25">ROUND(E916*F916,2)</f>
        <v>56570.15</v>
      </c>
    </row>
    <row r="917" spans="2:7" ht="14.25" customHeight="1" x14ac:dyDescent="0.25">
      <c r="B917" s="3" t="s">
        <v>5</v>
      </c>
      <c r="C917" s="3" t="s">
        <v>28</v>
      </c>
      <c r="D917" s="9" t="s">
        <v>2035</v>
      </c>
      <c r="E917" s="4">
        <v>1778</v>
      </c>
      <c r="F917" s="4">
        <v>5.91</v>
      </c>
      <c r="G917" s="16">
        <f t="shared" si="25"/>
        <v>10507.98</v>
      </c>
    </row>
    <row r="918" spans="2:7" ht="14.25" customHeight="1" x14ac:dyDescent="0.25">
      <c r="B918" s="3" t="s">
        <v>5</v>
      </c>
      <c r="C918" s="3" t="s">
        <v>28</v>
      </c>
      <c r="D918" s="9" t="s">
        <v>2036</v>
      </c>
      <c r="E918" s="4">
        <v>1140</v>
      </c>
      <c r="F918" s="4">
        <v>7.02</v>
      </c>
      <c r="G918" s="16">
        <f t="shared" si="25"/>
        <v>8002.8</v>
      </c>
    </row>
    <row r="919" spans="2:7" ht="14.25" customHeight="1" x14ac:dyDescent="0.25">
      <c r="B919" s="3" t="s">
        <v>5</v>
      </c>
      <c r="C919" s="3" t="s">
        <v>28</v>
      </c>
      <c r="D919" s="9" t="s">
        <v>2037</v>
      </c>
      <c r="E919" s="4">
        <v>2037</v>
      </c>
      <c r="F919" s="4">
        <v>8.34</v>
      </c>
      <c r="G919" s="16">
        <f t="shared" si="25"/>
        <v>16988.580000000002</v>
      </c>
    </row>
    <row r="920" spans="2:7" ht="14.25" customHeight="1" x14ac:dyDescent="0.25">
      <c r="B920" s="3" t="s">
        <v>5</v>
      </c>
      <c r="C920" s="3" t="s">
        <v>28</v>
      </c>
      <c r="D920" s="9" t="s">
        <v>2038</v>
      </c>
      <c r="E920" s="4">
        <v>2085</v>
      </c>
      <c r="F920" s="4">
        <v>10.050000000000001</v>
      </c>
      <c r="G920" s="16">
        <f t="shared" si="25"/>
        <v>20954.25</v>
      </c>
    </row>
    <row r="921" spans="2:7" ht="14.25" customHeight="1" x14ac:dyDescent="0.25">
      <c r="B921" s="3" t="s">
        <v>5</v>
      </c>
      <c r="C921" s="3" t="s">
        <v>28</v>
      </c>
      <c r="D921" s="9" t="s">
        <v>2039</v>
      </c>
      <c r="E921" s="4">
        <v>993</v>
      </c>
      <c r="F921" s="4">
        <v>14.05</v>
      </c>
      <c r="G921" s="16">
        <f t="shared" si="25"/>
        <v>13951.65</v>
      </c>
    </row>
    <row r="922" spans="2:7" ht="14.25" customHeight="1" x14ac:dyDescent="0.25">
      <c r="B922" s="3" t="s">
        <v>5</v>
      </c>
      <c r="C922" s="3" t="s">
        <v>28</v>
      </c>
      <c r="D922" s="9" t="s">
        <v>2040</v>
      </c>
      <c r="E922" s="4">
        <v>198</v>
      </c>
      <c r="F922" s="4">
        <v>19.34</v>
      </c>
      <c r="G922" s="16">
        <f t="shared" si="25"/>
        <v>3829.32</v>
      </c>
    </row>
    <row r="923" spans="2:7" ht="14.25" customHeight="1" x14ac:dyDescent="0.25">
      <c r="B923" s="3" t="s">
        <v>5</v>
      </c>
      <c r="C923" s="3" t="s">
        <v>28</v>
      </c>
      <c r="D923" s="9" t="s">
        <v>2041</v>
      </c>
      <c r="E923" s="4">
        <v>49</v>
      </c>
      <c r="F923" s="4">
        <v>20.82</v>
      </c>
      <c r="G923" s="16">
        <f t="shared" si="25"/>
        <v>1020.18</v>
      </c>
    </row>
    <row r="924" spans="2:7" ht="14.25" customHeight="1" x14ac:dyDescent="0.25">
      <c r="B924" s="3" t="s">
        <v>5</v>
      </c>
      <c r="C924" s="3" t="s">
        <v>28</v>
      </c>
      <c r="D924" s="9" t="s">
        <v>2042</v>
      </c>
      <c r="E924" s="4">
        <v>741</v>
      </c>
      <c r="F924" s="4">
        <v>22.33</v>
      </c>
      <c r="G924" s="16">
        <f t="shared" si="25"/>
        <v>16546.53</v>
      </c>
    </row>
    <row r="925" spans="2:7" ht="14.25" customHeight="1" x14ac:dyDescent="0.25">
      <c r="B925" s="3" t="s">
        <v>5</v>
      </c>
      <c r="C925" s="3" t="s">
        <v>28</v>
      </c>
      <c r="D925" s="9" t="s">
        <v>2043</v>
      </c>
      <c r="E925" s="4">
        <v>723</v>
      </c>
      <c r="F925" s="4">
        <v>44.31</v>
      </c>
      <c r="G925" s="16">
        <f t="shared" si="25"/>
        <v>32036.13</v>
      </c>
    </row>
    <row r="926" spans="2:7" ht="14.25" customHeight="1" x14ac:dyDescent="0.25">
      <c r="B926" s="3" t="s">
        <v>5</v>
      </c>
      <c r="C926" s="3" t="s">
        <v>28</v>
      </c>
      <c r="D926" s="9" t="s">
        <v>2044</v>
      </c>
      <c r="E926" s="4">
        <v>8223</v>
      </c>
      <c r="F926" s="4">
        <v>10.49</v>
      </c>
      <c r="G926" s="16">
        <f t="shared" si="25"/>
        <v>86259.27</v>
      </c>
    </row>
    <row r="927" spans="2:7" ht="14.25" customHeight="1" x14ac:dyDescent="0.25">
      <c r="B927" s="3" t="s">
        <v>5</v>
      </c>
      <c r="C927" s="3" t="s">
        <v>28</v>
      </c>
      <c r="D927" s="9" t="s">
        <v>2045</v>
      </c>
      <c r="E927" s="4">
        <v>2038</v>
      </c>
      <c r="F927" s="4">
        <v>11.42</v>
      </c>
      <c r="G927" s="16">
        <f t="shared" si="25"/>
        <v>23273.96</v>
      </c>
    </row>
    <row r="928" spans="2:7" ht="14.25" customHeight="1" x14ac:dyDescent="0.25">
      <c r="B928" s="3" t="s">
        <v>5</v>
      </c>
      <c r="C928" s="3" t="s">
        <v>28</v>
      </c>
      <c r="D928" s="9" t="s">
        <v>2046</v>
      </c>
      <c r="E928" s="4">
        <v>1235</v>
      </c>
      <c r="F928" s="4">
        <v>12.07</v>
      </c>
      <c r="G928" s="16">
        <f t="shared" si="25"/>
        <v>14906.45</v>
      </c>
    </row>
    <row r="929" spans="1:7" ht="14.25" customHeight="1" x14ac:dyDescent="0.25">
      <c r="B929" s="3" t="s">
        <v>5</v>
      </c>
      <c r="C929" s="3" t="s">
        <v>28</v>
      </c>
      <c r="D929" s="9" t="s">
        <v>2047</v>
      </c>
      <c r="E929" s="4">
        <v>669</v>
      </c>
      <c r="F929" s="4">
        <v>21.59</v>
      </c>
      <c r="G929" s="16">
        <f t="shared" si="25"/>
        <v>14443.71</v>
      </c>
    </row>
    <row r="930" spans="1:7" ht="14.25" customHeight="1" x14ac:dyDescent="0.25">
      <c r="B930" s="3" t="s">
        <v>5</v>
      </c>
      <c r="C930" s="3" t="s">
        <v>28</v>
      </c>
      <c r="D930" s="9" t="s">
        <v>2048</v>
      </c>
      <c r="E930" s="4">
        <v>335</v>
      </c>
      <c r="F930" s="4">
        <v>25.48</v>
      </c>
      <c r="G930" s="16">
        <f t="shared" si="25"/>
        <v>8535.7999999999993</v>
      </c>
    </row>
    <row r="931" spans="1:7" ht="14.25" customHeight="1" x14ac:dyDescent="0.25">
      <c r="B931" s="3" t="s">
        <v>5</v>
      </c>
      <c r="C931" s="3" t="s">
        <v>28</v>
      </c>
      <c r="D931" s="9" t="s">
        <v>2049</v>
      </c>
      <c r="E931" s="4">
        <v>292</v>
      </c>
      <c r="F931" s="4">
        <v>28.81</v>
      </c>
      <c r="G931" s="16">
        <f t="shared" si="25"/>
        <v>8412.52</v>
      </c>
    </row>
    <row r="932" spans="1:7" ht="14.25" customHeight="1" x14ac:dyDescent="0.25">
      <c r="B932" s="3" t="s">
        <v>5</v>
      </c>
      <c r="C932" s="3" t="s">
        <v>28</v>
      </c>
      <c r="D932" s="9" t="s">
        <v>2050</v>
      </c>
      <c r="E932" s="4">
        <v>216</v>
      </c>
      <c r="F932" s="4">
        <v>29.28</v>
      </c>
      <c r="G932" s="16">
        <f t="shared" si="25"/>
        <v>6324.48</v>
      </c>
    </row>
    <row r="933" spans="1:7" ht="14.25" customHeight="1" x14ac:dyDescent="0.25">
      <c r="B933" s="3" t="s">
        <v>5</v>
      </c>
      <c r="C933" s="3" t="s">
        <v>28</v>
      </c>
      <c r="D933" s="9" t="s">
        <v>2051</v>
      </c>
      <c r="E933" s="4">
        <v>70</v>
      </c>
      <c r="F933" s="4">
        <v>30.65</v>
      </c>
      <c r="G933" s="16">
        <f t="shared" si="25"/>
        <v>2145.5</v>
      </c>
    </row>
    <row r="934" spans="1:7" ht="14.25" customHeight="1" x14ac:dyDescent="0.25">
      <c r="B934" s="3" t="s">
        <v>5</v>
      </c>
      <c r="C934" s="3" t="s">
        <v>28</v>
      </c>
      <c r="D934" s="9" t="s">
        <v>2052</v>
      </c>
      <c r="E934" s="4">
        <v>132</v>
      </c>
      <c r="F934" s="4">
        <v>60.99</v>
      </c>
      <c r="G934" s="16">
        <f t="shared" si="25"/>
        <v>8050.68</v>
      </c>
    </row>
    <row r="935" spans="1:7" ht="14.25" customHeight="1" x14ac:dyDescent="0.25">
      <c r="B935" s="3" t="s">
        <v>5</v>
      </c>
      <c r="C935" s="3" t="s">
        <v>36</v>
      </c>
      <c r="D935" s="9" t="s">
        <v>2053</v>
      </c>
      <c r="E935" s="4">
        <v>1</v>
      </c>
      <c r="F935" s="4">
        <v>2790.11</v>
      </c>
      <c r="G935" s="16">
        <f t="shared" si="25"/>
        <v>2790.11</v>
      </c>
    </row>
    <row r="936" spans="1:7" ht="14.25" customHeight="1" x14ac:dyDescent="0.25">
      <c r="B936" s="5"/>
      <c r="C936" s="5"/>
      <c r="D936" s="10" t="s">
        <v>2054</v>
      </c>
      <c r="E936" s="4">
        <v>1</v>
      </c>
      <c r="F936" s="6">
        <f>SUM(G916:G935)</f>
        <v>355550.05</v>
      </c>
      <c r="G936" s="17">
        <f t="shared" si="25"/>
        <v>355550.05</v>
      </c>
    </row>
    <row r="937" spans="1:7" ht="14.25" customHeight="1" x14ac:dyDescent="0.25">
      <c r="A937" s="65"/>
      <c r="B937" s="31" t="s">
        <v>4</v>
      </c>
      <c r="C937" s="31" t="s">
        <v>2055</v>
      </c>
      <c r="D937" s="31" t="s">
        <v>2056</v>
      </c>
      <c r="E937" s="32">
        <f>E958</f>
        <v>1</v>
      </c>
      <c r="F937" s="32">
        <f>F958</f>
        <v>135462</v>
      </c>
      <c r="G937" s="66">
        <f>G958</f>
        <v>135462</v>
      </c>
    </row>
    <row r="938" spans="1:7" ht="14.25" customHeight="1" x14ac:dyDescent="0.25">
      <c r="B938" s="3" t="s">
        <v>5</v>
      </c>
      <c r="C938" s="3" t="s">
        <v>36</v>
      </c>
      <c r="D938" s="9" t="s">
        <v>2057</v>
      </c>
      <c r="E938" s="4">
        <v>1156</v>
      </c>
      <c r="F938" s="4">
        <v>17.309999999999999</v>
      </c>
      <c r="G938" s="16">
        <f t="shared" ref="G938:G958" si="26">ROUND(E938*F938,2)</f>
        <v>20010.36</v>
      </c>
    </row>
    <row r="939" spans="1:7" ht="14.25" customHeight="1" x14ac:dyDescent="0.25">
      <c r="B939" s="3" t="s">
        <v>5</v>
      </c>
      <c r="C939" s="3" t="s">
        <v>36</v>
      </c>
      <c r="D939" s="9" t="s">
        <v>2058</v>
      </c>
      <c r="E939" s="4">
        <v>490</v>
      </c>
      <c r="F939" s="4">
        <v>24.1</v>
      </c>
      <c r="G939" s="16">
        <f t="shared" si="26"/>
        <v>11809</v>
      </c>
    </row>
    <row r="940" spans="1:7" ht="14.25" customHeight="1" x14ac:dyDescent="0.25">
      <c r="B940" s="3" t="s">
        <v>5</v>
      </c>
      <c r="C940" s="3" t="s">
        <v>36</v>
      </c>
      <c r="D940" s="9" t="s">
        <v>2059</v>
      </c>
      <c r="E940" s="4">
        <v>110</v>
      </c>
      <c r="F940" s="4">
        <v>32.090000000000003</v>
      </c>
      <c r="G940" s="16">
        <f t="shared" si="26"/>
        <v>3529.9</v>
      </c>
    </row>
    <row r="941" spans="1:7" ht="14.25" customHeight="1" x14ac:dyDescent="0.25">
      <c r="B941" s="3" t="s">
        <v>5</v>
      </c>
      <c r="C941" s="3" t="s">
        <v>36</v>
      </c>
      <c r="D941" s="9" t="s">
        <v>2060</v>
      </c>
      <c r="E941" s="4">
        <v>493</v>
      </c>
      <c r="F941" s="4">
        <v>41.62</v>
      </c>
      <c r="G941" s="16">
        <f t="shared" si="26"/>
        <v>20518.66</v>
      </c>
    </row>
    <row r="942" spans="1:7" ht="14.25" customHeight="1" x14ac:dyDescent="0.25">
      <c r="B942" s="3" t="s">
        <v>5</v>
      </c>
      <c r="C942" s="3" t="s">
        <v>36</v>
      </c>
      <c r="D942" s="9" t="s">
        <v>2061</v>
      </c>
      <c r="E942" s="4">
        <v>123</v>
      </c>
      <c r="F942" s="4">
        <v>58.8</v>
      </c>
      <c r="G942" s="16">
        <f t="shared" si="26"/>
        <v>7232.4</v>
      </c>
    </row>
    <row r="943" spans="1:7" ht="14.25" customHeight="1" x14ac:dyDescent="0.25">
      <c r="B943" s="3" t="s">
        <v>5</v>
      </c>
      <c r="C943" s="3" t="s">
        <v>36</v>
      </c>
      <c r="D943" s="9" t="s">
        <v>2062</v>
      </c>
      <c r="E943" s="4">
        <v>52</v>
      </c>
      <c r="F943" s="4">
        <v>77.540000000000006</v>
      </c>
      <c r="G943" s="16">
        <f t="shared" si="26"/>
        <v>4032.08</v>
      </c>
    </row>
    <row r="944" spans="1:7" ht="14.25" customHeight="1" x14ac:dyDescent="0.25">
      <c r="B944" s="3" t="s">
        <v>5</v>
      </c>
      <c r="C944" s="3" t="s">
        <v>36</v>
      </c>
      <c r="D944" s="9" t="s">
        <v>2063</v>
      </c>
      <c r="E944" s="4">
        <v>14</v>
      </c>
      <c r="F944" s="4">
        <v>118.16</v>
      </c>
      <c r="G944" s="16">
        <f t="shared" si="26"/>
        <v>1654.24</v>
      </c>
    </row>
    <row r="945" spans="2:7" ht="14.25" customHeight="1" x14ac:dyDescent="0.25">
      <c r="B945" s="3" t="s">
        <v>5</v>
      </c>
      <c r="C945" s="3" t="s">
        <v>36</v>
      </c>
      <c r="D945" s="9" t="s">
        <v>2064</v>
      </c>
      <c r="E945" s="4">
        <v>3</v>
      </c>
      <c r="F945" s="4">
        <v>157.13</v>
      </c>
      <c r="G945" s="16">
        <f t="shared" si="26"/>
        <v>471.39</v>
      </c>
    </row>
    <row r="946" spans="2:7" ht="14.25" customHeight="1" x14ac:dyDescent="0.25">
      <c r="B946" s="3" t="s">
        <v>5</v>
      </c>
      <c r="C946" s="3" t="s">
        <v>36</v>
      </c>
      <c r="D946" s="9" t="s">
        <v>2065</v>
      </c>
      <c r="E946" s="4">
        <v>9</v>
      </c>
      <c r="F946" s="4">
        <v>191.93</v>
      </c>
      <c r="G946" s="16">
        <f t="shared" si="26"/>
        <v>1727.37</v>
      </c>
    </row>
    <row r="947" spans="2:7" ht="14.25" customHeight="1" x14ac:dyDescent="0.25">
      <c r="B947" s="3" t="s">
        <v>5</v>
      </c>
      <c r="C947" s="3" t="s">
        <v>36</v>
      </c>
      <c r="D947" s="9" t="s">
        <v>2066</v>
      </c>
      <c r="E947" s="4">
        <v>5</v>
      </c>
      <c r="F947" s="4">
        <v>262.23</v>
      </c>
      <c r="G947" s="16">
        <f t="shared" si="26"/>
        <v>1311.15</v>
      </c>
    </row>
    <row r="948" spans="2:7" ht="14.25" customHeight="1" x14ac:dyDescent="0.25">
      <c r="B948" s="3" t="s">
        <v>5</v>
      </c>
      <c r="C948" s="3" t="s">
        <v>36</v>
      </c>
      <c r="D948" s="9" t="s">
        <v>2067</v>
      </c>
      <c r="E948" s="4">
        <v>535</v>
      </c>
      <c r="F948" s="4">
        <v>18.36</v>
      </c>
      <c r="G948" s="16">
        <f t="shared" si="26"/>
        <v>9822.6</v>
      </c>
    </row>
    <row r="949" spans="2:7" ht="14.25" customHeight="1" x14ac:dyDescent="0.25">
      <c r="B949" s="3" t="s">
        <v>5</v>
      </c>
      <c r="C949" s="3" t="s">
        <v>36</v>
      </c>
      <c r="D949" s="9" t="s">
        <v>2068</v>
      </c>
      <c r="E949" s="4">
        <v>278</v>
      </c>
      <c r="F949" s="4">
        <v>22.75</v>
      </c>
      <c r="G949" s="16">
        <f t="shared" si="26"/>
        <v>6324.5</v>
      </c>
    </row>
    <row r="950" spans="2:7" ht="14.25" customHeight="1" x14ac:dyDescent="0.25">
      <c r="B950" s="3" t="s">
        <v>5</v>
      </c>
      <c r="C950" s="3" t="s">
        <v>36</v>
      </c>
      <c r="D950" s="9" t="s">
        <v>2069</v>
      </c>
      <c r="E950" s="4">
        <v>113</v>
      </c>
      <c r="F950" s="4">
        <v>32.369999999999997</v>
      </c>
      <c r="G950" s="16">
        <f t="shared" si="26"/>
        <v>3657.81</v>
      </c>
    </row>
    <row r="951" spans="2:7" ht="14.25" customHeight="1" x14ac:dyDescent="0.25">
      <c r="B951" s="3" t="s">
        <v>5</v>
      </c>
      <c r="C951" s="3" t="s">
        <v>36</v>
      </c>
      <c r="D951" s="9" t="s">
        <v>2070</v>
      </c>
      <c r="E951" s="4">
        <v>99</v>
      </c>
      <c r="F951" s="4">
        <v>41.38</v>
      </c>
      <c r="G951" s="16">
        <f t="shared" si="26"/>
        <v>4096.62</v>
      </c>
    </row>
    <row r="952" spans="2:7" ht="14.25" customHeight="1" x14ac:dyDescent="0.25">
      <c r="B952" s="3" t="s">
        <v>5</v>
      </c>
      <c r="C952" s="3" t="s">
        <v>36</v>
      </c>
      <c r="D952" s="9" t="s">
        <v>2071</v>
      </c>
      <c r="E952" s="4">
        <v>40</v>
      </c>
      <c r="F952" s="4">
        <v>53.39</v>
      </c>
      <c r="G952" s="16">
        <f t="shared" si="26"/>
        <v>2135.6</v>
      </c>
    </row>
    <row r="953" spans="2:7" ht="14.25" customHeight="1" x14ac:dyDescent="0.25">
      <c r="B953" s="3" t="s">
        <v>5</v>
      </c>
      <c r="C953" s="3" t="s">
        <v>36</v>
      </c>
      <c r="D953" s="9" t="s">
        <v>2072</v>
      </c>
      <c r="E953" s="4">
        <v>71</v>
      </c>
      <c r="F953" s="4">
        <v>71.650000000000006</v>
      </c>
      <c r="G953" s="16">
        <f t="shared" si="26"/>
        <v>5087.1499999999996</v>
      </c>
    </row>
    <row r="954" spans="2:7" ht="14.25" customHeight="1" x14ac:dyDescent="0.25">
      <c r="B954" s="3" t="s">
        <v>5</v>
      </c>
      <c r="C954" s="3" t="s">
        <v>36</v>
      </c>
      <c r="D954" s="9" t="s">
        <v>2073</v>
      </c>
      <c r="E954" s="4">
        <v>42</v>
      </c>
      <c r="F954" s="4">
        <v>95</v>
      </c>
      <c r="G954" s="16">
        <f t="shared" si="26"/>
        <v>3990</v>
      </c>
    </row>
    <row r="955" spans="2:7" ht="14.25" customHeight="1" x14ac:dyDescent="0.25">
      <c r="B955" s="3" t="s">
        <v>5</v>
      </c>
      <c r="C955" s="3" t="s">
        <v>36</v>
      </c>
      <c r="D955" s="9" t="s">
        <v>2074</v>
      </c>
      <c r="E955" s="4">
        <v>1</v>
      </c>
      <c r="F955" s="4">
        <v>146.72</v>
      </c>
      <c r="G955" s="16">
        <f t="shared" si="26"/>
        <v>146.72</v>
      </c>
    </row>
    <row r="956" spans="2:7" ht="14.25" customHeight="1" x14ac:dyDescent="0.25">
      <c r="B956" s="3" t="s">
        <v>5</v>
      </c>
      <c r="C956" s="3" t="s">
        <v>36</v>
      </c>
      <c r="D956" s="9" t="s">
        <v>2075</v>
      </c>
      <c r="E956" s="4">
        <v>169</v>
      </c>
      <c r="F956" s="4">
        <v>86.65</v>
      </c>
      <c r="G956" s="16">
        <f t="shared" si="26"/>
        <v>14643.85</v>
      </c>
    </row>
    <row r="957" spans="2:7" ht="14.25" customHeight="1" x14ac:dyDescent="0.25">
      <c r="B957" s="3" t="s">
        <v>5</v>
      </c>
      <c r="C957" s="3" t="s">
        <v>36</v>
      </c>
      <c r="D957" s="9" t="s">
        <v>2076</v>
      </c>
      <c r="E957" s="4">
        <v>530</v>
      </c>
      <c r="F957" s="4">
        <v>25.02</v>
      </c>
      <c r="G957" s="16">
        <f t="shared" si="26"/>
        <v>13260.6</v>
      </c>
    </row>
    <row r="958" spans="2:7" ht="14.25" customHeight="1" x14ac:dyDescent="0.25">
      <c r="B958" s="5"/>
      <c r="C958" s="5"/>
      <c r="D958" s="10" t="s">
        <v>2077</v>
      </c>
      <c r="E958" s="4">
        <v>1</v>
      </c>
      <c r="F958" s="6">
        <f>SUM(G938:G957)</f>
        <v>135462</v>
      </c>
      <c r="G958" s="17">
        <f t="shared" si="26"/>
        <v>135462</v>
      </c>
    </row>
    <row r="959" spans="2:7" ht="14.25" customHeight="1" x14ac:dyDescent="0.25">
      <c r="B959" s="31" t="s">
        <v>4</v>
      </c>
      <c r="C959" s="31" t="s">
        <v>2078</v>
      </c>
      <c r="D959" s="31" t="s">
        <v>2079</v>
      </c>
      <c r="E959" s="32">
        <f>E992</f>
        <v>1</v>
      </c>
      <c r="F959" s="32">
        <f>F992</f>
        <v>509381.45</v>
      </c>
      <c r="G959" s="66">
        <f>G992</f>
        <v>509381.45</v>
      </c>
    </row>
    <row r="960" spans="2:7" ht="14.25" customHeight="1" x14ac:dyDescent="0.25">
      <c r="B960" s="3" t="s">
        <v>5</v>
      </c>
      <c r="C960" s="3" t="s">
        <v>36</v>
      </c>
      <c r="D960" s="9" t="s">
        <v>2080</v>
      </c>
      <c r="E960" s="4">
        <v>303</v>
      </c>
      <c r="F960" s="4">
        <v>398.9</v>
      </c>
      <c r="G960" s="16">
        <f t="shared" ref="G960:G992" si="27">ROUND(E960*F960,2)</f>
        <v>120866.7</v>
      </c>
    </row>
    <row r="961" spans="2:7" ht="14.25" customHeight="1" x14ac:dyDescent="0.25">
      <c r="B961" s="3" t="s">
        <v>5</v>
      </c>
      <c r="C961" s="3" t="s">
        <v>36</v>
      </c>
      <c r="D961" s="9" t="s">
        <v>2081</v>
      </c>
      <c r="E961" s="4">
        <v>48</v>
      </c>
      <c r="F961" s="4">
        <v>381.85</v>
      </c>
      <c r="G961" s="16">
        <f t="shared" si="27"/>
        <v>18328.8</v>
      </c>
    </row>
    <row r="962" spans="2:7" ht="14.25" customHeight="1" x14ac:dyDescent="0.25">
      <c r="B962" s="3" t="s">
        <v>5</v>
      </c>
      <c r="C962" s="3" t="s">
        <v>36</v>
      </c>
      <c r="D962" s="9" t="s">
        <v>2082</v>
      </c>
      <c r="E962" s="4">
        <v>6</v>
      </c>
      <c r="F962" s="4">
        <v>1012.23</v>
      </c>
      <c r="G962" s="16">
        <f t="shared" si="27"/>
        <v>6073.38</v>
      </c>
    </row>
    <row r="963" spans="2:7" ht="14.25" customHeight="1" x14ac:dyDescent="0.25">
      <c r="B963" s="3" t="s">
        <v>5</v>
      </c>
      <c r="C963" s="3" t="s">
        <v>36</v>
      </c>
      <c r="D963" s="9" t="s">
        <v>2083</v>
      </c>
      <c r="E963" s="4">
        <v>22</v>
      </c>
      <c r="F963" s="4">
        <v>189.34</v>
      </c>
      <c r="G963" s="16">
        <f t="shared" si="27"/>
        <v>4165.4799999999996</v>
      </c>
    </row>
    <row r="964" spans="2:7" ht="14.25" customHeight="1" x14ac:dyDescent="0.25">
      <c r="B964" s="3" t="s">
        <v>5</v>
      </c>
      <c r="C964" s="3" t="s">
        <v>36</v>
      </c>
      <c r="D964" s="9" t="s">
        <v>2084</v>
      </c>
      <c r="E964" s="4">
        <v>41</v>
      </c>
      <c r="F964" s="4">
        <v>162.84</v>
      </c>
      <c r="G964" s="16">
        <f t="shared" si="27"/>
        <v>6676.44</v>
      </c>
    </row>
    <row r="965" spans="2:7" ht="14.25" customHeight="1" x14ac:dyDescent="0.25">
      <c r="B965" s="3" t="s">
        <v>5</v>
      </c>
      <c r="C965" s="3" t="s">
        <v>36</v>
      </c>
      <c r="D965" s="9" t="s">
        <v>2085</v>
      </c>
      <c r="E965" s="4">
        <v>115</v>
      </c>
      <c r="F965" s="4">
        <v>156.21</v>
      </c>
      <c r="G965" s="16">
        <f t="shared" si="27"/>
        <v>17964.150000000001</v>
      </c>
    </row>
    <row r="966" spans="2:7" ht="14.25" customHeight="1" x14ac:dyDescent="0.25">
      <c r="B966" s="3" t="s">
        <v>5</v>
      </c>
      <c r="C966" s="3" t="s">
        <v>36</v>
      </c>
      <c r="D966" s="9" t="s">
        <v>2086</v>
      </c>
      <c r="E966" s="4">
        <v>4</v>
      </c>
      <c r="F966" s="4">
        <v>196</v>
      </c>
      <c r="G966" s="16">
        <f t="shared" si="27"/>
        <v>784</v>
      </c>
    </row>
    <row r="967" spans="2:7" ht="14.25" customHeight="1" x14ac:dyDescent="0.25">
      <c r="B967" s="3" t="s">
        <v>5</v>
      </c>
      <c r="C967" s="3" t="s">
        <v>36</v>
      </c>
      <c r="D967" s="9" t="s">
        <v>2087</v>
      </c>
      <c r="E967" s="4">
        <v>38</v>
      </c>
      <c r="F967" s="4">
        <v>302.41000000000003</v>
      </c>
      <c r="G967" s="16">
        <f t="shared" si="27"/>
        <v>11491.58</v>
      </c>
    </row>
    <row r="968" spans="2:7" ht="14.25" customHeight="1" x14ac:dyDescent="0.25">
      <c r="B968" s="3" t="s">
        <v>5</v>
      </c>
      <c r="C968" s="3" t="s">
        <v>36</v>
      </c>
      <c r="D968" s="9" t="s">
        <v>2088</v>
      </c>
      <c r="E968" s="4">
        <v>192</v>
      </c>
      <c r="F968" s="4">
        <v>146.47</v>
      </c>
      <c r="G968" s="16">
        <f t="shared" si="27"/>
        <v>28122.240000000002</v>
      </c>
    </row>
    <row r="969" spans="2:7" ht="14.25" customHeight="1" x14ac:dyDescent="0.25">
      <c r="B969" s="3" t="s">
        <v>5</v>
      </c>
      <c r="C969" s="3" t="s">
        <v>36</v>
      </c>
      <c r="D969" s="9" t="s">
        <v>2089</v>
      </c>
      <c r="E969" s="4">
        <v>160</v>
      </c>
      <c r="F969" s="4">
        <v>168.4</v>
      </c>
      <c r="G969" s="16">
        <f t="shared" si="27"/>
        <v>26944</v>
      </c>
    </row>
    <row r="970" spans="2:7" ht="14.25" customHeight="1" x14ac:dyDescent="0.25">
      <c r="B970" s="3" t="s">
        <v>5</v>
      </c>
      <c r="C970" s="3" t="s">
        <v>36</v>
      </c>
      <c r="D970" s="9" t="s">
        <v>2090</v>
      </c>
      <c r="E970" s="4">
        <v>6</v>
      </c>
      <c r="F970" s="4">
        <v>406.72</v>
      </c>
      <c r="G970" s="16">
        <f t="shared" si="27"/>
        <v>2440.3200000000002</v>
      </c>
    </row>
    <row r="971" spans="2:7" ht="14.25" customHeight="1" x14ac:dyDescent="0.25">
      <c r="B971" s="3" t="s">
        <v>5</v>
      </c>
      <c r="C971" s="3" t="s">
        <v>36</v>
      </c>
      <c r="D971" s="9" t="s">
        <v>2091</v>
      </c>
      <c r="E971" s="4">
        <v>107</v>
      </c>
      <c r="F971" s="4">
        <v>465.17</v>
      </c>
      <c r="G971" s="16">
        <f t="shared" si="27"/>
        <v>49773.19</v>
      </c>
    </row>
    <row r="972" spans="2:7" ht="14.25" customHeight="1" x14ac:dyDescent="0.25">
      <c r="B972" s="3" t="s">
        <v>5</v>
      </c>
      <c r="C972" s="3" t="s">
        <v>36</v>
      </c>
      <c r="D972" s="9" t="s">
        <v>2092</v>
      </c>
      <c r="E972" s="4">
        <v>59</v>
      </c>
      <c r="F972" s="4">
        <v>136.72999999999999</v>
      </c>
      <c r="G972" s="16">
        <f t="shared" si="27"/>
        <v>8067.07</v>
      </c>
    </row>
    <row r="973" spans="2:7" ht="14.25" customHeight="1" x14ac:dyDescent="0.25">
      <c r="B973" s="3" t="s">
        <v>5</v>
      </c>
      <c r="C973" s="3" t="s">
        <v>36</v>
      </c>
      <c r="D973" s="9" t="s">
        <v>2093</v>
      </c>
      <c r="E973" s="4">
        <v>4</v>
      </c>
      <c r="F973" s="4">
        <v>208.2</v>
      </c>
      <c r="G973" s="16">
        <f t="shared" si="27"/>
        <v>832.8</v>
      </c>
    </row>
    <row r="974" spans="2:7" ht="14.25" customHeight="1" x14ac:dyDescent="0.25">
      <c r="B974" s="3" t="s">
        <v>5</v>
      </c>
      <c r="C974" s="3" t="s">
        <v>36</v>
      </c>
      <c r="D974" s="9" t="s">
        <v>2094</v>
      </c>
      <c r="E974" s="4">
        <v>235</v>
      </c>
      <c r="F974" s="4">
        <v>155.22</v>
      </c>
      <c r="G974" s="16">
        <f t="shared" si="27"/>
        <v>36476.699999999997</v>
      </c>
    </row>
    <row r="975" spans="2:7" ht="14.25" customHeight="1" x14ac:dyDescent="0.25">
      <c r="B975" s="3" t="s">
        <v>5</v>
      </c>
      <c r="C975" s="3" t="s">
        <v>36</v>
      </c>
      <c r="D975" s="9" t="s">
        <v>2095</v>
      </c>
      <c r="E975" s="4">
        <v>3</v>
      </c>
      <c r="F975" s="4">
        <v>607.63</v>
      </c>
      <c r="G975" s="16">
        <f t="shared" si="27"/>
        <v>1822.89</v>
      </c>
    </row>
    <row r="976" spans="2:7" ht="14.25" customHeight="1" x14ac:dyDescent="0.25">
      <c r="B976" s="3" t="s">
        <v>5</v>
      </c>
      <c r="C976" s="3" t="s">
        <v>36</v>
      </c>
      <c r="D976" s="9" t="s">
        <v>2096</v>
      </c>
      <c r="E976" s="4">
        <v>2</v>
      </c>
      <c r="F976" s="4">
        <v>2648.11</v>
      </c>
      <c r="G976" s="16">
        <f t="shared" si="27"/>
        <v>5296.22</v>
      </c>
    </row>
    <row r="977" spans="2:7" ht="14.25" customHeight="1" x14ac:dyDescent="0.25">
      <c r="B977" s="3" t="s">
        <v>5</v>
      </c>
      <c r="C977" s="3" t="s">
        <v>36</v>
      </c>
      <c r="D977" s="9" t="s">
        <v>2097</v>
      </c>
      <c r="E977" s="4">
        <v>380</v>
      </c>
      <c r="F977" s="4">
        <v>69.790000000000006</v>
      </c>
      <c r="G977" s="16">
        <f t="shared" si="27"/>
        <v>26520.2</v>
      </c>
    </row>
    <row r="978" spans="2:7" ht="14.25" customHeight="1" x14ac:dyDescent="0.25">
      <c r="B978" s="3" t="s">
        <v>5</v>
      </c>
      <c r="C978" s="3" t="s">
        <v>36</v>
      </c>
      <c r="D978" s="9" t="s">
        <v>2098</v>
      </c>
      <c r="E978" s="4">
        <v>40</v>
      </c>
      <c r="F978" s="4">
        <v>226.39</v>
      </c>
      <c r="G978" s="16">
        <f t="shared" si="27"/>
        <v>9055.6</v>
      </c>
    </row>
    <row r="979" spans="2:7" ht="14.25" customHeight="1" x14ac:dyDescent="0.25">
      <c r="B979" s="3" t="s">
        <v>5</v>
      </c>
      <c r="C979" s="3" t="s">
        <v>36</v>
      </c>
      <c r="D979" s="9" t="s">
        <v>2099</v>
      </c>
      <c r="E979" s="4">
        <v>44</v>
      </c>
      <c r="F979" s="4">
        <v>390.79</v>
      </c>
      <c r="G979" s="16">
        <f t="shared" si="27"/>
        <v>17194.759999999998</v>
      </c>
    </row>
    <row r="980" spans="2:7" ht="14.25" customHeight="1" x14ac:dyDescent="0.25">
      <c r="B980" s="3" t="s">
        <v>5</v>
      </c>
      <c r="C980" s="3" t="s">
        <v>36</v>
      </c>
      <c r="D980" s="9" t="s">
        <v>2100</v>
      </c>
      <c r="E980" s="4">
        <v>188</v>
      </c>
      <c r="F980" s="4">
        <v>111.58</v>
      </c>
      <c r="G980" s="16">
        <f t="shared" si="27"/>
        <v>20977.040000000001</v>
      </c>
    </row>
    <row r="981" spans="2:7" ht="14.25" customHeight="1" x14ac:dyDescent="0.25">
      <c r="B981" s="3" t="s">
        <v>5</v>
      </c>
      <c r="C981" s="3" t="s">
        <v>36</v>
      </c>
      <c r="D981" s="9" t="s">
        <v>2101</v>
      </c>
      <c r="E981" s="4">
        <v>188</v>
      </c>
      <c r="F981" s="4">
        <v>68.989999999999995</v>
      </c>
      <c r="G981" s="16">
        <f t="shared" si="27"/>
        <v>12970.12</v>
      </c>
    </row>
    <row r="982" spans="2:7" ht="14.25" customHeight="1" x14ac:dyDescent="0.25">
      <c r="B982" s="3" t="s">
        <v>5</v>
      </c>
      <c r="C982" s="3" t="s">
        <v>36</v>
      </c>
      <c r="D982" s="9" t="s">
        <v>2102</v>
      </c>
      <c r="E982" s="4">
        <v>90</v>
      </c>
      <c r="F982" s="4">
        <v>246.91</v>
      </c>
      <c r="G982" s="16">
        <f t="shared" si="27"/>
        <v>22221.9</v>
      </c>
    </row>
    <row r="983" spans="2:7" ht="14.25" customHeight="1" x14ac:dyDescent="0.25">
      <c r="B983" s="3" t="s">
        <v>5</v>
      </c>
      <c r="C983" s="3" t="s">
        <v>313</v>
      </c>
      <c r="D983" s="9" t="s">
        <v>2103</v>
      </c>
      <c r="E983" s="4">
        <v>17</v>
      </c>
      <c r="F983" s="4">
        <v>933.37</v>
      </c>
      <c r="G983" s="16">
        <f t="shared" si="27"/>
        <v>15867.29</v>
      </c>
    </row>
    <row r="984" spans="2:7" ht="14.25" customHeight="1" x14ac:dyDescent="0.25">
      <c r="B984" s="3" t="s">
        <v>5</v>
      </c>
      <c r="C984" s="3" t="s">
        <v>313</v>
      </c>
      <c r="D984" s="9" t="s">
        <v>2104</v>
      </c>
      <c r="E984" s="4">
        <v>14</v>
      </c>
      <c r="F984" s="4">
        <v>650.85</v>
      </c>
      <c r="G984" s="16">
        <f t="shared" si="27"/>
        <v>9111.9</v>
      </c>
    </row>
    <row r="985" spans="2:7" ht="14.25" customHeight="1" x14ac:dyDescent="0.25">
      <c r="B985" s="3" t="s">
        <v>5</v>
      </c>
      <c r="C985" s="3" t="s">
        <v>313</v>
      </c>
      <c r="D985" s="9" t="s">
        <v>2105</v>
      </c>
      <c r="E985" s="4">
        <v>3</v>
      </c>
      <c r="F985" s="4">
        <v>1155.8900000000001</v>
      </c>
      <c r="G985" s="16">
        <f t="shared" si="27"/>
        <v>3467.67</v>
      </c>
    </row>
    <row r="986" spans="2:7" ht="14.25" customHeight="1" x14ac:dyDescent="0.25">
      <c r="B986" s="3" t="s">
        <v>5</v>
      </c>
      <c r="C986" s="3" t="s">
        <v>36</v>
      </c>
      <c r="D986" s="9" t="s">
        <v>2106</v>
      </c>
      <c r="E986" s="4">
        <v>17</v>
      </c>
      <c r="F986" s="4">
        <v>75.44</v>
      </c>
      <c r="G986" s="16">
        <f t="shared" si="27"/>
        <v>1282.48</v>
      </c>
    </row>
    <row r="987" spans="2:7" ht="14.25" customHeight="1" x14ac:dyDescent="0.25">
      <c r="B987" s="3" t="s">
        <v>5</v>
      </c>
      <c r="C987" s="3" t="s">
        <v>36</v>
      </c>
      <c r="D987" s="9" t="s">
        <v>2107</v>
      </c>
      <c r="E987" s="4">
        <v>17</v>
      </c>
      <c r="F987" s="4">
        <v>443.73</v>
      </c>
      <c r="G987" s="16">
        <f t="shared" si="27"/>
        <v>7543.41</v>
      </c>
    </row>
    <row r="988" spans="2:7" ht="14.25" customHeight="1" x14ac:dyDescent="0.25">
      <c r="B988" s="3" t="s">
        <v>5</v>
      </c>
      <c r="C988" s="3" t="s">
        <v>36</v>
      </c>
      <c r="D988" s="9" t="s">
        <v>2108</v>
      </c>
      <c r="E988" s="4">
        <v>17</v>
      </c>
      <c r="F988" s="4">
        <v>82.04</v>
      </c>
      <c r="G988" s="16">
        <f t="shared" si="27"/>
        <v>1394.68</v>
      </c>
    </row>
    <row r="989" spans="2:7" ht="14.25" customHeight="1" x14ac:dyDescent="0.25">
      <c r="B989" s="3" t="s">
        <v>5</v>
      </c>
      <c r="C989" s="3" t="s">
        <v>54</v>
      </c>
      <c r="D989" s="9" t="s">
        <v>2109</v>
      </c>
      <c r="E989" s="4">
        <v>38</v>
      </c>
      <c r="F989" s="4">
        <v>246.82</v>
      </c>
      <c r="G989" s="16">
        <f t="shared" si="27"/>
        <v>9379.16</v>
      </c>
    </row>
    <row r="990" spans="2:7" ht="14.25" customHeight="1" x14ac:dyDescent="0.25">
      <c r="B990" s="3" t="s">
        <v>5</v>
      </c>
      <c r="C990" s="3" t="s">
        <v>36</v>
      </c>
      <c r="D990" s="9" t="s">
        <v>2110</v>
      </c>
      <c r="E990" s="4">
        <v>8</v>
      </c>
      <c r="F990" s="4">
        <v>450.88</v>
      </c>
      <c r="G990" s="16">
        <f t="shared" si="27"/>
        <v>3607.04</v>
      </c>
    </row>
    <row r="991" spans="2:7" ht="14.25" customHeight="1" x14ac:dyDescent="0.25">
      <c r="B991" s="3" t="s">
        <v>5</v>
      </c>
      <c r="C991" s="3" t="s">
        <v>36</v>
      </c>
      <c r="D991" s="9" t="s">
        <v>2111</v>
      </c>
      <c r="E991" s="4">
        <v>8</v>
      </c>
      <c r="F991" s="4">
        <v>332.78</v>
      </c>
      <c r="G991" s="16">
        <f t="shared" si="27"/>
        <v>2662.24</v>
      </c>
    </row>
    <row r="992" spans="2:7" ht="14.25" customHeight="1" x14ac:dyDescent="0.25">
      <c r="B992" s="5"/>
      <c r="C992" s="5"/>
      <c r="D992" s="10" t="s">
        <v>2112</v>
      </c>
      <c r="E992" s="4">
        <v>1</v>
      </c>
      <c r="F992" s="6">
        <f>SUM(G960:G991)</f>
        <v>509381.45</v>
      </c>
      <c r="G992" s="17">
        <f t="shared" si="27"/>
        <v>509381.45</v>
      </c>
    </row>
    <row r="993" spans="1:7" ht="14.25" customHeight="1" x14ac:dyDescent="0.25">
      <c r="B993" s="31" t="s">
        <v>4</v>
      </c>
      <c r="C993" s="31" t="s">
        <v>2113</v>
      </c>
      <c r="D993" s="31" t="s">
        <v>2114</v>
      </c>
      <c r="E993" s="32">
        <f>E1002</f>
        <v>1</v>
      </c>
      <c r="F993" s="32">
        <f>F1002</f>
        <v>119414.37</v>
      </c>
      <c r="G993" s="66">
        <f>G1002</f>
        <v>119414.37</v>
      </c>
    </row>
    <row r="994" spans="1:7" ht="14.25" customHeight="1" x14ac:dyDescent="0.25">
      <c r="B994" s="3" t="s">
        <v>5</v>
      </c>
      <c r="C994" s="3" t="s">
        <v>36</v>
      </c>
      <c r="D994" s="9" t="s">
        <v>2115</v>
      </c>
      <c r="E994" s="4">
        <v>709</v>
      </c>
      <c r="F994" s="4">
        <v>23.4</v>
      </c>
      <c r="G994" s="16">
        <f t="shared" ref="G994:G1002" si="28">ROUND(E994*F994,2)</f>
        <v>16590.599999999999</v>
      </c>
    </row>
    <row r="995" spans="1:7" ht="14.25" customHeight="1" x14ac:dyDescent="0.25">
      <c r="B995" s="3" t="s">
        <v>5</v>
      </c>
      <c r="C995" s="3" t="s">
        <v>36</v>
      </c>
      <c r="D995" s="9" t="s">
        <v>2116</v>
      </c>
      <c r="E995" s="4">
        <v>38</v>
      </c>
      <c r="F995" s="4">
        <v>166.71</v>
      </c>
      <c r="G995" s="16">
        <f t="shared" si="28"/>
        <v>6334.98</v>
      </c>
    </row>
    <row r="996" spans="1:7" ht="14.25" customHeight="1" x14ac:dyDescent="0.25">
      <c r="B996" s="3" t="s">
        <v>5</v>
      </c>
      <c r="C996" s="3" t="s">
        <v>36</v>
      </c>
      <c r="D996" s="9" t="s">
        <v>2117</v>
      </c>
      <c r="E996" s="4">
        <v>476</v>
      </c>
      <c r="F996" s="4">
        <v>56.31</v>
      </c>
      <c r="G996" s="16">
        <f t="shared" si="28"/>
        <v>26803.56</v>
      </c>
    </row>
    <row r="997" spans="1:7" ht="14.25" customHeight="1" x14ac:dyDescent="0.25">
      <c r="B997" s="3" t="s">
        <v>5</v>
      </c>
      <c r="C997" s="3" t="s">
        <v>36</v>
      </c>
      <c r="D997" s="9" t="s">
        <v>2118</v>
      </c>
      <c r="E997" s="4">
        <v>229</v>
      </c>
      <c r="F997" s="4">
        <v>37.85</v>
      </c>
      <c r="G997" s="16">
        <f t="shared" si="28"/>
        <v>8667.65</v>
      </c>
    </row>
    <row r="998" spans="1:7" ht="14.25" customHeight="1" x14ac:dyDescent="0.25">
      <c r="B998" s="3" t="s">
        <v>5</v>
      </c>
      <c r="C998" s="3" t="s">
        <v>36</v>
      </c>
      <c r="D998" s="9" t="s">
        <v>2119</v>
      </c>
      <c r="E998" s="4">
        <v>229</v>
      </c>
      <c r="F998" s="4">
        <v>61.04</v>
      </c>
      <c r="G998" s="16">
        <f t="shared" si="28"/>
        <v>13978.16</v>
      </c>
    </row>
    <row r="999" spans="1:7" ht="14.25" customHeight="1" x14ac:dyDescent="0.25">
      <c r="B999" s="3" t="s">
        <v>5</v>
      </c>
      <c r="C999" s="3" t="s">
        <v>36</v>
      </c>
      <c r="D999" s="9" t="s">
        <v>2120</v>
      </c>
      <c r="E999" s="4">
        <v>38</v>
      </c>
      <c r="F999" s="4">
        <v>122.77</v>
      </c>
      <c r="G999" s="16">
        <f t="shared" si="28"/>
        <v>4665.26</v>
      </c>
    </row>
    <row r="1000" spans="1:7" ht="14.25" customHeight="1" x14ac:dyDescent="0.25">
      <c r="B1000" s="3" t="s">
        <v>5</v>
      </c>
      <c r="C1000" s="3" t="s">
        <v>36</v>
      </c>
      <c r="D1000" s="9" t="s">
        <v>2121</v>
      </c>
      <c r="E1000" s="4">
        <v>229</v>
      </c>
      <c r="F1000" s="4">
        <v>43.08</v>
      </c>
      <c r="G1000" s="16">
        <f t="shared" si="28"/>
        <v>9865.32</v>
      </c>
    </row>
    <row r="1001" spans="1:7" ht="14.25" customHeight="1" x14ac:dyDescent="0.25">
      <c r="B1001" s="3" t="s">
        <v>5</v>
      </c>
      <c r="C1001" s="3" t="s">
        <v>36</v>
      </c>
      <c r="D1001" s="9" t="s">
        <v>2122</v>
      </c>
      <c r="E1001" s="4">
        <v>229</v>
      </c>
      <c r="F1001" s="4">
        <v>141.96</v>
      </c>
      <c r="G1001" s="16">
        <f t="shared" si="28"/>
        <v>32508.84</v>
      </c>
    </row>
    <row r="1002" spans="1:7" ht="14.25" customHeight="1" x14ac:dyDescent="0.25">
      <c r="B1002" s="5"/>
      <c r="C1002" s="5"/>
      <c r="D1002" s="10" t="s">
        <v>2123</v>
      </c>
      <c r="E1002" s="4">
        <v>1</v>
      </c>
      <c r="F1002" s="6">
        <f>SUM(G994:G1001)</f>
        <v>119414.37</v>
      </c>
      <c r="G1002" s="17">
        <f t="shared" si="28"/>
        <v>119414.37</v>
      </c>
    </row>
    <row r="1003" spans="1:7" ht="14.25" customHeight="1" x14ac:dyDescent="0.25">
      <c r="A1003" s="42"/>
      <c r="B1003" s="31" t="s">
        <v>4</v>
      </c>
      <c r="C1003" s="31" t="s">
        <v>2124</v>
      </c>
      <c r="D1003" s="32" t="s">
        <v>2125</v>
      </c>
      <c r="E1003" s="32">
        <f>E1025</f>
        <v>1</v>
      </c>
      <c r="F1003" s="66">
        <f>F1025</f>
        <v>547497.64</v>
      </c>
      <c r="G1003" s="32">
        <f>G1025</f>
        <v>547497.64</v>
      </c>
    </row>
    <row r="1004" spans="1:7" ht="14.25" customHeight="1" x14ac:dyDescent="0.25">
      <c r="B1004" s="3" t="s">
        <v>5</v>
      </c>
      <c r="C1004" s="3" t="s">
        <v>28</v>
      </c>
      <c r="D1004" s="9" t="s">
        <v>2126</v>
      </c>
      <c r="E1004" s="4">
        <v>2948</v>
      </c>
      <c r="F1004" s="4">
        <v>12.81</v>
      </c>
      <c r="G1004" s="16">
        <f t="shared" ref="G1004:G1025" si="29">ROUND(E1004*F1004,2)</f>
        <v>37763.879999999997</v>
      </c>
    </row>
    <row r="1005" spans="1:7" ht="14.25" customHeight="1" x14ac:dyDescent="0.25">
      <c r="B1005" s="3" t="s">
        <v>5</v>
      </c>
      <c r="C1005" s="3" t="s">
        <v>28</v>
      </c>
      <c r="D1005" s="9" t="s">
        <v>2127</v>
      </c>
      <c r="E1005" s="4">
        <v>1576</v>
      </c>
      <c r="F1005" s="4">
        <v>13.22</v>
      </c>
      <c r="G1005" s="16">
        <f t="shared" si="29"/>
        <v>20834.72</v>
      </c>
    </row>
    <row r="1006" spans="1:7" ht="14.25" customHeight="1" x14ac:dyDescent="0.25">
      <c r="B1006" s="3" t="s">
        <v>5</v>
      </c>
      <c r="C1006" s="3" t="s">
        <v>28</v>
      </c>
      <c r="D1006" s="9" t="s">
        <v>35</v>
      </c>
      <c r="E1006" s="4">
        <v>55</v>
      </c>
      <c r="F1006" s="4">
        <v>18.57</v>
      </c>
      <c r="G1006" s="16">
        <f t="shared" si="29"/>
        <v>1021.35</v>
      </c>
    </row>
    <row r="1007" spans="1:7" ht="14.25" customHeight="1" x14ac:dyDescent="0.25">
      <c r="B1007" s="3" t="s">
        <v>5</v>
      </c>
      <c r="C1007" s="3" t="s">
        <v>28</v>
      </c>
      <c r="D1007" s="9" t="s">
        <v>2128</v>
      </c>
      <c r="E1007" s="4">
        <v>351.5</v>
      </c>
      <c r="F1007" s="4">
        <v>25.2</v>
      </c>
      <c r="G1007" s="16">
        <f t="shared" si="29"/>
        <v>8857.7999999999993</v>
      </c>
    </row>
    <row r="1008" spans="1:7" ht="14.25" customHeight="1" x14ac:dyDescent="0.25">
      <c r="B1008" s="3" t="s">
        <v>5</v>
      </c>
      <c r="C1008" s="3" t="s">
        <v>28</v>
      </c>
      <c r="D1008" s="9" t="s">
        <v>649</v>
      </c>
      <c r="E1008" s="4">
        <v>5396.16</v>
      </c>
      <c r="F1008" s="4">
        <v>27.85</v>
      </c>
      <c r="G1008" s="16">
        <f t="shared" si="29"/>
        <v>150283.06</v>
      </c>
    </row>
    <row r="1009" spans="2:7" ht="14.25" customHeight="1" x14ac:dyDescent="0.25">
      <c r="B1009" s="3" t="s">
        <v>5</v>
      </c>
      <c r="C1009" s="3" t="s">
        <v>28</v>
      </c>
      <c r="D1009" s="9" t="s">
        <v>650</v>
      </c>
      <c r="E1009" s="4">
        <v>1341.36</v>
      </c>
      <c r="F1009" s="4">
        <v>38.200000000000003</v>
      </c>
      <c r="G1009" s="16">
        <f t="shared" si="29"/>
        <v>51239.95</v>
      </c>
    </row>
    <row r="1010" spans="2:7" ht="14.25" customHeight="1" x14ac:dyDescent="0.25">
      <c r="B1010" s="3" t="s">
        <v>5</v>
      </c>
      <c r="C1010" s="3" t="s">
        <v>28</v>
      </c>
      <c r="D1010" s="9" t="s">
        <v>651</v>
      </c>
      <c r="E1010" s="4">
        <v>482.71</v>
      </c>
      <c r="F1010" s="4">
        <v>53.03</v>
      </c>
      <c r="G1010" s="16">
        <f t="shared" si="29"/>
        <v>25598.11</v>
      </c>
    </row>
    <row r="1011" spans="2:7" ht="14.25" customHeight="1" x14ac:dyDescent="0.25">
      <c r="B1011" s="3" t="s">
        <v>5</v>
      </c>
      <c r="C1011" s="3" t="s">
        <v>28</v>
      </c>
      <c r="D1011" s="9" t="s">
        <v>652</v>
      </c>
      <c r="E1011" s="4">
        <v>55</v>
      </c>
      <c r="F1011" s="4">
        <v>93.04</v>
      </c>
      <c r="G1011" s="16">
        <f t="shared" si="29"/>
        <v>5117.2</v>
      </c>
    </row>
    <row r="1012" spans="2:7" ht="14.25" customHeight="1" x14ac:dyDescent="0.25">
      <c r="B1012" s="3" t="s">
        <v>5</v>
      </c>
      <c r="C1012" s="3" t="s">
        <v>28</v>
      </c>
      <c r="D1012" s="9" t="s">
        <v>653</v>
      </c>
      <c r="E1012" s="4">
        <v>10</v>
      </c>
      <c r="F1012" s="4">
        <v>156</v>
      </c>
      <c r="G1012" s="16">
        <f t="shared" si="29"/>
        <v>1560</v>
      </c>
    </row>
    <row r="1013" spans="2:7" ht="14.25" customHeight="1" x14ac:dyDescent="0.25">
      <c r="B1013" s="3" t="s">
        <v>5</v>
      </c>
      <c r="C1013" s="3" t="s">
        <v>28</v>
      </c>
      <c r="D1013" s="9" t="s">
        <v>2129</v>
      </c>
      <c r="E1013" s="4">
        <v>8</v>
      </c>
      <c r="F1013" s="4">
        <v>31.12</v>
      </c>
      <c r="G1013" s="16">
        <f t="shared" si="29"/>
        <v>248.96</v>
      </c>
    </row>
    <row r="1014" spans="2:7" ht="14.25" customHeight="1" x14ac:dyDescent="0.25">
      <c r="B1014" s="3" t="s">
        <v>5</v>
      </c>
      <c r="C1014" s="3" t="s">
        <v>28</v>
      </c>
      <c r="D1014" s="9" t="s">
        <v>2130</v>
      </c>
      <c r="E1014" s="4">
        <v>496</v>
      </c>
      <c r="F1014" s="4">
        <v>42.26</v>
      </c>
      <c r="G1014" s="16">
        <f t="shared" si="29"/>
        <v>20960.96</v>
      </c>
    </row>
    <row r="1015" spans="2:7" ht="14.25" customHeight="1" x14ac:dyDescent="0.25">
      <c r="B1015" s="3" t="s">
        <v>5</v>
      </c>
      <c r="C1015" s="3" t="s">
        <v>36</v>
      </c>
      <c r="D1015" s="9" t="s">
        <v>2131</v>
      </c>
      <c r="E1015" s="4">
        <v>761</v>
      </c>
      <c r="F1015" s="4">
        <v>55.86</v>
      </c>
      <c r="G1015" s="16">
        <f t="shared" si="29"/>
        <v>42509.46</v>
      </c>
    </row>
    <row r="1016" spans="2:7" ht="14.25" customHeight="1" x14ac:dyDescent="0.25">
      <c r="B1016" s="3" t="s">
        <v>5</v>
      </c>
      <c r="C1016" s="3" t="s">
        <v>36</v>
      </c>
      <c r="D1016" s="9" t="s">
        <v>50</v>
      </c>
      <c r="E1016" s="4">
        <v>38</v>
      </c>
      <c r="F1016" s="4">
        <v>32.78</v>
      </c>
      <c r="G1016" s="16">
        <f t="shared" si="29"/>
        <v>1245.6400000000001</v>
      </c>
    </row>
    <row r="1017" spans="2:7" ht="14.25" customHeight="1" x14ac:dyDescent="0.25">
      <c r="B1017" s="3" t="s">
        <v>5</v>
      </c>
      <c r="C1017" s="3" t="s">
        <v>36</v>
      </c>
      <c r="D1017" s="9" t="s">
        <v>2132</v>
      </c>
      <c r="E1017" s="4">
        <v>1043</v>
      </c>
      <c r="F1017" s="4">
        <v>28.8</v>
      </c>
      <c r="G1017" s="16">
        <f t="shared" si="29"/>
        <v>30038.400000000001</v>
      </c>
    </row>
    <row r="1018" spans="2:7" ht="14.25" customHeight="1" x14ac:dyDescent="0.25">
      <c r="B1018" s="3" t="s">
        <v>5</v>
      </c>
      <c r="C1018" s="3" t="s">
        <v>36</v>
      </c>
      <c r="D1018" s="9" t="s">
        <v>49</v>
      </c>
      <c r="E1018" s="4">
        <v>201</v>
      </c>
      <c r="F1018" s="4">
        <v>44.95</v>
      </c>
      <c r="G1018" s="16">
        <f t="shared" si="29"/>
        <v>9034.9500000000007</v>
      </c>
    </row>
    <row r="1019" spans="2:7" ht="14.25" customHeight="1" x14ac:dyDescent="0.25">
      <c r="B1019" s="3" t="s">
        <v>5</v>
      </c>
      <c r="C1019" s="3" t="s">
        <v>36</v>
      </c>
      <c r="D1019" s="9" t="s">
        <v>2133</v>
      </c>
      <c r="E1019" s="4">
        <v>1</v>
      </c>
      <c r="F1019" s="4">
        <v>49449.9</v>
      </c>
      <c r="G1019" s="16">
        <f t="shared" si="29"/>
        <v>49449.9</v>
      </c>
    </row>
    <row r="1020" spans="2:7" ht="14.25" customHeight="1" x14ac:dyDescent="0.25">
      <c r="B1020" s="3" t="s">
        <v>5</v>
      </c>
      <c r="C1020" s="3" t="s">
        <v>28</v>
      </c>
      <c r="D1020" s="9" t="s">
        <v>2134</v>
      </c>
      <c r="E1020" s="4">
        <v>26.2</v>
      </c>
      <c r="F1020" s="4">
        <v>366.08</v>
      </c>
      <c r="G1020" s="16">
        <f t="shared" si="29"/>
        <v>9591.2999999999993</v>
      </c>
    </row>
    <row r="1021" spans="2:7" ht="14.25" customHeight="1" x14ac:dyDescent="0.25">
      <c r="B1021" s="3" t="s">
        <v>5</v>
      </c>
      <c r="C1021" s="3" t="s">
        <v>36</v>
      </c>
      <c r="D1021" s="9" t="s">
        <v>2135</v>
      </c>
      <c r="E1021" s="4">
        <v>8</v>
      </c>
      <c r="F1021" s="4">
        <v>291.89</v>
      </c>
      <c r="G1021" s="16">
        <f t="shared" si="29"/>
        <v>2335.12</v>
      </c>
    </row>
    <row r="1022" spans="2:7" ht="14.25" customHeight="1" x14ac:dyDescent="0.25">
      <c r="B1022" s="3" t="s">
        <v>5</v>
      </c>
      <c r="C1022" s="3" t="s">
        <v>28</v>
      </c>
      <c r="D1022" s="9" t="s">
        <v>2136</v>
      </c>
      <c r="E1022" s="4">
        <v>372</v>
      </c>
      <c r="F1022" s="4">
        <v>53.76</v>
      </c>
      <c r="G1022" s="16">
        <f t="shared" si="29"/>
        <v>19998.72</v>
      </c>
    </row>
    <row r="1023" spans="2:7" ht="14.25" customHeight="1" x14ac:dyDescent="0.25">
      <c r="B1023" s="3" t="s">
        <v>5</v>
      </c>
      <c r="C1023" s="3" t="s">
        <v>28</v>
      </c>
      <c r="D1023" s="9" t="s">
        <v>2137</v>
      </c>
      <c r="E1023" s="4">
        <v>425</v>
      </c>
      <c r="F1023" s="4">
        <v>73.52</v>
      </c>
      <c r="G1023" s="16">
        <f t="shared" si="29"/>
        <v>31246</v>
      </c>
    </row>
    <row r="1024" spans="2:7" ht="14.25" customHeight="1" x14ac:dyDescent="0.25">
      <c r="B1024" s="3" t="s">
        <v>5</v>
      </c>
      <c r="C1024" s="3" t="s">
        <v>28</v>
      </c>
      <c r="D1024" s="9" t="s">
        <v>2138</v>
      </c>
      <c r="E1024" s="4">
        <v>664.7</v>
      </c>
      <c r="F1024" s="4">
        <v>42.97</v>
      </c>
      <c r="G1024" s="16">
        <f t="shared" si="29"/>
        <v>28562.16</v>
      </c>
    </row>
    <row r="1025" spans="2:7" ht="14.25" customHeight="1" x14ac:dyDescent="0.25">
      <c r="B1025" s="5"/>
      <c r="C1025" s="5"/>
      <c r="D1025" s="10" t="s">
        <v>2139</v>
      </c>
      <c r="E1025" s="4">
        <v>1</v>
      </c>
      <c r="F1025" s="6">
        <f>SUM(G1004:G1024)</f>
        <v>547497.64</v>
      </c>
      <c r="G1025" s="17">
        <f t="shared" si="29"/>
        <v>547497.64</v>
      </c>
    </row>
    <row r="1026" spans="2:7" ht="14.25" customHeight="1" x14ac:dyDescent="0.25">
      <c r="B1026" s="31" t="s">
        <v>4</v>
      </c>
      <c r="C1026" s="31" t="s">
        <v>2140</v>
      </c>
      <c r="D1026" s="32" t="s">
        <v>2141</v>
      </c>
      <c r="E1026" s="32">
        <f>E1053</f>
        <v>1</v>
      </c>
      <c r="F1026" s="66">
        <f>F1053</f>
        <v>36731.67</v>
      </c>
      <c r="G1026" s="32">
        <f>G1053</f>
        <v>36731.67</v>
      </c>
    </row>
    <row r="1027" spans="2:7" ht="14.25" customHeight="1" x14ac:dyDescent="0.25">
      <c r="B1027" s="3" t="s">
        <v>5</v>
      </c>
      <c r="C1027" s="3" t="s">
        <v>28</v>
      </c>
      <c r="D1027" s="9" t="s">
        <v>2023</v>
      </c>
      <c r="E1027" s="4">
        <v>72</v>
      </c>
      <c r="F1027" s="4">
        <v>10.9</v>
      </c>
      <c r="G1027" s="16">
        <f t="shared" ref="G1027:G1053" si="30">ROUND(E1027*F1027,2)</f>
        <v>784.8</v>
      </c>
    </row>
    <row r="1028" spans="2:7" ht="14.25" customHeight="1" x14ac:dyDescent="0.25">
      <c r="B1028" s="3" t="s">
        <v>5</v>
      </c>
      <c r="C1028" s="3" t="s">
        <v>28</v>
      </c>
      <c r="D1028" s="9" t="s">
        <v>2024</v>
      </c>
      <c r="E1028" s="4">
        <v>420</v>
      </c>
      <c r="F1028" s="4">
        <v>15.55</v>
      </c>
      <c r="G1028" s="16">
        <f t="shared" si="30"/>
        <v>6531</v>
      </c>
    </row>
    <row r="1029" spans="2:7" ht="14.25" customHeight="1" x14ac:dyDescent="0.25">
      <c r="B1029" s="3" t="s">
        <v>5</v>
      </c>
      <c r="C1029" s="3" t="s">
        <v>28</v>
      </c>
      <c r="D1029" s="9" t="s">
        <v>2142</v>
      </c>
      <c r="E1029" s="4">
        <v>105</v>
      </c>
      <c r="F1029" s="4">
        <v>24.26</v>
      </c>
      <c r="G1029" s="16">
        <f t="shared" si="30"/>
        <v>2547.3000000000002</v>
      </c>
    </row>
    <row r="1030" spans="2:7" ht="14.25" customHeight="1" x14ac:dyDescent="0.25">
      <c r="B1030" s="3" t="s">
        <v>5</v>
      </c>
      <c r="C1030" s="3" t="s">
        <v>28</v>
      </c>
      <c r="D1030" s="9" t="s">
        <v>2143</v>
      </c>
      <c r="E1030" s="4">
        <v>38</v>
      </c>
      <c r="F1030" s="4">
        <v>35.020000000000003</v>
      </c>
      <c r="G1030" s="16">
        <f t="shared" si="30"/>
        <v>1330.76</v>
      </c>
    </row>
    <row r="1031" spans="2:7" ht="14.25" customHeight="1" x14ac:dyDescent="0.25">
      <c r="B1031" s="3" t="s">
        <v>5</v>
      </c>
      <c r="C1031" s="3" t="s">
        <v>28</v>
      </c>
      <c r="D1031" s="9" t="s">
        <v>2026</v>
      </c>
      <c r="E1031" s="4">
        <v>30</v>
      </c>
      <c r="F1031" s="4">
        <v>39.36</v>
      </c>
      <c r="G1031" s="16">
        <f t="shared" si="30"/>
        <v>1180.8</v>
      </c>
    </row>
    <row r="1032" spans="2:7" ht="14.25" customHeight="1" x14ac:dyDescent="0.25">
      <c r="B1032" s="3" t="s">
        <v>5</v>
      </c>
      <c r="C1032" s="3" t="s">
        <v>28</v>
      </c>
      <c r="D1032" s="9" t="s">
        <v>2027</v>
      </c>
      <c r="E1032" s="4">
        <v>140</v>
      </c>
      <c r="F1032" s="4">
        <v>51.18</v>
      </c>
      <c r="G1032" s="16">
        <f t="shared" si="30"/>
        <v>7165.2</v>
      </c>
    </row>
    <row r="1033" spans="2:7" ht="14.25" customHeight="1" x14ac:dyDescent="0.25">
      <c r="B1033" s="3" t="s">
        <v>5</v>
      </c>
      <c r="C1033" s="3" t="s">
        <v>28</v>
      </c>
      <c r="D1033" s="9" t="s">
        <v>2045</v>
      </c>
      <c r="E1033" s="4">
        <v>72</v>
      </c>
      <c r="F1033" s="4">
        <v>11.42</v>
      </c>
      <c r="G1033" s="16">
        <f t="shared" si="30"/>
        <v>822.24</v>
      </c>
    </row>
    <row r="1034" spans="2:7" ht="14.25" customHeight="1" x14ac:dyDescent="0.25">
      <c r="B1034" s="3" t="s">
        <v>5</v>
      </c>
      <c r="C1034" s="3" t="s">
        <v>28</v>
      </c>
      <c r="D1034" s="9" t="s">
        <v>2046</v>
      </c>
      <c r="E1034" s="4">
        <v>420</v>
      </c>
      <c r="F1034" s="4">
        <v>12.07</v>
      </c>
      <c r="G1034" s="16">
        <f t="shared" si="30"/>
        <v>5069.3999999999996</v>
      </c>
    </row>
    <row r="1035" spans="2:7" ht="14.25" customHeight="1" x14ac:dyDescent="0.25">
      <c r="B1035" s="3" t="s">
        <v>5</v>
      </c>
      <c r="C1035" s="3" t="s">
        <v>28</v>
      </c>
      <c r="D1035" s="9" t="s">
        <v>2047</v>
      </c>
      <c r="E1035" s="4">
        <v>105</v>
      </c>
      <c r="F1035" s="4">
        <v>21.59</v>
      </c>
      <c r="G1035" s="16">
        <f t="shared" si="30"/>
        <v>2266.9499999999998</v>
      </c>
    </row>
    <row r="1036" spans="2:7" ht="14.25" customHeight="1" x14ac:dyDescent="0.25">
      <c r="B1036" s="3" t="s">
        <v>5</v>
      </c>
      <c r="C1036" s="3" t="s">
        <v>28</v>
      </c>
      <c r="D1036" s="9" t="s">
        <v>2048</v>
      </c>
      <c r="E1036" s="4">
        <v>38</v>
      </c>
      <c r="F1036" s="4">
        <v>25.48</v>
      </c>
      <c r="G1036" s="16">
        <f t="shared" si="30"/>
        <v>968.24</v>
      </c>
    </row>
    <row r="1037" spans="2:7" ht="14.25" customHeight="1" x14ac:dyDescent="0.25">
      <c r="B1037" s="3" t="s">
        <v>5</v>
      </c>
      <c r="C1037" s="3" t="s">
        <v>28</v>
      </c>
      <c r="D1037" s="9" t="s">
        <v>2049</v>
      </c>
      <c r="E1037" s="4">
        <v>30</v>
      </c>
      <c r="F1037" s="4">
        <v>28.81</v>
      </c>
      <c r="G1037" s="16">
        <f t="shared" si="30"/>
        <v>864.3</v>
      </c>
    </row>
    <row r="1038" spans="2:7" ht="14.25" customHeight="1" x14ac:dyDescent="0.25">
      <c r="B1038" s="3" t="s">
        <v>5</v>
      </c>
      <c r="C1038" s="3" t="s">
        <v>28</v>
      </c>
      <c r="D1038" s="9" t="s">
        <v>2050</v>
      </c>
      <c r="E1038" s="4">
        <v>140</v>
      </c>
      <c r="F1038" s="4">
        <v>29.28</v>
      </c>
      <c r="G1038" s="16">
        <f t="shared" si="30"/>
        <v>4099.2</v>
      </c>
    </row>
    <row r="1039" spans="2:7" ht="14.25" customHeight="1" x14ac:dyDescent="0.25">
      <c r="B1039" s="3" t="s">
        <v>5</v>
      </c>
      <c r="C1039" s="3" t="s">
        <v>36</v>
      </c>
      <c r="D1039" s="9" t="s">
        <v>2144</v>
      </c>
      <c r="E1039" s="4">
        <v>22</v>
      </c>
      <c r="F1039" s="4">
        <v>9.59</v>
      </c>
      <c r="G1039" s="16">
        <f t="shared" si="30"/>
        <v>210.98</v>
      </c>
    </row>
    <row r="1040" spans="2:7" ht="14.25" customHeight="1" x14ac:dyDescent="0.25">
      <c r="B1040" s="3" t="s">
        <v>5</v>
      </c>
      <c r="C1040" s="3" t="s">
        <v>36</v>
      </c>
      <c r="D1040" s="9" t="s">
        <v>2145</v>
      </c>
      <c r="E1040" s="4">
        <v>8</v>
      </c>
      <c r="F1040" s="4">
        <v>11.04</v>
      </c>
      <c r="G1040" s="16">
        <f t="shared" si="30"/>
        <v>88.32</v>
      </c>
    </row>
    <row r="1041" spans="2:7" ht="14.25" customHeight="1" x14ac:dyDescent="0.25">
      <c r="B1041" s="3" t="s">
        <v>5</v>
      </c>
      <c r="C1041" s="3" t="s">
        <v>36</v>
      </c>
      <c r="D1041" s="9" t="s">
        <v>2146</v>
      </c>
      <c r="E1041" s="4">
        <v>52</v>
      </c>
      <c r="F1041" s="4">
        <v>11.72</v>
      </c>
      <c r="G1041" s="16">
        <f t="shared" si="30"/>
        <v>609.44000000000005</v>
      </c>
    </row>
    <row r="1042" spans="2:7" ht="14.25" customHeight="1" x14ac:dyDescent="0.25">
      <c r="B1042" s="3" t="s">
        <v>5</v>
      </c>
      <c r="C1042" s="3" t="s">
        <v>36</v>
      </c>
      <c r="D1042" s="9" t="s">
        <v>2147</v>
      </c>
      <c r="E1042" s="4">
        <v>10</v>
      </c>
      <c r="F1042" s="4">
        <v>13.07</v>
      </c>
      <c r="G1042" s="16">
        <f t="shared" si="30"/>
        <v>130.69999999999999</v>
      </c>
    </row>
    <row r="1043" spans="2:7" ht="14.25" customHeight="1" x14ac:dyDescent="0.25">
      <c r="B1043" s="3" t="s">
        <v>5</v>
      </c>
      <c r="C1043" s="3" t="s">
        <v>36</v>
      </c>
      <c r="D1043" s="9" t="s">
        <v>2148</v>
      </c>
      <c r="E1043" s="4">
        <v>1</v>
      </c>
      <c r="F1043" s="4">
        <v>18.079999999999998</v>
      </c>
      <c r="G1043" s="16">
        <f t="shared" si="30"/>
        <v>18.079999999999998</v>
      </c>
    </row>
    <row r="1044" spans="2:7" ht="14.25" customHeight="1" x14ac:dyDescent="0.25">
      <c r="B1044" s="3" t="s">
        <v>5</v>
      </c>
      <c r="C1044" s="3" t="s">
        <v>36</v>
      </c>
      <c r="D1044" s="9" t="s">
        <v>2149</v>
      </c>
      <c r="E1044" s="4">
        <v>1</v>
      </c>
      <c r="F1044" s="4">
        <v>21.42</v>
      </c>
      <c r="G1044" s="16">
        <f t="shared" si="30"/>
        <v>21.42</v>
      </c>
    </row>
    <row r="1045" spans="2:7" ht="14.25" customHeight="1" x14ac:dyDescent="0.25">
      <c r="B1045" s="3" t="s">
        <v>5</v>
      </c>
      <c r="C1045" s="3" t="s">
        <v>36</v>
      </c>
      <c r="D1045" s="9" t="s">
        <v>2150</v>
      </c>
      <c r="E1045" s="4">
        <v>19</v>
      </c>
      <c r="F1045" s="4">
        <v>47.39</v>
      </c>
      <c r="G1045" s="16">
        <f t="shared" si="30"/>
        <v>900.41</v>
      </c>
    </row>
    <row r="1046" spans="2:7" ht="14.25" customHeight="1" x14ac:dyDescent="0.25">
      <c r="B1046" s="3" t="s">
        <v>5</v>
      </c>
      <c r="C1046" s="3" t="s">
        <v>36</v>
      </c>
      <c r="D1046" s="9" t="s">
        <v>2151</v>
      </c>
      <c r="E1046" s="4">
        <v>12</v>
      </c>
      <c r="F1046" s="4">
        <v>38</v>
      </c>
      <c r="G1046" s="16">
        <f t="shared" si="30"/>
        <v>456</v>
      </c>
    </row>
    <row r="1047" spans="2:7" ht="14.25" customHeight="1" x14ac:dyDescent="0.25">
      <c r="B1047" s="3" t="s">
        <v>5</v>
      </c>
      <c r="C1047" s="3" t="s">
        <v>36</v>
      </c>
      <c r="D1047" s="9" t="s">
        <v>2152</v>
      </c>
      <c r="E1047" s="4">
        <v>4</v>
      </c>
      <c r="F1047" s="4">
        <v>48.33</v>
      </c>
      <c r="G1047" s="16">
        <f t="shared" si="30"/>
        <v>193.32</v>
      </c>
    </row>
    <row r="1048" spans="2:7" ht="14.25" customHeight="1" x14ac:dyDescent="0.25">
      <c r="B1048" s="3" t="s">
        <v>5</v>
      </c>
      <c r="C1048" s="3" t="s">
        <v>36</v>
      </c>
      <c r="D1048" s="9" t="s">
        <v>2153</v>
      </c>
      <c r="E1048" s="4">
        <v>2</v>
      </c>
      <c r="F1048" s="4">
        <v>51.82</v>
      </c>
      <c r="G1048" s="16">
        <f t="shared" si="30"/>
        <v>103.64</v>
      </c>
    </row>
    <row r="1049" spans="2:7" ht="14.25" customHeight="1" x14ac:dyDescent="0.25">
      <c r="B1049" s="3" t="s">
        <v>5</v>
      </c>
      <c r="C1049" s="3" t="s">
        <v>36</v>
      </c>
      <c r="D1049" s="9" t="s">
        <v>2154</v>
      </c>
      <c r="E1049" s="4">
        <v>1</v>
      </c>
      <c r="F1049" s="4">
        <v>59.56</v>
      </c>
      <c r="G1049" s="16">
        <f t="shared" si="30"/>
        <v>59.56</v>
      </c>
    </row>
    <row r="1050" spans="2:7" ht="14.25" customHeight="1" x14ac:dyDescent="0.25">
      <c r="B1050" s="3" t="s">
        <v>5</v>
      </c>
      <c r="C1050" s="3" t="s">
        <v>36</v>
      </c>
      <c r="D1050" s="9" t="s">
        <v>2155</v>
      </c>
      <c r="E1050" s="4">
        <v>1</v>
      </c>
      <c r="F1050" s="4">
        <v>77.77</v>
      </c>
      <c r="G1050" s="16">
        <f t="shared" si="30"/>
        <v>77.77</v>
      </c>
    </row>
    <row r="1051" spans="2:7" ht="14.25" customHeight="1" x14ac:dyDescent="0.25">
      <c r="B1051" s="3" t="s">
        <v>5</v>
      </c>
      <c r="C1051" s="3" t="s">
        <v>36</v>
      </c>
      <c r="D1051" s="9" t="s">
        <v>2016</v>
      </c>
      <c r="E1051" s="4">
        <v>12</v>
      </c>
      <c r="F1051" s="4">
        <v>9.56</v>
      </c>
      <c r="G1051" s="16">
        <f t="shared" si="30"/>
        <v>114.72</v>
      </c>
    </row>
    <row r="1052" spans="2:7" ht="14.25" customHeight="1" x14ac:dyDescent="0.25">
      <c r="B1052" s="3" t="s">
        <v>5</v>
      </c>
      <c r="C1052" s="3" t="s">
        <v>36</v>
      </c>
      <c r="D1052" s="9" t="s">
        <v>2156</v>
      </c>
      <c r="E1052" s="4">
        <v>12</v>
      </c>
      <c r="F1052" s="4">
        <v>9.76</v>
      </c>
      <c r="G1052" s="16">
        <f t="shared" si="30"/>
        <v>117.12</v>
      </c>
    </row>
    <row r="1053" spans="2:7" ht="14.25" customHeight="1" x14ac:dyDescent="0.25">
      <c r="B1053" s="5"/>
      <c r="C1053" s="5"/>
      <c r="D1053" s="10" t="s">
        <v>2157</v>
      </c>
      <c r="E1053" s="4">
        <v>1</v>
      </c>
      <c r="F1053" s="6">
        <f>SUM(G1027:G1052)</f>
        <v>36731.67</v>
      </c>
      <c r="G1053" s="17">
        <f t="shared" si="30"/>
        <v>36731.67</v>
      </c>
    </row>
    <row r="1054" spans="2:7" ht="14.25" customHeight="1" x14ac:dyDescent="0.25">
      <c r="B1054" s="31" t="s">
        <v>4</v>
      </c>
      <c r="C1054" s="31" t="s">
        <v>2158</v>
      </c>
      <c r="D1054" s="32" t="s">
        <v>2159</v>
      </c>
      <c r="E1054" s="32">
        <f>E1063</f>
        <v>1</v>
      </c>
      <c r="F1054" s="66">
        <f>F1063</f>
        <v>11919.38</v>
      </c>
      <c r="G1054" s="32">
        <f>G1063</f>
        <v>11919.38</v>
      </c>
    </row>
    <row r="1055" spans="2:7" ht="14.25" customHeight="1" x14ac:dyDescent="0.25">
      <c r="B1055" s="3" t="s">
        <v>5</v>
      </c>
      <c r="C1055" s="3" t="s">
        <v>28</v>
      </c>
      <c r="D1055" s="9" t="s">
        <v>2024</v>
      </c>
      <c r="E1055" s="4">
        <v>231</v>
      </c>
      <c r="F1055" s="4">
        <v>15.55</v>
      </c>
      <c r="G1055" s="16">
        <f t="shared" ref="G1055:G1063" si="31">ROUND(E1055*F1055,2)</f>
        <v>3592.05</v>
      </c>
    </row>
    <row r="1056" spans="2:7" ht="14.25" customHeight="1" x14ac:dyDescent="0.25">
      <c r="B1056" s="3" t="s">
        <v>5</v>
      </c>
      <c r="C1056" s="3" t="s">
        <v>28</v>
      </c>
      <c r="D1056" s="9" t="s">
        <v>2046</v>
      </c>
      <c r="E1056" s="4">
        <v>335.5</v>
      </c>
      <c r="F1056" s="4">
        <v>12.07</v>
      </c>
      <c r="G1056" s="16">
        <f t="shared" si="31"/>
        <v>4049.49</v>
      </c>
    </row>
    <row r="1057" spans="2:7" ht="14.25" customHeight="1" x14ac:dyDescent="0.25">
      <c r="B1057" s="3" t="s">
        <v>5</v>
      </c>
      <c r="C1057" s="3" t="s">
        <v>28</v>
      </c>
      <c r="D1057" s="9" t="s">
        <v>2160</v>
      </c>
      <c r="E1057" s="4">
        <v>49.5</v>
      </c>
      <c r="F1057" s="4">
        <v>16.27</v>
      </c>
      <c r="G1057" s="16">
        <f t="shared" si="31"/>
        <v>805.37</v>
      </c>
    </row>
    <row r="1058" spans="2:7" ht="14.25" customHeight="1" x14ac:dyDescent="0.25">
      <c r="B1058" s="3" t="s">
        <v>5</v>
      </c>
      <c r="C1058" s="3" t="s">
        <v>28</v>
      </c>
      <c r="D1058" s="9" t="s">
        <v>2161</v>
      </c>
      <c r="E1058" s="4">
        <v>104.5</v>
      </c>
      <c r="F1058" s="4">
        <v>23.08</v>
      </c>
      <c r="G1058" s="16">
        <f t="shared" si="31"/>
        <v>2411.86</v>
      </c>
    </row>
    <row r="1059" spans="2:7" ht="14.25" customHeight="1" x14ac:dyDescent="0.25">
      <c r="B1059" s="3" t="s">
        <v>5</v>
      </c>
      <c r="C1059" s="3" t="s">
        <v>28</v>
      </c>
      <c r="D1059" s="9" t="s">
        <v>2044</v>
      </c>
      <c r="E1059" s="4">
        <v>49.5</v>
      </c>
      <c r="F1059" s="4">
        <v>10.49</v>
      </c>
      <c r="G1059" s="16">
        <f t="shared" si="31"/>
        <v>519.26</v>
      </c>
    </row>
    <row r="1060" spans="2:7" ht="14.25" customHeight="1" x14ac:dyDescent="0.25">
      <c r="B1060" s="3" t="s">
        <v>5</v>
      </c>
      <c r="C1060" s="3" t="s">
        <v>36</v>
      </c>
      <c r="D1060" s="9" t="s">
        <v>2162</v>
      </c>
      <c r="E1060" s="4">
        <v>16</v>
      </c>
      <c r="F1060" s="4">
        <v>27.49</v>
      </c>
      <c r="G1060" s="16">
        <f t="shared" si="31"/>
        <v>439.84</v>
      </c>
    </row>
    <row r="1061" spans="2:7" ht="14.25" customHeight="1" x14ac:dyDescent="0.25">
      <c r="B1061" s="3" t="s">
        <v>5</v>
      </c>
      <c r="C1061" s="3" t="s">
        <v>36</v>
      </c>
      <c r="D1061" s="9" t="s">
        <v>2163</v>
      </c>
      <c r="E1061" s="4">
        <v>1</v>
      </c>
      <c r="F1061" s="4">
        <v>39.869999999999997</v>
      </c>
      <c r="G1061" s="16">
        <f t="shared" si="31"/>
        <v>39.869999999999997</v>
      </c>
    </row>
    <row r="1062" spans="2:7" ht="14.25" customHeight="1" x14ac:dyDescent="0.25">
      <c r="B1062" s="3" t="s">
        <v>5</v>
      </c>
      <c r="C1062" s="3" t="s">
        <v>2164</v>
      </c>
      <c r="D1062" s="9" t="s">
        <v>2165</v>
      </c>
      <c r="E1062" s="4">
        <v>1</v>
      </c>
      <c r="F1062" s="4">
        <v>61.64</v>
      </c>
      <c r="G1062" s="16">
        <f t="shared" si="31"/>
        <v>61.64</v>
      </c>
    </row>
    <row r="1063" spans="2:7" ht="14.25" customHeight="1" x14ac:dyDescent="0.25">
      <c r="B1063" s="5"/>
      <c r="C1063" s="5"/>
      <c r="D1063" s="10" t="s">
        <v>2166</v>
      </c>
      <c r="E1063" s="4">
        <v>1</v>
      </c>
      <c r="F1063" s="6">
        <f>SUM(G1055:G1062)</f>
        <v>11919.38</v>
      </c>
      <c r="G1063" s="17">
        <f t="shared" si="31"/>
        <v>11919.38</v>
      </c>
    </row>
    <row r="1064" spans="2:7" ht="14.25" customHeight="1" x14ac:dyDescent="0.25">
      <c r="B1064" s="5"/>
      <c r="C1064" s="5"/>
      <c r="D1064" s="10" t="s">
        <v>2167</v>
      </c>
      <c r="E1064" s="7">
        <v>1</v>
      </c>
      <c r="F1064" s="6">
        <f>G864+G902+G915+G937+G959+G993+G1003+G1026+G1054</f>
        <v>2982612.27</v>
      </c>
      <c r="G1064" s="17">
        <f>ROUND(E1064*F1064,2)</f>
        <v>2982612.27</v>
      </c>
    </row>
    <row r="1065" spans="2:7" ht="14.25" customHeight="1" x14ac:dyDescent="0.25">
      <c r="B1065" s="26" t="s">
        <v>4</v>
      </c>
      <c r="C1065" s="26" t="s">
        <v>2168</v>
      </c>
      <c r="D1065" s="26" t="s">
        <v>2169</v>
      </c>
      <c r="E1065" s="26">
        <f>E1493</f>
        <v>1</v>
      </c>
      <c r="F1065" s="27">
        <f>F1493</f>
        <v>1012038</v>
      </c>
      <c r="G1065" s="28">
        <f>G1493</f>
        <v>1012038.46</v>
      </c>
    </row>
    <row r="1066" spans="2:7" ht="14.25" customHeight="1" x14ac:dyDescent="0.25">
      <c r="B1066" s="31" t="s">
        <v>4</v>
      </c>
      <c r="C1066" s="57" t="s">
        <v>2170</v>
      </c>
      <c r="D1066" s="31" t="s">
        <v>2171</v>
      </c>
      <c r="E1066" s="31">
        <f>E1091</f>
        <v>1</v>
      </c>
      <c r="F1066" s="31">
        <f>F1091</f>
        <v>130905.48</v>
      </c>
      <c r="G1066" s="32">
        <f>G1091</f>
        <v>130905.48</v>
      </c>
    </row>
    <row r="1067" spans="2:7" ht="14.25" customHeight="1" x14ac:dyDescent="0.25">
      <c r="B1067" s="3" t="s">
        <v>5</v>
      </c>
      <c r="C1067" s="3" t="s">
        <v>36</v>
      </c>
      <c r="D1067" s="9" t="s">
        <v>2172</v>
      </c>
      <c r="E1067" s="4">
        <v>13</v>
      </c>
      <c r="F1067" s="4">
        <v>3787.87</v>
      </c>
      <c r="G1067" s="16">
        <f t="shared" ref="G1067:G1091" si="32">ROUND(E1067*F1067,2)</f>
        <v>49242.31</v>
      </c>
    </row>
    <row r="1068" spans="2:7" ht="14.25" customHeight="1" x14ac:dyDescent="0.25">
      <c r="B1068" s="3" t="s">
        <v>5</v>
      </c>
      <c r="C1068" s="3" t="s">
        <v>36</v>
      </c>
      <c r="D1068" s="9" t="s">
        <v>2173</v>
      </c>
      <c r="E1068" s="4">
        <v>13</v>
      </c>
      <c r="F1068" s="4">
        <v>432.01</v>
      </c>
      <c r="G1068" s="16">
        <f t="shared" si="32"/>
        <v>5616.13</v>
      </c>
    </row>
    <row r="1069" spans="2:7" ht="14.25" customHeight="1" x14ac:dyDescent="0.25">
      <c r="B1069" s="3" t="s">
        <v>5</v>
      </c>
      <c r="C1069" s="3" t="s">
        <v>36</v>
      </c>
      <c r="D1069" s="9" t="s">
        <v>2174</v>
      </c>
      <c r="E1069" s="4">
        <v>6</v>
      </c>
      <c r="F1069" s="4">
        <v>432.48</v>
      </c>
      <c r="G1069" s="16">
        <f t="shared" si="32"/>
        <v>2594.88</v>
      </c>
    </row>
    <row r="1070" spans="2:7" ht="14.25" customHeight="1" x14ac:dyDescent="0.25">
      <c r="B1070" s="3" t="s">
        <v>5</v>
      </c>
      <c r="C1070" s="3" t="s">
        <v>36</v>
      </c>
      <c r="D1070" s="9" t="s">
        <v>2175</v>
      </c>
      <c r="E1070" s="4">
        <v>36</v>
      </c>
      <c r="F1070" s="4">
        <v>61.87</v>
      </c>
      <c r="G1070" s="16">
        <f t="shared" si="32"/>
        <v>2227.3200000000002</v>
      </c>
    </row>
    <row r="1071" spans="2:7" ht="14.25" customHeight="1" x14ac:dyDescent="0.25">
      <c r="B1071" s="3" t="s">
        <v>5</v>
      </c>
      <c r="C1071" s="3" t="s">
        <v>36</v>
      </c>
      <c r="D1071" s="9" t="s">
        <v>2176</v>
      </c>
      <c r="E1071" s="4">
        <v>1</v>
      </c>
      <c r="F1071" s="4">
        <v>1085.78</v>
      </c>
      <c r="G1071" s="16">
        <f t="shared" si="32"/>
        <v>1085.78</v>
      </c>
    </row>
    <row r="1072" spans="2:7" ht="14.25" customHeight="1" x14ac:dyDescent="0.25">
      <c r="B1072" s="3" t="s">
        <v>5</v>
      </c>
      <c r="C1072" s="3" t="s">
        <v>36</v>
      </c>
      <c r="D1072" s="9" t="s">
        <v>2177</v>
      </c>
      <c r="E1072" s="4">
        <v>11</v>
      </c>
      <c r="F1072" s="4">
        <v>207.52</v>
      </c>
      <c r="G1072" s="16">
        <f t="shared" si="32"/>
        <v>2282.7199999999998</v>
      </c>
    </row>
    <row r="1073" spans="2:7" ht="14.25" customHeight="1" x14ac:dyDescent="0.25">
      <c r="B1073" s="3" t="s">
        <v>5</v>
      </c>
      <c r="C1073" s="3" t="s">
        <v>36</v>
      </c>
      <c r="D1073" s="9" t="s">
        <v>2178</v>
      </c>
      <c r="E1073" s="4">
        <v>1</v>
      </c>
      <c r="F1073" s="4">
        <v>18820.68</v>
      </c>
      <c r="G1073" s="16">
        <f t="shared" si="32"/>
        <v>18820.68</v>
      </c>
    </row>
    <row r="1074" spans="2:7" ht="14.25" customHeight="1" x14ac:dyDescent="0.25">
      <c r="B1074" s="3" t="s">
        <v>5</v>
      </c>
      <c r="C1074" s="3" t="s">
        <v>36</v>
      </c>
      <c r="D1074" s="9" t="s">
        <v>2179</v>
      </c>
      <c r="E1074" s="4">
        <v>1</v>
      </c>
      <c r="F1074" s="4">
        <v>5288.33</v>
      </c>
      <c r="G1074" s="16">
        <f t="shared" si="32"/>
        <v>5288.33</v>
      </c>
    </row>
    <row r="1075" spans="2:7" ht="14.25" customHeight="1" x14ac:dyDescent="0.25">
      <c r="B1075" s="3" t="s">
        <v>5</v>
      </c>
      <c r="C1075" s="3" t="s">
        <v>36</v>
      </c>
      <c r="D1075" s="9" t="s">
        <v>1835</v>
      </c>
      <c r="E1075" s="4">
        <v>4</v>
      </c>
      <c r="F1075" s="4">
        <v>109.55</v>
      </c>
      <c r="G1075" s="16">
        <f t="shared" si="32"/>
        <v>438.2</v>
      </c>
    </row>
    <row r="1076" spans="2:7" ht="14.25" customHeight="1" x14ac:dyDescent="0.25">
      <c r="B1076" s="3" t="s">
        <v>5</v>
      </c>
      <c r="C1076" s="3" t="s">
        <v>36</v>
      </c>
      <c r="D1076" s="9" t="s">
        <v>2180</v>
      </c>
      <c r="E1076" s="4">
        <v>3</v>
      </c>
      <c r="F1076" s="4">
        <v>6356.77</v>
      </c>
      <c r="G1076" s="16">
        <f t="shared" si="32"/>
        <v>19070.310000000001</v>
      </c>
    </row>
    <row r="1077" spans="2:7" ht="14.25" customHeight="1" x14ac:dyDescent="0.25">
      <c r="B1077" s="3" t="s">
        <v>5</v>
      </c>
      <c r="C1077" s="3" t="s">
        <v>36</v>
      </c>
      <c r="D1077" s="9" t="s">
        <v>2181</v>
      </c>
      <c r="E1077" s="4">
        <v>1</v>
      </c>
      <c r="F1077" s="4">
        <v>152.87</v>
      </c>
      <c r="G1077" s="16">
        <f t="shared" si="32"/>
        <v>152.87</v>
      </c>
    </row>
    <row r="1078" spans="2:7" ht="14.25" customHeight="1" x14ac:dyDescent="0.25">
      <c r="B1078" s="3" t="s">
        <v>5</v>
      </c>
      <c r="C1078" s="3" t="s">
        <v>36</v>
      </c>
      <c r="D1078" s="9" t="s">
        <v>2182</v>
      </c>
      <c r="E1078" s="4">
        <v>1</v>
      </c>
      <c r="F1078" s="4">
        <v>698.54</v>
      </c>
      <c r="G1078" s="16">
        <f t="shared" si="32"/>
        <v>698.54</v>
      </c>
    </row>
    <row r="1079" spans="2:7" ht="14.25" customHeight="1" x14ac:dyDescent="0.25">
      <c r="B1079" s="3" t="s">
        <v>5</v>
      </c>
      <c r="C1079" s="3" t="s">
        <v>36</v>
      </c>
      <c r="D1079" s="9" t="s">
        <v>2183</v>
      </c>
      <c r="E1079" s="4">
        <v>1</v>
      </c>
      <c r="F1079" s="4">
        <v>2322.88</v>
      </c>
      <c r="G1079" s="16">
        <f t="shared" si="32"/>
        <v>2322.88</v>
      </c>
    </row>
    <row r="1080" spans="2:7" ht="14.25" customHeight="1" x14ac:dyDescent="0.25">
      <c r="B1080" s="3" t="s">
        <v>5</v>
      </c>
      <c r="C1080" s="3" t="s">
        <v>36</v>
      </c>
      <c r="D1080" s="9" t="s">
        <v>2184</v>
      </c>
      <c r="E1080" s="4">
        <v>1</v>
      </c>
      <c r="F1080" s="4">
        <v>1155.51</v>
      </c>
      <c r="G1080" s="16">
        <f t="shared" si="32"/>
        <v>1155.51</v>
      </c>
    </row>
    <row r="1081" spans="2:7" ht="14.25" customHeight="1" x14ac:dyDescent="0.25">
      <c r="B1081" s="3" t="s">
        <v>5</v>
      </c>
      <c r="C1081" s="3" t="s">
        <v>36</v>
      </c>
      <c r="D1081" s="9" t="s">
        <v>2185</v>
      </c>
      <c r="E1081" s="4">
        <v>1</v>
      </c>
      <c r="F1081" s="4">
        <v>703.82</v>
      </c>
      <c r="G1081" s="16">
        <f t="shared" si="32"/>
        <v>703.82</v>
      </c>
    </row>
    <row r="1082" spans="2:7" ht="14.25" customHeight="1" x14ac:dyDescent="0.25">
      <c r="B1082" s="3" t="s">
        <v>5</v>
      </c>
      <c r="C1082" s="3" t="s">
        <v>36</v>
      </c>
      <c r="D1082" s="9" t="s">
        <v>2186</v>
      </c>
      <c r="E1082" s="4">
        <v>2</v>
      </c>
      <c r="F1082" s="4">
        <v>3205.18</v>
      </c>
      <c r="G1082" s="16">
        <f t="shared" si="32"/>
        <v>6410.36</v>
      </c>
    </row>
    <row r="1083" spans="2:7" ht="14.25" customHeight="1" x14ac:dyDescent="0.25">
      <c r="B1083" s="3" t="s">
        <v>5</v>
      </c>
      <c r="C1083" s="3" t="s">
        <v>28</v>
      </c>
      <c r="D1083" s="9" t="s">
        <v>2187</v>
      </c>
      <c r="E1083" s="4">
        <v>70</v>
      </c>
      <c r="F1083" s="4">
        <v>89.1</v>
      </c>
      <c r="G1083" s="16">
        <f t="shared" si="32"/>
        <v>6237</v>
      </c>
    </row>
    <row r="1084" spans="2:7" ht="14.25" customHeight="1" x14ac:dyDescent="0.25">
      <c r="B1084" s="3" t="s">
        <v>5</v>
      </c>
      <c r="C1084" s="3" t="s">
        <v>28</v>
      </c>
      <c r="D1084" s="9" t="s">
        <v>2188</v>
      </c>
      <c r="E1084" s="4">
        <v>33</v>
      </c>
      <c r="F1084" s="4">
        <v>71.680000000000007</v>
      </c>
      <c r="G1084" s="16">
        <f t="shared" si="32"/>
        <v>2365.44</v>
      </c>
    </row>
    <row r="1085" spans="2:7" ht="14.25" customHeight="1" x14ac:dyDescent="0.25">
      <c r="B1085" s="3" t="s">
        <v>5</v>
      </c>
      <c r="C1085" s="3" t="s">
        <v>28</v>
      </c>
      <c r="D1085" s="9" t="s">
        <v>2189</v>
      </c>
      <c r="E1085" s="4">
        <v>25</v>
      </c>
      <c r="F1085" s="4">
        <v>59.91</v>
      </c>
      <c r="G1085" s="16">
        <f t="shared" si="32"/>
        <v>1497.75</v>
      </c>
    </row>
    <row r="1086" spans="2:7" ht="14.25" customHeight="1" x14ac:dyDescent="0.25">
      <c r="B1086" s="3" t="s">
        <v>5</v>
      </c>
      <c r="C1086" s="3" t="s">
        <v>28</v>
      </c>
      <c r="D1086" s="9" t="s">
        <v>2190</v>
      </c>
      <c r="E1086" s="4">
        <v>23</v>
      </c>
      <c r="F1086" s="4">
        <v>45.25</v>
      </c>
      <c r="G1086" s="16">
        <f t="shared" si="32"/>
        <v>1040.75</v>
      </c>
    </row>
    <row r="1087" spans="2:7" ht="14.25" customHeight="1" x14ac:dyDescent="0.25">
      <c r="B1087" s="3" t="s">
        <v>5</v>
      </c>
      <c r="C1087" s="3" t="s">
        <v>36</v>
      </c>
      <c r="D1087" s="9" t="s">
        <v>2191</v>
      </c>
      <c r="E1087" s="4">
        <v>19</v>
      </c>
      <c r="F1087" s="4">
        <v>57.11</v>
      </c>
      <c r="G1087" s="16">
        <f t="shared" si="32"/>
        <v>1085.0899999999999</v>
      </c>
    </row>
    <row r="1088" spans="2:7" ht="14.25" customHeight="1" x14ac:dyDescent="0.25">
      <c r="B1088" s="3" t="s">
        <v>5</v>
      </c>
      <c r="C1088" s="3" t="s">
        <v>36</v>
      </c>
      <c r="D1088" s="9" t="s">
        <v>2192</v>
      </c>
      <c r="E1088" s="4">
        <v>1</v>
      </c>
      <c r="F1088" s="4">
        <v>141.19</v>
      </c>
      <c r="G1088" s="16">
        <f t="shared" si="32"/>
        <v>141.19</v>
      </c>
    </row>
    <row r="1089" spans="2:7" ht="14.25" customHeight="1" x14ac:dyDescent="0.25">
      <c r="B1089" s="3" t="s">
        <v>5</v>
      </c>
      <c r="C1089" s="3" t="s">
        <v>36</v>
      </c>
      <c r="D1089" s="9" t="s">
        <v>2193</v>
      </c>
      <c r="E1089" s="4">
        <v>10</v>
      </c>
      <c r="F1089" s="4">
        <v>31.91</v>
      </c>
      <c r="G1089" s="16">
        <f t="shared" si="32"/>
        <v>319.10000000000002</v>
      </c>
    </row>
    <row r="1090" spans="2:7" ht="14.25" customHeight="1" x14ac:dyDescent="0.25">
      <c r="B1090" s="3" t="s">
        <v>5</v>
      </c>
      <c r="C1090" s="3" t="s">
        <v>36</v>
      </c>
      <c r="D1090" s="9" t="s">
        <v>1316</v>
      </c>
      <c r="E1090" s="4">
        <v>4</v>
      </c>
      <c r="F1090" s="4">
        <v>27.13</v>
      </c>
      <c r="G1090" s="16">
        <f t="shared" si="32"/>
        <v>108.52</v>
      </c>
    </row>
    <row r="1091" spans="2:7" ht="14.25" customHeight="1" x14ac:dyDescent="0.25">
      <c r="B1091" s="5"/>
      <c r="C1091" s="5"/>
      <c r="D1091" s="10" t="s">
        <v>2194</v>
      </c>
      <c r="E1091" s="4">
        <v>1</v>
      </c>
      <c r="F1091" s="6">
        <f>SUM(G1067:G1090)</f>
        <v>130905.48</v>
      </c>
      <c r="G1091" s="17">
        <f t="shared" si="32"/>
        <v>130905.48</v>
      </c>
    </row>
    <row r="1092" spans="2:7" ht="14.25" customHeight="1" x14ac:dyDescent="0.25">
      <c r="B1092" s="31" t="s">
        <v>4</v>
      </c>
      <c r="C1092" s="57" t="s">
        <v>2195</v>
      </c>
      <c r="D1092" s="31" t="s">
        <v>2196</v>
      </c>
      <c r="E1092" s="31">
        <f>E1100</f>
        <v>1</v>
      </c>
      <c r="F1092" s="31">
        <f>F1100</f>
        <v>16453.63</v>
      </c>
      <c r="G1092" s="32">
        <f>G1100</f>
        <v>16453.63</v>
      </c>
    </row>
    <row r="1093" spans="2:7" ht="14.25" customHeight="1" x14ac:dyDescent="0.25">
      <c r="B1093" s="3" t="s">
        <v>5</v>
      </c>
      <c r="C1093" s="3" t="s">
        <v>36</v>
      </c>
      <c r="D1093" s="9" t="s">
        <v>2197</v>
      </c>
      <c r="E1093" s="4">
        <v>1</v>
      </c>
      <c r="F1093" s="4">
        <v>9329.2800000000007</v>
      </c>
      <c r="G1093" s="16">
        <f t="shared" ref="G1093:G1100" si="33">ROUND(E1093*F1093,2)</f>
        <v>9329.2800000000007</v>
      </c>
    </row>
    <row r="1094" spans="2:7" ht="14.25" customHeight="1" x14ac:dyDescent="0.25">
      <c r="B1094" s="3" t="s">
        <v>5</v>
      </c>
      <c r="C1094" s="3" t="s">
        <v>36</v>
      </c>
      <c r="D1094" s="9" t="s">
        <v>2198</v>
      </c>
      <c r="E1094" s="4">
        <v>1</v>
      </c>
      <c r="F1094" s="4">
        <v>232.08</v>
      </c>
      <c r="G1094" s="16">
        <f t="shared" si="33"/>
        <v>232.08</v>
      </c>
    </row>
    <row r="1095" spans="2:7" ht="14.25" customHeight="1" x14ac:dyDescent="0.25">
      <c r="B1095" s="3" t="s">
        <v>5</v>
      </c>
      <c r="C1095" s="3" t="s">
        <v>36</v>
      </c>
      <c r="D1095" s="9" t="s">
        <v>2199</v>
      </c>
      <c r="E1095" s="4">
        <v>1</v>
      </c>
      <c r="F1095" s="4">
        <v>1521.37</v>
      </c>
      <c r="G1095" s="16">
        <f t="shared" si="33"/>
        <v>1521.37</v>
      </c>
    </row>
    <row r="1096" spans="2:7" ht="14.25" customHeight="1" x14ac:dyDescent="0.25">
      <c r="B1096" s="3" t="s">
        <v>5</v>
      </c>
      <c r="C1096" s="3" t="s">
        <v>36</v>
      </c>
      <c r="D1096" s="9" t="s">
        <v>2200</v>
      </c>
      <c r="E1096" s="4">
        <v>24</v>
      </c>
      <c r="F1096" s="4">
        <v>10.86</v>
      </c>
      <c r="G1096" s="16">
        <f t="shared" si="33"/>
        <v>260.64</v>
      </c>
    </row>
    <row r="1097" spans="2:7" ht="14.25" customHeight="1" x14ac:dyDescent="0.25">
      <c r="B1097" s="3" t="s">
        <v>5</v>
      </c>
      <c r="C1097" s="3" t="s">
        <v>36</v>
      </c>
      <c r="D1097" s="9" t="s">
        <v>2201</v>
      </c>
      <c r="E1097" s="4">
        <v>16</v>
      </c>
      <c r="F1097" s="4">
        <v>13.45</v>
      </c>
      <c r="G1097" s="16">
        <f t="shared" si="33"/>
        <v>215.2</v>
      </c>
    </row>
    <row r="1098" spans="2:7" ht="14.25" customHeight="1" x14ac:dyDescent="0.25">
      <c r="B1098" s="3" t="s">
        <v>5</v>
      </c>
      <c r="C1098" s="3" t="s">
        <v>36</v>
      </c>
      <c r="D1098" s="9" t="s">
        <v>2202</v>
      </c>
      <c r="E1098" s="4">
        <v>230</v>
      </c>
      <c r="F1098" s="4">
        <v>16.149999999999999</v>
      </c>
      <c r="G1098" s="16">
        <f t="shared" si="33"/>
        <v>3714.5</v>
      </c>
    </row>
    <row r="1099" spans="2:7" ht="14.25" customHeight="1" x14ac:dyDescent="0.25">
      <c r="B1099" s="3" t="s">
        <v>5</v>
      </c>
      <c r="C1099" s="3" t="s">
        <v>36</v>
      </c>
      <c r="D1099" s="9" t="s">
        <v>2203</v>
      </c>
      <c r="E1099" s="4">
        <v>2</v>
      </c>
      <c r="F1099" s="4">
        <v>590.28</v>
      </c>
      <c r="G1099" s="16">
        <f t="shared" si="33"/>
        <v>1180.56</v>
      </c>
    </row>
    <row r="1100" spans="2:7" ht="14.25" customHeight="1" x14ac:dyDescent="0.25">
      <c r="B1100" s="5"/>
      <c r="C1100" s="5"/>
      <c r="D1100" s="10" t="s">
        <v>2204</v>
      </c>
      <c r="E1100" s="4">
        <v>1</v>
      </c>
      <c r="F1100" s="6">
        <f>SUM(G1093:G1099)</f>
        <v>16453.63</v>
      </c>
      <c r="G1100" s="17">
        <f t="shared" si="33"/>
        <v>16453.63</v>
      </c>
    </row>
    <row r="1101" spans="2:7" ht="14.25" customHeight="1" x14ac:dyDescent="0.25">
      <c r="B1101" s="31" t="s">
        <v>4</v>
      </c>
      <c r="C1101" s="57" t="s">
        <v>2205</v>
      </c>
      <c r="D1101" s="31" t="s">
        <v>2206</v>
      </c>
      <c r="E1101" s="31">
        <f>E1492</f>
        <v>1</v>
      </c>
      <c r="F1101" s="31">
        <f>F1492</f>
        <v>864679.35</v>
      </c>
      <c r="G1101" s="32">
        <f>G1492</f>
        <v>864679.35</v>
      </c>
    </row>
    <row r="1102" spans="2:7" ht="14.25" customHeight="1" x14ac:dyDescent="0.25">
      <c r="B1102" s="61" t="s">
        <v>4</v>
      </c>
      <c r="C1102" s="67">
        <v>220311</v>
      </c>
      <c r="D1102" s="61" t="s">
        <v>2207</v>
      </c>
      <c r="E1102" s="62">
        <f>E1106</f>
        <v>1</v>
      </c>
      <c r="F1102" s="62">
        <f>F1106</f>
        <v>27878.69</v>
      </c>
      <c r="G1102" s="63">
        <f>G1106</f>
        <v>27878.69</v>
      </c>
    </row>
    <row r="1103" spans="2:7" ht="14.25" customHeight="1" x14ac:dyDescent="0.25">
      <c r="B1103" s="3" t="s">
        <v>5</v>
      </c>
      <c r="C1103" s="3" t="s">
        <v>36</v>
      </c>
      <c r="D1103" s="9" t="s">
        <v>2208</v>
      </c>
      <c r="E1103" s="4">
        <v>1</v>
      </c>
      <c r="F1103" s="4">
        <v>2953.75</v>
      </c>
      <c r="G1103" s="16">
        <f>ROUND(E1103*F1103,2)</f>
        <v>2953.75</v>
      </c>
    </row>
    <row r="1104" spans="2:7" ht="14.25" customHeight="1" x14ac:dyDescent="0.25">
      <c r="B1104" s="3" t="s">
        <v>5</v>
      </c>
      <c r="C1104" s="3" t="s">
        <v>36</v>
      </c>
      <c r="D1104" s="9" t="s">
        <v>2209</v>
      </c>
      <c r="E1104" s="4">
        <v>1</v>
      </c>
      <c r="F1104" s="4">
        <v>721.22</v>
      </c>
      <c r="G1104" s="16">
        <f>ROUND(E1104*F1104,2)</f>
        <v>721.22</v>
      </c>
    </row>
    <row r="1105" spans="2:7" ht="14.25" customHeight="1" x14ac:dyDescent="0.25">
      <c r="B1105" s="3" t="s">
        <v>5</v>
      </c>
      <c r="C1105" s="3" t="s">
        <v>36</v>
      </c>
      <c r="D1105" s="9" t="s">
        <v>2210</v>
      </c>
      <c r="E1105" s="4">
        <v>4</v>
      </c>
      <c r="F1105" s="4">
        <v>6050.93</v>
      </c>
      <c r="G1105" s="16">
        <f>ROUND(E1105*F1105,2)</f>
        <v>24203.72</v>
      </c>
    </row>
    <row r="1106" spans="2:7" ht="14.25" customHeight="1" x14ac:dyDescent="0.25">
      <c r="B1106" s="5"/>
      <c r="C1106" s="5"/>
      <c r="D1106" s="10" t="s">
        <v>2211</v>
      </c>
      <c r="E1106" s="4">
        <v>1</v>
      </c>
      <c r="F1106" s="6">
        <f>SUM(G1103:G1105)</f>
        <v>27878.69</v>
      </c>
      <c r="G1106" s="17">
        <f>ROUND(E1106*F1106,2)</f>
        <v>27878.69</v>
      </c>
    </row>
    <row r="1107" spans="2:7" ht="14.25" customHeight="1" x14ac:dyDescent="0.25">
      <c r="B1107" s="61" t="s">
        <v>4</v>
      </c>
      <c r="C1107" s="67">
        <v>220312</v>
      </c>
      <c r="D1107" s="61" t="s">
        <v>2212</v>
      </c>
      <c r="E1107" s="62">
        <f>E1121</f>
        <v>1</v>
      </c>
      <c r="F1107" s="62">
        <f>F1121</f>
        <v>13593.72</v>
      </c>
      <c r="G1107" s="63">
        <f>G1121</f>
        <v>13593.72</v>
      </c>
    </row>
    <row r="1108" spans="2:7" ht="14.25" customHeight="1" x14ac:dyDescent="0.25">
      <c r="B1108" s="3" t="s">
        <v>5</v>
      </c>
      <c r="C1108" s="3" t="s">
        <v>36</v>
      </c>
      <c r="D1108" s="9" t="s">
        <v>1212</v>
      </c>
      <c r="E1108" s="4">
        <v>1</v>
      </c>
      <c r="F1108" s="4">
        <v>1299.26</v>
      </c>
      <c r="G1108" s="16">
        <f t="shared" ref="G1108:G1121" si="34">ROUND(E1108*F1108,2)</f>
        <v>1299.26</v>
      </c>
    </row>
    <row r="1109" spans="2:7" ht="14.25" customHeight="1" x14ac:dyDescent="0.25">
      <c r="B1109" s="3" t="s">
        <v>5</v>
      </c>
      <c r="C1109" s="3" t="s">
        <v>36</v>
      </c>
      <c r="D1109" s="9" t="s">
        <v>2213</v>
      </c>
      <c r="E1109" s="4">
        <v>2</v>
      </c>
      <c r="F1109" s="4">
        <v>40.049999999999997</v>
      </c>
      <c r="G1109" s="16">
        <f t="shared" si="34"/>
        <v>80.099999999999994</v>
      </c>
    </row>
    <row r="1110" spans="2:7" ht="14.25" customHeight="1" x14ac:dyDescent="0.25">
      <c r="B1110" s="3" t="s">
        <v>5</v>
      </c>
      <c r="C1110" s="3" t="s">
        <v>36</v>
      </c>
      <c r="D1110" s="9" t="s">
        <v>2214</v>
      </c>
      <c r="E1110" s="4">
        <v>3</v>
      </c>
      <c r="F1110" s="4">
        <v>142.38</v>
      </c>
      <c r="G1110" s="16">
        <f t="shared" si="34"/>
        <v>427.14</v>
      </c>
    </row>
    <row r="1111" spans="2:7" ht="14.25" customHeight="1" x14ac:dyDescent="0.25">
      <c r="B1111" s="3" t="s">
        <v>5</v>
      </c>
      <c r="C1111" s="3" t="s">
        <v>36</v>
      </c>
      <c r="D1111" s="9" t="s">
        <v>2213</v>
      </c>
      <c r="E1111" s="4">
        <v>3</v>
      </c>
      <c r="F1111" s="4">
        <v>346.61</v>
      </c>
      <c r="G1111" s="16">
        <f t="shared" si="34"/>
        <v>1039.83</v>
      </c>
    </row>
    <row r="1112" spans="2:7" ht="14.25" customHeight="1" x14ac:dyDescent="0.25">
      <c r="B1112" s="3" t="s">
        <v>5</v>
      </c>
      <c r="C1112" s="3" t="s">
        <v>36</v>
      </c>
      <c r="D1112" s="9" t="s">
        <v>2215</v>
      </c>
      <c r="E1112" s="4">
        <v>5</v>
      </c>
      <c r="F1112" s="4">
        <v>333.12</v>
      </c>
      <c r="G1112" s="16">
        <f t="shared" si="34"/>
        <v>1665.6</v>
      </c>
    </row>
    <row r="1113" spans="2:7" ht="14.25" customHeight="1" x14ac:dyDescent="0.25">
      <c r="B1113" s="3" t="s">
        <v>5</v>
      </c>
      <c r="C1113" s="3" t="s">
        <v>36</v>
      </c>
      <c r="D1113" s="9" t="s">
        <v>2216</v>
      </c>
      <c r="E1113" s="4">
        <v>6</v>
      </c>
      <c r="F1113" s="4">
        <v>166</v>
      </c>
      <c r="G1113" s="16">
        <f t="shared" si="34"/>
        <v>996</v>
      </c>
    </row>
    <row r="1114" spans="2:7" ht="14.25" customHeight="1" x14ac:dyDescent="0.25">
      <c r="B1114" s="3" t="s">
        <v>5</v>
      </c>
      <c r="C1114" s="3" t="s">
        <v>36</v>
      </c>
      <c r="D1114" s="9" t="s">
        <v>2217</v>
      </c>
      <c r="E1114" s="4">
        <v>4</v>
      </c>
      <c r="F1114" s="4">
        <v>200.42</v>
      </c>
      <c r="G1114" s="16">
        <f t="shared" si="34"/>
        <v>801.68</v>
      </c>
    </row>
    <row r="1115" spans="2:7" ht="14.25" customHeight="1" x14ac:dyDescent="0.25">
      <c r="B1115" s="3" t="s">
        <v>5</v>
      </c>
      <c r="C1115" s="3" t="s">
        <v>36</v>
      </c>
      <c r="D1115" s="9" t="s">
        <v>2218</v>
      </c>
      <c r="E1115" s="4">
        <v>4</v>
      </c>
      <c r="F1115" s="4">
        <v>221.16</v>
      </c>
      <c r="G1115" s="16">
        <f t="shared" si="34"/>
        <v>884.64</v>
      </c>
    </row>
    <row r="1116" spans="2:7" ht="14.25" customHeight="1" x14ac:dyDescent="0.25">
      <c r="B1116" s="3" t="s">
        <v>5</v>
      </c>
      <c r="C1116" s="3" t="s">
        <v>36</v>
      </c>
      <c r="D1116" s="9" t="s">
        <v>2213</v>
      </c>
      <c r="E1116" s="4">
        <v>19</v>
      </c>
      <c r="F1116" s="4">
        <v>46.15</v>
      </c>
      <c r="G1116" s="16">
        <f t="shared" si="34"/>
        <v>876.85</v>
      </c>
    </row>
    <row r="1117" spans="2:7" ht="14.25" customHeight="1" x14ac:dyDescent="0.25">
      <c r="B1117" s="3" t="s">
        <v>5</v>
      </c>
      <c r="C1117" s="3" t="s">
        <v>36</v>
      </c>
      <c r="D1117" s="9" t="s">
        <v>2219</v>
      </c>
      <c r="E1117" s="4">
        <v>3</v>
      </c>
      <c r="F1117" s="4">
        <v>43.24</v>
      </c>
      <c r="G1117" s="16">
        <f t="shared" si="34"/>
        <v>129.72</v>
      </c>
    </row>
    <row r="1118" spans="2:7" ht="14.25" customHeight="1" x14ac:dyDescent="0.25">
      <c r="B1118" s="3" t="s">
        <v>5</v>
      </c>
      <c r="C1118" s="3" t="s">
        <v>36</v>
      </c>
      <c r="D1118" s="9" t="s">
        <v>2220</v>
      </c>
      <c r="E1118" s="4">
        <v>1</v>
      </c>
      <c r="F1118" s="4">
        <v>84.23</v>
      </c>
      <c r="G1118" s="16">
        <f t="shared" si="34"/>
        <v>84.23</v>
      </c>
    </row>
    <row r="1119" spans="2:7" ht="14.25" customHeight="1" x14ac:dyDescent="0.25">
      <c r="B1119" s="3" t="s">
        <v>5</v>
      </c>
      <c r="C1119" s="3" t="s">
        <v>36</v>
      </c>
      <c r="D1119" s="9" t="s">
        <v>2221</v>
      </c>
      <c r="E1119" s="4">
        <v>1</v>
      </c>
      <c r="F1119" s="4">
        <v>41.25</v>
      </c>
      <c r="G1119" s="16">
        <f t="shared" si="34"/>
        <v>41.25</v>
      </c>
    </row>
    <row r="1120" spans="2:7" ht="14.25" customHeight="1" x14ac:dyDescent="0.25">
      <c r="B1120" s="3" t="s">
        <v>5</v>
      </c>
      <c r="C1120" s="3" t="s">
        <v>36</v>
      </c>
      <c r="D1120" s="9" t="s">
        <v>2222</v>
      </c>
      <c r="E1120" s="4">
        <v>1</v>
      </c>
      <c r="F1120" s="4">
        <v>5267.42</v>
      </c>
      <c r="G1120" s="16">
        <f t="shared" si="34"/>
        <v>5267.42</v>
      </c>
    </row>
    <row r="1121" spans="2:7" ht="14.25" customHeight="1" x14ac:dyDescent="0.25">
      <c r="B1121" s="5"/>
      <c r="C1121" s="5"/>
      <c r="D1121" s="10" t="s">
        <v>2223</v>
      </c>
      <c r="E1121" s="4">
        <v>1</v>
      </c>
      <c r="F1121" s="6">
        <f>SUM(G1108:G1120)</f>
        <v>13593.72</v>
      </c>
      <c r="G1121" s="17">
        <f t="shared" si="34"/>
        <v>13593.72</v>
      </c>
    </row>
    <row r="1122" spans="2:7" ht="14.25" customHeight="1" x14ac:dyDescent="0.25">
      <c r="B1122" s="61" t="s">
        <v>4</v>
      </c>
      <c r="C1122" s="67">
        <v>220313</v>
      </c>
      <c r="D1122" s="61" t="s">
        <v>2224</v>
      </c>
      <c r="E1122" s="62">
        <f>E1137</f>
        <v>1</v>
      </c>
      <c r="F1122" s="62">
        <f>F1137</f>
        <v>21175.03</v>
      </c>
      <c r="G1122" s="63">
        <f>G1137</f>
        <v>21175.03</v>
      </c>
    </row>
    <row r="1123" spans="2:7" ht="14.25" customHeight="1" x14ac:dyDescent="0.25">
      <c r="B1123" s="3" t="s">
        <v>5</v>
      </c>
      <c r="C1123" s="3" t="s">
        <v>36</v>
      </c>
      <c r="D1123" s="9" t="s">
        <v>2225</v>
      </c>
      <c r="E1123" s="4">
        <v>3</v>
      </c>
      <c r="F1123" s="4">
        <v>137.09</v>
      </c>
      <c r="G1123" s="16">
        <f t="shared" ref="G1123:G1137" si="35">ROUND(E1123*F1123,2)</f>
        <v>411.27</v>
      </c>
    </row>
    <row r="1124" spans="2:7" ht="14.25" customHeight="1" x14ac:dyDescent="0.25">
      <c r="B1124" s="3" t="s">
        <v>5</v>
      </c>
      <c r="C1124" s="3" t="s">
        <v>36</v>
      </c>
      <c r="D1124" s="9" t="s">
        <v>2226</v>
      </c>
      <c r="E1124" s="4">
        <v>1</v>
      </c>
      <c r="F1124" s="4">
        <v>228.07</v>
      </c>
      <c r="G1124" s="16">
        <f t="shared" si="35"/>
        <v>228.07</v>
      </c>
    </row>
    <row r="1125" spans="2:7" ht="14.25" customHeight="1" x14ac:dyDescent="0.25">
      <c r="B1125" s="3" t="s">
        <v>5</v>
      </c>
      <c r="C1125" s="3" t="s">
        <v>36</v>
      </c>
      <c r="D1125" s="9" t="s">
        <v>2227</v>
      </c>
      <c r="E1125" s="4">
        <v>20</v>
      </c>
      <c r="F1125" s="4">
        <v>21.75</v>
      </c>
      <c r="G1125" s="16">
        <f t="shared" si="35"/>
        <v>435</v>
      </c>
    </row>
    <row r="1126" spans="2:7" ht="14.25" customHeight="1" x14ac:dyDescent="0.25">
      <c r="B1126" s="3" t="s">
        <v>5</v>
      </c>
      <c r="C1126" s="3" t="s">
        <v>36</v>
      </c>
      <c r="D1126" s="9" t="s">
        <v>2228</v>
      </c>
      <c r="E1126" s="4">
        <v>20</v>
      </c>
      <c r="F1126" s="4">
        <v>7.3</v>
      </c>
      <c r="G1126" s="16">
        <f t="shared" si="35"/>
        <v>146</v>
      </c>
    </row>
    <row r="1127" spans="2:7" ht="14.25" customHeight="1" x14ac:dyDescent="0.25">
      <c r="B1127" s="3" t="s">
        <v>5</v>
      </c>
      <c r="C1127" s="3" t="s">
        <v>36</v>
      </c>
      <c r="D1127" s="9" t="s">
        <v>2229</v>
      </c>
      <c r="E1127" s="4">
        <v>16</v>
      </c>
      <c r="F1127" s="4">
        <v>382.21</v>
      </c>
      <c r="G1127" s="16">
        <f t="shared" si="35"/>
        <v>6115.36</v>
      </c>
    </row>
    <row r="1128" spans="2:7" ht="14.25" customHeight="1" x14ac:dyDescent="0.25">
      <c r="B1128" s="3" t="s">
        <v>5</v>
      </c>
      <c r="C1128" s="3" t="s">
        <v>36</v>
      </c>
      <c r="D1128" s="9" t="s">
        <v>2230</v>
      </c>
      <c r="E1128" s="4">
        <v>6</v>
      </c>
      <c r="F1128" s="4">
        <v>317.60000000000002</v>
      </c>
      <c r="G1128" s="16">
        <f t="shared" si="35"/>
        <v>1905.6</v>
      </c>
    </row>
    <row r="1129" spans="2:7" ht="14.25" customHeight="1" x14ac:dyDescent="0.25">
      <c r="B1129" s="3" t="s">
        <v>5</v>
      </c>
      <c r="C1129" s="3" t="s">
        <v>36</v>
      </c>
      <c r="D1129" s="9" t="s">
        <v>2231</v>
      </c>
      <c r="E1129" s="4">
        <v>6</v>
      </c>
      <c r="F1129" s="4">
        <v>317.60000000000002</v>
      </c>
      <c r="G1129" s="16">
        <f t="shared" si="35"/>
        <v>1905.6</v>
      </c>
    </row>
    <row r="1130" spans="2:7" ht="14.25" customHeight="1" x14ac:dyDescent="0.25">
      <c r="B1130" s="3" t="s">
        <v>5</v>
      </c>
      <c r="C1130" s="3" t="s">
        <v>36</v>
      </c>
      <c r="D1130" s="9" t="s">
        <v>2232</v>
      </c>
      <c r="E1130" s="4">
        <v>6</v>
      </c>
      <c r="F1130" s="4">
        <v>66.39</v>
      </c>
      <c r="G1130" s="16">
        <f t="shared" si="35"/>
        <v>398.34</v>
      </c>
    </row>
    <row r="1131" spans="2:7" ht="14.25" customHeight="1" x14ac:dyDescent="0.25">
      <c r="B1131" s="3" t="s">
        <v>5</v>
      </c>
      <c r="C1131" s="3" t="s">
        <v>36</v>
      </c>
      <c r="D1131" s="9" t="s">
        <v>2233</v>
      </c>
      <c r="E1131" s="4">
        <v>2</v>
      </c>
      <c r="F1131" s="4">
        <v>88.41</v>
      </c>
      <c r="G1131" s="16">
        <f t="shared" si="35"/>
        <v>176.82</v>
      </c>
    </row>
    <row r="1132" spans="2:7" ht="14.25" customHeight="1" x14ac:dyDescent="0.25">
      <c r="B1132" s="3" t="s">
        <v>5</v>
      </c>
      <c r="C1132" s="3" t="s">
        <v>36</v>
      </c>
      <c r="D1132" s="9" t="s">
        <v>2231</v>
      </c>
      <c r="E1132" s="4">
        <v>2</v>
      </c>
      <c r="F1132" s="4">
        <v>157.78</v>
      </c>
      <c r="G1132" s="16">
        <f t="shared" si="35"/>
        <v>315.56</v>
      </c>
    </row>
    <row r="1133" spans="2:7" ht="14.25" customHeight="1" x14ac:dyDescent="0.25">
      <c r="B1133" s="3" t="s">
        <v>5</v>
      </c>
      <c r="C1133" s="3" t="s">
        <v>36</v>
      </c>
      <c r="D1133" s="9" t="s">
        <v>2232</v>
      </c>
      <c r="E1133" s="4">
        <v>2</v>
      </c>
      <c r="F1133" s="4">
        <v>68.05</v>
      </c>
      <c r="G1133" s="16">
        <f t="shared" si="35"/>
        <v>136.1</v>
      </c>
    </row>
    <row r="1134" spans="2:7" ht="14.25" customHeight="1" x14ac:dyDescent="0.25">
      <c r="B1134" s="3" t="s">
        <v>5</v>
      </c>
      <c r="C1134" s="3" t="s">
        <v>36</v>
      </c>
      <c r="D1134" s="9" t="s">
        <v>2234</v>
      </c>
      <c r="E1134" s="4">
        <v>1</v>
      </c>
      <c r="F1134" s="4">
        <v>193.78</v>
      </c>
      <c r="G1134" s="16">
        <f t="shared" si="35"/>
        <v>193.78</v>
      </c>
    </row>
    <row r="1135" spans="2:7" ht="14.25" customHeight="1" x14ac:dyDescent="0.25">
      <c r="B1135" s="3" t="s">
        <v>5</v>
      </c>
      <c r="C1135" s="3" t="s">
        <v>36</v>
      </c>
      <c r="D1135" s="9" t="s">
        <v>2235</v>
      </c>
      <c r="E1135" s="4">
        <v>3</v>
      </c>
      <c r="F1135" s="4">
        <v>2910.42</v>
      </c>
      <c r="G1135" s="16">
        <f t="shared" si="35"/>
        <v>8731.26</v>
      </c>
    </row>
    <row r="1136" spans="2:7" ht="14.25" customHeight="1" x14ac:dyDescent="0.25">
      <c r="B1136" s="3" t="s">
        <v>5</v>
      </c>
      <c r="C1136" s="3" t="s">
        <v>36</v>
      </c>
      <c r="D1136" s="9" t="s">
        <v>2236</v>
      </c>
      <c r="E1136" s="4">
        <v>1</v>
      </c>
      <c r="F1136" s="4">
        <v>76.27</v>
      </c>
      <c r="G1136" s="16">
        <f t="shared" si="35"/>
        <v>76.27</v>
      </c>
    </row>
    <row r="1137" spans="2:7" ht="14.25" customHeight="1" x14ac:dyDescent="0.25">
      <c r="B1137" s="5"/>
      <c r="C1137" s="5"/>
      <c r="D1137" s="10" t="s">
        <v>2237</v>
      </c>
      <c r="E1137" s="4">
        <v>1</v>
      </c>
      <c r="F1137" s="6">
        <f>SUM(G1123:G1136)</f>
        <v>21175.03</v>
      </c>
      <c r="G1137" s="17">
        <f t="shared" si="35"/>
        <v>21175.03</v>
      </c>
    </row>
    <row r="1138" spans="2:7" ht="14.25" customHeight="1" x14ac:dyDescent="0.25">
      <c r="B1138" s="61" t="s">
        <v>4</v>
      </c>
      <c r="C1138" s="67">
        <v>220314</v>
      </c>
      <c r="D1138" s="61" t="s">
        <v>2238</v>
      </c>
      <c r="E1138" s="62">
        <f>E1152</f>
        <v>1</v>
      </c>
      <c r="F1138" s="62">
        <f>F1152</f>
        <v>15284.47</v>
      </c>
      <c r="G1138" s="63">
        <f>G1152</f>
        <v>15284.47</v>
      </c>
    </row>
    <row r="1139" spans="2:7" ht="14.25" customHeight="1" x14ac:dyDescent="0.25">
      <c r="B1139" s="3" t="s">
        <v>5</v>
      </c>
      <c r="C1139" s="3" t="s">
        <v>36</v>
      </c>
      <c r="D1139" s="9" t="s">
        <v>1212</v>
      </c>
      <c r="E1139" s="4">
        <v>2</v>
      </c>
      <c r="F1139" s="4">
        <v>1299.26</v>
      </c>
      <c r="G1139" s="16">
        <f t="shared" ref="G1139:G1152" si="36">ROUND(E1139*F1139,2)</f>
        <v>2598.52</v>
      </c>
    </row>
    <row r="1140" spans="2:7" ht="14.25" customHeight="1" x14ac:dyDescent="0.25">
      <c r="B1140" s="3" t="s">
        <v>5</v>
      </c>
      <c r="C1140" s="3" t="s">
        <v>36</v>
      </c>
      <c r="D1140" s="9" t="s">
        <v>2213</v>
      </c>
      <c r="E1140" s="4">
        <v>2</v>
      </c>
      <c r="F1140" s="4">
        <v>40.049999999999997</v>
      </c>
      <c r="G1140" s="16">
        <f t="shared" si="36"/>
        <v>80.099999999999994</v>
      </c>
    </row>
    <row r="1141" spans="2:7" ht="14.25" customHeight="1" x14ac:dyDescent="0.25">
      <c r="B1141" s="3" t="s">
        <v>5</v>
      </c>
      <c r="C1141" s="3" t="s">
        <v>36</v>
      </c>
      <c r="D1141" s="9" t="s">
        <v>2214</v>
      </c>
      <c r="E1141" s="4">
        <v>3</v>
      </c>
      <c r="F1141" s="4">
        <v>142.38</v>
      </c>
      <c r="G1141" s="16">
        <f t="shared" si="36"/>
        <v>427.14</v>
      </c>
    </row>
    <row r="1142" spans="2:7" ht="14.25" customHeight="1" x14ac:dyDescent="0.25">
      <c r="B1142" s="3" t="s">
        <v>5</v>
      </c>
      <c r="C1142" s="3" t="s">
        <v>36</v>
      </c>
      <c r="D1142" s="9" t="s">
        <v>2213</v>
      </c>
      <c r="E1142" s="4">
        <v>3</v>
      </c>
      <c r="F1142" s="4">
        <v>346.61</v>
      </c>
      <c r="G1142" s="16">
        <f t="shared" si="36"/>
        <v>1039.83</v>
      </c>
    </row>
    <row r="1143" spans="2:7" ht="14.25" customHeight="1" x14ac:dyDescent="0.25">
      <c r="B1143" s="3" t="s">
        <v>5</v>
      </c>
      <c r="C1143" s="3" t="s">
        <v>36</v>
      </c>
      <c r="D1143" s="9" t="s">
        <v>2215</v>
      </c>
      <c r="E1143" s="4">
        <v>5</v>
      </c>
      <c r="F1143" s="4">
        <v>333.12</v>
      </c>
      <c r="G1143" s="16">
        <f t="shared" si="36"/>
        <v>1665.6</v>
      </c>
    </row>
    <row r="1144" spans="2:7" ht="14.25" customHeight="1" x14ac:dyDescent="0.25">
      <c r="B1144" s="3" t="s">
        <v>5</v>
      </c>
      <c r="C1144" s="3" t="s">
        <v>36</v>
      </c>
      <c r="D1144" s="9" t="s">
        <v>2216</v>
      </c>
      <c r="E1144" s="4">
        <v>6</v>
      </c>
      <c r="F1144" s="4">
        <v>166</v>
      </c>
      <c r="G1144" s="16">
        <f t="shared" si="36"/>
        <v>996</v>
      </c>
    </row>
    <row r="1145" spans="2:7" ht="14.25" customHeight="1" x14ac:dyDescent="0.25">
      <c r="B1145" s="3" t="s">
        <v>5</v>
      </c>
      <c r="C1145" s="3" t="s">
        <v>36</v>
      </c>
      <c r="D1145" s="9" t="s">
        <v>2217</v>
      </c>
      <c r="E1145" s="4">
        <v>4</v>
      </c>
      <c r="F1145" s="4">
        <v>200.42</v>
      </c>
      <c r="G1145" s="16">
        <f t="shared" si="36"/>
        <v>801.68</v>
      </c>
    </row>
    <row r="1146" spans="2:7" ht="14.25" customHeight="1" x14ac:dyDescent="0.25">
      <c r="B1146" s="3" t="s">
        <v>5</v>
      </c>
      <c r="C1146" s="3" t="s">
        <v>36</v>
      </c>
      <c r="D1146" s="9" t="s">
        <v>2218</v>
      </c>
      <c r="E1146" s="4">
        <v>4</v>
      </c>
      <c r="F1146" s="4">
        <v>221.16</v>
      </c>
      <c r="G1146" s="16">
        <f t="shared" si="36"/>
        <v>884.64</v>
      </c>
    </row>
    <row r="1147" spans="2:7" ht="14.25" customHeight="1" x14ac:dyDescent="0.25">
      <c r="B1147" s="3" t="s">
        <v>5</v>
      </c>
      <c r="C1147" s="3" t="s">
        <v>36</v>
      </c>
      <c r="D1147" s="9" t="s">
        <v>2213</v>
      </c>
      <c r="E1147" s="4">
        <v>19</v>
      </c>
      <c r="F1147" s="4">
        <v>46.15</v>
      </c>
      <c r="G1147" s="16">
        <f t="shared" si="36"/>
        <v>876.85</v>
      </c>
    </row>
    <row r="1148" spans="2:7" ht="14.25" customHeight="1" x14ac:dyDescent="0.25">
      <c r="B1148" s="3" t="s">
        <v>5</v>
      </c>
      <c r="C1148" s="3" t="s">
        <v>36</v>
      </c>
      <c r="D1148" s="9" t="s">
        <v>2219</v>
      </c>
      <c r="E1148" s="4">
        <v>3</v>
      </c>
      <c r="F1148" s="4">
        <v>43.24</v>
      </c>
      <c r="G1148" s="16">
        <f t="shared" si="36"/>
        <v>129.72</v>
      </c>
    </row>
    <row r="1149" spans="2:7" ht="14.25" customHeight="1" x14ac:dyDescent="0.25">
      <c r="B1149" s="3" t="s">
        <v>5</v>
      </c>
      <c r="C1149" s="3" t="s">
        <v>36</v>
      </c>
      <c r="D1149" s="9" t="s">
        <v>2220</v>
      </c>
      <c r="E1149" s="4">
        <v>1</v>
      </c>
      <c r="F1149" s="4">
        <v>84.23</v>
      </c>
      <c r="G1149" s="16">
        <f t="shared" si="36"/>
        <v>84.23</v>
      </c>
    </row>
    <row r="1150" spans="2:7" ht="14.25" customHeight="1" x14ac:dyDescent="0.25">
      <c r="B1150" s="3" t="s">
        <v>5</v>
      </c>
      <c r="C1150" s="3" t="s">
        <v>36</v>
      </c>
      <c r="D1150" s="9" t="s">
        <v>2221</v>
      </c>
      <c r="E1150" s="4">
        <v>1</v>
      </c>
      <c r="F1150" s="4">
        <v>41.25</v>
      </c>
      <c r="G1150" s="16">
        <f t="shared" si="36"/>
        <v>41.25</v>
      </c>
    </row>
    <row r="1151" spans="2:7" ht="14.25" customHeight="1" x14ac:dyDescent="0.25">
      <c r="B1151" s="3" t="s">
        <v>5</v>
      </c>
      <c r="C1151" s="3" t="s">
        <v>36</v>
      </c>
      <c r="D1151" s="9" t="s">
        <v>2239</v>
      </c>
      <c r="E1151" s="4">
        <v>1</v>
      </c>
      <c r="F1151" s="4">
        <v>5658.91</v>
      </c>
      <c r="G1151" s="16">
        <f t="shared" si="36"/>
        <v>5658.91</v>
      </c>
    </row>
    <row r="1152" spans="2:7" ht="14.25" customHeight="1" x14ac:dyDescent="0.25">
      <c r="B1152" s="5"/>
      <c r="C1152" s="5"/>
      <c r="D1152" s="10" t="s">
        <v>2240</v>
      </c>
      <c r="E1152" s="4">
        <v>1</v>
      </c>
      <c r="F1152" s="6">
        <f>SUM(G1139:G1151)</f>
        <v>15284.47</v>
      </c>
      <c r="G1152" s="17">
        <f t="shared" si="36"/>
        <v>15284.47</v>
      </c>
    </row>
    <row r="1153" spans="2:7" ht="14.25" customHeight="1" x14ac:dyDescent="0.25">
      <c r="B1153" s="61" t="s">
        <v>4</v>
      </c>
      <c r="C1153" s="67">
        <v>220315</v>
      </c>
      <c r="D1153" s="61" t="s">
        <v>2241</v>
      </c>
      <c r="E1153" s="62">
        <f>E1173</f>
        <v>1</v>
      </c>
      <c r="F1153" s="62">
        <f>F1173</f>
        <v>22150.43</v>
      </c>
      <c r="G1153" s="63">
        <f>G1173</f>
        <v>22150.43</v>
      </c>
    </row>
    <row r="1154" spans="2:7" ht="14.25" customHeight="1" x14ac:dyDescent="0.25">
      <c r="B1154" s="3" t="s">
        <v>5</v>
      </c>
      <c r="C1154" s="3" t="s">
        <v>36</v>
      </c>
      <c r="D1154" s="9" t="s">
        <v>2225</v>
      </c>
      <c r="E1154" s="4">
        <v>4</v>
      </c>
      <c r="F1154" s="4">
        <v>137.09</v>
      </c>
      <c r="G1154" s="16">
        <f t="shared" ref="G1154:G1173" si="37">ROUND(E1154*F1154,2)</f>
        <v>548.36</v>
      </c>
    </row>
    <row r="1155" spans="2:7" ht="14.25" customHeight="1" x14ac:dyDescent="0.25">
      <c r="B1155" s="3" t="s">
        <v>5</v>
      </c>
      <c r="C1155" s="3" t="s">
        <v>36</v>
      </c>
      <c r="D1155" s="9" t="s">
        <v>2242</v>
      </c>
      <c r="E1155" s="4">
        <v>4</v>
      </c>
      <c r="F1155" s="4">
        <v>253.41</v>
      </c>
      <c r="G1155" s="16">
        <f t="shared" si="37"/>
        <v>1013.64</v>
      </c>
    </row>
    <row r="1156" spans="2:7" ht="14.25" customHeight="1" x14ac:dyDescent="0.25">
      <c r="B1156" s="3" t="s">
        <v>5</v>
      </c>
      <c r="C1156" s="3" t="s">
        <v>36</v>
      </c>
      <c r="D1156" s="9" t="s">
        <v>2227</v>
      </c>
      <c r="E1156" s="4">
        <v>37</v>
      </c>
      <c r="F1156" s="4">
        <v>21.75</v>
      </c>
      <c r="G1156" s="16">
        <f t="shared" si="37"/>
        <v>804.75</v>
      </c>
    </row>
    <row r="1157" spans="2:7" ht="14.25" customHeight="1" x14ac:dyDescent="0.25">
      <c r="B1157" s="3" t="s">
        <v>5</v>
      </c>
      <c r="C1157" s="3" t="s">
        <v>36</v>
      </c>
      <c r="D1157" s="9" t="s">
        <v>2228</v>
      </c>
      <c r="E1157" s="4">
        <v>37</v>
      </c>
      <c r="F1157" s="4">
        <v>7.3</v>
      </c>
      <c r="G1157" s="16">
        <f t="shared" si="37"/>
        <v>270.10000000000002</v>
      </c>
    </row>
    <row r="1158" spans="2:7" ht="14.25" customHeight="1" x14ac:dyDescent="0.25">
      <c r="B1158" s="3" t="s">
        <v>5</v>
      </c>
      <c r="C1158" s="3" t="s">
        <v>36</v>
      </c>
      <c r="D1158" s="9" t="s">
        <v>2229</v>
      </c>
      <c r="E1158" s="4">
        <v>16</v>
      </c>
      <c r="F1158" s="4">
        <v>382.21</v>
      </c>
      <c r="G1158" s="16">
        <f t="shared" si="37"/>
        <v>6115.36</v>
      </c>
    </row>
    <row r="1159" spans="2:7" ht="14.25" customHeight="1" x14ac:dyDescent="0.25">
      <c r="B1159" s="3" t="s">
        <v>5</v>
      </c>
      <c r="C1159" s="3" t="s">
        <v>36</v>
      </c>
      <c r="D1159" s="9" t="s">
        <v>2243</v>
      </c>
      <c r="E1159" s="4">
        <v>4</v>
      </c>
      <c r="F1159" s="4">
        <v>317.60000000000002</v>
      </c>
      <c r="G1159" s="16">
        <f t="shared" si="37"/>
        <v>1270.4000000000001</v>
      </c>
    </row>
    <row r="1160" spans="2:7" ht="14.25" customHeight="1" x14ac:dyDescent="0.25">
      <c r="B1160" s="3" t="s">
        <v>5</v>
      </c>
      <c r="C1160" s="3" t="s">
        <v>36</v>
      </c>
      <c r="D1160" s="9" t="s">
        <v>2231</v>
      </c>
      <c r="E1160" s="4">
        <v>4</v>
      </c>
      <c r="F1160" s="4">
        <v>157.78</v>
      </c>
      <c r="G1160" s="16">
        <f t="shared" si="37"/>
        <v>631.12</v>
      </c>
    </row>
    <row r="1161" spans="2:7" ht="14.25" customHeight="1" x14ac:dyDescent="0.25">
      <c r="B1161" s="3" t="s">
        <v>5</v>
      </c>
      <c r="C1161" s="3" t="s">
        <v>36</v>
      </c>
      <c r="D1161" s="9" t="s">
        <v>2232</v>
      </c>
      <c r="E1161" s="4">
        <v>4</v>
      </c>
      <c r="F1161" s="4">
        <v>66.39</v>
      </c>
      <c r="G1161" s="16">
        <f t="shared" si="37"/>
        <v>265.56</v>
      </c>
    </row>
    <row r="1162" spans="2:7" ht="14.25" customHeight="1" x14ac:dyDescent="0.25">
      <c r="B1162" s="3" t="s">
        <v>5</v>
      </c>
      <c r="C1162" s="3" t="s">
        <v>36</v>
      </c>
      <c r="D1162" s="9" t="s">
        <v>2244</v>
      </c>
      <c r="E1162" s="4">
        <v>4</v>
      </c>
      <c r="F1162" s="4">
        <v>141.21</v>
      </c>
      <c r="G1162" s="16">
        <f t="shared" si="37"/>
        <v>564.84</v>
      </c>
    </row>
    <row r="1163" spans="2:7" ht="14.25" customHeight="1" x14ac:dyDescent="0.25">
      <c r="B1163" s="3" t="s">
        <v>5</v>
      </c>
      <c r="C1163" s="3" t="s">
        <v>36</v>
      </c>
      <c r="D1163" s="9" t="s">
        <v>2231</v>
      </c>
      <c r="E1163" s="4">
        <v>4</v>
      </c>
      <c r="F1163" s="4">
        <v>257.26</v>
      </c>
      <c r="G1163" s="16">
        <f t="shared" si="37"/>
        <v>1029.04</v>
      </c>
    </row>
    <row r="1164" spans="2:7" ht="14.25" customHeight="1" x14ac:dyDescent="0.25">
      <c r="B1164" s="3" t="s">
        <v>5</v>
      </c>
      <c r="C1164" s="3" t="s">
        <v>36</v>
      </c>
      <c r="D1164" s="9" t="s">
        <v>2232</v>
      </c>
      <c r="E1164" s="4">
        <v>4</v>
      </c>
      <c r="F1164" s="4">
        <v>66.39</v>
      </c>
      <c r="G1164" s="16">
        <f t="shared" si="37"/>
        <v>265.56</v>
      </c>
    </row>
    <row r="1165" spans="2:7" ht="14.25" customHeight="1" x14ac:dyDescent="0.25">
      <c r="B1165" s="3" t="s">
        <v>5</v>
      </c>
      <c r="C1165" s="3" t="s">
        <v>36</v>
      </c>
      <c r="D1165" s="9" t="s">
        <v>2233</v>
      </c>
      <c r="E1165" s="4">
        <v>2</v>
      </c>
      <c r="F1165" s="4">
        <v>88.41</v>
      </c>
      <c r="G1165" s="16">
        <f t="shared" si="37"/>
        <v>176.82</v>
      </c>
    </row>
    <row r="1166" spans="2:7" ht="14.25" customHeight="1" x14ac:dyDescent="0.25">
      <c r="B1166" s="3" t="s">
        <v>5</v>
      </c>
      <c r="C1166" s="3" t="s">
        <v>36</v>
      </c>
      <c r="D1166" s="9" t="s">
        <v>2231</v>
      </c>
      <c r="E1166" s="4">
        <v>2</v>
      </c>
      <c r="F1166" s="4">
        <v>157.78</v>
      </c>
      <c r="G1166" s="16">
        <f t="shared" si="37"/>
        <v>315.56</v>
      </c>
    </row>
    <row r="1167" spans="2:7" ht="14.25" customHeight="1" x14ac:dyDescent="0.25">
      <c r="B1167" s="3" t="s">
        <v>5</v>
      </c>
      <c r="C1167" s="3" t="s">
        <v>36</v>
      </c>
      <c r="D1167" s="9" t="s">
        <v>2232</v>
      </c>
      <c r="E1167" s="4">
        <v>2</v>
      </c>
      <c r="F1167" s="4">
        <v>68.05</v>
      </c>
      <c r="G1167" s="16">
        <f t="shared" si="37"/>
        <v>136.1</v>
      </c>
    </row>
    <row r="1168" spans="2:7" ht="14.25" customHeight="1" x14ac:dyDescent="0.25">
      <c r="B1168" s="3" t="s">
        <v>5</v>
      </c>
      <c r="C1168" s="3" t="s">
        <v>36</v>
      </c>
      <c r="D1168" s="9" t="s">
        <v>2245</v>
      </c>
      <c r="E1168" s="4">
        <v>1</v>
      </c>
      <c r="F1168" s="4">
        <v>691.38</v>
      </c>
      <c r="G1168" s="16">
        <f t="shared" si="37"/>
        <v>691.38</v>
      </c>
    </row>
    <row r="1169" spans="2:7" ht="14.25" customHeight="1" x14ac:dyDescent="0.25">
      <c r="B1169" s="3" t="s">
        <v>5</v>
      </c>
      <c r="C1169" s="3" t="s">
        <v>36</v>
      </c>
      <c r="D1169" s="9" t="s">
        <v>2246</v>
      </c>
      <c r="E1169" s="4">
        <v>1</v>
      </c>
      <c r="F1169" s="4">
        <v>239.34</v>
      </c>
      <c r="G1169" s="16">
        <f t="shared" si="37"/>
        <v>239.34</v>
      </c>
    </row>
    <row r="1170" spans="2:7" ht="14.25" customHeight="1" x14ac:dyDescent="0.25">
      <c r="B1170" s="3" t="s">
        <v>5</v>
      </c>
      <c r="C1170" s="3" t="s">
        <v>36</v>
      </c>
      <c r="D1170" s="9" t="s">
        <v>2234</v>
      </c>
      <c r="E1170" s="4">
        <v>1</v>
      </c>
      <c r="F1170" s="4">
        <v>193.78</v>
      </c>
      <c r="G1170" s="16">
        <f t="shared" si="37"/>
        <v>193.78</v>
      </c>
    </row>
    <row r="1171" spans="2:7" ht="14.25" customHeight="1" x14ac:dyDescent="0.25">
      <c r="B1171" s="3" t="s">
        <v>5</v>
      </c>
      <c r="C1171" s="3" t="s">
        <v>36</v>
      </c>
      <c r="D1171" s="9" t="s">
        <v>2235</v>
      </c>
      <c r="E1171" s="4">
        <v>4</v>
      </c>
      <c r="F1171" s="4">
        <v>1828.41</v>
      </c>
      <c r="G1171" s="16">
        <f t="shared" si="37"/>
        <v>7313.64</v>
      </c>
    </row>
    <row r="1172" spans="2:7" ht="14.25" customHeight="1" x14ac:dyDescent="0.25">
      <c r="B1172" s="3" t="s">
        <v>5</v>
      </c>
      <c r="C1172" s="3" t="s">
        <v>36</v>
      </c>
      <c r="D1172" s="9" t="s">
        <v>2236</v>
      </c>
      <c r="E1172" s="4">
        <v>4</v>
      </c>
      <c r="F1172" s="4">
        <v>76.27</v>
      </c>
      <c r="G1172" s="16">
        <f t="shared" si="37"/>
        <v>305.08</v>
      </c>
    </row>
    <row r="1173" spans="2:7" ht="14.25" customHeight="1" x14ac:dyDescent="0.25">
      <c r="B1173" s="5"/>
      <c r="C1173" s="5"/>
      <c r="D1173" s="10" t="s">
        <v>2247</v>
      </c>
      <c r="E1173" s="4">
        <v>1</v>
      </c>
      <c r="F1173" s="6">
        <f>SUM(G1154:G1172)</f>
        <v>22150.43</v>
      </c>
      <c r="G1173" s="17">
        <f t="shared" si="37"/>
        <v>22150.43</v>
      </c>
    </row>
    <row r="1174" spans="2:7" ht="14.25" customHeight="1" x14ac:dyDescent="0.25">
      <c r="B1174" s="61" t="s">
        <v>4</v>
      </c>
      <c r="C1174" s="67">
        <v>220316</v>
      </c>
      <c r="D1174" s="61" t="s">
        <v>2248</v>
      </c>
      <c r="E1174" s="62">
        <f>E1188</f>
        <v>1</v>
      </c>
      <c r="F1174" s="62">
        <f>F1188</f>
        <v>6085.85</v>
      </c>
      <c r="G1174" s="63">
        <f>G1188</f>
        <v>6085.85</v>
      </c>
    </row>
    <row r="1175" spans="2:7" ht="14.25" customHeight="1" x14ac:dyDescent="0.25">
      <c r="B1175" s="3" t="s">
        <v>5</v>
      </c>
      <c r="C1175" s="3" t="s">
        <v>36</v>
      </c>
      <c r="D1175" s="9" t="s">
        <v>1212</v>
      </c>
      <c r="E1175" s="4">
        <v>1</v>
      </c>
      <c r="F1175" s="4">
        <v>1299.26</v>
      </c>
      <c r="G1175" s="16">
        <f t="shared" ref="G1175:G1188" si="38">ROUND(E1175*F1175,2)</f>
        <v>1299.26</v>
      </c>
    </row>
    <row r="1176" spans="2:7" ht="14.25" customHeight="1" x14ac:dyDescent="0.25">
      <c r="B1176" s="3" t="s">
        <v>5</v>
      </c>
      <c r="C1176" s="3" t="s">
        <v>36</v>
      </c>
      <c r="D1176" s="9" t="s">
        <v>2213</v>
      </c>
      <c r="E1176" s="4">
        <v>1</v>
      </c>
      <c r="F1176" s="4">
        <v>40.049999999999997</v>
      </c>
      <c r="G1176" s="16">
        <f t="shared" si="38"/>
        <v>40.049999999999997</v>
      </c>
    </row>
    <row r="1177" spans="2:7" ht="14.25" customHeight="1" x14ac:dyDescent="0.25">
      <c r="B1177" s="3" t="s">
        <v>5</v>
      </c>
      <c r="C1177" s="3" t="s">
        <v>36</v>
      </c>
      <c r="D1177" s="9" t="s">
        <v>2214</v>
      </c>
      <c r="E1177" s="4">
        <v>1</v>
      </c>
      <c r="F1177" s="4">
        <v>142.38</v>
      </c>
      <c r="G1177" s="16">
        <f t="shared" si="38"/>
        <v>142.38</v>
      </c>
    </row>
    <row r="1178" spans="2:7" ht="14.25" customHeight="1" x14ac:dyDescent="0.25">
      <c r="B1178" s="3" t="s">
        <v>5</v>
      </c>
      <c r="C1178" s="3" t="s">
        <v>36</v>
      </c>
      <c r="D1178" s="9" t="s">
        <v>2213</v>
      </c>
      <c r="E1178" s="4">
        <v>1</v>
      </c>
      <c r="F1178" s="4">
        <v>346.61</v>
      </c>
      <c r="G1178" s="16">
        <f t="shared" si="38"/>
        <v>346.61</v>
      </c>
    </row>
    <row r="1179" spans="2:7" ht="14.25" customHeight="1" x14ac:dyDescent="0.25">
      <c r="B1179" s="3" t="s">
        <v>5</v>
      </c>
      <c r="C1179" s="3" t="s">
        <v>36</v>
      </c>
      <c r="D1179" s="9" t="s">
        <v>2215</v>
      </c>
      <c r="E1179" s="4">
        <v>1</v>
      </c>
      <c r="F1179" s="4">
        <v>333.12</v>
      </c>
      <c r="G1179" s="16">
        <f t="shared" si="38"/>
        <v>333.12</v>
      </c>
    </row>
    <row r="1180" spans="2:7" ht="14.25" customHeight="1" x14ac:dyDescent="0.25">
      <c r="B1180" s="3" t="s">
        <v>5</v>
      </c>
      <c r="C1180" s="3" t="s">
        <v>36</v>
      </c>
      <c r="D1180" s="9" t="s">
        <v>2216</v>
      </c>
      <c r="E1180" s="4">
        <v>2</v>
      </c>
      <c r="F1180" s="4">
        <v>166</v>
      </c>
      <c r="G1180" s="16">
        <f t="shared" si="38"/>
        <v>332</v>
      </c>
    </row>
    <row r="1181" spans="2:7" ht="14.25" customHeight="1" x14ac:dyDescent="0.25">
      <c r="B1181" s="3" t="s">
        <v>5</v>
      </c>
      <c r="C1181" s="3" t="s">
        <v>36</v>
      </c>
      <c r="D1181" s="9" t="s">
        <v>2217</v>
      </c>
      <c r="E1181" s="4">
        <v>1</v>
      </c>
      <c r="F1181" s="4">
        <v>200.42</v>
      </c>
      <c r="G1181" s="16">
        <f t="shared" si="38"/>
        <v>200.42</v>
      </c>
    </row>
    <row r="1182" spans="2:7" ht="14.25" customHeight="1" x14ac:dyDescent="0.25">
      <c r="B1182" s="3" t="s">
        <v>5</v>
      </c>
      <c r="C1182" s="3" t="s">
        <v>36</v>
      </c>
      <c r="D1182" s="9" t="s">
        <v>2218</v>
      </c>
      <c r="E1182" s="4">
        <v>2</v>
      </c>
      <c r="F1182" s="4">
        <v>221.16</v>
      </c>
      <c r="G1182" s="16">
        <f t="shared" si="38"/>
        <v>442.32</v>
      </c>
    </row>
    <row r="1183" spans="2:7" ht="14.25" customHeight="1" x14ac:dyDescent="0.25">
      <c r="B1183" s="3" t="s">
        <v>5</v>
      </c>
      <c r="C1183" s="3" t="s">
        <v>36</v>
      </c>
      <c r="D1183" s="9" t="s">
        <v>2213</v>
      </c>
      <c r="E1183" s="4">
        <v>6</v>
      </c>
      <c r="F1183" s="4">
        <v>46.15</v>
      </c>
      <c r="G1183" s="16">
        <f t="shared" si="38"/>
        <v>276.89999999999998</v>
      </c>
    </row>
    <row r="1184" spans="2:7" ht="14.25" customHeight="1" x14ac:dyDescent="0.25">
      <c r="B1184" s="3" t="s">
        <v>5</v>
      </c>
      <c r="C1184" s="3" t="s">
        <v>36</v>
      </c>
      <c r="D1184" s="9" t="s">
        <v>2219</v>
      </c>
      <c r="E1184" s="4">
        <v>1</v>
      </c>
      <c r="F1184" s="4">
        <v>43.24</v>
      </c>
      <c r="G1184" s="16">
        <f t="shared" si="38"/>
        <v>43.24</v>
      </c>
    </row>
    <row r="1185" spans="2:7" ht="14.25" customHeight="1" x14ac:dyDescent="0.25">
      <c r="B1185" s="3" t="s">
        <v>5</v>
      </c>
      <c r="C1185" s="3" t="s">
        <v>36</v>
      </c>
      <c r="D1185" s="9" t="s">
        <v>2220</v>
      </c>
      <c r="E1185" s="4">
        <v>1</v>
      </c>
      <c r="F1185" s="4">
        <v>84.23</v>
      </c>
      <c r="G1185" s="16">
        <f t="shared" si="38"/>
        <v>84.23</v>
      </c>
    </row>
    <row r="1186" spans="2:7" ht="14.25" customHeight="1" x14ac:dyDescent="0.25">
      <c r="B1186" s="3" t="s">
        <v>5</v>
      </c>
      <c r="C1186" s="3" t="s">
        <v>36</v>
      </c>
      <c r="D1186" s="9" t="s">
        <v>2221</v>
      </c>
      <c r="E1186" s="4">
        <v>1</v>
      </c>
      <c r="F1186" s="4">
        <v>41.25</v>
      </c>
      <c r="G1186" s="16">
        <f t="shared" si="38"/>
        <v>41.25</v>
      </c>
    </row>
    <row r="1187" spans="2:7" ht="14.25" customHeight="1" x14ac:dyDescent="0.25">
      <c r="B1187" s="3" t="s">
        <v>5</v>
      </c>
      <c r="C1187" s="3" t="s">
        <v>36</v>
      </c>
      <c r="D1187" s="9" t="s">
        <v>2249</v>
      </c>
      <c r="E1187" s="4">
        <v>1</v>
      </c>
      <c r="F1187" s="4">
        <v>2504.0700000000002</v>
      </c>
      <c r="G1187" s="16">
        <f t="shared" si="38"/>
        <v>2504.0700000000002</v>
      </c>
    </row>
    <row r="1188" spans="2:7" ht="14.25" customHeight="1" x14ac:dyDescent="0.25">
      <c r="B1188" s="5"/>
      <c r="C1188" s="5"/>
      <c r="D1188" s="10" t="s">
        <v>2250</v>
      </c>
      <c r="E1188" s="4">
        <v>1</v>
      </c>
      <c r="F1188" s="6">
        <f>SUM(G1175:G1187)</f>
        <v>6085.85</v>
      </c>
      <c r="G1188" s="17">
        <f t="shared" si="38"/>
        <v>6085.85</v>
      </c>
    </row>
    <row r="1189" spans="2:7" ht="14.25" customHeight="1" x14ac:dyDescent="0.25">
      <c r="B1189" s="61" t="s">
        <v>4</v>
      </c>
      <c r="C1189" s="67">
        <v>220317</v>
      </c>
      <c r="D1189" s="61" t="s">
        <v>2251</v>
      </c>
      <c r="E1189" s="62">
        <f>E1213</f>
        <v>1</v>
      </c>
      <c r="F1189" s="62">
        <f>F1213</f>
        <v>8900.3799999999992</v>
      </c>
      <c r="G1189" s="63">
        <f>G1213</f>
        <v>8900.3799999999992</v>
      </c>
    </row>
    <row r="1190" spans="2:7" ht="14.25" customHeight="1" x14ac:dyDescent="0.25">
      <c r="B1190" s="3" t="s">
        <v>5</v>
      </c>
      <c r="C1190" s="3" t="s">
        <v>36</v>
      </c>
      <c r="D1190" s="9" t="s">
        <v>2225</v>
      </c>
      <c r="E1190" s="4">
        <v>1</v>
      </c>
      <c r="F1190" s="4">
        <v>137.09</v>
      </c>
      <c r="G1190" s="16">
        <f t="shared" ref="G1190:G1213" si="39">ROUND(E1190*F1190,2)</f>
        <v>137.09</v>
      </c>
    </row>
    <row r="1191" spans="2:7" ht="14.25" customHeight="1" x14ac:dyDescent="0.25">
      <c r="B1191" s="3" t="s">
        <v>5</v>
      </c>
      <c r="C1191" s="3" t="s">
        <v>36</v>
      </c>
      <c r="D1191" s="9" t="s">
        <v>2242</v>
      </c>
      <c r="E1191" s="4">
        <v>1</v>
      </c>
      <c r="F1191" s="4">
        <v>253.41</v>
      </c>
      <c r="G1191" s="16">
        <f t="shared" si="39"/>
        <v>253.41</v>
      </c>
    </row>
    <row r="1192" spans="2:7" ht="14.25" customHeight="1" x14ac:dyDescent="0.25">
      <c r="B1192" s="3" t="s">
        <v>5</v>
      </c>
      <c r="C1192" s="3" t="s">
        <v>36</v>
      </c>
      <c r="D1192" s="9" t="s">
        <v>2227</v>
      </c>
      <c r="E1192" s="4">
        <v>18</v>
      </c>
      <c r="F1192" s="4">
        <v>21.75</v>
      </c>
      <c r="G1192" s="16">
        <f t="shared" si="39"/>
        <v>391.5</v>
      </c>
    </row>
    <row r="1193" spans="2:7" ht="14.25" customHeight="1" x14ac:dyDescent="0.25">
      <c r="B1193" s="3" t="s">
        <v>5</v>
      </c>
      <c r="C1193" s="3" t="s">
        <v>36</v>
      </c>
      <c r="D1193" s="9" t="s">
        <v>2228</v>
      </c>
      <c r="E1193" s="4">
        <v>18</v>
      </c>
      <c r="F1193" s="4">
        <v>7.3</v>
      </c>
      <c r="G1193" s="16">
        <f t="shared" si="39"/>
        <v>131.4</v>
      </c>
    </row>
    <row r="1194" spans="2:7" ht="14.25" customHeight="1" x14ac:dyDescent="0.25">
      <c r="B1194" s="3" t="s">
        <v>5</v>
      </c>
      <c r="C1194" s="3" t="s">
        <v>36</v>
      </c>
      <c r="D1194" s="9" t="s">
        <v>2227</v>
      </c>
      <c r="E1194" s="4">
        <v>5</v>
      </c>
      <c r="F1194" s="4">
        <v>21.75</v>
      </c>
      <c r="G1194" s="16">
        <f t="shared" si="39"/>
        <v>108.75</v>
      </c>
    </row>
    <row r="1195" spans="2:7" ht="14.25" customHeight="1" x14ac:dyDescent="0.25">
      <c r="B1195" s="3" t="s">
        <v>5</v>
      </c>
      <c r="C1195" s="3" t="s">
        <v>36</v>
      </c>
      <c r="D1195" s="9" t="s">
        <v>2228</v>
      </c>
      <c r="E1195" s="4">
        <v>5</v>
      </c>
      <c r="F1195" s="4">
        <v>17.350000000000001</v>
      </c>
      <c r="G1195" s="16">
        <f t="shared" si="39"/>
        <v>86.75</v>
      </c>
    </row>
    <row r="1196" spans="2:7" ht="14.25" customHeight="1" x14ac:dyDescent="0.25">
      <c r="B1196" s="3" t="s">
        <v>5</v>
      </c>
      <c r="C1196" s="3" t="s">
        <v>36</v>
      </c>
      <c r="D1196" s="9" t="s">
        <v>2229</v>
      </c>
      <c r="E1196" s="4">
        <v>1</v>
      </c>
      <c r="F1196" s="4">
        <v>382.21</v>
      </c>
      <c r="G1196" s="16">
        <f t="shared" si="39"/>
        <v>382.21</v>
      </c>
    </row>
    <row r="1197" spans="2:7" ht="14.25" customHeight="1" x14ac:dyDescent="0.25">
      <c r="B1197" s="3" t="s">
        <v>5</v>
      </c>
      <c r="C1197" s="3" t="s">
        <v>36</v>
      </c>
      <c r="D1197" s="9" t="s">
        <v>2243</v>
      </c>
      <c r="E1197" s="4">
        <v>1</v>
      </c>
      <c r="F1197" s="4">
        <v>317.60000000000002</v>
      </c>
      <c r="G1197" s="16">
        <f t="shared" si="39"/>
        <v>317.60000000000002</v>
      </c>
    </row>
    <row r="1198" spans="2:7" ht="14.25" customHeight="1" x14ac:dyDescent="0.25">
      <c r="B1198" s="3" t="s">
        <v>5</v>
      </c>
      <c r="C1198" s="3" t="s">
        <v>36</v>
      </c>
      <c r="D1198" s="9" t="s">
        <v>2231</v>
      </c>
      <c r="E1198" s="4">
        <v>1</v>
      </c>
      <c r="F1198" s="4">
        <v>157.78</v>
      </c>
      <c r="G1198" s="16">
        <f t="shared" si="39"/>
        <v>157.78</v>
      </c>
    </row>
    <row r="1199" spans="2:7" ht="14.25" customHeight="1" x14ac:dyDescent="0.25">
      <c r="B1199" s="3" t="s">
        <v>5</v>
      </c>
      <c r="C1199" s="3" t="s">
        <v>36</v>
      </c>
      <c r="D1199" s="9" t="s">
        <v>2232</v>
      </c>
      <c r="E1199" s="4">
        <v>1</v>
      </c>
      <c r="F1199" s="4">
        <v>66.39</v>
      </c>
      <c r="G1199" s="16">
        <f t="shared" si="39"/>
        <v>66.39</v>
      </c>
    </row>
    <row r="1200" spans="2:7" ht="14.25" customHeight="1" x14ac:dyDescent="0.25">
      <c r="B1200" s="3" t="s">
        <v>5</v>
      </c>
      <c r="C1200" s="3" t="s">
        <v>36</v>
      </c>
      <c r="D1200" s="9" t="s">
        <v>2233</v>
      </c>
      <c r="E1200" s="4">
        <v>2</v>
      </c>
      <c r="F1200" s="4">
        <v>88.41</v>
      </c>
      <c r="G1200" s="16">
        <f t="shared" si="39"/>
        <v>176.82</v>
      </c>
    </row>
    <row r="1201" spans="2:7" ht="14.25" customHeight="1" x14ac:dyDescent="0.25">
      <c r="B1201" s="3" t="s">
        <v>5</v>
      </c>
      <c r="C1201" s="3" t="s">
        <v>36</v>
      </c>
      <c r="D1201" s="9" t="s">
        <v>2231</v>
      </c>
      <c r="E1201" s="4">
        <v>2</v>
      </c>
      <c r="F1201" s="4">
        <v>157.78</v>
      </c>
      <c r="G1201" s="16">
        <f t="shared" si="39"/>
        <v>315.56</v>
      </c>
    </row>
    <row r="1202" spans="2:7" ht="14.25" customHeight="1" x14ac:dyDescent="0.25">
      <c r="B1202" s="3" t="s">
        <v>5</v>
      </c>
      <c r="C1202" s="3" t="s">
        <v>36</v>
      </c>
      <c r="D1202" s="9" t="s">
        <v>2232</v>
      </c>
      <c r="E1202" s="4">
        <v>2</v>
      </c>
      <c r="F1202" s="4">
        <v>66.39</v>
      </c>
      <c r="G1202" s="16">
        <f t="shared" si="39"/>
        <v>132.78</v>
      </c>
    </row>
    <row r="1203" spans="2:7" ht="14.25" customHeight="1" x14ac:dyDescent="0.25">
      <c r="B1203" s="3" t="s">
        <v>5</v>
      </c>
      <c r="C1203" s="3" t="s">
        <v>36</v>
      </c>
      <c r="D1203" s="9" t="s">
        <v>2252</v>
      </c>
      <c r="E1203" s="4">
        <v>1</v>
      </c>
      <c r="F1203" s="4">
        <v>408.06</v>
      </c>
      <c r="G1203" s="16">
        <f t="shared" si="39"/>
        <v>408.06</v>
      </c>
    </row>
    <row r="1204" spans="2:7" ht="14.25" customHeight="1" x14ac:dyDescent="0.25">
      <c r="B1204" s="3" t="s">
        <v>5</v>
      </c>
      <c r="C1204" s="3" t="s">
        <v>36</v>
      </c>
      <c r="D1204" s="9" t="s">
        <v>2246</v>
      </c>
      <c r="E1204" s="4">
        <v>1</v>
      </c>
      <c r="F1204" s="4">
        <v>237.68</v>
      </c>
      <c r="G1204" s="16">
        <f t="shared" si="39"/>
        <v>237.68</v>
      </c>
    </row>
    <row r="1205" spans="2:7" ht="14.25" customHeight="1" x14ac:dyDescent="0.25">
      <c r="B1205" s="3" t="s">
        <v>5</v>
      </c>
      <c r="C1205" s="3" t="s">
        <v>36</v>
      </c>
      <c r="D1205" s="9" t="s">
        <v>2253</v>
      </c>
      <c r="E1205" s="4">
        <v>1</v>
      </c>
      <c r="F1205" s="4">
        <v>1127.23</v>
      </c>
      <c r="G1205" s="16">
        <f t="shared" si="39"/>
        <v>1127.23</v>
      </c>
    </row>
    <row r="1206" spans="2:7" ht="14.25" customHeight="1" x14ac:dyDescent="0.25">
      <c r="B1206" s="3" t="s">
        <v>5</v>
      </c>
      <c r="C1206" s="3" t="s">
        <v>36</v>
      </c>
      <c r="D1206" s="9" t="s">
        <v>2246</v>
      </c>
      <c r="E1206" s="4">
        <v>1</v>
      </c>
      <c r="F1206" s="4">
        <v>239.34</v>
      </c>
      <c r="G1206" s="16">
        <f t="shared" si="39"/>
        <v>239.34</v>
      </c>
    </row>
    <row r="1207" spans="2:7" ht="14.25" customHeight="1" x14ac:dyDescent="0.25">
      <c r="B1207" s="3" t="s">
        <v>5</v>
      </c>
      <c r="C1207" s="3" t="s">
        <v>36</v>
      </c>
      <c r="D1207" s="9" t="s">
        <v>2234</v>
      </c>
      <c r="E1207" s="4">
        <v>2</v>
      </c>
      <c r="F1207" s="4">
        <v>193.78</v>
      </c>
      <c r="G1207" s="16">
        <f t="shared" si="39"/>
        <v>387.56</v>
      </c>
    </row>
    <row r="1208" spans="2:7" ht="14.25" customHeight="1" x14ac:dyDescent="0.25">
      <c r="B1208" s="3" t="s">
        <v>5</v>
      </c>
      <c r="C1208" s="3" t="s">
        <v>36</v>
      </c>
      <c r="D1208" s="9" t="s">
        <v>2254</v>
      </c>
      <c r="E1208" s="4">
        <v>1</v>
      </c>
      <c r="F1208" s="4">
        <v>743.43</v>
      </c>
      <c r="G1208" s="16">
        <f t="shared" si="39"/>
        <v>743.43</v>
      </c>
    </row>
    <row r="1209" spans="2:7" ht="14.25" customHeight="1" x14ac:dyDescent="0.25">
      <c r="B1209" s="3" t="s">
        <v>5</v>
      </c>
      <c r="C1209" s="3" t="s">
        <v>36</v>
      </c>
      <c r="D1209" s="9" t="s">
        <v>2255</v>
      </c>
      <c r="E1209" s="4">
        <v>1</v>
      </c>
      <c r="F1209" s="4">
        <v>955</v>
      </c>
      <c r="G1209" s="16">
        <f t="shared" si="39"/>
        <v>955</v>
      </c>
    </row>
    <row r="1210" spans="2:7" ht="14.25" customHeight="1" x14ac:dyDescent="0.25">
      <c r="B1210" s="3" t="s">
        <v>5</v>
      </c>
      <c r="C1210" s="3" t="s">
        <v>36</v>
      </c>
      <c r="D1210" s="9" t="s">
        <v>2256</v>
      </c>
      <c r="E1210" s="4">
        <v>1</v>
      </c>
      <c r="F1210" s="4">
        <v>1114.83</v>
      </c>
      <c r="G1210" s="16">
        <f t="shared" si="39"/>
        <v>1114.83</v>
      </c>
    </row>
    <row r="1211" spans="2:7" ht="14.25" customHeight="1" x14ac:dyDescent="0.25">
      <c r="B1211" s="3" t="s">
        <v>5</v>
      </c>
      <c r="C1211" s="3" t="s">
        <v>36</v>
      </c>
      <c r="D1211" s="9" t="s">
        <v>2236</v>
      </c>
      <c r="E1211" s="4">
        <v>3</v>
      </c>
      <c r="F1211" s="4">
        <v>76.27</v>
      </c>
      <c r="G1211" s="16">
        <f t="shared" si="39"/>
        <v>228.81</v>
      </c>
    </row>
    <row r="1212" spans="2:7" ht="14.25" customHeight="1" x14ac:dyDescent="0.25">
      <c r="B1212" s="3" t="s">
        <v>5</v>
      </c>
      <c r="C1212" s="3" t="s">
        <v>36</v>
      </c>
      <c r="D1212" s="9" t="s">
        <v>2257</v>
      </c>
      <c r="E1212" s="4">
        <v>5</v>
      </c>
      <c r="F1212" s="4">
        <v>160.08000000000001</v>
      </c>
      <c r="G1212" s="16">
        <f t="shared" si="39"/>
        <v>800.4</v>
      </c>
    </row>
    <row r="1213" spans="2:7" ht="14.25" customHeight="1" x14ac:dyDescent="0.25">
      <c r="B1213" s="5"/>
      <c r="C1213" s="5"/>
      <c r="D1213" s="10" t="s">
        <v>2258</v>
      </c>
      <c r="E1213" s="4">
        <v>1</v>
      </c>
      <c r="F1213" s="6">
        <f>SUM(G1190:G1212)</f>
        <v>8900.3799999999992</v>
      </c>
      <c r="G1213" s="17">
        <f t="shared" si="39"/>
        <v>8900.3799999999992</v>
      </c>
    </row>
    <row r="1214" spans="2:7" ht="14.25" customHeight="1" x14ac:dyDescent="0.25">
      <c r="B1214" s="61" t="s">
        <v>4</v>
      </c>
      <c r="C1214" s="67">
        <v>220318</v>
      </c>
      <c r="D1214" s="61" t="s">
        <v>2259</v>
      </c>
      <c r="E1214" s="62">
        <f>E1228</f>
        <v>1</v>
      </c>
      <c r="F1214" s="62">
        <f>F1228</f>
        <v>5664.6</v>
      </c>
      <c r="G1214" s="63">
        <f>G1228</f>
        <v>5664.6</v>
      </c>
    </row>
    <row r="1215" spans="2:7" ht="14.25" customHeight="1" x14ac:dyDescent="0.25">
      <c r="B1215" s="3" t="s">
        <v>5</v>
      </c>
      <c r="C1215" s="3" t="s">
        <v>36</v>
      </c>
      <c r="D1215" s="9" t="s">
        <v>1212</v>
      </c>
      <c r="E1215" s="4">
        <v>1</v>
      </c>
      <c r="F1215" s="4">
        <v>1299.26</v>
      </c>
      <c r="G1215" s="16">
        <f t="shared" ref="G1215:G1228" si="40">ROUND(E1215*F1215,2)</f>
        <v>1299.26</v>
      </c>
    </row>
    <row r="1216" spans="2:7" ht="14.25" customHeight="1" x14ac:dyDescent="0.25">
      <c r="B1216" s="3" t="s">
        <v>5</v>
      </c>
      <c r="C1216" s="3" t="s">
        <v>36</v>
      </c>
      <c r="D1216" s="9" t="s">
        <v>2213</v>
      </c>
      <c r="E1216" s="4">
        <v>1</v>
      </c>
      <c r="F1216" s="4">
        <v>40.049999999999997</v>
      </c>
      <c r="G1216" s="16">
        <f t="shared" si="40"/>
        <v>40.049999999999997</v>
      </c>
    </row>
    <row r="1217" spans="2:7" ht="14.25" customHeight="1" x14ac:dyDescent="0.25">
      <c r="B1217" s="3" t="s">
        <v>5</v>
      </c>
      <c r="C1217" s="3" t="s">
        <v>36</v>
      </c>
      <c r="D1217" s="9" t="s">
        <v>2214</v>
      </c>
      <c r="E1217" s="4">
        <v>1</v>
      </c>
      <c r="F1217" s="4">
        <v>142.38</v>
      </c>
      <c r="G1217" s="16">
        <f t="shared" si="40"/>
        <v>142.38</v>
      </c>
    </row>
    <row r="1218" spans="2:7" ht="14.25" customHeight="1" x14ac:dyDescent="0.25">
      <c r="B1218" s="3" t="s">
        <v>5</v>
      </c>
      <c r="C1218" s="3" t="s">
        <v>36</v>
      </c>
      <c r="D1218" s="9" t="s">
        <v>2213</v>
      </c>
      <c r="E1218" s="4">
        <v>1</v>
      </c>
      <c r="F1218" s="4">
        <v>346.61</v>
      </c>
      <c r="G1218" s="16">
        <f t="shared" si="40"/>
        <v>346.61</v>
      </c>
    </row>
    <row r="1219" spans="2:7" ht="14.25" customHeight="1" x14ac:dyDescent="0.25">
      <c r="B1219" s="3" t="s">
        <v>5</v>
      </c>
      <c r="C1219" s="3" t="s">
        <v>36</v>
      </c>
      <c r="D1219" s="9" t="s">
        <v>2215</v>
      </c>
      <c r="E1219" s="4">
        <v>1</v>
      </c>
      <c r="F1219" s="4">
        <v>333.12</v>
      </c>
      <c r="G1219" s="16">
        <f t="shared" si="40"/>
        <v>333.12</v>
      </c>
    </row>
    <row r="1220" spans="2:7" ht="14.25" customHeight="1" x14ac:dyDescent="0.25">
      <c r="B1220" s="3" t="s">
        <v>5</v>
      </c>
      <c r="C1220" s="3" t="s">
        <v>36</v>
      </c>
      <c r="D1220" s="9" t="s">
        <v>2216</v>
      </c>
      <c r="E1220" s="4">
        <v>2</v>
      </c>
      <c r="F1220" s="4">
        <v>166</v>
      </c>
      <c r="G1220" s="16">
        <f t="shared" si="40"/>
        <v>332</v>
      </c>
    </row>
    <row r="1221" spans="2:7" ht="14.25" customHeight="1" x14ac:dyDescent="0.25">
      <c r="B1221" s="3" t="s">
        <v>5</v>
      </c>
      <c r="C1221" s="3" t="s">
        <v>36</v>
      </c>
      <c r="D1221" s="9" t="s">
        <v>2217</v>
      </c>
      <c r="E1221" s="4">
        <v>1</v>
      </c>
      <c r="F1221" s="4">
        <v>200.42</v>
      </c>
      <c r="G1221" s="16">
        <f t="shared" si="40"/>
        <v>200.42</v>
      </c>
    </row>
    <row r="1222" spans="2:7" ht="14.25" customHeight="1" x14ac:dyDescent="0.25">
      <c r="B1222" s="3" t="s">
        <v>5</v>
      </c>
      <c r="C1222" s="3" t="s">
        <v>36</v>
      </c>
      <c r="D1222" s="9" t="s">
        <v>2218</v>
      </c>
      <c r="E1222" s="4">
        <v>1</v>
      </c>
      <c r="F1222" s="4">
        <v>221.16</v>
      </c>
      <c r="G1222" s="16">
        <f t="shared" si="40"/>
        <v>221.16</v>
      </c>
    </row>
    <row r="1223" spans="2:7" ht="14.25" customHeight="1" x14ac:dyDescent="0.25">
      <c r="B1223" s="3" t="s">
        <v>5</v>
      </c>
      <c r="C1223" s="3" t="s">
        <v>36</v>
      </c>
      <c r="D1223" s="9" t="s">
        <v>2213</v>
      </c>
      <c r="E1223" s="4">
        <v>5</v>
      </c>
      <c r="F1223" s="4">
        <v>46.15</v>
      </c>
      <c r="G1223" s="16">
        <f t="shared" si="40"/>
        <v>230.75</v>
      </c>
    </row>
    <row r="1224" spans="2:7" ht="14.25" customHeight="1" x14ac:dyDescent="0.25">
      <c r="B1224" s="3" t="s">
        <v>5</v>
      </c>
      <c r="C1224" s="3" t="s">
        <v>36</v>
      </c>
      <c r="D1224" s="9" t="s">
        <v>2219</v>
      </c>
      <c r="E1224" s="4">
        <v>1</v>
      </c>
      <c r="F1224" s="4">
        <v>43.24</v>
      </c>
      <c r="G1224" s="16">
        <f t="shared" si="40"/>
        <v>43.24</v>
      </c>
    </row>
    <row r="1225" spans="2:7" ht="14.25" customHeight="1" x14ac:dyDescent="0.25">
      <c r="B1225" s="3" t="s">
        <v>5</v>
      </c>
      <c r="C1225" s="3" t="s">
        <v>36</v>
      </c>
      <c r="D1225" s="9" t="s">
        <v>2220</v>
      </c>
      <c r="E1225" s="4">
        <v>1</v>
      </c>
      <c r="F1225" s="4">
        <v>84.23</v>
      </c>
      <c r="G1225" s="16">
        <f t="shared" si="40"/>
        <v>84.23</v>
      </c>
    </row>
    <row r="1226" spans="2:7" ht="14.25" customHeight="1" x14ac:dyDescent="0.25">
      <c r="B1226" s="3" t="s">
        <v>5</v>
      </c>
      <c r="C1226" s="3" t="s">
        <v>36</v>
      </c>
      <c r="D1226" s="9" t="s">
        <v>2221</v>
      </c>
      <c r="E1226" s="4">
        <v>1</v>
      </c>
      <c r="F1226" s="4">
        <v>41.25</v>
      </c>
      <c r="G1226" s="16">
        <f t="shared" si="40"/>
        <v>41.25</v>
      </c>
    </row>
    <row r="1227" spans="2:7" ht="14.25" customHeight="1" x14ac:dyDescent="0.25">
      <c r="B1227" s="3" t="s">
        <v>5</v>
      </c>
      <c r="C1227" s="3" t="s">
        <v>36</v>
      </c>
      <c r="D1227" s="9" t="s">
        <v>2260</v>
      </c>
      <c r="E1227" s="4">
        <v>1</v>
      </c>
      <c r="F1227" s="4">
        <v>2350.13</v>
      </c>
      <c r="G1227" s="16">
        <f t="shared" si="40"/>
        <v>2350.13</v>
      </c>
    </row>
    <row r="1228" spans="2:7" ht="14.25" customHeight="1" x14ac:dyDescent="0.25">
      <c r="B1228" s="5"/>
      <c r="C1228" s="5"/>
      <c r="D1228" s="10" t="s">
        <v>2261</v>
      </c>
      <c r="E1228" s="4">
        <v>1</v>
      </c>
      <c r="F1228" s="6">
        <f>SUM(G1215:G1227)</f>
        <v>5664.6</v>
      </c>
      <c r="G1228" s="17">
        <f t="shared" si="40"/>
        <v>5664.6</v>
      </c>
    </row>
    <row r="1229" spans="2:7" ht="14.25" customHeight="1" x14ac:dyDescent="0.25">
      <c r="B1229" s="61" t="s">
        <v>4</v>
      </c>
      <c r="C1229" s="67">
        <v>220319</v>
      </c>
      <c r="D1229" s="61" t="s">
        <v>2262</v>
      </c>
      <c r="E1229" s="62">
        <f>E1243</f>
        <v>1</v>
      </c>
      <c r="F1229" s="62">
        <f>F1243</f>
        <v>14460.53</v>
      </c>
      <c r="G1229" s="63">
        <f>G1243</f>
        <v>14460.53</v>
      </c>
    </row>
    <row r="1230" spans="2:7" ht="14.25" customHeight="1" x14ac:dyDescent="0.25">
      <c r="B1230" s="3" t="s">
        <v>5</v>
      </c>
      <c r="C1230" s="3" t="s">
        <v>36</v>
      </c>
      <c r="D1230" s="9" t="s">
        <v>1212</v>
      </c>
      <c r="E1230" s="4">
        <v>2</v>
      </c>
      <c r="F1230" s="4">
        <v>1299.26</v>
      </c>
      <c r="G1230" s="16">
        <f t="shared" ref="G1230:G1243" si="41">ROUND(E1230*F1230,2)</f>
        <v>2598.52</v>
      </c>
    </row>
    <row r="1231" spans="2:7" ht="14.25" customHeight="1" x14ac:dyDescent="0.25">
      <c r="B1231" s="3" t="s">
        <v>5</v>
      </c>
      <c r="C1231" s="3" t="s">
        <v>36</v>
      </c>
      <c r="D1231" s="9" t="s">
        <v>2213</v>
      </c>
      <c r="E1231" s="4">
        <v>2</v>
      </c>
      <c r="F1231" s="4">
        <v>40.049999999999997</v>
      </c>
      <c r="G1231" s="16">
        <f t="shared" si="41"/>
        <v>80.099999999999994</v>
      </c>
    </row>
    <row r="1232" spans="2:7" ht="14.25" customHeight="1" x14ac:dyDescent="0.25">
      <c r="B1232" s="3" t="s">
        <v>5</v>
      </c>
      <c r="C1232" s="3" t="s">
        <v>36</v>
      </c>
      <c r="D1232" s="9" t="s">
        <v>2214</v>
      </c>
      <c r="E1232" s="4">
        <v>3</v>
      </c>
      <c r="F1232" s="4">
        <v>142.38</v>
      </c>
      <c r="G1232" s="16">
        <f t="shared" si="41"/>
        <v>427.14</v>
      </c>
    </row>
    <row r="1233" spans="2:7" ht="14.25" customHeight="1" x14ac:dyDescent="0.25">
      <c r="B1233" s="3" t="s">
        <v>5</v>
      </c>
      <c r="C1233" s="3" t="s">
        <v>36</v>
      </c>
      <c r="D1233" s="9" t="s">
        <v>2213</v>
      </c>
      <c r="E1233" s="4">
        <v>3</v>
      </c>
      <c r="F1233" s="4">
        <v>346.61</v>
      </c>
      <c r="G1233" s="16">
        <f t="shared" si="41"/>
        <v>1039.83</v>
      </c>
    </row>
    <row r="1234" spans="2:7" ht="14.25" customHeight="1" x14ac:dyDescent="0.25">
      <c r="B1234" s="3" t="s">
        <v>5</v>
      </c>
      <c r="C1234" s="3" t="s">
        <v>36</v>
      </c>
      <c r="D1234" s="9" t="s">
        <v>2215</v>
      </c>
      <c r="E1234" s="4">
        <v>3</v>
      </c>
      <c r="F1234" s="4">
        <v>333.12</v>
      </c>
      <c r="G1234" s="16">
        <f t="shared" si="41"/>
        <v>999.36</v>
      </c>
    </row>
    <row r="1235" spans="2:7" ht="14.25" customHeight="1" x14ac:dyDescent="0.25">
      <c r="B1235" s="3" t="s">
        <v>5</v>
      </c>
      <c r="C1235" s="3" t="s">
        <v>36</v>
      </c>
      <c r="D1235" s="9" t="s">
        <v>2216</v>
      </c>
      <c r="E1235" s="4">
        <v>7</v>
      </c>
      <c r="F1235" s="4">
        <v>166</v>
      </c>
      <c r="G1235" s="16">
        <f t="shared" si="41"/>
        <v>1162</v>
      </c>
    </row>
    <row r="1236" spans="2:7" ht="14.25" customHeight="1" x14ac:dyDescent="0.25">
      <c r="B1236" s="3" t="s">
        <v>5</v>
      </c>
      <c r="C1236" s="3" t="s">
        <v>36</v>
      </c>
      <c r="D1236" s="9" t="s">
        <v>2217</v>
      </c>
      <c r="E1236" s="4">
        <v>4</v>
      </c>
      <c r="F1236" s="4">
        <v>200.42</v>
      </c>
      <c r="G1236" s="16">
        <f t="shared" si="41"/>
        <v>801.68</v>
      </c>
    </row>
    <row r="1237" spans="2:7" ht="14.25" customHeight="1" x14ac:dyDescent="0.25">
      <c r="B1237" s="3" t="s">
        <v>5</v>
      </c>
      <c r="C1237" s="3" t="s">
        <v>36</v>
      </c>
      <c r="D1237" s="9" t="s">
        <v>2218</v>
      </c>
      <c r="E1237" s="4">
        <v>4</v>
      </c>
      <c r="F1237" s="4">
        <v>221.16</v>
      </c>
      <c r="G1237" s="16">
        <f t="shared" si="41"/>
        <v>884.64</v>
      </c>
    </row>
    <row r="1238" spans="2:7" ht="14.25" customHeight="1" x14ac:dyDescent="0.25">
      <c r="B1238" s="3" t="s">
        <v>5</v>
      </c>
      <c r="C1238" s="3" t="s">
        <v>36</v>
      </c>
      <c r="D1238" s="9" t="s">
        <v>2213</v>
      </c>
      <c r="E1238" s="4">
        <v>18</v>
      </c>
      <c r="F1238" s="4">
        <v>46.15</v>
      </c>
      <c r="G1238" s="16">
        <f t="shared" si="41"/>
        <v>830.7</v>
      </c>
    </row>
    <row r="1239" spans="2:7" ht="14.25" customHeight="1" x14ac:dyDescent="0.25">
      <c r="B1239" s="3" t="s">
        <v>5</v>
      </c>
      <c r="C1239" s="3" t="s">
        <v>36</v>
      </c>
      <c r="D1239" s="9" t="s">
        <v>2219</v>
      </c>
      <c r="E1239" s="4">
        <v>3</v>
      </c>
      <c r="F1239" s="4">
        <v>43.24</v>
      </c>
      <c r="G1239" s="16">
        <f t="shared" si="41"/>
        <v>129.72</v>
      </c>
    </row>
    <row r="1240" spans="2:7" ht="14.25" customHeight="1" x14ac:dyDescent="0.25">
      <c r="B1240" s="3" t="s">
        <v>5</v>
      </c>
      <c r="C1240" s="3" t="s">
        <v>36</v>
      </c>
      <c r="D1240" s="9" t="s">
        <v>2220</v>
      </c>
      <c r="E1240" s="4">
        <v>1</v>
      </c>
      <c r="F1240" s="4">
        <v>84.23</v>
      </c>
      <c r="G1240" s="16">
        <f t="shared" si="41"/>
        <v>84.23</v>
      </c>
    </row>
    <row r="1241" spans="2:7" ht="14.25" customHeight="1" x14ac:dyDescent="0.25">
      <c r="B1241" s="3" t="s">
        <v>5</v>
      </c>
      <c r="C1241" s="3" t="s">
        <v>36</v>
      </c>
      <c r="D1241" s="9" t="s">
        <v>2221</v>
      </c>
      <c r="E1241" s="4">
        <v>1</v>
      </c>
      <c r="F1241" s="4">
        <v>41.25</v>
      </c>
      <c r="G1241" s="16">
        <f t="shared" si="41"/>
        <v>41.25</v>
      </c>
    </row>
    <row r="1242" spans="2:7" ht="14.25" customHeight="1" x14ac:dyDescent="0.25">
      <c r="B1242" s="3" t="s">
        <v>5</v>
      </c>
      <c r="C1242" s="3" t="s">
        <v>36</v>
      </c>
      <c r="D1242" s="9" t="s">
        <v>2263</v>
      </c>
      <c r="E1242" s="4">
        <v>1</v>
      </c>
      <c r="F1242" s="4">
        <v>5381.36</v>
      </c>
      <c r="G1242" s="16">
        <f t="shared" si="41"/>
        <v>5381.36</v>
      </c>
    </row>
    <row r="1243" spans="2:7" ht="14.25" customHeight="1" x14ac:dyDescent="0.25">
      <c r="B1243" s="5"/>
      <c r="C1243" s="5"/>
      <c r="D1243" s="10" t="s">
        <v>2264</v>
      </c>
      <c r="E1243" s="4">
        <v>1</v>
      </c>
      <c r="F1243" s="6">
        <f>SUM(G1230:G1242)</f>
        <v>14460.53</v>
      </c>
      <c r="G1243" s="17">
        <f t="shared" si="41"/>
        <v>14460.53</v>
      </c>
    </row>
    <row r="1244" spans="2:7" ht="14.25" customHeight="1" x14ac:dyDescent="0.25">
      <c r="B1244" s="61" t="s">
        <v>4</v>
      </c>
      <c r="C1244" s="67">
        <v>220320</v>
      </c>
      <c r="D1244" s="61" t="s">
        <v>2265</v>
      </c>
      <c r="E1244" s="62">
        <f>E1258</f>
        <v>1</v>
      </c>
      <c r="F1244" s="62">
        <f>F1258</f>
        <v>5298.54</v>
      </c>
      <c r="G1244" s="63">
        <f>G1258</f>
        <v>5298.54</v>
      </c>
    </row>
    <row r="1245" spans="2:7" ht="14.25" customHeight="1" x14ac:dyDescent="0.25">
      <c r="B1245" s="3" t="s">
        <v>5</v>
      </c>
      <c r="C1245" s="3" t="s">
        <v>36</v>
      </c>
      <c r="D1245" s="9" t="s">
        <v>1212</v>
      </c>
      <c r="E1245" s="4">
        <v>1</v>
      </c>
      <c r="F1245" s="4">
        <v>2576.7399999999998</v>
      </c>
      <c r="G1245" s="16">
        <f t="shared" ref="G1245:G1258" si="42">ROUND(E1245*F1245,2)</f>
        <v>2576.7399999999998</v>
      </c>
    </row>
    <row r="1246" spans="2:7" ht="14.25" customHeight="1" x14ac:dyDescent="0.25">
      <c r="B1246" s="3" t="s">
        <v>5</v>
      </c>
      <c r="C1246" s="3" t="s">
        <v>36</v>
      </c>
      <c r="D1246" s="9" t="s">
        <v>2213</v>
      </c>
      <c r="E1246" s="4">
        <v>1</v>
      </c>
      <c r="F1246" s="4">
        <v>40.049999999999997</v>
      </c>
      <c r="G1246" s="16">
        <f t="shared" si="42"/>
        <v>40.049999999999997</v>
      </c>
    </row>
    <row r="1247" spans="2:7" ht="14.25" customHeight="1" x14ac:dyDescent="0.25">
      <c r="B1247" s="3" t="s">
        <v>5</v>
      </c>
      <c r="C1247" s="3" t="s">
        <v>36</v>
      </c>
      <c r="D1247" s="9" t="s">
        <v>2214</v>
      </c>
      <c r="E1247" s="4">
        <v>1</v>
      </c>
      <c r="F1247" s="4">
        <v>142.38</v>
      </c>
      <c r="G1247" s="16">
        <f t="shared" si="42"/>
        <v>142.38</v>
      </c>
    </row>
    <row r="1248" spans="2:7" ht="14.25" customHeight="1" x14ac:dyDescent="0.25">
      <c r="B1248" s="3" t="s">
        <v>5</v>
      </c>
      <c r="C1248" s="3" t="s">
        <v>36</v>
      </c>
      <c r="D1248" s="9" t="s">
        <v>2213</v>
      </c>
      <c r="E1248" s="4">
        <v>1</v>
      </c>
      <c r="F1248" s="4">
        <v>346.61</v>
      </c>
      <c r="G1248" s="16">
        <f t="shared" si="42"/>
        <v>346.61</v>
      </c>
    </row>
    <row r="1249" spans="2:7" ht="14.25" customHeight="1" x14ac:dyDescent="0.25">
      <c r="B1249" s="3" t="s">
        <v>5</v>
      </c>
      <c r="C1249" s="3" t="s">
        <v>36</v>
      </c>
      <c r="D1249" s="9" t="s">
        <v>2215</v>
      </c>
      <c r="E1249" s="4">
        <v>1</v>
      </c>
      <c r="F1249" s="4">
        <v>333.12</v>
      </c>
      <c r="G1249" s="16">
        <f t="shared" si="42"/>
        <v>333.12</v>
      </c>
    </row>
    <row r="1250" spans="2:7" ht="14.25" customHeight="1" x14ac:dyDescent="0.25">
      <c r="B1250" s="3" t="s">
        <v>5</v>
      </c>
      <c r="C1250" s="3" t="s">
        <v>36</v>
      </c>
      <c r="D1250" s="9" t="s">
        <v>2216</v>
      </c>
      <c r="E1250" s="4">
        <v>1</v>
      </c>
      <c r="F1250" s="4">
        <v>166</v>
      </c>
      <c r="G1250" s="16">
        <f t="shared" si="42"/>
        <v>166</v>
      </c>
    </row>
    <row r="1251" spans="2:7" ht="14.25" customHeight="1" x14ac:dyDescent="0.25">
      <c r="B1251" s="3" t="s">
        <v>5</v>
      </c>
      <c r="C1251" s="3" t="s">
        <v>36</v>
      </c>
      <c r="D1251" s="9" t="s">
        <v>2217</v>
      </c>
      <c r="E1251" s="4">
        <v>1</v>
      </c>
      <c r="F1251" s="4">
        <v>200.42</v>
      </c>
      <c r="G1251" s="16">
        <f t="shared" si="42"/>
        <v>200.42</v>
      </c>
    </row>
    <row r="1252" spans="2:7" ht="14.25" customHeight="1" x14ac:dyDescent="0.25">
      <c r="B1252" s="3" t="s">
        <v>5</v>
      </c>
      <c r="C1252" s="3" t="s">
        <v>36</v>
      </c>
      <c r="D1252" s="9" t="s">
        <v>2218</v>
      </c>
      <c r="E1252" s="4">
        <v>1</v>
      </c>
      <c r="F1252" s="4">
        <v>221.16</v>
      </c>
      <c r="G1252" s="16">
        <f t="shared" si="42"/>
        <v>221.16</v>
      </c>
    </row>
    <row r="1253" spans="2:7" ht="14.25" customHeight="1" x14ac:dyDescent="0.25">
      <c r="B1253" s="3" t="s">
        <v>5</v>
      </c>
      <c r="C1253" s="3" t="s">
        <v>36</v>
      </c>
      <c r="D1253" s="9" t="s">
        <v>2213</v>
      </c>
      <c r="E1253" s="4">
        <v>4</v>
      </c>
      <c r="F1253" s="4">
        <v>46.15</v>
      </c>
      <c r="G1253" s="16">
        <f t="shared" si="42"/>
        <v>184.6</v>
      </c>
    </row>
    <row r="1254" spans="2:7" ht="14.25" customHeight="1" x14ac:dyDescent="0.25">
      <c r="B1254" s="3" t="s">
        <v>5</v>
      </c>
      <c r="C1254" s="3" t="s">
        <v>36</v>
      </c>
      <c r="D1254" s="9" t="s">
        <v>2219</v>
      </c>
      <c r="E1254" s="4">
        <v>1</v>
      </c>
      <c r="F1254" s="4">
        <v>43.24</v>
      </c>
      <c r="G1254" s="16">
        <f t="shared" si="42"/>
        <v>43.24</v>
      </c>
    </row>
    <row r="1255" spans="2:7" ht="14.25" customHeight="1" x14ac:dyDescent="0.25">
      <c r="B1255" s="3" t="s">
        <v>5</v>
      </c>
      <c r="C1255" s="3" t="s">
        <v>36</v>
      </c>
      <c r="D1255" s="9" t="s">
        <v>2220</v>
      </c>
      <c r="E1255" s="4">
        <v>1</v>
      </c>
      <c r="F1255" s="4">
        <v>84.23</v>
      </c>
      <c r="G1255" s="16">
        <f t="shared" si="42"/>
        <v>84.23</v>
      </c>
    </row>
    <row r="1256" spans="2:7" ht="14.25" customHeight="1" x14ac:dyDescent="0.25">
      <c r="B1256" s="3" t="s">
        <v>5</v>
      </c>
      <c r="C1256" s="3" t="s">
        <v>36</v>
      </c>
      <c r="D1256" s="9" t="s">
        <v>2221</v>
      </c>
      <c r="E1256" s="4">
        <v>1</v>
      </c>
      <c r="F1256" s="4">
        <v>41.25</v>
      </c>
      <c r="G1256" s="16">
        <f t="shared" si="42"/>
        <v>41.25</v>
      </c>
    </row>
    <row r="1257" spans="2:7" ht="14.25" customHeight="1" x14ac:dyDescent="0.25">
      <c r="B1257" s="3" t="s">
        <v>5</v>
      </c>
      <c r="C1257" s="3" t="s">
        <v>36</v>
      </c>
      <c r="D1257" s="9" t="s">
        <v>2266</v>
      </c>
      <c r="E1257" s="4">
        <v>1</v>
      </c>
      <c r="F1257" s="4">
        <v>918.74</v>
      </c>
      <c r="G1257" s="16">
        <f t="shared" si="42"/>
        <v>918.74</v>
      </c>
    </row>
    <row r="1258" spans="2:7" ht="14.25" customHeight="1" x14ac:dyDescent="0.25">
      <c r="B1258" s="5"/>
      <c r="C1258" s="5"/>
      <c r="D1258" s="10" t="s">
        <v>2267</v>
      </c>
      <c r="E1258" s="4">
        <v>1</v>
      </c>
      <c r="F1258" s="6">
        <f>SUM(G1245:G1257)</f>
        <v>5298.54</v>
      </c>
      <c r="G1258" s="17">
        <f t="shared" si="42"/>
        <v>5298.54</v>
      </c>
    </row>
    <row r="1259" spans="2:7" ht="14.25" customHeight="1" x14ac:dyDescent="0.25">
      <c r="B1259" s="61" t="s">
        <v>4</v>
      </c>
      <c r="C1259" s="67">
        <v>220321</v>
      </c>
      <c r="D1259" s="61" t="s">
        <v>2268</v>
      </c>
      <c r="E1259" s="62">
        <f>E1273</f>
        <v>1</v>
      </c>
      <c r="F1259" s="62">
        <f>F1273</f>
        <v>17913.32</v>
      </c>
      <c r="G1259" s="63">
        <f>G1273</f>
        <v>17913.32</v>
      </c>
    </row>
    <row r="1260" spans="2:7" ht="14.25" customHeight="1" x14ac:dyDescent="0.25">
      <c r="B1260" s="3" t="s">
        <v>5</v>
      </c>
      <c r="C1260" s="3" t="s">
        <v>36</v>
      </c>
      <c r="D1260" s="9" t="s">
        <v>1212</v>
      </c>
      <c r="E1260" s="4">
        <v>2</v>
      </c>
      <c r="F1260" s="4">
        <v>1299.26</v>
      </c>
      <c r="G1260" s="16">
        <f t="shared" ref="G1260:G1273" si="43">ROUND(E1260*F1260,2)</f>
        <v>2598.52</v>
      </c>
    </row>
    <row r="1261" spans="2:7" ht="14.25" customHeight="1" x14ac:dyDescent="0.25">
      <c r="B1261" s="3" t="s">
        <v>5</v>
      </c>
      <c r="C1261" s="3" t="s">
        <v>36</v>
      </c>
      <c r="D1261" s="9" t="s">
        <v>2213</v>
      </c>
      <c r="E1261" s="4">
        <v>2</v>
      </c>
      <c r="F1261" s="4">
        <v>40.049999999999997</v>
      </c>
      <c r="G1261" s="16">
        <f t="shared" si="43"/>
        <v>80.099999999999994</v>
      </c>
    </row>
    <row r="1262" spans="2:7" ht="14.25" customHeight="1" x14ac:dyDescent="0.25">
      <c r="B1262" s="3" t="s">
        <v>5</v>
      </c>
      <c r="C1262" s="3" t="s">
        <v>36</v>
      </c>
      <c r="D1262" s="9" t="s">
        <v>2214</v>
      </c>
      <c r="E1262" s="4">
        <v>3</v>
      </c>
      <c r="F1262" s="4">
        <v>142.38</v>
      </c>
      <c r="G1262" s="16">
        <f t="shared" si="43"/>
        <v>427.14</v>
      </c>
    </row>
    <row r="1263" spans="2:7" ht="14.25" customHeight="1" x14ac:dyDescent="0.25">
      <c r="B1263" s="3" t="s">
        <v>5</v>
      </c>
      <c r="C1263" s="3" t="s">
        <v>36</v>
      </c>
      <c r="D1263" s="9" t="s">
        <v>2213</v>
      </c>
      <c r="E1263" s="4">
        <v>3</v>
      </c>
      <c r="F1263" s="4">
        <v>346.61</v>
      </c>
      <c r="G1263" s="16">
        <f t="shared" si="43"/>
        <v>1039.83</v>
      </c>
    </row>
    <row r="1264" spans="2:7" ht="14.25" customHeight="1" x14ac:dyDescent="0.25">
      <c r="B1264" s="3" t="s">
        <v>5</v>
      </c>
      <c r="C1264" s="3" t="s">
        <v>36</v>
      </c>
      <c r="D1264" s="9" t="s">
        <v>2215</v>
      </c>
      <c r="E1264" s="4">
        <v>4</v>
      </c>
      <c r="F1264" s="4">
        <v>333.12</v>
      </c>
      <c r="G1264" s="16">
        <f t="shared" si="43"/>
        <v>1332.48</v>
      </c>
    </row>
    <row r="1265" spans="2:7" ht="14.25" customHeight="1" x14ac:dyDescent="0.25">
      <c r="B1265" s="3" t="s">
        <v>5</v>
      </c>
      <c r="C1265" s="3" t="s">
        <v>36</v>
      </c>
      <c r="D1265" s="9" t="s">
        <v>2216</v>
      </c>
      <c r="E1265" s="4">
        <v>9</v>
      </c>
      <c r="F1265" s="4">
        <v>161.13</v>
      </c>
      <c r="G1265" s="16">
        <f t="shared" si="43"/>
        <v>1450.17</v>
      </c>
    </row>
    <row r="1266" spans="2:7" ht="14.25" customHeight="1" x14ac:dyDescent="0.25">
      <c r="B1266" s="3" t="s">
        <v>5</v>
      </c>
      <c r="C1266" s="3" t="s">
        <v>36</v>
      </c>
      <c r="D1266" s="9" t="s">
        <v>2217</v>
      </c>
      <c r="E1266" s="4">
        <v>8</v>
      </c>
      <c r="F1266" s="4">
        <v>200.42</v>
      </c>
      <c r="G1266" s="16">
        <f t="shared" si="43"/>
        <v>1603.36</v>
      </c>
    </row>
    <row r="1267" spans="2:7" ht="14.25" customHeight="1" x14ac:dyDescent="0.25">
      <c r="B1267" s="3" t="s">
        <v>5</v>
      </c>
      <c r="C1267" s="3" t="s">
        <v>36</v>
      </c>
      <c r="D1267" s="9" t="s">
        <v>2218</v>
      </c>
      <c r="E1267" s="4">
        <v>5</v>
      </c>
      <c r="F1267" s="4">
        <v>221.16</v>
      </c>
      <c r="G1267" s="16">
        <f t="shared" si="43"/>
        <v>1105.8</v>
      </c>
    </row>
    <row r="1268" spans="2:7" ht="14.25" customHeight="1" x14ac:dyDescent="0.25">
      <c r="B1268" s="3" t="s">
        <v>5</v>
      </c>
      <c r="C1268" s="3" t="s">
        <v>36</v>
      </c>
      <c r="D1268" s="9" t="s">
        <v>2213</v>
      </c>
      <c r="E1268" s="4">
        <v>26</v>
      </c>
      <c r="F1268" s="4">
        <v>46.15</v>
      </c>
      <c r="G1268" s="16">
        <f t="shared" si="43"/>
        <v>1199.9000000000001</v>
      </c>
    </row>
    <row r="1269" spans="2:7" ht="14.25" customHeight="1" x14ac:dyDescent="0.25">
      <c r="B1269" s="3" t="s">
        <v>5</v>
      </c>
      <c r="C1269" s="3" t="s">
        <v>36</v>
      </c>
      <c r="D1269" s="9" t="s">
        <v>2219</v>
      </c>
      <c r="E1269" s="4">
        <v>4</v>
      </c>
      <c r="F1269" s="4">
        <v>43.24</v>
      </c>
      <c r="G1269" s="16">
        <f t="shared" si="43"/>
        <v>172.96</v>
      </c>
    </row>
    <row r="1270" spans="2:7" ht="14.25" customHeight="1" x14ac:dyDescent="0.25">
      <c r="B1270" s="3" t="s">
        <v>5</v>
      </c>
      <c r="C1270" s="3" t="s">
        <v>36</v>
      </c>
      <c r="D1270" s="9" t="s">
        <v>2220</v>
      </c>
      <c r="E1270" s="4">
        <v>1</v>
      </c>
      <c r="F1270" s="4">
        <v>84.23</v>
      </c>
      <c r="G1270" s="16">
        <f t="shared" si="43"/>
        <v>84.23</v>
      </c>
    </row>
    <row r="1271" spans="2:7" ht="14.25" customHeight="1" x14ac:dyDescent="0.25">
      <c r="B1271" s="3" t="s">
        <v>5</v>
      </c>
      <c r="C1271" s="3" t="s">
        <v>36</v>
      </c>
      <c r="D1271" s="9" t="s">
        <v>2221</v>
      </c>
      <c r="E1271" s="4">
        <v>1</v>
      </c>
      <c r="F1271" s="4">
        <v>41.25</v>
      </c>
      <c r="G1271" s="16">
        <f t="shared" si="43"/>
        <v>41.25</v>
      </c>
    </row>
    <row r="1272" spans="2:7" ht="14.25" customHeight="1" x14ac:dyDescent="0.25">
      <c r="B1272" s="3" t="s">
        <v>5</v>
      </c>
      <c r="C1272" s="3" t="s">
        <v>36</v>
      </c>
      <c r="D1272" s="9" t="s">
        <v>2269</v>
      </c>
      <c r="E1272" s="4">
        <v>1</v>
      </c>
      <c r="F1272" s="4">
        <v>6777.58</v>
      </c>
      <c r="G1272" s="16">
        <f t="shared" si="43"/>
        <v>6777.58</v>
      </c>
    </row>
    <row r="1273" spans="2:7" ht="14.25" customHeight="1" x14ac:dyDescent="0.25">
      <c r="B1273" s="5"/>
      <c r="C1273" s="5"/>
      <c r="D1273" s="10" t="s">
        <v>2270</v>
      </c>
      <c r="E1273" s="4">
        <v>1</v>
      </c>
      <c r="F1273" s="6">
        <f>SUM(G1260:G1272)</f>
        <v>17913.32</v>
      </c>
      <c r="G1273" s="17">
        <f t="shared" si="43"/>
        <v>17913.32</v>
      </c>
    </row>
    <row r="1274" spans="2:7" ht="14.25" customHeight="1" x14ac:dyDescent="0.25">
      <c r="B1274" s="61" t="s">
        <v>4</v>
      </c>
      <c r="C1274" s="67">
        <v>220322</v>
      </c>
      <c r="D1274" s="61" t="s">
        <v>2271</v>
      </c>
      <c r="E1274" s="62">
        <f>E1288</f>
        <v>1</v>
      </c>
      <c r="F1274" s="62">
        <f>F1288</f>
        <v>15227.1</v>
      </c>
      <c r="G1274" s="63">
        <f>G1288</f>
        <v>15227.1</v>
      </c>
    </row>
    <row r="1275" spans="2:7" ht="14.25" customHeight="1" x14ac:dyDescent="0.25">
      <c r="B1275" s="3" t="s">
        <v>5</v>
      </c>
      <c r="C1275" s="3" t="s">
        <v>36</v>
      </c>
      <c r="D1275" s="9" t="s">
        <v>1212</v>
      </c>
      <c r="E1275" s="4">
        <v>2</v>
      </c>
      <c r="F1275" s="4">
        <v>1299.26</v>
      </c>
      <c r="G1275" s="16">
        <f t="shared" ref="G1275:G1288" si="44">ROUND(E1275*F1275,2)</f>
        <v>2598.52</v>
      </c>
    </row>
    <row r="1276" spans="2:7" ht="14.25" customHeight="1" x14ac:dyDescent="0.25">
      <c r="B1276" s="3" t="s">
        <v>5</v>
      </c>
      <c r="C1276" s="3" t="s">
        <v>36</v>
      </c>
      <c r="D1276" s="9" t="s">
        <v>2213</v>
      </c>
      <c r="E1276" s="4">
        <v>2</v>
      </c>
      <c r="F1276" s="4">
        <v>40.049999999999997</v>
      </c>
      <c r="G1276" s="16">
        <f t="shared" si="44"/>
        <v>80.099999999999994</v>
      </c>
    </row>
    <row r="1277" spans="2:7" ht="14.25" customHeight="1" x14ac:dyDescent="0.25">
      <c r="B1277" s="3" t="s">
        <v>5</v>
      </c>
      <c r="C1277" s="3" t="s">
        <v>36</v>
      </c>
      <c r="D1277" s="9" t="s">
        <v>2214</v>
      </c>
      <c r="E1277" s="4">
        <v>3</v>
      </c>
      <c r="F1277" s="4">
        <v>142.38</v>
      </c>
      <c r="G1277" s="16">
        <f t="shared" si="44"/>
        <v>427.14</v>
      </c>
    </row>
    <row r="1278" spans="2:7" ht="14.25" customHeight="1" x14ac:dyDescent="0.25">
      <c r="B1278" s="3" t="s">
        <v>5</v>
      </c>
      <c r="C1278" s="3" t="s">
        <v>36</v>
      </c>
      <c r="D1278" s="9" t="s">
        <v>2213</v>
      </c>
      <c r="E1278" s="4">
        <v>3</v>
      </c>
      <c r="F1278" s="4">
        <v>346.61</v>
      </c>
      <c r="G1278" s="16">
        <f t="shared" si="44"/>
        <v>1039.83</v>
      </c>
    </row>
    <row r="1279" spans="2:7" ht="14.25" customHeight="1" x14ac:dyDescent="0.25">
      <c r="B1279" s="3" t="s">
        <v>5</v>
      </c>
      <c r="C1279" s="3" t="s">
        <v>36</v>
      </c>
      <c r="D1279" s="9" t="s">
        <v>2215</v>
      </c>
      <c r="E1279" s="4">
        <v>3</v>
      </c>
      <c r="F1279" s="4">
        <v>333.12</v>
      </c>
      <c r="G1279" s="16">
        <f t="shared" si="44"/>
        <v>999.36</v>
      </c>
    </row>
    <row r="1280" spans="2:7" ht="14.25" customHeight="1" x14ac:dyDescent="0.25">
      <c r="B1280" s="3" t="s">
        <v>5</v>
      </c>
      <c r="C1280" s="3" t="s">
        <v>36</v>
      </c>
      <c r="D1280" s="9" t="s">
        <v>2216</v>
      </c>
      <c r="E1280" s="4">
        <v>8</v>
      </c>
      <c r="F1280" s="4">
        <v>166</v>
      </c>
      <c r="G1280" s="16">
        <f t="shared" si="44"/>
        <v>1328</v>
      </c>
    </row>
    <row r="1281" spans="2:7" ht="14.25" customHeight="1" x14ac:dyDescent="0.25">
      <c r="B1281" s="3" t="s">
        <v>5</v>
      </c>
      <c r="C1281" s="3" t="s">
        <v>36</v>
      </c>
      <c r="D1281" s="9" t="s">
        <v>2217</v>
      </c>
      <c r="E1281" s="4">
        <v>5</v>
      </c>
      <c r="F1281" s="4">
        <v>200.42</v>
      </c>
      <c r="G1281" s="16">
        <f t="shared" si="44"/>
        <v>1002.1</v>
      </c>
    </row>
    <row r="1282" spans="2:7" ht="14.25" customHeight="1" x14ac:dyDescent="0.25">
      <c r="B1282" s="3" t="s">
        <v>5</v>
      </c>
      <c r="C1282" s="3" t="s">
        <v>36</v>
      </c>
      <c r="D1282" s="9" t="s">
        <v>2218</v>
      </c>
      <c r="E1282" s="4">
        <v>4</v>
      </c>
      <c r="F1282" s="4">
        <v>221.16</v>
      </c>
      <c r="G1282" s="16">
        <f t="shared" si="44"/>
        <v>884.64</v>
      </c>
    </row>
    <row r="1283" spans="2:7" ht="14.25" customHeight="1" x14ac:dyDescent="0.25">
      <c r="B1283" s="3" t="s">
        <v>5</v>
      </c>
      <c r="C1283" s="3" t="s">
        <v>36</v>
      </c>
      <c r="D1283" s="9" t="s">
        <v>2213</v>
      </c>
      <c r="E1283" s="4">
        <v>20</v>
      </c>
      <c r="F1283" s="4">
        <v>46.15</v>
      </c>
      <c r="G1283" s="16">
        <f t="shared" si="44"/>
        <v>923</v>
      </c>
    </row>
    <row r="1284" spans="2:7" ht="14.25" customHeight="1" x14ac:dyDescent="0.25">
      <c r="B1284" s="3" t="s">
        <v>5</v>
      </c>
      <c r="C1284" s="3" t="s">
        <v>36</v>
      </c>
      <c r="D1284" s="9" t="s">
        <v>2219</v>
      </c>
      <c r="E1284" s="4">
        <v>3</v>
      </c>
      <c r="F1284" s="4">
        <v>43.24</v>
      </c>
      <c r="G1284" s="16">
        <f t="shared" si="44"/>
        <v>129.72</v>
      </c>
    </row>
    <row r="1285" spans="2:7" ht="14.25" customHeight="1" x14ac:dyDescent="0.25">
      <c r="B1285" s="3" t="s">
        <v>5</v>
      </c>
      <c r="C1285" s="3" t="s">
        <v>36</v>
      </c>
      <c r="D1285" s="9" t="s">
        <v>2220</v>
      </c>
      <c r="E1285" s="4">
        <v>1</v>
      </c>
      <c r="F1285" s="4">
        <v>84.23</v>
      </c>
      <c r="G1285" s="16">
        <f t="shared" si="44"/>
        <v>84.23</v>
      </c>
    </row>
    <row r="1286" spans="2:7" ht="14.25" customHeight="1" x14ac:dyDescent="0.25">
      <c r="B1286" s="3" t="s">
        <v>5</v>
      </c>
      <c r="C1286" s="3" t="s">
        <v>36</v>
      </c>
      <c r="D1286" s="9" t="s">
        <v>2221</v>
      </c>
      <c r="E1286" s="4">
        <v>1</v>
      </c>
      <c r="F1286" s="4">
        <v>41.25</v>
      </c>
      <c r="G1286" s="16">
        <f t="shared" si="44"/>
        <v>41.25</v>
      </c>
    </row>
    <row r="1287" spans="2:7" ht="14.25" customHeight="1" x14ac:dyDescent="0.25">
      <c r="B1287" s="3" t="s">
        <v>5</v>
      </c>
      <c r="C1287" s="3" t="s">
        <v>36</v>
      </c>
      <c r="D1287" s="9" t="s">
        <v>2272</v>
      </c>
      <c r="E1287" s="4">
        <v>1</v>
      </c>
      <c r="F1287" s="4">
        <v>5689.21</v>
      </c>
      <c r="G1287" s="16">
        <f t="shared" si="44"/>
        <v>5689.21</v>
      </c>
    </row>
    <row r="1288" spans="2:7" ht="14.25" customHeight="1" x14ac:dyDescent="0.25">
      <c r="B1288" s="5"/>
      <c r="C1288" s="5"/>
      <c r="D1288" s="10" t="s">
        <v>2273</v>
      </c>
      <c r="E1288" s="4">
        <v>1</v>
      </c>
      <c r="F1288" s="6">
        <f>SUM(G1275:G1287)</f>
        <v>15227.1</v>
      </c>
      <c r="G1288" s="17">
        <f t="shared" si="44"/>
        <v>15227.1</v>
      </c>
    </row>
    <row r="1289" spans="2:7" ht="14.25" customHeight="1" x14ac:dyDescent="0.25">
      <c r="B1289" s="61" t="s">
        <v>4</v>
      </c>
      <c r="C1289" s="67">
        <v>220323</v>
      </c>
      <c r="D1289" s="61" t="s">
        <v>2274</v>
      </c>
      <c r="E1289" s="62">
        <f>E1303</f>
        <v>1</v>
      </c>
      <c r="F1289" s="62">
        <f>F1303</f>
        <v>6105.16</v>
      </c>
      <c r="G1289" s="63">
        <f>G1303</f>
        <v>6105.16</v>
      </c>
    </row>
    <row r="1290" spans="2:7" ht="14.25" customHeight="1" x14ac:dyDescent="0.25">
      <c r="B1290" s="3" t="s">
        <v>5</v>
      </c>
      <c r="C1290" s="3" t="s">
        <v>36</v>
      </c>
      <c r="D1290" s="9" t="s">
        <v>1212</v>
      </c>
      <c r="E1290" s="4">
        <v>1</v>
      </c>
      <c r="F1290" s="4">
        <v>1299.26</v>
      </c>
      <c r="G1290" s="16">
        <f t="shared" ref="G1290:G1303" si="45">ROUND(E1290*F1290,2)</f>
        <v>1299.26</v>
      </c>
    </row>
    <row r="1291" spans="2:7" ht="14.25" customHeight="1" x14ac:dyDescent="0.25">
      <c r="B1291" s="3" t="s">
        <v>5</v>
      </c>
      <c r="C1291" s="3" t="s">
        <v>36</v>
      </c>
      <c r="D1291" s="9" t="s">
        <v>2213</v>
      </c>
      <c r="E1291" s="4">
        <v>2</v>
      </c>
      <c r="F1291" s="4">
        <v>40.049999999999997</v>
      </c>
      <c r="G1291" s="16">
        <f t="shared" si="45"/>
        <v>80.099999999999994</v>
      </c>
    </row>
    <row r="1292" spans="2:7" ht="14.25" customHeight="1" x14ac:dyDescent="0.25">
      <c r="B1292" s="3" t="s">
        <v>5</v>
      </c>
      <c r="C1292" s="3" t="s">
        <v>36</v>
      </c>
      <c r="D1292" s="9" t="s">
        <v>2214</v>
      </c>
      <c r="E1292" s="4">
        <v>1</v>
      </c>
      <c r="F1292" s="4">
        <v>142.38</v>
      </c>
      <c r="G1292" s="16">
        <f t="shared" si="45"/>
        <v>142.38</v>
      </c>
    </row>
    <row r="1293" spans="2:7" ht="14.25" customHeight="1" x14ac:dyDescent="0.25">
      <c r="B1293" s="3" t="s">
        <v>5</v>
      </c>
      <c r="C1293" s="3" t="s">
        <v>36</v>
      </c>
      <c r="D1293" s="9" t="s">
        <v>2213</v>
      </c>
      <c r="E1293" s="4">
        <v>1</v>
      </c>
      <c r="F1293" s="4">
        <v>346.61</v>
      </c>
      <c r="G1293" s="16">
        <f t="shared" si="45"/>
        <v>346.61</v>
      </c>
    </row>
    <row r="1294" spans="2:7" ht="14.25" customHeight="1" x14ac:dyDescent="0.25">
      <c r="B1294" s="3" t="s">
        <v>5</v>
      </c>
      <c r="C1294" s="3" t="s">
        <v>36</v>
      </c>
      <c r="D1294" s="9" t="s">
        <v>2215</v>
      </c>
      <c r="E1294" s="4">
        <v>1</v>
      </c>
      <c r="F1294" s="4">
        <v>333.12</v>
      </c>
      <c r="G1294" s="16">
        <f t="shared" si="45"/>
        <v>333.12</v>
      </c>
    </row>
    <row r="1295" spans="2:7" ht="14.25" customHeight="1" x14ac:dyDescent="0.25">
      <c r="B1295" s="3" t="s">
        <v>5</v>
      </c>
      <c r="C1295" s="3" t="s">
        <v>36</v>
      </c>
      <c r="D1295" s="9" t="s">
        <v>2216</v>
      </c>
      <c r="E1295" s="4">
        <v>2</v>
      </c>
      <c r="F1295" s="4">
        <v>166</v>
      </c>
      <c r="G1295" s="16">
        <f t="shared" si="45"/>
        <v>332</v>
      </c>
    </row>
    <row r="1296" spans="2:7" ht="14.25" customHeight="1" x14ac:dyDescent="0.25">
      <c r="B1296" s="3" t="s">
        <v>5</v>
      </c>
      <c r="C1296" s="3" t="s">
        <v>36</v>
      </c>
      <c r="D1296" s="9" t="s">
        <v>2217</v>
      </c>
      <c r="E1296" s="4">
        <v>2</v>
      </c>
      <c r="F1296" s="4">
        <v>200.42</v>
      </c>
      <c r="G1296" s="16">
        <f t="shared" si="45"/>
        <v>400.84</v>
      </c>
    </row>
    <row r="1297" spans="2:7" ht="14.25" customHeight="1" x14ac:dyDescent="0.25">
      <c r="B1297" s="3" t="s">
        <v>5</v>
      </c>
      <c r="C1297" s="3" t="s">
        <v>36</v>
      </c>
      <c r="D1297" s="9" t="s">
        <v>2218</v>
      </c>
      <c r="E1297" s="4">
        <v>1</v>
      </c>
      <c r="F1297" s="4">
        <v>221.16</v>
      </c>
      <c r="G1297" s="16">
        <f t="shared" si="45"/>
        <v>221.16</v>
      </c>
    </row>
    <row r="1298" spans="2:7" ht="14.25" customHeight="1" x14ac:dyDescent="0.25">
      <c r="B1298" s="3" t="s">
        <v>5</v>
      </c>
      <c r="C1298" s="3" t="s">
        <v>36</v>
      </c>
      <c r="D1298" s="9" t="s">
        <v>2213</v>
      </c>
      <c r="E1298" s="4">
        <v>6</v>
      </c>
      <c r="F1298" s="4">
        <v>46.15</v>
      </c>
      <c r="G1298" s="16">
        <f t="shared" si="45"/>
        <v>276.89999999999998</v>
      </c>
    </row>
    <row r="1299" spans="2:7" ht="14.25" customHeight="1" x14ac:dyDescent="0.25">
      <c r="B1299" s="3" t="s">
        <v>5</v>
      </c>
      <c r="C1299" s="3" t="s">
        <v>36</v>
      </c>
      <c r="D1299" s="9" t="s">
        <v>2219</v>
      </c>
      <c r="E1299" s="4">
        <v>1</v>
      </c>
      <c r="F1299" s="4">
        <v>43.24</v>
      </c>
      <c r="G1299" s="16">
        <f t="shared" si="45"/>
        <v>43.24</v>
      </c>
    </row>
    <row r="1300" spans="2:7" ht="14.25" customHeight="1" x14ac:dyDescent="0.25">
      <c r="B1300" s="3" t="s">
        <v>5</v>
      </c>
      <c r="C1300" s="3" t="s">
        <v>36</v>
      </c>
      <c r="D1300" s="9" t="s">
        <v>2220</v>
      </c>
      <c r="E1300" s="4">
        <v>1</v>
      </c>
      <c r="F1300" s="4">
        <v>84.23</v>
      </c>
      <c r="G1300" s="16">
        <f t="shared" si="45"/>
        <v>84.23</v>
      </c>
    </row>
    <row r="1301" spans="2:7" ht="14.25" customHeight="1" x14ac:dyDescent="0.25">
      <c r="B1301" s="3" t="s">
        <v>5</v>
      </c>
      <c r="C1301" s="3" t="s">
        <v>36</v>
      </c>
      <c r="D1301" s="9" t="s">
        <v>2221</v>
      </c>
      <c r="E1301" s="4">
        <v>1</v>
      </c>
      <c r="F1301" s="4">
        <v>41.25</v>
      </c>
      <c r="G1301" s="16">
        <f t="shared" si="45"/>
        <v>41.25</v>
      </c>
    </row>
    <row r="1302" spans="2:7" ht="14.25" customHeight="1" x14ac:dyDescent="0.25">
      <c r="B1302" s="3" t="s">
        <v>5</v>
      </c>
      <c r="C1302" s="3" t="s">
        <v>36</v>
      </c>
      <c r="D1302" s="9" t="s">
        <v>2275</v>
      </c>
      <c r="E1302" s="4">
        <v>1</v>
      </c>
      <c r="F1302" s="4">
        <v>2504.0700000000002</v>
      </c>
      <c r="G1302" s="16">
        <f t="shared" si="45"/>
        <v>2504.0700000000002</v>
      </c>
    </row>
    <row r="1303" spans="2:7" ht="14.25" customHeight="1" x14ac:dyDescent="0.25">
      <c r="B1303" s="5"/>
      <c r="C1303" s="5"/>
      <c r="D1303" s="10" t="s">
        <v>2276</v>
      </c>
      <c r="E1303" s="4">
        <v>1</v>
      </c>
      <c r="F1303" s="6">
        <f>SUM(G1290:G1302)</f>
        <v>6105.16</v>
      </c>
      <c r="G1303" s="17">
        <f t="shared" si="45"/>
        <v>6105.16</v>
      </c>
    </row>
    <row r="1304" spans="2:7" ht="14.25" customHeight="1" x14ac:dyDescent="0.25">
      <c r="B1304" s="61" t="s">
        <v>4</v>
      </c>
      <c r="C1304" s="67">
        <v>220324</v>
      </c>
      <c r="D1304" s="61" t="s">
        <v>2277</v>
      </c>
      <c r="E1304" s="62">
        <f>E1318</f>
        <v>1</v>
      </c>
      <c r="F1304" s="62">
        <f>F1318</f>
        <v>15227.1</v>
      </c>
      <c r="G1304" s="63">
        <f>G1318</f>
        <v>15227.1</v>
      </c>
    </row>
    <row r="1305" spans="2:7" ht="14.25" customHeight="1" x14ac:dyDescent="0.25">
      <c r="B1305" s="3" t="s">
        <v>5</v>
      </c>
      <c r="C1305" s="3" t="s">
        <v>36</v>
      </c>
      <c r="D1305" s="9" t="s">
        <v>1212</v>
      </c>
      <c r="E1305" s="4">
        <v>2</v>
      </c>
      <c r="F1305" s="4">
        <v>1299.26</v>
      </c>
      <c r="G1305" s="16">
        <f t="shared" ref="G1305:G1318" si="46">ROUND(E1305*F1305,2)</f>
        <v>2598.52</v>
      </c>
    </row>
    <row r="1306" spans="2:7" ht="14.25" customHeight="1" x14ac:dyDescent="0.25">
      <c r="B1306" s="3" t="s">
        <v>5</v>
      </c>
      <c r="C1306" s="3" t="s">
        <v>36</v>
      </c>
      <c r="D1306" s="9" t="s">
        <v>2213</v>
      </c>
      <c r="E1306" s="4">
        <v>2</v>
      </c>
      <c r="F1306" s="4">
        <v>40.049999999999997</v>
      </c>
      <c r="G1306" s="16">
        <f t="shared" si="46"/>
        <v>80.099999999999994</v>
      </c>
    </row>
    <row r="1307" spans="2:7" ht="14.25" customHeight="1" x14ac:dyDescent="0.25">
      <c r="B1307" s="3" t="s">
        <v>5</v>
      </c>
      <c r="C1307" s="3" t="s">
        <v>36</v>
      </c>
      <c r="D1307" s="9" t="s">
        <v>2214</v>
      </c>
      <c r="E1307" s="4">
        <v>3</v>
      </c>
      <c r="F1307" s="4">
        <v>142.38</v>
      </c>
      <c r="G1307" s="16">
        <f t="shared" si="46"/>
        <v>427.14</v>
      </c>
    </row>
    <row r="1308" spans="2:7" ht="14.25" customHeight="1" x14ac:dyDescent="0.25">
      <c r="B1308" s="3" t="s">
        <v>5</v>
      </c>
      <c r="C1308" s="3" t="s">
        <v>36</v>
      </c>
      <c r="D1308" s="9" t="s">
        <v>2213</v>
      </c>
      <c r="E1308" s="4">
        <v>3</v>
      </c>
      <c r="F1308" s="4">
        <v>346.61</v>
      </c>
      <c r="G1308" s="16">
        <f t="shared" si="46"/>
        <v>1039.83</v>
      </c>
    </row>
    <row r="1309" spans="2:7" ht="14.25" customHeight="1" x14ac:dyDescent="0.25">
      <c r="B1309" s="3" t="s">
        <v>5</v>
      </c>
      <c r="C1309" s="3" t="s">
        <v>36</v>
      </c>
      <c r="D1309" s="9" t="s">
        <v>2215</v>
      </c>
      <c r="E1309" s="4">
        <v>3</v>
      </c>
      <c r="F1309" s="4">
        <v>333.12</v>
      </c>
      <c r="G1309" s="16">
        <f t="shared" si="46"/>
        <v>999.36</v>
      </c>
    </row>
    <row r="1310" spans="2:7" ht="14.25" customHeight="1" x14ac:dyDescent="0.25">
      <c r="B1310" s="3" t="s">
        <v>5</v>
      </c>
      <c r="C1310" s="3" t="s">
        <v>36</v>
      </c>
      <c r="D1310" s="9" t="s">
        <v>2216</v>
      </c>
      <c r="E1310" s="4">
        <v>8</v>
      </c>
      <c r="F1310" s="4">
        <v>166</v>
      </c>
      <c r="G1310" s="16">
        <f t="shared" si="46"/>
        <v>1328</v>
      </c>
    </row>
    <row r="1311" spans="2:7" ht="14.25" customHeight="1" x14ac:dyDescent="0.25">
      <c r="B1311" s="3" t="s">
        <v>5</v>
      </c>
      <c r="C1311" s="3" t="s">
        <v>36</v>
      </c>
      <c r="D1311" s="9" t="s">
        <v>2217</v>
      </c>
      <c r="E1311" s="4">
        <v>5</v>
      </c>
      <c r="F1311" s="4">
        <v>200.42</v>
      </c>
      <c r="G1311" s="16">
        <f t="shared" si="46"/>
        <v>1002.1</v>
      </c>
    </row>
    <row r="1312" spans="2:7" ht="14.25" customHeight="1" x14ac:dyDescent="0.25">
      <c r="B1312" s="3" t="s">
        <v>5</v>
      </c>
      <c r="C1312" s="3" t="s">
        <v>36</v>
      </c>
      <c r="D1312" s="9" t="s">
        <v>2218</v>
      </c>
      <c r="E1312" s="4">
        <v>4</v>
      </c>
      <c r="F1312" s="4">
        <v>221.16</v>
      </c>
      <c r="G1312" s="16">
        <f t="shared" si="46"/>
        <v>884.64</v>
      </c>
    </row>
    <row r="1313" spans="2:7" ht="14.25" customHeight="1" x14ac:dyDescent="0.25">
      <c r="B1313" s="3" t="s">
        <v>5</v>
      </c>
      <c r="C1313" s="3" t="s">
        <v>36</v>
      </c>
      <c r="D1313" s="9" t="s">
        <v>2213</v>
      </c>
      <c r="E1313" s="4">
        <v>20</v>
      </c>
      <c r="F1313" s="4">
        <v>46.15</v>
      </c>
      <c r="G1313" s="16">
        <f t="shared" si="46"/>
        <v>923</v>
      </c>
    </row>
    <row r="1314" spans="2:7" ht="14.25" customHeight="1" x14ac:dyDescent="0.25">
      <c r="B1314" s="3" t="s">
        <v>5</v>
      </c>
      <c r="C1314" s="3" t="s">
        <v>36</v>
      </c>
      <c r="D1314" s="9" t="s">
        <v>2219</v>
      </c>
      <c r="E1314" s="4">
        <v>3</v>
      </c>
      <c r="F1314" s="4">
        <v>43.24</v>
      </c>
      <c r="G1314" s="16">
        <f t="shared" si="46"/>
        <v>129.72</v>
      </c>
    </row>
    <row r="1315" spans="2:7" ht="14.25" customHeight="1" x14ac:dyDescent="0.25">
      <c r="B1315" s="3" t="s">
        <v>5</v>
      </c>
      <c r="C1315" s="3" t="s">
        <v>36</v>
      </c>
      <c r="D1315" s="9" t="s">
        <v>2220</v>
      </c>
      <c r="E1315" s="4">
        <v>1</v>
      </c>
      <c r="F1315" s="4">
        <v>84.23</v>
      </c>
      <c r="G1315" s="16">
        <f t="shared" si="46"/>
        <v>84.23</v>
      </c>
    </row>
    <row r="1316" spans="2:7" ht="14.25" customHeight="1" x14ac:dyDescent="0.25">
      <c r="B1316" s="3" t="s">
        <v>5</v>
      </c>
      <c r="C1316" s="3" t="s">
        <v>36</v>
      </c>
      <c r="D1316" s="9" t="s">
        <v>2221</v>
      </c>
      <c r="E1316" s="4">
        <v>1</v>
      </c>
      <c r="F1316" s="4">
        <v>41.25</v>
      </c>
      <c r="G1316" s="16">
        <f t="shared" si="46"/>
        <v>41.25</v>
      </c>
    </row>
    <row r="1317" spans="2:7" ht="14.25" customHeight="1" x14ac:dyDescent="0.25">
      <c r="B1317" s="3" t="s">
        <v>5</v>
      </c>
      <c r="C1317" s="3" t="s">
        <v>36</v>
      </c>
      <c r="D1317" s="9" t="s">
        <v>2278</v>
      </c>
      <c r="E1317" s="4">
        <v>1</v>
      </c>
      <c r="F1317" s="4">
        <v>5689.21</v>
      </c>
      <c r="G1317" s="16">
        <f t="shared" si="46"/>
        <v>5689.21</v>
      </c>
    </row>
    <row r="1318" spans="2:7" ht="14.25" customHeight="1" x14ac:dyDescent="0.25">
      <c r="B1318" s="5"/>
      <c r="C1318" s="5"/>
      <c r="D1318" s="10" t="s">
        <v>2279</v>
      </c>
      <c r="E1318" s="4">
        <v>1</v>
      </c>
      <c r="F1318" s="6">
        <f>SUM(G1305:G1317)</f>
        <v>15227.1</v>
      </c>
      <c r="G1318" s="17">
        <f t="shared" si="46"/>
        <v>15227.1</v>
      </c>
    </row>
    <row r="1319" spans="2:7" ht="14.25" customHeight="1" x14ac:dyDescent="0.25">
      <c r="B1319" s="61" t="s">
        <v>4</v>
      </c>
      <c r="C1319" s="67">
        <v>220325</v>
      </c>
      <c r="D1319" s="61" t="s">
        <v>2280</v>
      </c>
      <c r="E1319" s="62">
        <f>E1333</f>
        <v>1</v>
      </c>
      <c r="F1319" s="62">
        <f>F1333</f>
        <v>14902.23</v>
      </c>
      <c r="G1319" s="63">
        <f>G1333</f>
        <v>14902.23</v>
      </c>
    </row>
    <row r="1320" spans="2:7" ht="14.25" customHeight="1" x14ac:dyDescent="0.25">
      <c r="B1320" s="3" t="s">
        <v>5</v>
      </c>
      <c r="C1320" s="3" t="s">
        <v>36</v>
      </c>
      <c r="D1320" s="9" t="s">
        <v>1212</v>
      </c>
      <c r="E1320" s="4">
        <v>2</v>
      </c>
      <c r="F1320" s="4">
        <v>1299.26</v>
      </c>
      <c r="G1320" s="16">
        <f t="shared" ref="G1320:G1333" si="47">ROUND(E1320*F1320,2)</f>
        <v>2598.52</v>
      </c>
    </row>
    <row r="1321" spans="2:7" ht="14.25" customHeight="1" x14ac:dyDescent="0.25">
      <c r="B1321" s="3" t="s">
        <v>5</v>
      </c>
      <c r="C1321" s="3" t="s">
        <v>36</v>
      </c>
      <c r="D1321" s="9" t="s">
        <v>2213</v>
      </c>
      <c r="E1321" s="4">
        <v>2</v>
      </c>
      <c r="F1321" s="4">
        <v>40.049999999999997</v>
      </c>
      <c r="G1321" s="16">
        <f t="shared" si="47"/>
        <v>80.099999999999994</v>
      </c>
    </row>
    <row r="1322" spans="2:7" ht="14.25" customHeight="1" x14ac:dyDescent="0.25">
      <c r="B1322" s="3" t="s">
        <v>5</v>
      </c>
      <c r="C1322" s="3" t="s">
        <v>36</v>
      </c>
      <c r="D1322" s="9" t="s">
        <v>2214</v>
      </c>
      <c r="E1322" s="4">
        <v>3</v>
      </c>
      <c r="F1322" s="4">
        <v>142.38</v>
      </c>
      <c r="G1322" s="16">
        <f t="shared" si="47"/>
        <v>427.14</v>
      </c>
    </row>
    <row r="1323" spans="2:7" ht="14.25" customHeight="1" x14ac:dyDescent="0.25">
      <c r="B1323" s="3" t="s">
        <v>5</v>
      </c>
      <c r="C1323" s="3" t="s">
        <v>36</v>
      </c>
      <c r="D1323" s="9" t="s">
        <v>2213</v>
      </c>
      <c r="E1323" s="4">
        <v>3</v>
      </c>
      <c r="F1323" s="4">
        <v>346.61</v>
      </c>
      <c r="G1323" s="16">
        <f t="shared" si="47"/>
        <v>1039.83</v>
      </c>
    </row>
    <row r="1324" spans="2:7" ht="14.25" customHeight="1" x14ac:dyDescent="0.25">
      <c r="B1324" s="3" t="s">
        <v>5</v>
      </c>
      <c r="C1324" s="3" t="s">
        <v>36</v>
      </c>
      <c r="D1324" s="9" t="s">
        <v>2215</v>
      </c>
      <c r="E1324" s="4">
        <v>3</v>
      </c>
      <c r="F1324" s="4">
        <v>333.12</v>
      </c>
      <c r="G1324" s="16">
        <f t="shared" si="47"/>
        <v>999.36</v>
      </c>
    </row>
    <row r="1325" spans="2:7" ht="14.25" customHeight="1" x14ac:dyDescent="0.25">
      <c r="B1325" s="3" t="s">
        <v>5</v>
      </c>
      <c r="C1325" s="3" t="s">
        <v>36</v>
      </c>
      <c r="D1325" s="9" t="s">
        <v>2216</v>
      </c>
      <c r="E1325" s="4">
        <v>7</v>
      </c>
      <c r="F1325" s="4">
        <v>166</v>
      </c>
      <c r="G1325" s="16">
        <f t="shared" si="47"/>
        <v>1162</v>
      </c>
    </row>
    <row r="1326" spans="2:7" ht="14.25" customHeight="1" x14ac:dyDescent="0.25">
      <c r="B1326" s="3" t="s">
        <v>5</v>
      </c>
      <c r="C1326" s="3" t="s">
        <v>36</v>
      </c>
      <c r="D1326" s="9" t="s">
        <v>2217</v>
      </c>
      <c r="E1326" s="4">
        <v>5</v>
      </c>
      <c r="F1326" s="4">
        <v>200.42</v>
      </c>
      <c r="G1326" s="16">
        <f t="shared" si="47"/>
        <v>1002.1</v>
      </c>
    </row>
    <row r="1327" spans="2:7" ht="14.25" customHeight="1" x14ac:dyDescent="0.25">
      <c r="B1327" s="3" t="s">
        <v>5</v>
      </c>
      <c r="C1327" s="3" t="s">
        <v>36</v>
      </c>
      <c r="D1327" s="9" t="s">
        <v>2218</v>
      </c>
      <c r="E1327" s="4">
        <v>4</v>
      </c>
      <c r="F1327" s="4">
        <v>221.16</v>
      </c>
      <c r="G1327" s="16">
        <f t="shared" si="47"/>
        <v>884.64</v>
      </c>
    </row>
    <row r="1328" spans="2:7" ht="14.25" customHeight="1" x14ac:dyDescent="0.25">
      <c r="B1328" s="3" t="s">
        <v>5</v>
      </c>
      <c r="C1328" s="3" t="s">
        <v>36</v>
      </c>
      <c r="D1328" s="9" t="s">
        <v>2213</v>
      </c>
      <c r="E1328" s="4">
        <v>19</v>
      </c>
      <c r="F1328" s="4">
        <v>46.15</v>
      </c>
      <c r="G1328" s="16">
        <f t="shared" si="47"/>
        <v>876.85</v>
      </c>
    </row>
    <row r="1329" spans="2:7" ht="14.25" customHeight="1" x14ac:dyDescent="0.25">
      <c r="B1329" s="3" t="s">
        <v>5</v>
      </c>
      <c r="C1329" s="3" t="s">
        <v>36</v>
      </c>
      <c r="D1329" s="9" t="s">
        <v>2219</v>
      </c>
      <c r="E1329" s="4">
        <v>3</v>
      </c>
      <c r="F1329" s="4">
        <v>43.24</v>
      </c>
      <c r="G1329" s="16">
        <f t="shared" si="47"/>
        <v>129.72</v>
      </c>
    </row>
    <row r="1330" spans="2:7" ht="14.25" customHeight="1" x14ac:dyDescent="0.25">
      <c r="B1330" s="3" t="s">
        <v>5</v>
      </c>
      <c r="C1330" s="3" t="s">
        <v>36</v>
      </c>
      <c r="D1330" s="9" t="s">
        <v>2220</v>
      </c>
      <c r="E1330" s="4">
        <v>1</v>
      </c>
      <c r="F1330" s="4">
        <v>84.23</v>
      </c>
      <c r="G1330" s="16">
        <f t="shared" si="47"/>
        <v>84.23</v>
      </c>
    </row>
    <row r="1331" spans="2:7" ht="14.25" customHeight="1" x14ac:dyDescent="0.25">
      <c r="B1331" s="3" t="s">
        <v>5</v>
      </c>
      <c r="C1331" s="3" t="s">
        <v>36</v>
      </c>
      <c r="D1331" s="9" t="s">
        <v>2221</v>
      </c>
      <c r="E1331" s="4">
        <v>1</v>
      </c>
      <c r="F1331" s="4">
        <v>41.25</v>
      </c>
      <c r="G1331" s="16">
        <f t="shared" si="47"/>
        <v>41.25</v>
      </c>
    </row>
    <row r="1332" spans="2:7" ht="14.25" customHeight="1" x14ac:dyDescent="0.25">
      <c r="B1332" s="3" t="s">
        <v>5</v>
      </c>
      <c r="C1332" s="3" t="s">
        <v>36</v>
      </c>
      <c r="D1332" s="9" t="s">
        <v>2281</v>
      </c>
      <c r="E1332" s="4">
        <v>1</v>
      </c>
      <c r="F1332" s="4">
        <v>5576.49</v>
      </c>
      <c r="G1332" s="16">
        <f t="shared" si="47"/>
        <v>5576.49</v>
      </c>
    </row>
    <row r="1333" spans="2:7" ht="14.25" customHeight="1" x14ac:dyDescent="0.25">
      <c r="B1333" s="5"/>
      <c r="C1333" s="5"/>
      <c r="D1333" s="10" t="s">
        <v>2282</v>
      </c>
      <c r="E1333" s="4">
        <v>1</v>
      </c>
      <c r="F1333" s="6">
        <f>SUM(G1320:G1332)</f>
        <v>14902.23</v>
      </c>
      <c r="G1333" s="17">
        <f t="shared" si="47"/>
        <v>14902.23</v>
      </c>
    </row>
    <row r="1334" spans="2:7" ht="14.25" customHeight="1" x14ac:dyDescent="0.25">
      <c r="B1334" s="61" t="s">
        <v>4</v>
      </c>
      <c r="C1334" s="67">
        <v>220326</v>
      </c>
      <c r="D1334" s="61" t="s">
        <v>2283</v>
      </c>
      <c r="E1334" s="62">
        <f>E1348</f>
        <v>1</v>
      </c>
      <c r="F1334" s="62">
        <f>F1348</f>
        <v>9472.41</v>
      </c>
      <c r="G1334" s="63">
        <f>G1348</f>
        <v>9472.41</v>
      </c>
    </row>
    <row r="1335" spans="2:7" ht="14.25" customHeight="1" x14ac:dyDescent="0.25">
      <c r="B1335" s="3" t="s">
        <v>5</v>
      </c>
      <c r="C1335" s="3" t="s">
        <v>36</v>
      </c>
      <c r="D1335" s="9" t="s">
        <v>1212</v>
      </c>
      <c r="E1335" s="4">
        <v>1</v>
      </c>
      <c r="F1335" s="4">
        <v>1299.26</v>
      </c>
      <c r="G1335" s="16">
        <f t="shared" ref="G1335:G1348" si="48">ROUND(E1335*F1335,2)</f>
        <v>1299.26</v>
      </c>
    </row>
    <row r="1336" spans="2:7" ht="14.25" customHeight="1" x14ac:dyDescent="0.25">
      <c r="B1336" s="3" t="s">
        <v>5</v>
      </c>
      <c r="C1336" s="3" t="s">
        <v>36</v>
      </c>
      <c r="D1336" s="9" t="s">
        <v>2213</v>
      </c>
      <c r="E1336" s="4">
        <v>1</v>
      </c>
      <c r="F1336" s="4">
        <v>40.049999999999997</v>
      </c>
      <c r="G1336" s="16">
        <f t="shared" si="48"/>
        <v>40.049999999999997</v>
      </c>
    </row>
    <row r="1337" spans="2:7" ht="14.25" customHeight="1" x14ac:dyDescent="0.25">
      <c r="B1337" s="3" t="s">
        <v>5</v>
      </c>
      <c r="C1337" s="3" t="s">
        <v>36</v>
      </c>
      <c r="D1337" s="9" t="s">
        <v>2214</v>
      </c>
      <c r="E1337" s="4">
        <v>1</v>
      </c>
      <c r="F1337" s="4">
        <v>142.38</v>
      </c>
      <c r="G1337" s="16">
        <f t="shared" si="48"/>
        <v>142.38</v>
      </c>
    </row>
    <row r="1338" spans="2:7" ht="14.25" customHeight="1" x14ac:dyDescent="0.25">
      <c r="B1338" s="3" t="s">
        <v>5</v>
      </c>
      <c r="C1338" s="3" t="s">
        <v>36</v>
      </c>
      <c r="D1338" s="9" t="s">
        <v>2213</v>
      </c>
      <c r="E1338" s="4">
        <v>1</v>
      </c>
      <c r="F1338" s="4">
        <v>346.61</v>
      </c>
      <c r="G1338" s="16">
        <f t="shared" si="48"/>
        <v>346.61</v>
      </c>
    </row>
    <row r="1339" spans="2:7" ht="14.25" customHeight="1" x14ac:dyDescent="0.25">
      <c r="B1339" s="3" t="s">
        <v>5</v>
      </c>
      <c r="C1339" s="3" t="s">
        <v>36</v>
      </c>
      <c r="D1339" s="9" t="s">
        <v>2215</v>
      </c>
      <c r="E1339" s="4">
        <v>2</v>
      </c>
      <c r="F1339" s="4">
        <v>333.12</v>
      </c>
      <c r="G1339" s="16">
        <f t="shared" si="48"/>
        <v>666.24</v>
      </c>
    </row>
    <row r="1340" spans="2:7" ht="14.25" customHeight="1" x14ac:dyDescent="0.25">
      <c r="B1340" s="3" t="s">
        <v>5</v>
      </c>
      <c r="C1340" s="3" t="s">
        <v>36</v>
      </c>
      <c r="D1340" s="9" t="s">
        <v>2216</v>
      </c>
      <c r="E1340" s="4">
        <v>6</v>
      </c>
      <c r="F1340" s="4">
        <v>166</v>
      </c>
      <c r="G1340" s="16">
        <f t="shared" si="48"/>
        <v>996</v>
      </c>
    </row>
    <row r="1341" spans="2:7" ht="14.25" customHeight="1" x14ac:dyDescent="0.25">
      <c r="B1341" s="3" t="s">
        <v>5</v>
      </c>
      <c r="C1341" s="3" t="s">
        <v>36</v>
      </c>
      <c r="D1341" s="9" t="s">
        <v>2217</v>
      </c>
      <c r="E1341" s="4">
        <v>3</v>
      </c>
      <c r="F1341" s="4">
        <v>200.42</v>
      </c>
      <c r="G1341" s="16">
        <f t="shared" si="48"/>
        <v>601.26</v>
      </c>
    </row>
    <row r="1342" spans="2:7" ht="14.25" customHeight="1" x14ac:dyDescent="0.25">
      <c r="B1342" s="3" t="s">
        <v>5</v>
      </c>
      <c r="C1342" s="3" t="s">
        <v>36</v>
      </c>
      <c r="D1342" s="9" t="s">
        <v>2218</v>
      </c>
      <c r="E1342" s="4">
        <v>3</v>
      </c>
      <c r="F1342" s="4">
        <v>221.16</v>
      </c>
      <c r="G1342" s="16">
        <f t="shared" si="48"/>
        <v>663.48</v>
      </c>
    </row>
    <row r="1343" spans="2:7" ht="14.25" customHeight="1" x14ac:dyDescent="0.25">
      <c r="B1343" s="3" t="s">
        <v>5</v>
      </c>
      <c r="C1343" s="3" t="s">
        <v>36</v>
      </c>
      <c r="D1343" s="9" t="s">
        <v>2213</v>
      </c>
      <c r="E1343" s="4">
        <v>14</v>
      </c>
      <c r="F1343" s="4">
        <v>46.15</v>
      </c>
      <c r="G1343" s="16">
        <f t="shared" si="48"/>
        <v>646.1</v>
      </c>
    </row>
    <row r="1344" spans="2:7" ht="14.25" customHeight="1" x14ac:dyDescent="0.25">
      <c r="B1344" s="3" t="s">
        <v>5</v>
      </c>
      <c r="C1344" s="3" t="s">
        <v>36</v>
      </c>
      <c r="D1344" s="9" t="s">
        <v>2219</v>
      </c>
      <c r="E1344" s="4">
        <v>2</v>
      </c>
      <c r="F1344" s="4">
        <v>43.24</v>
      </c>
      <c r="G1344" s="16">
        <f t="shared" si="48"/>
        <v>86.48</v>
      </c>
    </row>
    <row r="1345" spans="2:7" ht="14.25" customHeight="1" x14ac:dyDescent="0.25">
      <c r="B1345" s="3" t="s">
        <v>5</v>
      </c>
      <c r="C1345" s="3" t="s">
        <v>36</v>
      </c>
      <c r="D1345" s="9" t="s">
        <v>2220</v>
      </c>
      <c r="E1345" s="4">
        <v>1</v>
      </c>
      <c r="F1345" s="4">
        <v>84.23</v>
      </c>
      <c r="G1345" s="16">
        <f t="shared" si="48"/>
        <v>84.23</v>
      </c>
    </row>
    <row r="1346" spans="2:7" ht="14.25" customHeight="1" x14ac:dyDescent="0.25">
      <c r="B1346" s="3" t="s">
        <v>5</v>
      </c>
      <c r="C1346" s="3" t="s">
        <v>36</v>
      </c>
      <c r="D1346" s="9" t="s">
        <v>2221</v>
      </c>
      <c r="E1346" s="4">
        <v>1</v>
      </c>
      <c r="F1346" s="4">
        <v>41.25</v>
      </c>
      <c r="G1346" s="16">
        <f t="shared" si="48"/>
        <v>41.25</v>
      </c>
    </row>
    <row r="1347" spans="2:7" ht="14.25" customHeight="1" x14ac:dyDescent="0.25">
      <c r="B1347" s="3" t="s">
        <v>5</v>
      </c>
      <c r="C1347" s="3" t="s">
        <v>36</v>
      </c>
      <c r="D1347" s="9" t="s">
        <v>2284</v>
      </c>
      <c r="E1347" s="4">
        <v>1</v>
      </c>
      <c r="F1347" s="4">
        <v>3859.07</v>
      </c>
      <c r="G1347" s="16">
        <f t="shared" si="48"/>
        <v>3859.07</v>
      </c>
    </row>
    <row r="1348" spans="2:7" ht="14.25" customHeight="1" x14ac:dyDescent="0.25">
      <c r="B1348" s="5"/>
      <c r="C1348" s="5"/>
      <c r="D1348" s="10" t="s">
        <v>2285</v>
      </c>
      <c r="E1348" s="4">
        <v>1</v>
      </c>
      <c r="F1348" s="6">
        <f>SUM(G1335:G1347)</f>
        <v>9472.41</v>
      </c>
      <c r="G1348" s="17">
        <f t="shared" si="48"/>
        <v>9472.41</v>
      </c>
    </row>
    <row r="1349" spans="2:7" ht="14.25" customHeight="1" x14ac:dyDescent="0.25">
      <c r="B1349" s="61" t="s">
        <v>4</v>
      </c>
      <c r="C1349" s="67">
        <v>220327</v>
      </c>
      <c r="D1349" s="61" t="s">
        <v>2286</v>
      </c>
      <c r="E1349" s="62">
        <f>E1363</f>
        <v>1</v>
      </c>
      <c r="F1349" s="62">
        <f>F1363</f>
        <v>20755.98</v>
      </c>
      <c r="G1349" s="63">
        <f>G1363</f>
        <v>20755.98</v>
      </c>
    </row>
    <row r="1350" spans="2:7" ht="14.25" customHeight="1" x14ac:dyDescent="0.25">
      <c r="B1350" s="3" t="s">
        <v>5</v>
      </c>
      <c r="C1350" s="3" t="s">
        <v>36</v>
      </c>
      <c r="D1350" s="9" t="s">
        <v>1212</v>
      </c>
      <c r="E1350" s="4">
        <v>3</v>
      </c>
      <c r="F1350" s="4">
        <v>1299.26</v>
      </c>
      <c r="G1350" s="16">
        <f t="shared" ref="G1350:G1363" si="49">ROUND(E1350*F1350,2)</f>
        <v>3897.78</v>
      </c>
    </row>
    <row r="1351" spans="2:7" ht="14.25" customHeight="1" x14ac:dyDescent="0.25">
      <c r="B1351" s="3" t="s">
        <v>5</v>
      </c>
      <c r="C1351" s="3" t="s">
        <v>36</v>
      </c>
      <c r="D1351" s="9" t="s">
        <v>2213</v>
      </c>
      <c r="E1351" s="4">
        <v>3</v>
      </c>
      <c r="F1351" s="4">
        <v>40.049999999999997</v>
      </c>
      <c r="G1351" s="16">
        <f t="shared" si="49"/>
        <v>120.15</v>
      </c>
    </row>
    <row r="1352" spans="2:7" ht="14.25" customHeight="1" x14ac:dyDescent="0.25">
      <c r="B1352" s="3" t="s">
        <v>5</v>
      </c>
      <c r="C1352" s="3" t="s">
        <v>36</v>
      </c>
      <c r="D1352" s="9" t="s">
        <v>2214</v>
      </c>
      <c r="E1352" s="4">
        <v>4</v>
      </c>
      <c r="F1352" s="4">
        <v>142.38</v>
      </c>
      <c r="G1352" s="16">
        <f t="shared" si="49"/>
        <v>569.52</v>
      </c>
    </row>
    <row r="1353" spans="2:7" ht="14.25" customHeight="1" x14ac:dyDescent="0.25">
      <c r="B1353" s="3" t="s">
        <v>5</v>
      </c>
      <c r="C1353" s="3" t="s">
        <v>36</v>
      </c>
      <c r="D1353" s="9" t="s">
        <v>2213</v>
      </c>
      <c r="E1353" s="4">
        <v>4</v>
      </c>
      <c r="F1353" s="4">
        <v>346.61</v>
      </c>
      <c r="G1353" s="16">
        <f t="shared" si="49"/>
        <v>1386.44</v>
      </c>
    </row>
    <row r="1354" spans="2:7" ht="14.25" customHeight="1" x14ac:dyDescent="0.25">
      <c r="B1354" s="3" t="s">
        <v>5</v>
      </c>
      <c r="C1354" s="3" t="s">
        <v>36</v>
      </c>
      <c r="D1354" s="9" t="s">
        <v>2215</v>
      </c>
      <c r="E1354" s="4">
        <v>4</v>
      </c>
      <c r="F1354" s="4">
        <v>333.12</v>
      </c>
      <c r="G1354" s="16">
        <f t="shared" si="49"/>
        <v>1332.48</v>
      </c>
    </row>
    <row r="1355" spans="2:7" ht="14.25" customHeight="1" x14ac:dyDescent="0.25">
      <c r="B1355" s="3" t="s">
        <v>5</v>
      </c>
      <c r="C1355" s="3" t="s">
        <v>36</v>
      </c>
      <c r="D1355" s="9" t="s">
        <v>2216</v>
      </c>
      <c r="E1355" s="4">
        <v>11</v>
      </c>
      <c r="F1355" s="4">
        <v>166</v>
      </c>
      <c r="G1355" s="16">
        <f t="shared" si="49"/>
        <v>1826</v>
      </c>
    </row>
    <row r="1356" spans="2:7" ht="14.25" customHeight="1" x14ac:dyDescent="0.25">
      <c r="B1356" s="3" t="s">
        <v>5</v>
      </c>
      <c r="C1356" s="3" t="s">
        <v>36</v>
      </c>
      <c r="D1356" s="9" t="s">
        <v>2217</v>
      </c>
      <c r="E1356" s="4">
        <v>6</v>
      </c>
      <c r="F1356" s="4">
        <v>200.42</v>
      </c>
      <c r="G1356" s="16">
        <f t="shared" si="49"/>
        <v>1202.52</v>
      </c>
    </row>
    <row r="1357" spans="2:7" ht="14.25" customHeight="1" x14ac:dyDescent="0.25">
      <c r="B1357" s="3" t="s">
        <v>5</v>
      </c>
      <c r="C1357" s="3" t="s">
        <v>36</v>
      </c>
      <c r="D1357" s="9" t="s">
        <v>2218</v>
      </c>
      <c r="E1357" s="4">
        <v>6</v>
      </c>
      <c r="F1357" s="4">
        <v>221.16</v>
      </c>
      <c r="G1357" s="16">
        <f t="shared" si="49"/>
        <v>1326.96</v>
      </c>
    </row>
    <row r="1358" spans="2:7" ht="14.25" customHeight="1" x14ac:dyDescent="0.25">
      <c r="B1358" s="3" t="s">
        <v>5</v>
      </c>
      <c r="C1358" s="3" t="s">
        <v>36</v>
      </c>
      <c r="D1358" s="9" t="s">
        <v>2213</v>
      </c>
      <c r="E1358" s="4">
        <v>27</v>
      </c>
      <c r="F1358" s="4">
        <v>46.15</v>
      </c>
      <c r="G1358" s="16">
        <f t="shared" si="49"/>
        <v>1246.05</v>
      </c>
    </row>
    <row r="1359" spans="2:7" ht="14.25" customHeight="1" x14ac:dyDescent="0.25">
      <c r="B1359" s="3" t="s">
        <v>5</v>
      </c>
      <c r="C1359" s="3" t="s">
        <v>36</v>
      </c>
      <c r="D1359" s="9" t="s">
        <v>2219</v>
      </c>
      <c r="E1359" s="4">
        <v>4</v>
      </c>
      <c r="F1359" s="4">
        <v>43.24</v>
      </c>
      <c r="G1359" s="16">
        <f t="shared" si="49"/>
        <v>172.96</v>
      </c>
    </row>
    <row r="1360" spans="2:7" ht="14.25" customHeight="1" x14ac:dyDescent="0.25">
      <c r="B1360" s="3" t="s">
        <v>5</v>
      </c>
      <c r="C1360" s="3" t="s">
        <v>36</v>
      </c>
      <c r="D1360" s="9" t="s">
        <v>2220</v>
      </c>
      <c r="E1360" s="4">
        <v>1</v>
      </c>
      <c r="F1360" s="4">
        <v>84.23</v>
      </c>
      <c r="G1360" s="16">
        <f t="shared" si="49"/>
        <v>84.23</v>
      </c>
    </row>
    <row r="1361" spans="2:7" ht="14.25" customHeight="1" x14ac:dyDescent="0.25">
      <c r="B1361" s="3" t="s">
        <v>5</v>
      </c>
      <c r="C1361" s="3" t="s">
        <v>36</v>
      </c>
      <c r="D1361" s="9" t="s">
        <v>2221</v>
      </c>
      <c r="E1361" s="4">
        <v>1</v>
      </c>
      <c r="F1361" s="4">
        <v>41.25</v>
      </c>
      <c r="G1361" s="16">
        <f t="shared" si="49"/>
        <v>41.25</v>
      </c>
    </row>
    <row r="1362" spans="2:7" ht="14.25" customHeight="1" x14ac:dyDescent="0.25">
      <c r="B1362" s="3" t="s">
        <v>5</v>
      </c>
      <c r="C1362" s="3" t="s">
        <v>36</v>
      </c>
      <c r="D1362" s="9" t="s">
        <v>2287</v>
      </c>
      <c r="E1362" s="4">
        <v>1</v>
      </c>
      <c r="F1362" s="4">
        <v>7549.64</v>
      </c>
      <c r="G1362" s="16">
        <f t="shared" si="49"/>
        <v>7549.64</v>
      </c>
    </row>
    <row r="1363" spans="2:7" ht="14.25" customHeight="1" x14ac:dyDescent="0.25">
      <c r="B1363" s="5"/>
      <c r="C1363" s="5"/>
      <c r="D1363" s="10" t="s">
        <v>2288</v>
      </c>
      <c r="E1363" s="4">
        <v>1</v>
      </c>
      <c r="F1363" s="6">
        <f>SUM(G1350:G1362)</f>
        <v>20755.98</v>
      </c>
      <c r="G1363" s="17">
        <f t="shared" si="49"/>
        <v>20755.98</v>
      </c>
    </row>
    <row r="1364" spans="2:7" ht="14.25" customHeight="1" x14ac:dyDescent="0.25">
      <c r="B1364" s="61" t="s">
        <v>4</v>
      </c>
      <c r="C1364" s="67">
        <v>220328</v>
      </c>
      <c r="D1364" s="61" t="s">
        <v>2289</v>
      </c>
      <c r="E1364" s="62">
        <f>E1376</f>
        <v>1</v>
      </c>
      <c r="F1364" s="62">
        <f>F1376</f>
        <v>9139.5400000000009</v>
      </c>
      <c r="G1364" s="63">
        <f>G1376</f>
        <v>9139.5400000000009</v>
      </c>
    </row>
    <row r="1365" spans="2:7" ht="14.25" customHeight="1" x14ac:dyDescent="0.25">
      <c r="B1365" s="3" t="s">
        <v>5</v>
      </c>
      <c r="C1365" s="3" t="s">
        <v>36</v>
      </c>
      <c r="D1365" s="9" t="s">
        <v>1212</v>
      </c>
      <c r="E1365" s="4">
        <v>1</v>
      </c>
      <c r="F1365" s="4">
        <v>1299.26</v>
      </c>
      <c r="G1365" s="16">
        <f t="shared" ref="G1365:G1376" si="50">ROUND(E1365*F1365,2)</f>
        <v>1299.26</v>
      </c>
    </row>
    <row r="1366" spans="2:7" ht="14.25" customHeight="1" x14ac:dyDescent="0.25">
      <c r="B1366" s="3" t="s">
        <v>5</v>
      </c>
      <c r="C1366" s="3" t="s">
        <v>36</v>
      </c>
      <c r="D1366" s="9" t="s">
        <v>2213</v>
      </c>
      <c r="E1366" s="4">
        <v>1</v>
      </c>
      <c r="F1366" s="4">
        <v>40.049999999999997</v>
      </c>
      <c r="G1366" s="16">
        <f t="shared" si="50"/>
        <v>40.049999999999997</v>
      </c>
    </row>
    <row r="1367" spans="2:7" ht="14.25" customHeight="1" x14ac:dyDescent="0.25">
      <c r="B1367" s="3" t="s">
        <v>5</v>
      </c>
      <c r="C1367" s="3" t="s">
        <v>36</v>
      </c>
      <c r="D1367" s="9" t="s">
        <v>2214</v>
      </c>
      <c r="E1367" s="4">
        <v>2</v>
      </c>
      <c r="F1367" s="4">
        <v>489</v>
      </c>
      <c r="G1367" s="16">
        <f t="shared" si="50"/>
        <v>978</v>
      </c>
    </row>
    <row r="1368" spans="2:7" ht="14.25" customHeight="1" x14ac:dyDescent="0.25">
      <c r="B1368" s="3" t="s">
        <v>5</v>
      </c>
      <c r="C1368" s="3" t="s">
        <v>36</v>
      </c>
      <c r="D1368" s="9" t="s">
        <v>2215</v>
      </c>
      <c r="E1368" s="4">
        <v>2</v>
      </c>
      <c r="F1368" s="4">
        <v>333.12</v>
      </c>
      <c r="G1368" s="16">
        <f t="shared" si="50"/>
        <v>666.24</v>
      </c>
    </row>
    <row r="1369" spans="2:7" ht="14.25" customHeight="1" x14ac:dyDescent="0.25">
      <c r="B1369" s="3" t="s">
        <v>5</v>
      </c>
      <c r="C1369" s="3" t="s">
        <v>36</v>
      </c>
      <c r="D1369" s="9" t="s">
        <v>2216</v>
      </c>
      <c r="E1369" s="4">
        <v>4</v>
      </c>
      <c r="F1369" s="4">
        <v>166</v>
      </c>
      <c r="G1369" s="16">
        <f t="shared" si="50"/>
        <v>664</v>
      </c>
    </row>
    <row r="1370" spans="2:7" ht="14.25" customHeight="1" x14ac:dyDescent="0.25">
      <c r="B1370" s="3" t="s">
        <v>5</v>
      </c>
      <c r="C1370" s="3" t="s">
        <v>36</v>
      </c>
      <c r="D1370" s="9" t="s">
        <v>2217</v>
      </c>
      <c r="E1370" s="4">
        <v>3</v>
      </c>
      <c r="F1370" s="4">
        <v>200.42</v>
      </c>
      <c r="G1370" s="16">
        <f t="shared" si="50"/>
        <v>601.26</v>
      </c>
    </row>
    <row r="1371" spans="2:7" ht="14.25" customHeight="1" x14ac:dyDescent="0.25">
      <c r="B1371" s="3" t="s">
        <v>5</v>
      </c>
      <c r="C1371" s="3" t="s">
        <v>36</v>
      </c>
      <c r="D1371" s="9" t="s">
        <v>2218</v>
      </c>
      <c r="E1371" s="4">
        <v>2</v>
      </c>
      <c r="F1371" s="4">
        <v>221.16</v>
      </c>
      <c r="G1371" s="16">
        <f t="shared" si="50"/>
        <v>442.32</v>
      </c>
    </row>
    <row r="1372" spans="2:7" ht="14.25" customHeight="1" x14ac:dyDescent="0.25">
      <c r="B1372" s="3" t="s">
        <v>5</v>
      </c>
      <c r="C1372" s="3" t="s">
        <v>36</v>
      </c>
      <c r="D1372" s="9" t="s">
        <v>2213</v>
      </c>
      <c r="E1372" s="4">
        <v>11</v>
      </c>
      <c r="F1372" s="4">
        <v>46.15</v>
      </c>
      <c r="G1372" s="16">
        <f t="shared" si="50"/>
        <v>507.65</v>
      </c>
    </row>
    <row r="1373" spans="2:7" ht="14.25" customHeight="1" x14ac:dyDescent="0.25">
      <c r="B1373" s="3" t="s">
        <v>5</v>
      </c>
      <c r="C1373" s="3" t="s">
        <v>36</v>
      </c>
      <c r="D1373" s="9" t="s">
        <v>2219</v>
      </c>
      <c r="E1373" s="4">
        <v>2</v>
      </c>
      <c r="F1373" s="4">
        <v>43.24</v>
      </c>
      <c r="G1373" s="16">
        <f t="shared" si="50"/>
        <v>86.48</v>
      </c>
    </row>
    <row r="1374" spans="2:7" ht="14.25" customHeight="1" x14ac:dyDescent="0.25">
      <c r="B1374" s="3" t="s">
        <v>5</v>
      </c>
      <c r="C1374" s="3" t="s">
        <v>36</v>
      </c>
      <c r="D1374" s="9" t="s">
        <v>2220</v>
      </c>
      <c r="E1374" s="4">
        <v>2</v>
      </c>
      <c r="F1374" s="4">
        <v>125.47</v>
      </c>
      <c r="G1374" s="16">
        <f t="shared" si="50"/>
        <v>250.94</v>
      </c>
    </row>
    <row r="1375" spans="2:7" ht="14.25" customHeight="1" x14ac:dyDescent="0.25">
      <c r="B1375" s="3" t="s">
        <v>5</v>
      </c>
      <c r="C1375" s="3" t="s">
        <v>36</v>
      </c>
      <c r="D1375" s="9" t="s">
        <v>2290</v>
      </c>
      <c r="E1375" s="4">
        <v>1</v>
      </c>
      <c r="F1375" s="4">
        <v>3603.34</v>
      </c>
      <c r="G1375" s="16">
        <f t="shared" si="50"/>
        <v>3603.34</v>
      </c>
    </row>
    <row r="1376" spans="2:7" ht="14.25" customHeight="1" x14ac:dyDescent="0.25">
      <c r="B1376" s="5"/>
      <c r="C1376" s="5"/>
      <c r="D1376" s="10" t="s">
        <v>2291</v>
      </c>
      <c r="E1376" s="4">
        <v>1</v>
      </c>
      <c r="F1376" s="6">
        <f>SUM(G1365:G1375)</f>
        <v>9139.5400000000009</v>
      </c>
      <c r="G1376" s="17">
        <f t="shared" si="50"/>
        <v>9139.5400000000009</v>
      </c>
    </row>
    <row r="1377" spans="2:7" ht="14.25" customHeight="1" x14ac:dyDescent="0.25">
      <c r="B1377" s="61" t="s">
        <v>4</v>
      </c>
      <c r="C1377" s="67">
        <v>220329</v>
      </c>
      <c r="D1377" s="61" t="s">
        <v>2292</v>
      </c>
      <c r="E1377" s="62">
        <f>E1391</f>
        <v>1</v>
      </c>
      <c r="F1377" s="62">
        <f>F1391</f>
        <v>7046.78</v>
      </c>
      <c r="G1377" s="63">
        <f>G1391</f>
        <v>7046.78</v>
      </c>
    </row>
    <row r="1378" spans="2:7" ht="14.25" customHeight="1" x14ac:dyDescent="0.25">
      <c r="B1378" s="3" t="s">
        <v>5</v>
      </c>
      <c r="C1378" s="3" t="s">
        <v>36</v>
      </c>
      <c r="D1378" s="9" t="s">
        <v>1212</v>
      </c>
      <c r="E1378" s="4">
        <v>1</v>
      </c>
      <c r="F1378" s="4">
        <v>1299.26</v>
      </c>
      <c r="G1378" s="16">
        <f t="shared" ref="G1378:G1391" si="51">ROUND(E1378*F1378,2)</f>
        <v>1299.26</v>
      </c>
    </row>
    <row r="1379" spans="2:7" ht="14.25" customHeight="1" x14ac:dyDescent="0.25">
      <c r="B1379" s="3" t="s">
        <v>5</v>
      </c>
      <c r="C1379" s="3" t="s">
        <v>36</v>
      </c>
      <c r="D1379" s="9" t="s">
        <v>2213</v>
      </c>
      <c r="E1379" s="4">
        <v>1</v>
      </c>
      <c r="F1379" s="4">
        <v>40.049999999999997</v>
      </c>
      <c r="G1379" s="16">
        <f t="shared" si="51"/>
        <v>40.049999999999997</v>
      </c>
    </row>
    <row r="1380" spans="2:7" ht="14.25" customHeight="1" x14ac:dyDescent="0.25">
      <c r="B1380" s="3" t="s">
        <v>5</v>
      </c>
      <c r="C1380" s="3" t="s">
        <v>36</v>
      </c>
      <c r="D1380" s="9" t="s">
        <v>2214</v>
      </c>
      <c r="E1380" s="4">
        <v>1</v>
      </c>
      <c r="F1380" s="4">
        <v>142.38</v>
      </c>
      <c r="G1380" s="16">
        <f t="shared" si="51"/>
        <v>142.38</v>
      </c>
    </row>
    <row r="1381" spans="2:7" ht="14.25" customHeight="1" x14ac:dyDescent="0.25">
      <c r="B1381" s="3" t="s">
        <v>5</v>
      </c>
      <c r="C1381" s="3" t="s">
        <v>36</v>
      </c>
      <c r="D1381" s="9" t="s">
        <v>2213</v>
      </c>
      <c r="E1381" s="4">
        <v>1</v>
      </c>
      <c r="F1381" s="4">
        <v>346.61</v>
      </c>
      <c r="G1381" s="16">
        <f t="shared" si="51"/>
        <v>346.61</v>
      </c>
    </row>
    <row r="1382" spans="2:7" ht="14.25" customHeight="1" x14ac:dyDescent="0.25">
      <c r="B1382" s="3" t="s">
        <v>5</v>
      </c>
      <c r="C1382" s="3" t="s">
        <v>36</v>
      </c>
      <c r="D1382" s="9" t="s">
        <v>2215</v>
      </c>
      <c r="E1382" s="4">
        <v>2</v>
      </c>
      <c r="F1382" s="4">
        <v>333.12</v>
      </c>
      <c r="G1382" s="16">
        <f t="shared" si="51"/>
        <v>666.24</v>
      </c>
    </row>
    <row r="1383" spans="2:7" ht="14.25" customHeight="1" x14ac:dyDescent="0.25">
      <c r="B1383" s="3" t="s">
        <v>5</v>
      </c>
      <c r="C1383" s="3" t="s">
        <v>36</v>
      </c>
      <c r="D1383" s="9" t="s">
        <v>2216</v>
      </c>
      <c r="E1383" s="4">
        <v>3</v>
      </c>
      <c r="F1383" s="4">
        <v>166</v>
      </c>
      <c r="G1383" s="16">
        <f t="shared" si="51"/>
        <v>498</v>
      </c>
    </row>
    <row r="1384" spans="2:7" ht="14.25" customHeight="1" x14ac:dyDescent="0.25">
      <c r="B1384" s="3" t="s">
        <v>5</v>
      </c>
      <c r="C1384" s="3" t="s">
        <v>36</v>
      </c>
      <c r="D1384" s="9" t="s">
        <v>2217</v>
      </c>
      <c r="E1384" s="4">
        <v>2</v>
      </c>
      <c r="F1384" s="4">
        <v>200.42</v>
      </c>
      <c r="G1384" s="16">
        <f t="shared" si="51"/>
        <v>400.84</v>
      </c>
    </row>
    <row r="1385" spans="2:7" ht="14.25" customHeight="1" x14ac:dyDescent="0.25">
      <c r="B1385" s="3" t="s">
        <v>5</v>
      </c>
      <c r="C1385" s="3" t="s">
        <v>36</v>
      </c>
      <c r="D1385" s="9" t="s">
        <v>2218</v>
      </c>
      <c r="E1385" s="4">
        <v>1</v>
      </c>
      <c r="F1385" s="4">
        <v>221.16</v>
      </c>
      <c r="G1385" s="16">
        <f t="shared" si="51"/>
        <v>221.16</v>
      </c>
    </row>
    <row r="1386" spans="2:7" ht="14.25" customHeight="1" x14ac:dyDescent="0.25">
      <c r="B1386" s="3" t="s">
        <v>5</v>
      </c>
      <c r="C1386" s="3" t="s">
        <v>36</v>
      </c>
      <c r="D1386" s="9" t="s">
        <v>2213</v>
      </c>
      <c r="E1386" s="4">
        <v>8</v>
      </c>
      <c r="F1386" s="4">
        <v>46.15</v>
      </c>
      <c r="G1386" s="16">
        <f t="shared" si="51"/>
        <v>369.2</v>
      </c>
    </row>
    <row r="1387" spans="2:7" ht="14.25" customHeight="1" x14ac:dyDescent="0.25">
      <c r="B1387" s="3" t="s">
        <v>5</v>
      </c>
      <c r="C1387" s="3" t="s">
        <v>36</v>
      </c>
      <c r="D1387" s="9" t="s">
        <v>2219</v>
      </c>
      <c r="E1387" s="4">
        <v>1</v>
      </c>
      <c r="F1387" s="4">
        <v>43.24</v>
      </c>
      <c r="G1387" s="16">
        <f t="shared" si="51"/>
        <v>43.24</v>
      </c>
    </row>
    <row r="1388" spans="2:7" ht="14.25" customHeight="1" x14ac:dyDescent="0.25">
      <c r="B1388" s="3" t="s">
        <v>5</v>
      </c>
      <c r="C1388" s="3" t="s">
        <v>36</v>
      </c>
      <c r="D1388" s="9" t="s">
        <v>2220</v>
      </c>
      <c r="E1388" s="4">
        <v>1</v>
      </c>
      <c r="F1388" s="4">
        <v>84.23</v>
      </c>
      <c r="G1388" s="16">
        <f t="shared" si="51"/>
        <v>84.23</v>
      </c>
    </row>
    <row r="1389" spans="2:7" ht="14.25" customHeight="1" x14ac:dyDescent="0.25">
      <c r="B1389" s="3" t="s">
        <v>5</v>
      </c>
      <c r="C1389" s="3" t="s">
        <v>36</v>
      </c>
      <c r="D1389" s="9" t="s">
        <v>2221</v>
      </c>
      <c r="E1389" s="4">
        <v>1</v>
      </c>
      <c r="F1389" s="4">
        <v>41.25</v>
      </c>
      <c r="G1389" s="16">
        <f t="shared" si="51"/>
        <v>41.25</v>
      </c>
    </row>
    <row r="1390" spans="2:7" ht="14.25" customHeight="1" x14ac:dyDescent="0.25">
      <c r="B1390" s="3" t="s">
        <v>5</v>
      </c>
      <c r="C1390" s="3" t="s">
        <v>36</v>
      </c>
      <c r="D1390" s="9" t="s">
        <v>2293</v>
      </c>
      <c r="E1390" s="4">
        <v>1</v>
      </c>
      <c r="F1390" s="4">
        <v>2894.32</v>
      </c>
      <c r="G1390" s="16">
        <f t="shared" si="51"/>
        <v>2894.32</v>
      </c>
    </row>
    <row r="1391" spans="2:7" ht="14.25" customHeight="1" x14ac:dyDescent="0.25">
      <c r="B1391" s="5"/>
      <c r="C1391" s="5"/>
      <c r="D1391" s="10" t="s">
        <v>2294</v>
      </c>
      <c r="E1391" s="4">
        <v>1</v>
      </c>
      <c r="F1391" s="6">
        <f>SUM(G1378:G1390)</f>
        <v>7046.78</v>
      </c>
      <c r="G1391" s="17">
        <f t="shared" si="51"/>
        <v>7046.78</v>
      </c>
    </row>
    <row r="1392" spans="2:7" ht="14.25" customHeight="1" x14ac:dyDescent="0.25">
      <c r="B1392" s="61" t="s">
        <v>4</v>
      </c>
      <c r="C1392" s="67">
        <v>220330</v>
      </c>
      <c r="D1392" s="61" t="s">
        <v>2295</v>
      </c>
      <c r="E1392" s="62">
        <f>E1406</f>
        <v>1</v>
      </c>
      <c r="F1392" s="62">
        <f>F1406</f>
        <v>6065.11</v>
      </c>
      <c r="G1392" s="63">
        <f>G1406</f>
        <v>6065.11</v>
      </c>
    </row>
    <row r="1393" spans="2:7" ht="14.25" customHeight="1" x14ac:dyDescent="0.25">
      <c r="B1393" s="3" t="s">
        <v>5</v>
      </c>
      <c r="C1393" s="3" t="s">
        <v>36</v>
      </c>
      <c r="D1393" s="9" t="s">
        <v>1212</v>
      </c>
      <c r="E1393" s="4">
        <v>1</v>
      </c>
      <c r="F1393" s="4">
        <v>1299.26</v>
      </c>
      <c r="G1393" s="16">
        <f t="shared" ref="G1393:G1406" si="52">ROUND(E1393*F1393,2)</f>
        <v>1299.26</v>
      </c>
    </row>
    <row r="1394" spans="2:7" ht="14.25" customHeight="1" x14ac:dyDescent="0.25">
      <c r="B1394" s="3" t="s">
        <v>5</v>
      </c>
      <c r="C1394" s="3" t="s">
        <v>36</v>
      </c>
      <c r="D1394" s="9" t="s">
        <v>2213</v>
      </c>
      <c r="E1394" s="4">
        <v>1</v>
      </c>
      <c r="F1394" s="4">
        <v>40.049999999999997</v>
      </c>
      <c r="G1394" s="16">
        <f t="shared" si="52"/>
        <v>40.049999999999997</v>
      </c>
    </row>
    <row r="1395" spans="2:7" ht="14.25" customHeight="1" x14ac:dyDescent="0.25">
      <c r="B1395" s="3" t="s">
        <v>5</v>
      </c>
      <c r="C1395" s="3" t="s">
        <v>36</v>
      </c>
      <c r="D1395" s="9" t="s">
        <v>2214</v>
      </c>
      <c r="E1395" s="4">
        <v>1</v>
      </c>
      <c r="F1395" s="4">
        <v>142.38</v>
      </c>
      <c r="G1395" s="16">
        <f t="shared" si="52"/>
        <v>142.38</v>
      </c>
    </row>
    <row r="1396" spans="2:7" ht="14.25" customHeight="1" x14ac:dyDescent="0.25">
      <c r="B1396" s="3" t="s">
        <v>5</v>
      </c>
      <c r="C1396" s="3" t="s">
        <v>36</v>
      </c>
      <c r="D1396" s="9" t="s">
        <v>2213</v>
      </c>
      <c r="E1396" s="4">
        <v>1</v>
      </c>
      <c r="F1396" s="4">
        <v>346.61</v>
      </c>
      <c r="G1396" s="16">
        <f t="shared" si="52"/>
        <v>346.61</v>
      </c>
    </row>
    <row r="1397" spans="2:7" ht="14.25" customHeight="1" x14ac:dyDescent="0.25">
      <c r="B1397" s="3" t="s">
        <v>5</v>
      </c>
      <c r="C1397" s="3" t="s">
        <v>36</v>
      </c>
      <c r="D1397" s="9" t="s">
        <v>2215</v>
      </c>
      <c r="E1397" s="4">
        <v>1</v>
      </c>
      <c r="F1397" s="4">
        <v>333.12</v>
      </c>
      <c r="G1397" s="16">
        <f t="shared" si="52"/>
        <v>333.12</v>
      </c>
    </row>
    <row r="1398" spans="2:7" ht="14.25" customHeight="1" x14ac:dyDescent="0.25">
      <c r="B1398" s="3" t="s">
        <v>5</v>
      </c>
      <c r="C1398" s="3" t="s">
        <v>36</v>
      </c>
      <c r="D1398" s="9" t="s">
        <v>2216</v>
      </c>
      <c r="E1398" s="4">
        <v>2</v>
      </c>
      <c r="F1398" s="4">
        <v>166</v>
      </c>
      <c r="G1398" s="16">
        <f t="shared" si="52"/>
        <v>332</v>
      </c>
    </row>
    <row r="1399" spans="2:7" ht="14.25" customHeight="1" x14ac:dyDescent="0.25">
      <c r="B1399" s="3" t="s">
        <v>5</v>
      </c>
      <c r="C1399" s="3" t="s">
        <v>36</v>
      </c>
      <c r="D1399" s="9" t="s">
        <v>2217</v>
      </c>
      <c r="E1399" s="4">
        <v>2</v>
      </c>
      <c r="F1399" s="4">
        <v>200.42</v>
      </c>
      <c r="G1399" s="16">
        <f t="shared" si="52"/>
        <v>400.84</v>
      </c>
    </row>
    <row r="1400" spans="2:7" ht="14.25" customHeight="1" x14ac:dyDescent="0.25">
      <c r="B1400" s="3" t="s">
        <v>5</v>
      </c>
      <c r="C1400" s="3" t="s">
        <v>36</v>
      </c>
      <c r="D1400" s="9" t="s">
        <v>2218</v>
      </c>
      <c r="E1400" s="4">
        <v>1</v>
      </c>
      <c r="F1400" s="4">
        <v>221.16</v>
      </c>
      <c r="G1400" s="16">
        <f t="shared" si="52"/>
        <v>221.16</v>
      </c>
    </row>
    <row r="1401" spans="2:7" ht="14.25" customHeight="1" x14ac:dyDescent="0.25">
      <c r="B1401" s="3" t="s">
        <v>5</v>
      </c>
      <c r="C1401" s="3" t="s">
        <v>36</v>
      </c>
      <c r="D1401" s="9" t="s">
        <v>2213</v>
      </c>
      <c r="E1401" s="4">
        <v>6</v>
      </c>
      <c r="F1401" s="4">
        <v>46.15</v>
      </c>
      <c r="G1401" s="16">
        <f t="shared" si="52"/>
        <v>276.89999999999998</v>
      </c>
    </row>
    <row r="1402" spans="2:7" ht="14.25" customHeight="1" x14ac:dyDescent="0.25">
      <c r="B1402" s="3" t="s">
        <v>5</v>
      </c>
      <c r="C1402" s="3" t="s">
        <v>36</v>
      </c>
      <c r="D1402" s="9" t="s">
        <v>2219</v>
      </c>
      <c r="E1402" s="4">
        <v>1</v>
      </c>
      <c r="F1402" s="4">
        <v>43.24</v>
      </c>
      <c r="G1402" s="16">
        <f t="shared" si="52"/>
        <v>43.24</v>
      </c>
    </row>
    <row r="1403" spans="2:7" ht="14.25" customHeight="1" x14ac:dyDescent="0.25">
      <c r="B1403" s="3" t="s">
        <v>5</v>
      </c>
      <c r="C1403" s="3" t="s">
        <v>36</v>
      </c>
      <c r="D1403" s="9" t="s">
        <v>2220</v>
      </c>
      <c r="E1403" s="4">
        <v>1</v>
      </c>
      <c r="F1403" s="4">
        <v>84.23</v>
      </c>
      <c r="G1403" s="16">
        <f t="shared" si="52"/>
        <v>84.23</v>
      </c>
    </row>
    <row r="1404" spans="2:7" ht="14.25" customHeight="1" x14ac:dyDescent="0.25">
      <c r="B1404" s="3" t="s">
        <v>5</v>
      </c>
      <c r="C1404" s="3" t="s">
        <v>36</v>
      </c>
      <c r="D1404" s="9" t="s">
        <v>2221</v>
      </c>
      <c r="E1404" s="4">
        <v>1</v>
      </c>
      <c r="F1404" s="4">
        <v>41.25</v>
      </c>
      <c r="G1404" s="16">
        <f t="shared" si="52"/>
        <v>41.25</v>
      </c>
    </row>
    <row r="1405" spans="2:7" ht="14.25" customHeight="1" x14ac:dyDescent="0.25">
      <c r="B1405" s="3" t="s">
        <v>5</v>
      </c>
      <c r="C1405" s="3" t="s">
        <v>36</v>
      </c>
      <c r="D1405" s="9" t="s">
        <v>2296</v>
      </c>
      <c r="E1405" s="4">
        <v>1</v>
      </c>
      <c r="F1405" s="4">
        <v>2504.0700000000002</v>
      </c>
      <c r="G1405" s="16">
        <f t="shared" si="52"/>
        <v>2504.0700000000002</v>
      </c>
    </row>
    <row r="1406" spans="2:7" ht="14.25" customHeight="1" x14ac:dyDescent="0.25">
      <c r="B1406" s="5"/>
      <c r="C1406" s="5"/>
      <c r="D1406" s="10" t="s">
        <v>2297</v>
      </c>
      <c r="E1406" s="4">
        <v>1</v>
      </c>
      <c r="F1406" s="6">
        <f>SUM(G1393:G1405)</f>
        <v>6065.11</v>
      </c>
      <c r="G1406" s="17">
        <f t="shared" si="52"/>
        <v>6065.11</v>
      </c>
    </row>
    <row r="1407" spans="2:7" ht="14.25" customHeight="1" x14ac:dyDescent="0.25">
      <c r="B1407" s="61" t="s">
        <v>4</v>
      </c>
      <c r="C1407" s="67">
        <v>220331</v>
      </c>
      <c r="D1407" s="61" t="s">
        <v>2298</v>
      </c>
      <c r="E1407" s="62">
        <f>E1410</f>
        <v>1</v>
      </c>
      <c r="F1407" s="62">
        <f>F1410</f>
        <v>1184.3</v>
      </c>
      <c r="G1407" s="63">
        <f>G1410</f>
        <v>1184.3</v>
      </c>
    </row>
    <row r="1408" spans="2:7" ht="14.25" customHeight="1" x14ac:dyDescent="0.25">
      <c r="B1408" s="3" t="s">
        <v>5</v>
      </c>
      <c r="C1408" s="3" t="s">
        <v>36</v>
      </c>
      <c r="D1408" s="9" t="s">
        <v>1212</v>
      </c>
      <c r="E1408" s="4">
        <v>1</v>
      </c>
      <c r="F1408" s="4">
        <v>516.49</v>
      </c>
      <c r="G1408" s="16">
        <f>ROUND(E1408*F1408,2)</f>
        <v>516.49</v>
      </c>
    </row>
    <row r="1409" spans="2:7" ht="14.25" customHeight="1" x14ac:dyDescent="0.25">
      <c r="B1409" s="3" t="s">
        <v>5</v>
      </c>
      <c r="C1409" s="3" t="s">
        <v>36</v>
      </c>
      <c r="D1409" s="9" t="s">
        <v>2299</v>
      </c>
      <c r="E1409" s="4">
        <v>1</v>
      </c>
      <c r="F1409" s="4">
        <v>667.81</v>
      </c>
      <c r="G1409" s="16">
        <f>ROUND(E1409*F1409,2)</f>
        <v>667.81</v>
      </c>
    </row>
    <row r="1410" spans="2:7" ht="14.25" customHeight="1" x14ac:dyDescent="0.25">
      <c r="B1410" s="5"/>
      <c r="C1410" s="5"/>
      <c r="D1410" s="10" t="s">
        <v>2300</v>
      </c>
      <c r="E1410" s="4">
        <v>1</v>
      </c>
      <c r="F1410" s="6">
        <f>SUM(G1408:G1409)</f>
        <v>1184.3</v>
      </c>
      <c r="G1410" s="17">
        <f>ROUND(E1410*F1410,2)</f>
        <v>1184.3</v>
      </c>
    </row>
    <row r="1411" spans="2:7" ht="14.25" customHeight="1" x14ac:dyDescent="0.25">
      <c r="B1411" s="61" t="s">
        <v>4</v>
      </c>
      <c r="C1411" s="67">
        <v>220332</v>
      </c>
      <c r="D1411" s="61" t="s">
        <v>2301</v>
      </c>
      <c r="E1411" s="62">
        <f>E1425</f>
        <v>1</v>
      </c>
      <c r="F1411" s="62">
        <f>F1425</f>
        <v>5354.39</v>
      </c>
      <c r="G1411" s="63">
        <f>G1425</f>
        <v>5354.39</v>
      </c>
    </row>
    <row r="1412" spans="2:7" ht="14.25" customHeight="1" x14ac:dyDescent="0.25">
      <c r="B1412" s="3" t="s">
        <v>5</v>
      </c>
      <c r="C1412" s="3" t="s">
        <v>36</v>
      </c>
      <c r="D1412" s="9" t="s">
        <v>1212</v>
      </c>
      <c r="E1412" s="4">
        <v>1</v>
      </c>
      <c r="F1412" s="4">
        <v>1299.26</v>
      </c>
      <c r="G1412" s="16">
        <f t="shared" ref="G1412:G1425" si="53">ROUND(E1412*F1412,2)</f>
        <v>1299.26</v>
      </c>
    </row>
    <row r="1413" spans="2:7" ht="14.25" customHeight="1" x14ac:dyDescent="0.25">
      <c r="B1413" s="3" t="s">
        <v>5</v>
      </c>
      <c r="C1413" s="3" t="s">
        <v>36</v>
      </c>
      <c r="D1413" s="9" t="s">
        <v>2213</v>
      </c>
      <c r="E1413" s="4">
        <v>1</v>
      </c>
      <c r="F1413" s="4">
        <v>40.049999999999997</v>
      </c>
      <c r="G1413" s="16">
        <f t="shared" si="53"/>
        <v>40.049999999999997</v>
      </c>
    </row>
    <row r="1414" spans="2:7" ht="14.25" customHeight="1" x14ac:dyDescent="0.25">
      <c r="B1414" s="3" t="s">
        <v>5</v>
      </c>
      <c r="C1414" s="3" t="s">
        <v>36</v>
      </c>
      <c r="D1414" s="9" t="s">
        <v>2214</v>
      </c>
      <c r="E1414" s="4">
        <v>1</v>
      </c>
      <c r="F1414" s="4">
        <v>142.38</v>
      </c>
      <c r="G1414" s="16">
        <f t="shared" si="53"/>
        <v>142.38</v>
      </c>
    </row>
    <row r="1415" spans="2:7" ht="14.25" customHeight="1" x14ac:dyDescent="0.25">
      <c r="B1415" s="3" t="s">
        <v>5</v>
      </c>
      <c r="C1415" s="3" t="s">
        <v>36</v>
      </c>
      <c r="D1415" s="9" t="s">
        <v>2213</v>
      </c>
      <c r="E1415" s="4">
        <v>1</v>
      </c>
      <c r="F1415" s="4">
        <v>346.61</v>
      </c>
      <c r="G1415" s="16">
        <f t="shared" si="53"/>
        <v>346.61</v>
      </c>
    </row>
    <row r="1416" spans="2:7" ht="14.25" customHeight="1" x14ac:dyDescent="0.25">
      <c r="B1416" s="3" t="s">
        <v>5</v>
      </c>
      <c r="C1416" s="3" t="s">
        <v>36</v>
      </c>
      <c r="D1416" s="9" t="s">
        <v>2215</v>
      </c>
      <c r="E1416" s="4">
        <v>1</v>
      </c>
      <c r="F1416" s="4">
        <v>333.12</v>
      </c>
      <c r="G1416" s="16">
        <f t="shared" si="53"/>
        <v>333.12</v>
      </c>
    </row>
    <row r="1417" spans="2:7" ht="14.25" customHeight="1" x14ac:dyDescent="0.25">
      <c r="B1417" s="3" t="s">
        <v>5</v>
      </c>
      <c r="C1417" s="3" t="s">
        <v>36</v>
      </c>
      <c r="D1417" s="9" t="s">
        <v>2216</v>
      </c>
      <c r="E1417" s="4">
        <v>4</v>
      </c>
      <c r="F1417" s="4">
        <v>166</v>
      </c>
      <c r="G1417" s="16">
        <f t="shared" si="53"/>
        <v>664</v>
      </c>
    </row>
    <row r="1418" spans="2:7" ht="14.25" customHeight="1" x14ac:dyDescent="0.25">
      <c r="B1418" s="3" t="s">
        <v>5</v>
      </c>
      <c r="C1418" s="3" t="s">
        <v>36</v>
      </c>
      <c r="D1418" s="9" t="s">
        <v>2217</v>
      </c>
      <c r="E1418" s="4">
        <v>1</v>
      </c>
      <c r="F1418" s="4">
        <v>200.42</v>
      </c>
      <c r="G1418" s="16">
        <f t="shared" si="53"/>
        <v>200.42</v>
      </c>
    </row>
    <row r="1419" spans="2:7" ht="14.25" customHeight="1" x14ac:dyDescent="0.25">
      <c r="B1419" s="3" t="s">
        <v>5</v>
      </c>
      <c r="C1419" s="3" t="s">
        <v>36</v>
      </c>
      <c r="D1419" s="9" t="s">
        <v>2218</v>
      </c>
      <c r="E1419" s="4">
        <v>1</v>
      </c>
      <c r="F1419" s="4">
        <v>221.16</v>
      </c>
      <c r="G1419" s="16">
        <f t="shared" si="53"/>
        <v>221.16</v>
      </c>
    </row>
    <row r="1420" spans="2:7" ht="14.25" customHeight="1" x14ac:dyDescent="0.25">
      <c r="B1420" s="3" t="s">
        <v>5</v>
      </c>
      <c r="C1420" s="3" t="s">
        <v>36</v>
      </c>
      <c r="D1420" s="9" t="s">
        <v>2213</v>
      </c>
      <c r="E1420" s="4">
        <v>7</v>
      </c>
      <c r="F1420" s="4">
        <v>46.15</v>
      </c>
      <c r="G1420" s="16">
        <f t="shared" si="53"/>
        <v>323.05</v>
      </c>
    </row>
    <row r="1421" spans="2:7" ht="14.25" customHeight="1" x14ac:dyDescent="0.25">
      <c r="B1421" s="3" t="s">
        <v>5</v>
      </c>
      <c r="C1421" s="3" t="s">
        <v>36</v>
      </c>
      <c r="D1421" s="9" t="s">
        <v>2219</v>
      </c>
      <c r="E1421" s="4">
        <v>1</v>
      </c>
      <c r="F1421" s="4">
        <v>43.24</v>
      </c>
      <c r="G1421" s="16">
        <f t="shared" si="53"/>
        <v>43.24</v>
      </c>
    </row>
    <row r="1422" spans="2:7" ht="14.25" customHeight="1" x14ac:dyDescent="0.25">
      <c r="B1422" s="3" t="s">
        <v>5</v>
      </c>
      <c r="C1422" s="3" t="s">
        <v>36</v>
      </c>
      <c r="D1422" s="9" t="s">
        <v>2220</v>
      </c>
      <c r="E1422" s="4">
        <v>1</v>
      </c>
      <c r="F1422" s="4">
        <v>84.23</v>
      </c>
      <c r="G1422" s="16">
        <f t="shared" si="53"/>
        <v>84.23</v>
      </c>
    </row>
    <row r="1423" spans="2:7" ht="14.25" customHeight="1" x14ac:dyDescent="0.25">
      <c r="B1423" s="3" t="s">
        <v>5</v>
      </c>
      <c r="C1423" s="3" t="s">
        <v>36</v>
      </c>
      <c r="D1423" s="9" t="s">
        <v>2221</v>
      </c>
      <c r="E1423" s="4">
        <v>1</v>
      </c>
      <c r="F1423" s="4">
        <v>41.25</v>
      </c>
      <c r="G1423" s="16">
        <f t="shared" si="53"/>
        <v>41.25</v>
      </c>
    </row>
    <row r="1424" spans="2:7" ht="14.25" customHeight="1" x14ac:dyDescent="0.25">
      <c r="B1424" s="3" t="s">
        <v>5</v>
      </c>
      <c r="C1424" s="3" t="s">
        <v>36</v>
      </c>
      <c r="D1424" s="9" t="s">
        <v>2302</v>
      </c>
      <c r="E1424" s="4">
        <v>1</v>
      </c>
      <c r="F1424" s="4">
        <v>1615.62</v>
      </c>
      <c r="G1424" s="16">
        <f t="shared" si="53"/>
        <v>1615.62</v>
      </c>
    </row>
    <row r="1425" spans="1:7" ht="14.25" customHeight="1" x14ac:dyDescent="0.25">
      <c r="B1425" s="5"/>
      <c r="C1425" s="5"/>
      <c r="D1425" s="10" t="s">
        <v>2303</v>
      </c>
      <c r="E1425" s="4">
        <v>1</v>
      </c>
      <c r="F1425" s="6">
        <f>SUM(G1412:G1424)</f>
        <v>5354.39</v>
      </c>
      <c r="G1425" s="17">
        <f t="shared" si="53"/>
        <v>5354.39</v>
      </c>
    </row>
    <row r="1426" spans="1:7" ht="14.25" customHeight="1" x14ac:dyDescent="0.25">
      <c r="A1426" s="58"/>
      <c r="B1426" s="67" t="s">
        <v>4</v>
      </c>
      <c r="C1426" s="61">
        <v>220333</v>
      </c>
      <c r="D1426" s="61" t="s">
        <v>2304</v>
      </c>
      <c r="E1426" s="62">
        <f>E1429</f>
        <v>1</v>
      </c>
      <c r="F1426" s="63">
        <f>F1429</f>
        <v>1184.3</v>
      </c>
      <c r="G1426" s="63">
        <f>G1429</f>
        <v>1184.3</v>
      </c>
    </row>
    <row r="1427" spans="1:7" ht="14.25" customHeight="1" x14ac:dyDescent="0.25">
      <c r="B1427" s="3" t="s">
        <v>5</v>
      </c>
      <c r="C1427" s="3" t="s">
        <v>36</v>
      </c>
      <c r="D1427" s="9" t="s">
        <v>1212</v>
      </c>
      <c r="E1427" s="4">
        <v>1</v>
      </c>
      <c r="F1427" s="4">
        <v>516.49</v>
      </c>
      <c r="G1427" s="16">
        <f>ROUND(E1427*F1427,2)</f>
        <v>516.49</v>
      </c>
    </row>
    <row r="1428" spans="1:7" ht="14.25" customHeight="1" x14ac:dyDescent="0.25">
      <c r="B1428" s="3" t="s">
        <v>5</v>
      </c>
      <c r="C1428" s="3" t="s">
        <v>36</v>
      </c>
      <c r="D1428" s="9" t="s">
        <v>2305</v>
      </c>
      <c r="E1428" s="4">
        <v>1</v>
      </c>
      <c r="F1428" s="4">
        <v>667.81</v>
      </c>
      <c r="G1428" s="16">
        <f>ROUND(E1428*F1428,2)</f>
        <v>667.81</v>
      </c>
    </row>
    <row r="1429" spans="1:7" ht="14.25" customHeight="1" x14ac:dyDescent="0.25">
      <c r="B1429" s="5"/>
      <c r="C1429" s="5"/>
      <c r="D1429" s="10" t="s">
        <v>2306</v>
      </c>
      <c r="E1429" s="4">
        <v>1</v>
      </c>
      <c r="F1429" s="6">
        <f>SUM(G1427:G1428)</f>
        <v>1184.3</v>
      </c>
      <c r="G1429" s="17">
        <f>ROUND(E1429*F1429,2)</f>
        <v>1184.3</v>
      </c>
    </row>
    <row r="1430" spans="1:7" ht="14.25" customHeight="1" x14ac:dyDescent="0.25">
      <c r="B1430" s="61" t="s">
        <v>4</v>
      </c>
      <c r="C1430" s="67">
        <v>220334</v>
      </c>
      <c r="D1430" s="61" t="s">
        <v>2307</v>
      </c>
      <c r="E1430" s="62">
        <f>E1445</f>
        <v>1</v>
      </c>
      <c r="F1430" s="62">
        <f>F1445</f>
        <v>8345.07</v>
      </c>
      <c r="G1430" s="63">
        <f>G1445</f>
        <v>8345.07</v>
      </c>
    </row>
    <row r="1431" spans="1:7" ht="14.25" customHeight="1" x14ac:dyDescent="0.25">
      <c r="B1431" s="3" t="s">
        <v>5</v>
      </c>
      <c r="C1431" s="3" t="s">
        <v>36</v>
      </c>
      <c r="D1431" s="9" t="s">
        <v>1212</v>
      </c>
      <c r="E1431" s="4">
        <v>1</v>
      </c>
      <c r="F1431" s="4">
        <v>1299.26</v>
      </c>
      <c r="G1431" s="16">
        <f t="shared" ref="G1431:G1445" si="54">ROUND(E1431*F1431,2)</f>
        <v>1299.26</v>
      </c>
    </row>
    <row r="1432" spans="1:7" ht="14.25" customHeight="1" x14ac:dyDescent="0.25">
      <c r="B1432" s="3" t="s">
        <v>5</v>
      </c>
      <c r="C1432" s="3" t="s">
        <v>36</v>
      </c>
      <c r="D1432" s="9" t="s">
        <v>2213</v>
      </c>
      <c r="E1432" s="4">
        <v>1</v>
      </c>
      <c r="F1432" s="4">
        <v>40.049999999999997</v>
      </c>
      <c r="G1432" s="16">
        <f t="shared" si="54"/>
        <v>40.049999999999997</v>
      </c>
    </row>
    <row r="1433" spans="1:7" ht="14.25" customHeight="1" x14ac:dyDescent="0.25">
      <c r="B1433" s="3" t="s">
        <v>5</v>
      </c>
      <c r="C1433" s="3" t="s">
        <v>36</v>
      </c>
      <c r="D1433" s="9" t="s">
        <v>2214</v>
      </c>
      <c r="E1433" s="4">
        <v>1</v>
      </c>
      <c r="F1433" s="4">
        <v>142.38</v>
      </c>
      <c r="G1433" s="16">
        <f t="shared" si="54"/>
        <v>142.38</v>
      </c>
    </row>
    <row r="1434" spans="1:7" ht="14.25" customHeight="1" x14ac:dyDescent="0.25">
      <c r="B1434" s="3" t="s">
        <v>5</v>
      </c>
      <c r="C1434" s="3" t="s">
        <v>36</v>
      </c>
      <c r="D1434" s="9" t="s">
        <v>2213</v>
      </c>
      <c r="E1434" s="4">
        <v>1</v>
      </c>
      <c r="F1434" s="4">
        <v>346.61</v>
      </c>
      <c r="G1434" s="16">
        <f t="shared" si="54"/>
        <v>346.61</v>
      </c>
    </row>
    <row r="1435" spans="1:7" ht="14.25" customHeight="1" x14ac:dyDescent="0.25">
      <c r="B1435" s="3" t="s">
        <v>5</v>
      </c>
      <c r="C1435" s="3" t="s">
        <v>36</v>
      </c>
      <c r="D1435" s="9" t="s">
        <v>2215</v>
      </c>
      <c r="E1435" s="4">
        <v>1</v>
      </c>
      <c r="F1435" s="4">
        <v>333.12</v>
      </c>
      <c r="G1435" s="16">
        <f t="shared" si="54"/>
        <v>333.12</v>
      </c>
    </row>
    <row r="1436" spans="1:7" ht="14.25" customHeight="1" x14ac:dyDescent="0.25">
      <c r="B1436" s="3" t="s">
        <v>5</v>
      </c>
      <c r="C1436" s="3" t="s">
        <v>36</v>
      </c>
      <c r="D1436" s="9" t="s">
        <v>2216</v>
      </c>
      <c r="E1436" s="4">
        <v>3</v>
      </c>
      <c r="F1436" s="4">
        <v>166</v>
      </c>
      <c r="G1436" s="16">
        <f t="shared" si="54"/>
        <v>498</v>
      </c>
    </row>
    <row r="1437" spans="1:7" ht="14.25" customHeight="1" x14ac:dyDescent="0.25">
      <c r="B1437" s="3" t="s">
        <v>5</v>
      </c>
      <c r="C1437" s="3" t="s">
        <v>36</v>
      </c>
      <c r="D1437" s="9" t="s">
        <v>2217</v>
      </c>
      <c r="E1437" s="4">
        <v>1</v>
      </c>
      <c r="F1437" s="4">
        <v>200.42</v>
      </c>
      <c r="G1437" s="16">
        <f t="shared" si="54"/>
        <v>200.42</v>
      </c>
    </row>
    <row r="1438" spans="1:7" ht="14.25" customHeight="1" x14ac:dyDescent="0.25">
      <c r="B1438" s="3" t="s">
        <v>5</v>
      </c>
      <c r="C1438" s="3" t="s">
        <v>36</v>
      </c>
      <c r="D1438" s="9" t="s">
        <v>2218</v>
      </c>
      <c r="E1438" s="4">
        <v>1</v>
      </c>
      <c r="F1438" s="4">
        <v>221.16</v>
      </c>
      <c r="G1438" s="16">
        <f t="shared" si="54"/>
        <v>221.16</v>
      </c>
    </row>
    <row r="1439" spans="1:7" ht="14.25" customHeight="1" x14ac:dyDescent="0.25">
      <c r="B1439" s="3" t="s">
        <v>5</v>
      </c>
      <c r="C1439" s="3" t="s">
        <v>36</v>
      </c>
      <c r="D1439" s="9" t="s">
        <v>2213</v>
      </c>
      <c r="E1439" s="4">
        <v>6</v>
      </c>
      <c r="F1439" s="4">
        <v>46.15</v>
      </c>
      <c r="G1439" s="16">
        <f t="shared" si="54"/>
        <v>276.89999999999998</v>
      </c>
    </row>
    <row r="1440" spans="1:7" ht="14.25" customHeight="1" x14ac:dyDescent="0.25">
      <c r="B1440" s="3" t="s">
        <v>5</v>
      </c>
      <c r="C1440" s="3" t="s">
        <v>36</v>
      </c>
      <c r="D1440" s="9" t="s">
        <v>2219</v>
      </c>
      <c r="E1440" s="4">
        <v>1</v>
      </c>
      <c r="F1440" s="4">
        <v>43.24</v>
      </c>
      <c r="G1440" s="16">
        <f t="shared" si="54"/>
        <v>43.24</v>
      </c>
    </row>
    <row r="1441" spans="2:7" ht="14.25" customHeight="1" x14ac:dyDescent="0.25">
      <c r="B1441" s="3" t="s">
        <v>5</v>
      </c>
      <c r="C1441" s="3" t="s">
        <v>36</v>
      </c>
      <c r="D1441" s="9" t="s">
        <v>2220</v>
      </c>
      <c r="E1441" s="4">
        <v>1</v>
      </c>
      <c r="F1441" s="4">
        <v>84.23</v>
      </c>
      <c r="G1441" s="16">
        <f t="shared" si="54"/>
        <v>84.23</v>
      </c>
    </row>
    <row r="1442" spans="2:7" ht="14.25" customHeight="1" x14ac:dyDescent="0.25">
      <c r="B1442" s="3" t="s">
        <v>5</v>
      </c>
      <c r="C1442" s="3" t="s">
        <v>36</v>
      </c>
      <c r="D1442" s="9" t="s">
        <v>2221</v>
      </c>
      <c r="E1442" s="4">
        <v>1</v>
      </c>
      <c r="F1442" s="4">
        <v>41.25</v>
      </c>
      <c r="G1442" s="16">
        <f t="shared" si="54"/>
        <v>41.25</v>
      </c>
    </row>
    <row r="1443" spans="2:7" ht="14.25" customHeight="1" x14ac:dyDescent="0.25">
      <c r="B1443" s="3" t="s">
        <v>5</v>
      </c>
      <c r="C1443" s="3" t="s">
        <v>36</v>
      </c>
      <c r="D1443" s="9" t="s">
        <v>2308</v>
      </c>
      <c r="E1443" s="4">
        <v>6</v>
      </c>
      <c r="F1443" s="4">
        <v>403.31</v>
      </c>
      <c r="G1443" s="16">
        <f t="shared" si="54"/>
        <v>2419.86</v>
      </c>
    </row>
    <row r="1444" spans="2:7" ht="14.25" customHeight="1" x14ac:dyDescent="0.25">
      <c r="B1444" s="3" t="s">
        <v>5</v>
      </c>
      <c r="C1444" s="3" t="s">
        <v>36</v>
      </c>
      <c r="D1444" s="9" t="s">
        <v>2309</v>
      </c>
      <c r="E1444" s="4">
        <v>1</v>
      </c>
      <c r="F1444" s="4">
        <v>2398.59</v>
      </c>
      <c r="G1444" s="16">
        <f t="shared" si="54"/>
        <v>2398.59</v>
      </c>
    </row>
    <row r="1445" spans="2:7" ht="14.25" customHeight="1" x14ac:dyDescent="0.25">
      <c r="B1445" s="5"/>
      <c r="C1445" s="5"/>
      <c r="D1445" s="10" t="s">
        <v>2310</v>
      </c>
      <c r="E1445" s="4">
        <v>1</v>
      </c>
      <c r="F1445" s="6">
        <f>SUM(G1431:G1444)</f>
        <v>8345.07</v>
      </c>
      <c r="G1445" s="17">
        <f t="shared" si="54"/>
        <v>8345.07</v>
      </c>
    </row>
    <row r="1446" spans="2:7" ht="14.25" customHeight="1" x14ac:dyDescent="0.25">
      <c r="B1446" s="61" t="s">
        <v>4</v>
      </c>
      <c r="C1446" s="67">
        <v>220335</v>
      </c>
      <c r="D1446" s="61" t="s">
        <v>2311</v>
      </c>
      <c r="E1446" s="62">
        <f>E1463</f>
        <v>1</v>
      </c>
      <c r="F1446" s="62">
        <f>F1463</f>
        <v>64872.2</v>
      </c>
      <c r="G1446" s="63">
        <f>G1463</f>
        <v>64872.2</v>
      </c>
    </row>
    <row r="1447" spans="2:7" ht="14.25" customHeight="1" x14ac:dyDescent="0.25">
      <c r="B1447" s="3" t="s">
        <v>5</v>
      </c>
      <c r="C1447" s="3" t="s">
        <v>36</v>
      </c>
      <c r="D1447" s="9" t="s">
        <v>2312</v>
      </c>
      <c r="E1447" s="4">
        <v>75</v>
      </c>
      <c r="F1447" s="4">
        <v>105.12</v>
      </c>
      <c r="G1447" s="16">
        <f t="shared" ref="G1447:G1463" si="55">ROUND(E1447*F1447,2)</f>
        <v>7884</v>
      </c>
    </row>
    <row r="1448" spans="2:7" ht="14.25" customHeight="1" x14ac:dyDescent="0.25">
      <c r="B1448" s="3" t="s">
        <v>5</v>
      </c>
      <c r="C1448" s="3" t="s">
        <v>36</v>
      </c>
      <c r="D1448" s="9" t="s">
        <v>2313</v>
      </c>
      <c r="E1448" s="4">
        <v>60</v>
      </c>
      <c r="F1448" s="4">
        <v>141.33000000000001</v>
      </c>
      <c r="G1448" s="16">
        <f t="shared" si="55"/>
        <v>8479.7999999999993</v>
      </c>
    </row>
    <row r="1449" spans="2:7" ht="14.25" customHeight="1" x14ac:dyDescent="0.25">
      <c r="B1449" s="3" t="s">
        <v>5</v>
      </c>
      <c r="C1449" s="3" t="s">
        <v>36</v>
      </c>
      <c r="D1449" s="9" t="s">
        <v>2225</v>
      </c>
      <c r="E1449" s="4">
        <v>1</v>
      </c>
      <c r="F1449" s="4">
        <v>137.09</v>
      </c>
      <c r="G1449" s="16">
        <f t="shared" si="55"/>
        <v>137.09</v>
      </c>
    </row>
    <row r="1450" spans="2:7" ht="14.25" customHeight="1" x14ac:dyDescent="0.25">
      <c r="B1450" s="3" t="s">
        <v>5</v>
      </c>
      <c r="C1450" s="3" t="s">
        <v>36</v>
      </c>
      <c r="D1450" s="9" t="s">
        <v>2314</v>
      </c>
      <c r="E1450" s="4">
        <v>203</v>
      </c>
      <c r="F1450" s="4">
        <v>28.59</v>
      </c>
      <c r="G1450" s="16">
        <f t="shared" si="55"/>
        <v>5803.77</v>
      </c>
    </row>
    <row r="1451" spans="2:7" ht="14.25" customHeight="1" x14ac:dyDescent="0.25">
      <c r="B1451" s="3" t="s">
        <v>5</v>
      </c>
      <c r="C1451" s="3" t="s">
        <v>36</v>
      </c>
      <c r="D1451" s="9" t="s">
        <v>2315</v>
      </c>
      <c r="E1451" s="4">
        <v>273</v>
      </c>
      <c r="F1451" s="4">
        <v>28.59</v>
      </c>
      <c r="G1451" s="16">
        <f t="shared" si="55"/>
        <v>7805.07</v>
      </c>
    </row>
    <row r="1452" spans="2:7" ht="14.25" customHeight="1" x14ac:dyDescent="0.25">
      <c r="B1452" s="3" t="s">
        <v>5</v>
      </c>
      <c r="C1452" s="3" t="s">
        <v>36</v>
      </c>
      <c r="D1452" s="9" t="s">
        <v>2316</v>
      </c>
      <c r="E1452" s="4">
        <v>2</v>
      </c>
      <c r="F1452" s="4">
        <v>21.63</v>
      </c>
      <c r="G1452" s="16">
        <f t="shared" si="55"/>
        <v>43.26</v>
      </c>
    </row>
    <row r="1453" spans="2:7" ht="14.25" customHeight="1" x14ac:dyDescent="0.25">
      <c r="B1453" s="3" t="s">
        <v>5</v>
      </c>
      <c r="C1453" s="3" t="s">
        <v>36</v>
      </c>
      <c r="D1453" s="9" t="s">
        <v>2228</v>
      </c>
      <c r="E1453" s="4">
        <v>2</v>
      </c>
      <c r="F1453" s="4">
        <v>6.89</v>
      </c>
      <c r="G1453" s="16">
        <f t="shared" si="55"/>
        <v>13.78</v>
      </c>
    </row>
    <row r="1454" spans="2:7" ht="14.25" customHeight="1" x14ac:dyDescent="0.25">
      <c r="B1454" s="3" t="s">
        <v>5</v>
      </c>
      <c r="C1454" s="3" t="s">
        <v>36</v>
      </c>
      <c r="D1454" s="9" t="s">
        <v>2317</v>
      </c>
      <c r="E1454" s="4">
        <v>22</v>
      </c>
      <c r="F1454" s="4">
        <v>334.38</v>
      </c>
      <c r="G1454" s="16">
        <f t="shared" si="55"/>
        <v>7356.36</v>
      </c>
    </row>
    <row r="1455" spans="2:7" ht="14.25" customHeight="1" x14ac:dyDescent="0.25">
      <c r="B1455" s="3" t="s">
        <v>5</v>
      </c>
      <c r="C1455" s="3" t="s">
        <v>36</v>
      </c>
      <c r="D1455" s="9" t="s">
        <v>2318</v>
      </c>
      <c r="E1455" s="4">
        <v>3</v>
      </c>
      <c r="F1455" s="4">
        <v>1013.49</v>
      </c>
      <c r="G1455" s="16">
        <f t="shared" si="55"/>
        <v>3040.47</v>
      </c>
    </row>
    <row r="1456" spans="2:7" ht="14.25" customHeight="1" x14ac:dyDescent="0.25">
      <c r="B1456" s="3" t="s">
        <v>5</v>
      </c>
      <c r="C1456" s="3" t="s">
        <v>36</v>
      </c>
      <c r="D1456" s="9" t="s">
        <v>2319</v>
      </c>
      <c r="E1456" s="4">
        <v>2</v>
      </c>
      <c r="F1456" s="4">
        <v>193.78</v>
      </c>
      <c r="G1456" s="16">
        <f t="shared" si="55"/>
        <v>387.56</v>
      </c>
    </row>
    <row r="1457" spans="2:7" ht="14.25" customHeight="1" x14ac:dyDescent="0.25">
      <c r="B1457" s="3" t="s">
        <v>5</v>
      </c>
      <c r="C1457" s="3" t="s">
        <v>36</v>
      </c>
      <c r="D1457" s="9" t="s">
        <v>2320</v>
      </c>
      <c r="E1457" s="4">
        <v>7</v>
      </c>
      <c r="F1457" s="4">
        <v>15.33</v>
      </c>
      <c r="G1457" s="16">
        <f t="shared" si="55"/>
        <v>107.31</v>
      </c>
    </row>
    <row r="1458" spans="2:7" ht="14.25" customHeight="1" x14ac:dyDescent="0.25">
      <c r="B1458" s="3" t="s">
        <v>5</v>
      </c>
      <c r="C1458" s="3" t="s">
        <v>36</v>
      </c>
      <c r="D1458" s="9" t="s">
        <v>2321</v>
      </c>
      <c r="E1458" s="4">
        <v>30</v>
      </c>
      <c r="F1458" s="4">
        <v>217.6</v>
      </c>
      <c r="G1458" s="16">
        <f t="shared" si="55"/>
        <v>6528</v>
      </c>
    </row>
    <row r="1459" spans="2:7" ht="14.25" customHeight="1" x14ac:dyDescent="0.25">
      <c r="B1459" s="3" t="s">
        <v>5</v>
      </c>
      <c r="C1459" s="3" t="s">
        <v>36</v>
      </c>
      <c r="D1459" s="9" t="s">
        <v>2322</v>
      </c>
      <c r="E1459" s="4">
        <v>75</v>
      </c>
      <c r="F1459" s="4">
        <v>124.54</v>
      </c>
      <c r="G1459" s="16">
        <f t="shared" si="55"/>
        <v>9340.5</v>
      </c>
    </row>
    <row r="1460" spans="2:7" ht="14.25" customHeight="1" x14ac:dyDescent="0.25">
      <c r="B1460" s="3" t="s">
        <v>5</v>
      </c>
      <c r="C1460" s="3" t="s">
        <v>36</v>
      </c>
      <c r="D1460" s="9" t="s">
        <v>2323</v>
      </c>
      <c r="E1460" s="4">
        <v>8</v>
      </c>
      <c r="F1460" s="4">
        <v>185.56</v>
      </c>
      <c r="G1460" s="16">
        <f t="shared" si="55"/>
        <v>1484.48</v>
      </c>
    </row>
    <row r="1461" spans="2:7" ht="14.25" customHeight="1" x14ac:dyDescent="0.25">
      <c r="B1461" s="3" t="s">
        <v>5</v>
      </c>
      <c r="C1461" s="3" t="s">
        <v>36</v>
      </c>
      <c r="D1461" s="9" t="s">
        <v>2324</v>
      </c>
      <c r="E1461" s="4">
        <v>275</v>
      </c>
      <c r="F1461" s="4">
        <v>22.49</v>
      </c>
      <c r="G1461" s="16">
        <f t="shared" si="55"/>
        <v>6184.75</v>
      </c>
    </row>
    <row r="1462" spans="2:7" ht="14.25" customHeight="1" x14ac:dyDescent="0.25">
      <c r="B1462" s="3" t="s">
        <v>5</v>
      </c>
      <c r="C1462" s="3" t="s">
        <v>36</v>
      </c>
      <c r="D1462" s="9" t="s">
        <v>2325</v>
      </c>
      <c r="E1462" s="4">
        <v>25</v>
      </c>
      <c r="F1462" s="4">
        <v>11.04</v>
      </c>
      <c r="G1462" s="16">
        <f t="shared" si="55"/>
        <v>276</v>
      </c>
    </row>
    <row r="1463" spans="2:7" ht="14.25" customHeight="1" x14ac:dyDescent="0.25">
      <c r="B1463" s="5"/>
      <c r="C1463" s="5"/>
      <c r="D1463" s="10" t="s">
        <v>2326</v>
      </c>
      <c r="E1463" s="4">
        <v>1</v>
      </c>
      <c r="F1463" s="6">
        <f>SUM(G1447:G1462)</f>
        <v>64872.2</v>
      </c>
      <c r="G1463" s="17">
        <f t="shared" si="55"/>
        <v>64872.2</v>
      </c>
    </row>
    <row r="1464" spans="2:7" ht="14.25" customHeight="1" x14ac:dyDescent="0.25">
      <c r="B1464" s="61" t="s">
        <v>4</v>
      </c>
      <c r="C1464" s="67">
        <v>220336</v>
      </c>
      <c r="D1464" s="61" t="s">
        <v>2327</v>
      </c>
      <c r="E1464" s="62">
        <f>E1469</f>
        <v>1</v>
      </c>
      <c r="F1464" s="62">
        <f>F1469</f>
        <v>9512.23</v>
      </c>
      <c r="G1464" s="63">
        <f>G1469</f>
        <v>9512.23</v>
      </c>
    </row>
    <row r="1465" spans="2:7" ht="14.25" customHeight="1" x14ac:dyDescent="0.25">
      <c r="B1465" s="3" t="s">
        <v>5</v>
      </c>
      <c r="C1465" s="3" t="s">
        <v>36</v>
      </c>
      <c r="D1465" s="9" t="s">
        <v>1212</v>
      </c>
      <c r="E1465" s="4">
        <v>25</v>
      </c>
      <c r="F1465" s="4">
        <v>186.53</v>
      </c>
      <c r="G1465" s="16">
        <f>ROUND(E1465*F1465,2)</f>
        <v>4663.25</v>
      </c>
    </row>
    <row r="1466" spans="2:7" ht="14.25" customHeight="1" x14ac:dyDescent="0.25">
      <c r="B1466" s="3" t="s">
        <v>5</v>
      </c>
      <c r="C1466" s="3" t="s">
        <v>36</v>
      </c>
      <c r="D1466" s="9" t="s">
        <v>2328</v>
      </c>
      <c r="E1466" s="4">
        <v>25</v>
      </c>
      <c r="F1466" s="4">
        <v>188.94</v>
      </c>
      <c r="G1466" s="16">
        <f>ROUND(E1466*F1466,2)</f>
        <v>4723.5</v>
      </c>
    </row>
    <row r="1467" spans="2:7" ht="14.25" customHeight="1" x14ac:dyDescent="0.25">
      <c r="B1467" s="3" t="s">
        <v>5</v>
      </c>
      <c r="C1467" s="3" t="s">
        <v>36</v>
      </c>
      <c r="D1467" s="9" t="s">
        <v>2220</v>
      </c>
      <c r="E1467" s="4">
        <v>1</v>
      </c>
      <c r="F1467" s="4">
        <v>84.23</v>
      </c>
      <c r="G1467" s="16">
        <f>ROUND(E1467*F1467,2)</f>
        <v>84.23</v>
      </c>
    </row>
    <row r="1468" spans="2:7" ht="14.25" customHeight="1" x14ac:dyDescent="0.25">
      <c r="B1468" s="3" t="s">
        <v>5</v>
      </c>
      <c r="C1468" s="3" t="s">
        <v>36</v>
      </c>
      <c r="D1468" s="9" t="s">
        <v>2221</v>
      </c>
      <c r="E1468" s="4">
        <v>1</v>
      </c>
      <c r="F1468" s="4">
        <v>41.25</v>
      </c>
      <c r="G1468" s="16">
        <f>ROUND(E1468*F1468,2)</f>
        <v>41.25</v>
      </c>
    </row>
    <row r="1469" spans="2:7" ht="14.25" customHeight="1" x14ac:dyDescent="0.25">
      <c r="B1469" s="5"/>
      <c r="C1469" s="5"/>
      <c r="D1469" s="10" t="s">
        <v>2329</v>
      </c>
      <c r="E1469" s="4">
        <v>1</v>
      </c>
      <c r="F1469" s="6">
        <f>SUM(G1465:G1468)</f>
        <v>9512.23</v>
      </c>
      <c r="G1469" s="17">
        <f>ROUND(E1469*F1469,2)</f>
        <v>9512.23</v>
      </c>
    </row>
    <row r="1470" spans="2:7" ht="14.25" customHeight="1" x14ac:dyDescent="0.25">
      <c r="B1470" s="61" t="s">
        <v>4</v>
      </c>
      <c r="C1470" s="67">
        <v>220337</v>
      </c>
      <c r="D1470" s="61" t="s">
        <v>2330</v>
      </c>
      <c r="E1470" s="62">
        <f>E1482</f>
        <v>1</v>
      </c>
      <c r="F1470" s="62">
        <f>F1482</f>
        <v>240191.06</v>
      </c>
      <c r="G1470" s="63">
        <f>G1482</f>
        <v>240191.06</v>
      </c>
    </row>
    <row r="1471" spans="2:7" ht="14.25" customHeight="1" x14ac:dyDescent="0.25">
      <c r="B1471" s="3" t="s">
        <v>5</v>
      </c>
      <c r="C1471" s="3" t="s">
        <v>36</v>
      </c>
      <c r="D1471" s="9" t="s">
        <v>1212</v>
      </c>
      <c r="E1471" s="4">
        <v>77</v>
      </c>
      <c r="F1471" s="4">
        <v>186.53</v>
      </c>
      <c r="G1471" s="16">
        <f t="shared" ref="G1471:G1482" si="56">ROUND(E1471*F1471,2)</f>
        <v>14362.81</v>
      </c>
    </row>
    <row r="1472" spans="2:7" ht="14.25" customHeight="1" x14ac:dyDescent="0.25">
      <c r="B1472" s="3" t="s">
        <v>5</v>
      </c>
      <c r="C1472" s="3" t="s">
        <v>36</v>
      </c>
      <c r="D1472" s="9" t="s">
        <v>2331</v>
      </c>
      <c r="E1472" s="4">
        <v>77</v>
      </c>
      <c r="F1472" s="4">
        <v>163.4</v>
      </c>
      <c r="G1472" s="16">
        <f t="shared" si="56"/>
        <v>12581.8</v>
      </c>
    </row>
    <row r="1473" spans="2:22" ht="14.25" customHeight="1" x14ac:dyDescent="0.25">
      <c r="B1473" s="3" t="s">
        <v>5</v>
      </c>
      <c r="C1473" s="3" t="s">
        <v>36</v>
      </c>
      <c r="D1473" s="9" t="s">
        <v>2220</v>
      </c>
      <c r="E1473" s="4">
        <v>1</v>
      </c>
      <c r="F1473" s="4">
        <v>84.23</v>
      </c>
      <c r="G1473" s="16">
        <f t="shared" si="56"/>
        <v>84.23</v>
      </c>
    </row>
    <row r="1474" spans="2:22" ht="14.25" customHeight="1" x14ac:dyDescent="0.25">
      <c r="B1474" s="3" t="s">
        <v>5</v>
      </c>
      <c r="C1474" s="3" t="s">
        <v>36</v>
      </c>
      <c r="D1474" s="9" t="s">
        <v>2221</v>
      </c>
      <c r="E1474" s="4">
        <v>1</v>
      </c>
      <c r="F1474" s="4">
        <v>41.25</v>
      </c>
      <c r="G1474" s="16">
        <f t="shared" si="56"/>
        <v>41.25</v>
      </c>
    </row>
    <row r="1475" spans="2:22" ht="14.25" customHeight="1" x14ac:dyDescent="0.25">
      <c r="B1475" s="3" t="s">
        <v>5</v>
      </c>
      <c r="C1475" s="3" t="s">
        <v>36</v>
      </c>
      <c r="D1475" s="9" t="s">
        <v>2332</v>
      </c>
      <c r="E1475" s="4">
        <v>77</v>
      </c>
      <c r="F1475" s="4">
        <v>53.19</v>
      </c>
      <c r="G1475" s="16">
        <f t="shared" si="56"/>
        <v>4095.63</v>
      </c>
    </row>
    <row r="1476" spans="2:22" ht="14.25" customHeight="1" x14ac:dyDescent="0.25">
      <c r="B1476" s="3" t="s">
        <v>5</v>
      </c>
      <c r="C1476" s="3" t="s">
        <v>36</v>
      </c>
      <c r="D1476" s="9" t="s">
        <v>1212</v>
      </c>
      <c r="E1476" s="4">
        <v>475</v>
      </c>
      <c r="F1476" s="4">
        <v>186.53</v>
      </c>
      <c r="G1476" s="16">
        <f t="shared" si="56"/>
        <v>88601.75</v>
      </c>
    </row>
    <row r="1477" spans="2:22" ht="14.25" customHeight="1" x14ac:dyDescent="0.25">
      <c r="B1477" s="3" t="s">
        <v>5</v>
      </c>
      <c r="C1477" s="3" t="s">
        <v>36</v>
      </c>
      <c r="D1477" s="9" t="s">
        <v>2333</v>
      </c>
      <c r="E1477" s="4">
        <v>475</v>
      </c>
      <c r="F1477" s="4">
        <v>43.85</v>
      </c>
      <c r="G1477" s="16">
        <f t="shared" si="56"/>
        <v>20828.75</v>
      </c>
    </row>
    <row r="1478" spans="2:22" ht="14.25" customHeight="1" x14ac:dyDescent="0.25">
      <c r="B1478" s="3" t="s">
        <v>5</v>
      </c>
      <c r="C1478" s="3" t="s">
        <v>36</v>
      </c>
      <c r="D1478" s="9" t="s">
        <v>2334</v>
      </c>
      <c r="E1478" s="4">
        <v>475</v>
      </c>
      <c r="F1478" s="4">
        <v>53.65</v>
      </c>
      <c r="G1478" s="16">
        <f t="shared" si="56"/>
        <v>25483.75</v>
      </c>
      <c r="Q1478" s="58"/>
      <c r="R1478" s="64"/>
      <c r="S1478" s="58"/>
      <c r="T1478" s="15"/>
      <c r="U1478" s="15"/>
      <c r="V1478" s="68"/>
    </row>
    <row r="1479" spans="2:22" ht="14.25" customHeight="1" x14ac:dyDescent="0.25">
      <c r="B1479" s="3" t="s">
        <v>5</v>
      </c>
      <c r="C1479" s="3" t="s">
        <v>36</v>
      </c>
      <c r="D1479" s="9" t="s">
        <v>2335</v>
      </c>
      <c r="E1479" s="4">
        <v>475</v>
      </c>
      <c r="F1479" s="4">
        <v>153.91</v>
      </c>
      <c r="G1479" s="16">
        <f t="shared" si="56"/>
        <v>73107.25</v>
      </c>
    </row>
    <row r="1480" spans="2:22" ht="14.25" customHeight="1" x14ac:dyDescent="0.25">
      <c r="B1480" s="3" t="s">
        <v>5</v>
      </c>
      <c r="C1480" s="3" t="s">
        <v>36</v>
      </c>
      <c r="D1480" s="9" t="s">
        <v>2220</v>
      </c>
      <c r="E1480" s="4">
        <v>8</v>
      </c>
      <c r="F1480" s="4">
        <v>84.23</v>
      </c>
      <c r="G1480" s="16">
        <f t="shared" si="56"/>
        <v>673.84</v>
      </c>
    </row>
    <row r="1481" spans="2:22" ht="14.25" customHeight="1" x14ac:dyDescent="0.25">
      <c r="B1481" s="3" t="s">
        <v>5</v>
      </c>
      <c r="C1481" s="3" t="s">
        <v>36</v>
      </c>
      <c r="D1481" s="9" t="s">
        <v>2221</v>
      </c>
      <c r="E1481" s="4">
        <v>8</v>
      </c>
      <c r="F1481" s="4">
        <v>41.25</v>
      </c>
      <c r="G1481" s="16">
        <f t="shared" si="56"/>
        <v>330</v>
      </c>
    </row>
    <row r="1482" spans="2:22" ht="14.25" customHeight="1" x14ac:dyDescent="0.25">
      <c r="B1482" s="5"/>
      <c r="C1482" s="5"/>
      <c r="D1482" s="10" t="s">
        <v>2336</v>
      </c>
      <c r="E1482" s="4">
        <v>1</v>
      </c>
      <c r="F1482" s="6">
        <f>SUM(G1471:G1481)</f>
        <v>240191.06</v>
      </c>
      <c r="G1482" s="17">
        <f t="shared" si="56"/>
        <v>240191.06</v>
      </c>
    </row>
    <row r="1483" spans="2:22" ht="14.25" customHeight="1" x14ac:dyDescent="0.25">
      <c r="B1483" s="61" t="s">
        <v>4</v>
      </c>
      <c r="C1483" s="67">
        <v>220338</v>
      </c>
      <c r="D1483" s="61" t="s">
        <v>2337</v>
      </c>
      <c r="E1483" s="62">
        <f>E1485</f>
        <v>1</v>
      </c>
      <c r="F1483" s="62">
        <f>F1485</f>
        <v>178540.58</v>
      </c>
      <c r="G1483" s="63">
        <f>G1485</f>
        <v>178540.58</v>
      </c>
    </row>
    <row r="1484" spans="2:22" ht="14.25" customHeight="1" x14ac:dyDescent="0.25">
      <c r="B1484" s="3" t="s">
        <v>5</v>
      </c>
      <c r="C1484" s="3" t="s">
        <v>36</v>
      </c>
      <c r="D1484" s="9" t="s">
        <v>2338</v>
      </c>
      <c r="E1484" s="4">
        <v>1</v>
      </c>
      <c r="F1484" s="4">
        <v>178540.58</v>
      </c>
      <c r="G1484" s="16">
        <f>ROUND(E1484*F1484,2)</f>
        <v>178540.58</v>
      </c>
    </row>
    <row r="1485" spans="2:22" ht="14.25" customHeight="1" x14ac:dyDescent="0.25">
      <c r="B1485" s="5"/>
      <c r="C1485" s="5"/>
      <c r="D1485" s="10" t="s">
        <v>2339</v>
      </c>
      <c r="E1485" s="4">
        <v>1</v>
      </c>
      <c r="F1485" s="6">
        <f>G1484</f>
        <v>178540.58</v>
      </c>
      <c r="G1485" s="17">
        <f>ROUND(E1485*F1485,2)</f>
        <v>178540.58</v>
      </c>
    </row>
    <row r="1486" spans="2:22" ht="14.25" customHeight="1" x14ac:dyDescent="0.25">
      <c r="B1486" s="61" t="s">
        <v>4</v>
      </c>
      <c r="C1486" s="67">
        <v>220340</v>
      </c>
      <c r="D1486" s="61" t="s">
        <v>2340</v>
      </c>
      <c r="E1486" s="62">
        <f>E1488</f>
        <v>1</v>
      </c>
      <c r="F1486" s="62">
        <f>F1488</f>
        <v>64600.47</v>
      </c>
      <c r="G1486" s="63">
        <f>G1488</f>
        <v>64600.47</v>
      </c>
    </row>
    <row r="1487" spans="2:22" ht="14.25" customHeight="1" x14ac:dyDescent="0.25">
      <c r="B1487" s="3" t="s">
        <v>5</v>
      </c>
      <c r="C1487" s="3" t="s">
        <v>36</v>
      </c>
      <c r="D1487" s="9" t="s">
        <v>2340</v>
      </c>
      <c r="E1487" s="4">
        <v>1</v>
      </c>
      <c r="F1487" s="4">
        <v>64600.47</v>
      </c>
      <c r="G1487" s="16">
        <f>ROUND(E1487*F1487,2)</f>
        <v>64600.47</v>
      </c>
    </row>
    <row r="1488" spans="2:22" ht="14.25" customHeight="1" x14ac:dyDescent="0.25">
      <c r="B1488" s="5"/>
      <c r="C1488" s="5"/>
      <c r="D1488" s="10" t="s">
        <v>2341</v>
      </c>
      <c r="E1488" s="4">
        <v>1</v>
      </c>
      <c r="F1488" s="6">
        <f>G1487</f>
        <v>64600.47</v>
      </c>
      <c r="G1488" s="17">
        <f>ROUND(E1488*F1488,2)</f>
        <v>64600.47</v>
      </c>
    </row>
    <row r="1489" spans="2:7" ht="14.25" customHeight="1" x14ac:dyDescent="0.25">
      <c r="B1489" s="61" t="s">
        <v>4</v>
      </c>
      <c r="C1489" s="67">
        <v>220341</v>
      </c>
      <c r="D1489" s="61" t="s">
        <v>2342</v>
      </c>
      <c r="E1489" s="62">
        <f>E1491</f>
        <v>1</v>
      </c>
      <c r="F1489" s="62">
        <f>F1491</f>
        <v>28547.78</v>
      </c>
      <c r="G1489" s="63">
        <f>G1491</f>
        <v>28547.78</v>
      </c>
    </row>
    <row r="1490" spans="2:7" ht="14.25" customHeight="1" x14ac:dyDescent="0.25">
      <c r="B1490" s="3" t="s">
        <v>5</v>
      </c>
      <c r="C1490" s="3" t="s">
        <v>36</v>
      </c>
      <c r="D1490" s="9" t="s">
        <v>2343</v>
      </c>
      <c r="E1490" s="4">
        <v>1</v>
      </c>
      <c r="F1490" s="4">
        <v>28547.78</v>
      </c>
      <c r="G1490" s="16">
        <f>ROUND(E1490*F1490,2)</f>
        <v>28547.78</v>
      </c>
    </row>
    <row r="1491" spans="2:7" ht="14.25" customHeight="1" x14ac:dyDescent="0.25">
      <c r="B1491" s="5"/>
      <c r="C1491" s="5"/>
      <c r="D1491" s="10" t="s">
        <v>2344</v>
      </c>
      <c r="E1491" s="4">
        <v>1</v>
      </c>
      <c r="F1491" s="6">
        <f>G1490</f>
        <v>28547.78</v>
      </c>
      <c r="G1491" s="17">
        <f>ROUND(E1491*F1491,2)</f>
        <v>28547.78</v>
      </c>
    </row>
    <row r="1492" spans="2:7" ht="14.25" customHeight="1" x14ac:dyDescent="0.25">
      <c r="B1492" s="5"/>
      <c r="C1492" s="5"/>
      <c r="D1492" s="10" t="s">
        <v>2345</v>
      </c>
      <c r="E1492" s="4">
        <v>1</v>
      </c>
      <c r="F1492" s="6">
        <f>G1102+G1107+G1122+G1138+G1153+G1174+G1189+G1214+G1229+G1244+G1259+G1274+G1289+G1304+G1319+G1334+G1349+G1364+G1377+G1392+G1407+G1411+G1426+G1430+G1446+G1464+G1470+G1483+G1486+G1489</f>
        <v>864679.35</v>
      </c>
      <c r="G1492" s="17">
        <f>ROUND(E1492*F1492,2)</f>
        <v>864679.35</v>
      </c>
    </row>
    <row r="1493" spans="2:7" ht="14.25" customHeight="1" x14ac:dyDescent="0.25">
      <c r="B1493" s="5"/>
      <c r="C1493" s="5"/>
      <c r="D1493" s="10" t="s">
        <v>2346</v>
      </c>
      <c r="E1493" s="7">
        <v>1</v>
      </c>
      <c r="F1493" s="6">
        <f>G1066+G1092+G1101</f>
        <v>1012038.46</v>
      </c>
      <c r="G1493" s="17">
        <f>ROUND(E1493*F1493,2)</f>
        <v>1012038.46</v>
      </c>
    </row>
    <row r="1494" spans="2:7" ht="14.25" customHeight="1" x14ac:dyDescent="0.25">
      <c r="B1494" s="26" t="s">
        <v>4</v>
      </c>
      <c r="C1494" s="26" t="s">
        <v>2347</v>
      </c>
      <c r="D1494" s="26" t="s">
        <v>2348</v>
      </c>
      <c r="E1494" s="26">
        <f>E1508</f>
        <v>1</v>
      </c>
      <c r="F1494" s="27">
        <f>F1508</f>
        <v>119375</v>
      </c>
      <c r="G1494" s="28">
        <f>G1508</f>
        <v>119375.14</v>
      </c>
    </row>
    <row r="1495" spans="2:7" ht="14.25" customHeight="1" x14ac:dyDescent="0.25">
      <c r="B1495" s="3" t="s">
        <v>5</v>
      </c>
      <c r="C1495" s="3" t="s">
        <v>36</v>
      </c>
      <c r="D1495" s="9" t="s">
        <v>2349</v>
      </c>
      <c r="E1495" s="4">
        <v>14</v>
      </c>
      <c r="F1495" s="4">
        <v>845.55</v>
      </c>
      <c r="G1495" s="16">
        <f t="shared" ref="G1495:G1508" si="57">ROUND(E1495*F1495,2)</f>
        <v>11837.7</v>
      </c>
    </row>
    <row r="1496" spans="2:7" ht="14.25" customHeight="1" x14ac:dyDescent="0.25">
      <c r="B1496" s="3" t="s">
        <v>5</v>
      </c>
      <c r="C1496" s="3" t="s">
        <v>36</v>
      </c>
      <c r="D1496" s="9" t="s">
        <v>2350</v>
      </c>
      <c r="E1496" s="4">
        <v>21</v>
      </c>
      <c r="F1496" s="4">
        <v>744.46</v>
      </c>
      <c r="G1496" s="16">
        <f t="shared" si="57"/>
        <v>15633.66</v>
      </c>
    </row>
    <row r="1497" spans="2:7" ht="14.25" customHeight="1" x14ac:dyDescent="0.25">
      <c r="B1497" s="3" t="s">
        <v>5</v>
      </c>
      <c r="C1497" s="3" t="s">
        <v>36</v>
      </c>
      <c r="D1497" s="9" t="s">
        <v>2351</v>
      </c>
      <c r="E1497" s="4">
        <v>22</v>
      </c>
      <c r="F1497" s="4">
        <v>520.39</v>
      </c>
      <c r="G1497" s="16">
        <f t="shared" si="57"/>
        <v>11448.58</v>
      </c>
    </row>
    <row r="1498" spans="2:7" ht="14.25" customHeight="1" x14ac:dyDescent="0.25">
      <c r="B1498" s="3" t="s">
        <v>5</v>
      </c>
      <c r="C1498" s="3" t="s">
        <v>28</v>
      </c>
      <c r="D1498" s="9" t="s">
        <v>2352</v>
      </c>
      <c r="E1498" s="4">
        <v>1720</v>
      </c>
      <c r="F1498" s="4">
        <v>15.89</v>
      </c>
      <c r="G1498" s="16">
        <f t="shared" si="57"/>
        <v>27330.799999999999</v>
      </c>
    </row>
    <row r="1499" spans="2:7" ht="14.25" customHeight="1" x14ac:dyDescent="0.25">
      <c r="B1499" s="3" t="s">
        <v>5</v>
      </c>
      <c r="C1499" s="3" t="s">
        <v>36</v>
      </c>
      <c r="D1499" s="9" t="s">
        <v>2353</v>
      </c>
      <c r="E1499" s="4">
        <v>375</v>
      </c>
      <c r="F1499" s="4">
        <v>24.55</v>
      </c>
      <c r="G1499" s="16">
        <f t="shared" si="57"/>
        <v>9206.25</v>
      </c>
    </row>
    <row r="1500" spans="2:7" ht="14.25" customHeight="1" x14ac:dyDescent="0.25">
      <c r="B1500" s="3" t="s">
        <v>5</v>
      </c>
      <c r="C1500" s="3" t="s">
        <v>28</v>
      </c>
      <c r="D1500" s="9" t="s">
        <v>2354</v>
      </c>
      <c r="E1500" s="4">
        <v>2120</v>
      </c>
      <c r="F1500" s="4">
        <v>7.98</v>
      </c>
      <c r="G1500" s="16">
        <f t="shared" si="57"/>
        <v>16917.599999999999</v>
      </c>
    </row>
    <row r="1501" spans="2:7" ht="14.25" customHeight="1" x14ac:dyDescent="0.25">
      <c r="B1501" s="3" t="s">
        <v>5</v>
      </c>
      <c r="C1501" s="3" t="s">
        <v>36</v>
      </c>
      <c r="D1501" s="9" t="s">
        <v>2355</v>
      </c>
      <c r="E1501" s="4">
        <v>3</v>
      </c>
      <c r="F1501" s="4">
        <v>1035.3800000000001</v>
      </c>
      <c r="G1501" s="16">
        <f t="shared" si="57"/>
        <v>3106.14</v>
      </c>
    </row>
    <row r="1502" spans="2:7" ht="14.25" customHeight="1" x14ac:dyDescent="0.25">
      <c r="B1502" s="3" t="s">
        <v>5</v>
      </c>
      <c r="C1502" s="3" t="s">
        <v>36</v>
      </c>
      <c r="D1502" s="9" t="s">
        <v>2356</v>
      </c>
      <c r="E1502" s="4">
        <v>3</v>
      </c>
      <c r="F1502" s="4">
        <v>454.28</v>
      </c>
      <c r="G1502" s="16">
        <f t="shared" si="57"/>
        <v>1362.84</v>
      </c>
    </row>
    <row r="1503" spans="2:7" ht="14.25" customHeight="1" x14ac:dyDescent="0.25">
      <c r="B1503" s="3" t="s">
        <v>5</v>
      </c>
      <c r="C1503" s="3" t="s">
        <v>36</v>
      </c>
      <c r="D1503" s="9" t="s">
        <v>2357</v>
      </c>
      <c r="E1503" s="4">
        <v>3</v>
      </c>
      <c r="F1503" s="4">
        <v>532.91</v>
      </c>
      <c r="G1503" s="16">
        <f t="shared" si="57"/>
        <v>1598.73</v>
      </c>
    </row>
    <row r="1504" spans="2:7" ht="14.25" customHeight="1" x14ac:dyDescent="0.25">
      <c r="B1504" s="3" t="s">
        <v>5</v>
      </c>
      <c r="C1504" s="3" t="s">
        <v>36</v>
      </c>
      <c r="D1504" s="9" t="s">
        <v>2358</v>
      </c>
      <c r="E1504" s="4">
        <v>1</v>
      </c>
      <c r="F1504" s="4">
        <v>5867.64</v>
      </c>
      <c r="G1504" s="16">
        <f t="shared" si="57"/>
        <v>5867.64</v>
      </c>
    </row>
    <row r="1505" spans="2:7" ht="14.25" customHeight="1" x14ac:dyDescent="0.25">
      <c r="B1505" s="3" t="s">
        <v>5</v>
      </c>
      <c r="C1505" s="3" t="s">
        <v>36</v>
      </c>
      <c r="D1505" s="9" t="s">
        <v>2359</v>
      </c>
      <c r="E1505" s="4">
        <v>1</v>
      </c>
      <c r="F1505" s="4">
        <v>10203.76</v>
      </c>
      <c r="G1505" s="16">
        <f t="shared" si="57"/>
        <v>10203.76</v>
      </c>
    </row>
    <row r="1506" spans="2:7" ht="14.25" customHeight="1" x14ac:dyDescent="0.25">
      <c r="B1506" s="3" t="s">
        <v>5</v>
      </c>
      <c r="C1506" s="3" t="s">
        <v>36</v>
      </c>
      <c r="D1506" s="9" t="s">
        <v>2360</v>
      </c>
      <c r="E1506" s="4">
        <v>114</v>
      </c>
      <c r="F1506" s="4">
        <v>17.13</v>
      </c>
      <c r="G1506" s="16">
        <f t="shared" si="57"/>
        <v>1952.82</v>
      </c>
    </row>
    <row r="1507" spans="2:7" ht="14.25" customHeight="1" x14ac:dyDescent="0.25">
      <c r="B1507" s="3" t="s">
        <v>5</v>
      </c>
      <c r="C1507" s="3" t="s">
        <v>36</v>
      </c>
      <c r="D1507" s="9" t="s">
        <v>2361</v>
      </c>
      <c r="E1507" s="4">
        <v>78</v>
      </c>
      <c r="F1507" s="4">
        <v>37.29</v>
      </c>
      <c r="G1507" s="16">
        <f t="shared" si="57"/>
        <v>2908.62</v>
      </c>
    </row>
    <row r="1508" spans="2:7" ht="14.25" customHeight="1" x14ac:dyDescent="0.25">
      <c r="B1508" s="5"/>
      <c r="C1508" s="5"/>
      <c r="D1508" s="10" t="s">
        <v>2362</v>
      </c>
      <c r="E1508" s="7">
        <v>1</v>
      </c>
      <c r="F1508" s="6">
        <f>SUM(G1495:G1507)</f>
        <v>119375.14</v>
      </c>
      <c r="G1508" s="17">
        <f t="shared" si="57"/>
        <v>119375.14</v>
      </c>
    </row>
    <row r="1509" spans="2:7" ht="14.25" customHeight="1" x14ac:dyDescent="0.25">
      <c r="B1509" s="26" t="s">
        <v>4</v>
      </c>
      <c r="C1509" s="26" t="s">
        <v>476</v>
      </c>
      <c r="D1509" s="26" t="s">
        <v>10</v>
      </c>
      <c r="E1509" s="26">
        <f>E1551</f>
        <v>1</v>
      </c>
      <c r="F1509" s="27">
        <f>F1551</f>
        <v>46440</v>
      </c>
      <c r="G1509" s="28">
        <f>G1551</f>
        <v>46439.77</v>
      </c>
    </row>
    <row r="1510" spans="2:7" ht="14.25" customHeight="1" x14ac:dyDescent="0.25">
      <c r="B1510" s="31" t="s">
        <v>4</v>
      </c>
      <c r="C1510" s="31" t="s">
        <v>477</v>
      </c>
      <c r="D1510" s="31" t="s">
        <v>478</v>
      </c>
      <c r="E1510" s="31">
        <f>E1539</f>
        <v>1</v>
      </c>
      <c r="F1510" s="31">
        <f>F1539</f>
        <v>18092.2</v>
      </c>
      <c r="G1510" s="32">
        <f>G1539</f>
        <v>18092.2</v>
      </c>
    </row>
    <row r="1511" spans="2:7" ht="14.25" customHeight="1" x14ac:dyDescent="0.25">
      <c r="B1511" s="3" t="s">
        <v>5</v>
      </c>
      <c r="C1511" s="3" t="s">
        <v>36</v>
      </c>
      <c r="D1511" s="9" t="s">
        <v>479</v>
      </c>
      <c r="E1511" s="4">
        <v>80</v>
      </c>
      <c r="F1511" s="4">
        <v>3.73</v>
      </c>
      <c r="G1511" s="16">
        <f t="shared" ref="G1511:G1539" si="58">ROUND(E1511*F1511,2)</f>
        <v>298.39999999999998</v>
      </c>
    </row>
    <row r="1512" spans="2:7" ht="14.25" customHeight="1" x14ac:dyDescent="0.25">
      <c r="B1512" s="3" t="s">
        <v>5</v>
      </c>
      <c r="C1512" s="3" t="s">
        <v>36</v>
      </c>
      <c r="D1512" s="9" t="s">
        <v>480</v>
      </c>
      <c r="E1512" s="4">
        <v>80</v>
      </c>
      <c r="F1512" s="4">
        <v>3.73</v>
      </c>
      <c r="G1512" s="16">
        <f t="shared" si="58"/>
        <v>298.39999999999998</v>
      </c>
    </row>
    <row r="1513" spans="2:7" ht="14.25" customHeight="1" x14ac:dyDescent="0.25">
      <c r="B1513" s="3" t="s">
        <v>5</v>
      </c>
      <c r="C1513" s="3" t="s">
        <v>36</v>
      </c>
      <c r="D1513" s="9" t="s">
        <v>481</v>
      </c>
      <c r="E1513" s="4">
        <v>5</v>
      </c>
      <c r="F1513" s="4">
        <v>18.3</v>
      </c>
      <c r="G1513" s="16">
        <f t="shared" si="58"/>
        <v>91.5</v>
      </c>
    </row>
    <row r="1514" spans="2:7" ht="14.25" customHeight="1" x14ac:dyDescent="0.25">
      <c r="B1514" s="3" t="s">
        <v>5</v>
      </c>
      <c r="C1514" s="3" t="s">
        <v>36</v>
      </c>
      <c r="D1514" s="9" t="s">
        <v>482</v>
      </c>
      <c r="E1514" s="4">
        <v>10</v>
      </c>
      <c r="F1514" s="4">
        <v>12.27</v>
      </c>
      <c r="G1514" s="16">
        <f t="shared" si="58"/>
        <v>122.7</v>
      </c>
    </row>
    <row r="1515" spans="2:7" ht="14.25" customHeight="1" x14ac:dyDescent="0.25">
      <c r="B1515" s="3" t="s">
        <v>5</v>
      </c>
      <c r="C1515" s="3" t="s">
        <v>36</v>
      </c>
      <c r="D1515" s="9" t="s">
        <v>483</v>
      </c>
      <c r="E1515" s="4">
        <v>70</v>
      </c>
      <c r="F1515" s="4">
        <v>15.82</v>
      </c>
      <c r="G1515" s="16">
        <f t="shared" si="58"/>
        <v>1107.4000000000001</v>
      </c>
    </row>
    <row r="1516" spans="2:7" ht="14.25" customHeight="1" x14ac:dyDescent="0.25">
      <c r="B1516" s="3" t="s">
        <v>5</v>
      </c>
      <c r="C1516" s="3" t="s">
        <v>36</v>
      </c>
      <c r="D1516" s="9" t="s">
        <v>484</v>
      </c>
      <c r="E1516" s="4">
        <v>70</v>
      </c>
      <c r="F1516" s="4">
        <v>16.88</v>
      </c>
      <c r="G1516" s="16">
        <f t="shared" si="58"/>
        <v>1181.5999999999999</v>
      </c>
    </row>
    <row r="1517" spans="2:7" ht="14.25" customHeight="1" x14ac:dyDescent="0.25">
      <c r="B1517" s="3" t="s">
        <v>5</v>
      </c>
      <c r="C1517" s="3" t="s">
        <v>36</v>
      </c>
      <c r="D1517" s="9" t="s">
        <v>485</v>
      </c>
      <c r="E1517" s="4">
        <v>30</v>
      </c>
      <c r="F1517" s="4">
        <v>0.56000000000000005</v>
      </c>
      <c r="G1517" s="16">
        <f t="shared" si="58"/>
        <v>16.8</v>
      </c>
    </row>
    <row r="1518" spans="2:7" ht="14.25" customHeight="1" x14ac:dyDescent="0.25">
      <c r="B1518" s="3" t="s">
        <v>5</v>
      </c>
      <c r="C1518" s="3" t="s">
        <v>36</v>
      </c>
      <c r="D1518" s="9" t="s">
        <v>486</v>
      </c>
      <c r="E1518" s="4">
        <v>50</v>
      </c>
      <c r="F1518" s="4">
        <v>19.010000000000002</v>
      </c>
      <c r="G1518" s="16">
        <f t="shared" si="58"/>
        <v>950.5</v>
      </c>
    </row>
    <row r="1519" spans="2:7" ht="14.25" customHeight="1" x14ac:dyDescent="0.25">
      <c r="B1519" s="3" t="s">
        <v>5</v>
      </c>
      <c r="C1519" s="3" t="s">
        <v>36</v>
      </c>
      <c r="D1519" s="9" t="s">
        <v>487</v>
      </c>
      <c r="E1519" s="4">
        <v>5</v>
      </c>
      <c r="F1519" s="4">
        <v>33.409999999999997</v>
      </c>
      <c r="G1519" s="16">
        <f t="shared" si="58"/>
        <v>167.05</v>
      </c>
    </row>
    <row r="1520" spans="2:7" ht="14.25" customHeight="1" x14ac:dyDescent="0.25">
      <c r="B1520" s="3" t="s">
        <v>5</v>
      </c>
      <c r="C1520" s="3" t="s">
        <v>36</v>
      </c>
      <c r="D1520" s="9" t="s">
        <v>488</v>
      </c>
      <c r="E1520" s="4">
        <v>10</v>
      </c>
      <c r="F1520" s="4">
        <v>9.18</v>
      </c>
      <c r="G1520" s="16">
        <f t="shared" si="58"/>
        <v>91.8</v>
      </c>
    </row>
    <row r="1521" spans="2:7" ht="14.25" customHeight="1" x14ac:dyDescent="0.25">
      <c r="B1521" s="3" t="s">
        <v>5</v>
      </c>
      <c r="C1521" s="3" t="s">
        <v>36</v>
      </c>
      <c r="D1521" s="9" t="s">
        <v>489</v>
      </c>
      <c r="E1521" s="4">
        <v>10</v>
      </c>
      <c r="F1521" s="4">
        <v>19.57</v>
      </c>
      <c r="G1521" s="16">
        <f t="shared" si="58"/>
        <v>195.7</v>
      </c>
    </row>
    <row r="1522" spans="2:7" ht="14.25" customHeight="1" x14ac:dyDescent="0.25">
      <c r="B1522" s="3" t="s">
        <v>5</v>
      </c>
      <c r="C1522" s="3" t="s">
        <v>36</v>
      </c>
      <c r="D1522" s="9" t="s">
        <v>490</v>
      </c>
      <c r="E1522" s="4">
        <v>70</v>
      </c>
      <c r="F1522" s="4">
        <v>45.56</v>
      </c>
      <c r="G1522" s="16">
        <f t="shared" si="58"/>
        <v>3189.2</v>
      </c>
    </row>
    <row r="1523" spans="2:7" ht="14.25" customHeight="1" x14ac:dyDescent="0.25">
      <c r="B1523" s="3" t="s">
        <v>5</v>
      </c>
      <c r="C1523" s="3" t="s">
        <v>36</v>
      </c>
      <c r="D1523" s="9" t="s">
        <v>491</v>
      </c>
      <c r="E1523" s="4">
        <v>5</v>
      </c>
      <c r="F1523" s="4">
        <v>14.97</v>
      </c>
      <c r="G1523" s="16">
        <f t="shared" si="58"/>
        <v>74.849999999999994</v>
      </c>
    </row>
    <row r="1524" spans="2:7" ht="14.25" customHeight="1" x14ac:dyDescent="0.25">
      <c r="B1524" s="3" t="s">
        <v>5</v>
      </c>
      <c r="C1524" s="3" t="s">
        <v>36</v>
      </c>
      <c r="D1524" s="9" t="s">
        <v>492</v>
      </c>
      <c r="E1524" s="4">
        <v>10</v>
      </c>
      <c r="F1524" s="4">
        <v>24.32</v>
      </c>
      <c r="G1524" s="16">
        <f t="shared" si="58"/>
        <v>243.2</v>
      </c>
    </row>
    <row r="1525" spans="2:7" ht="14.25" customHeight="1" x14ac:dyDescent="0.25">
      <c r="B1525" s="3" t="s">
        <v>5</v>
      </c>
      <c r="C1525" s="3" t="s">
        <v>36</v>
      </c>
      <c r="D1525" s="9" t="s">
        <v>493</v>
      </c>
      <c r="E1525" s="4">
        <v>70</v>
      </c>
      <c r="F1525" s="4">
        <v>20.73</v>
      </c>
      <c r="G1525" s="16">
        <f t="shared" si="58"/>
        <v>1451.1</v>
      </c>
    </row>
    <row r="1526" spans="2:7" ht="14.25" customHeight="1" x14ac:dyDescent="0.25">
      <c r="B1526" s="3" t="s">
        <v>5</v>
      </c>
      <c r="C1526" s="3" t="s">
        <v>36</v>
      </c>
      <c r="D1526" s="9" t="s">
        <v>494</v>
      </c>
      <c r="E1526" s="4">
        <v>20</v>
      </c>
      <c r="F1526" s="4">
        <v>19.71</v>
      </c>
      <c r="G1526" s="16">
        <f t="shared" si="58"/>
        <v>394.2</v>
      </c>
    </row>
    <row r="1527" spans="2:7" ht="14.25" customHeight="1" x14ac:dyDescent="0.25">
      <c r="B1527" s="3" t="s">
        <v>5</v>
      </c>
      <c r="C1527" s="3" t="s">
        <v>36</v>
      </c>
      <c r="D1527" s="9" t="s">
        <v>495</v>
      </c>
      <c r="E1527" s="4">
        <v>10</v>
      </c>
      <c r="F1527" s="4">
        <v>39.15</v>
      </c>
      <c r="G1527" s="16">
        <f t="shared" si="58"/>
        <v>391.5</v>
      </c>
    </row>
    <row r="1528" spans="2:7" ht="14.25" customHeight="1" x14ac:dyDescent="0.25">
      <c r="B1528" s="3" t="s">
        <v>5</v>
      </c>
      <c r="C1528" s="3" t="s">
        <v>36</v>
      </c>
      <c r="D1528" s="9" t="s">
        <v>496</v>
      </c>
      <c r="E1528" s="4">
        <v>10</v>
      </c>
      <c r="F1528" s="4">
        <v>3.91</v>
      </c>
      <c r="G1528" s="16">
        <f t="shared" si="58"/>
        <v>39.1</v>
      </c>
    </row>
    <row r="1529" spans="2:7" ht="14.25" customHeight="1" x14ac:dyDescent="0.25">
      <c r="B1529" s="3" t="s">
        <v>5</v>
      </c>
      <c r="C1529" s="3" t="s">
        <v>36</v>
      </c>
      <c r="D1529" s="9" t="s">
        <v>497</v>
      </c>
      <c r="E1529" s="4">
        <v>10</v>
      </c>
      <c r="F1529" s="4">
        <v>4.96</v>
      </c>
      <c r="G1529" s="16">
        <f t="shared" si="58"/>
        <v>49.6</v>
      </c>
    </row>
    <row r="1530" spans="2:7" ht="14.25" customHeight="1" x14ac:dyDescent="0.25">
      <c r="B1530" s="3" t="s">
        <v>5</v>
      </c>
      <c r="C1530" s="3" t="s">
        <v>36</v>
      </c>
      <c r="D1530" s="9" t="s">
        <v>498</v>
      </c>
      <c r="E1530" s="4">
        <v>10</v>
      </c>
      <c r="F1530" s="4">
        <v>12.99</v>
      </c>
      <c r="G1530" s="16">
        <f t="shared" si="58"/>
        <v>129.9</v>
      </c>
    </row>
    <row r="1531" spans="2:7" ht="14.25" customHeight="1" x14ac:dyDescent="0.25">
      <c r="B1531" s="3" t="s">
        <v>5</v>
      </c>
      <c r="C1531" s="3" t="s">
        <v>36</v>
      </c>
      <c r="D1531" s="9" t="s">
        <v>499</v>
      </c>
      <c r="E1531" s="4">
        <v>20</v>
      </c>
      <c r="F1531" s="4">
        <v>1.78</v>
      </c>
      <c r="G1531" s="16">
        <f t="shared" si="58"/>
        <v>35.6</v>
      </c>
    </row>
    <row r="1532" spans="2:7" ht="14.25" customHeight="1" x14ac:dyDescent="0.25">
      <c r="B1532" s="3" t="s">
        <v>5</v>
      </c>
      <c r="C1532" s="3" t="s">
        <v>36</v>
      </c>
      <c r="D1532" s="9" t="s">
        <v>500</v>
      </c>
      <c r="E1532" s="4">
        <v>500</v>
      </c>
      <c r="F1532" s="4">
        <v>9.44</v>
      </c>
      <c r="G1532" s="16">
        <f t="shared" si="58"/>
        <v>4720</v>
      </c>
    </row>
    <row r="1533" spans="2:7" ht="14.25" customHeight="1" x14ac:dyDescent="0.25">
      <c r="B1533" s="3" t="s">
        <v>5</v>
      </c>
      <c r="C1533" s="3" t="s">
        <v>36</v>
      </c>
      <c r="D1533" s="9" t="s">
        <v>501</v>
      </c>
      <c r="E1533" s="4">
        <v>10</v>
      </c>
      <c r="F1533" s="4">
        <v>10.15</v>
      </c>
      <c r="G1533" s="16">
        <f t="shared" si="58"/>
        <v>101.5</v>
      </c>
    </row>
    <row r="1534" spans="2:7" ht="14.25" customHeight="1" x14ac:dyDescent="0.25">
      <c r="B1534" s="3" t="s">
        <v>5</v>
      </c>
      <c r="C1534" s="3" t="s">
        <v>36</v>
      </c>
      <c r="D1534" s="9" t="s">
        <v>502</v>
      </c>
      <c r="E1534" s="4">
        <v>5</v>
      </c>
      <c r="F1534" s="4">
        <v>31.78</v>
      </c>
      <c r="G1534" s="16">
        <f t="shared" si="58"/>
        <v>158.9</v>
      </c>
    </row>
    <row r="1535" spans="2:7" ht="14.25" customHeight="1" x14ac:dyDescent="0.25">
      <c r="B1535" s="3" t="s">
        <v>5</v>
      </c>
      <c r="C1535" s="3" t="s">
        <v>36</v>
      </c>
      <c r="D1535" s="9" t="s">
        <v>503</v>
      </c>
      <c r="E1535" s="4">
        <v>110</v>
      </c>
      <c r="F1535" s="4">
        <v>16.170000000000002</v>
      </c>
      <c r="G1535" s="16">
        <f t="shared" si="58"/>
        <v>1778.7</v>
      </c>
    </row>
    <row r="1536" spans="2:7" ht="14.25" customHeight="1" x14ac:dyDescent="0.25">
      <c r="B1536" s="3" t="s">
        <v>5</v>
      </c>
      <c r="C1536" s="3" t="s">
        <v>36</v>
      </c>
      <c r="D1536" s="9" t="s">
        <v>504</v>
      </c>
      <c r="E1536" s="4">
        <v>5</v>
      </c>
      <c r="F1536" s="4">
        <v>9.9</v>
      </c>
      <c r="G1536" s="16">
        <f t="shared" si="58"/>
        <v>49.5</v>
      </c>
    </row>
    <row r="1537" spans="2:7" ht="14.25" customHeight="1" x14ac:dyDescent="0.25">
      <c r="B1537" s="3" t="s">
        <v>5</v>
      </c>
      <c r="C1537" s="3" t="s">
        <v>36</v>
      </c>
      <c r="D1537" s="9" t="s">
        <v>505</v>
      </c>
      <c r="E1537" s="4">
        <v>10</v>
      </c>
      <c r="F1537" s="4">
        <v>12.15</v>
      </c>
      <c r="G1537" s="16">
        <f t="shared" si="58"/>
        <v>121.5</v>
      </c>
    </row>
    <row r="1538" spans="2:7" ht="14.25" customHeight="1" x14ac:dyDescent="0.25">
      <c r="B1538" s="3" t="s">
        <v>5</v>
      </c>
      <c r="C1538" s="3" t="s">
        <v>36</v>
      </c>
      <c r="D1538" s="9" t="s">
        <v>506</v>
      </c>
      <c r="E1538" s="4">
        <v>100</v>
      </c>
      <c r="F1538" s="4">
        <v>6.42</v>
      </c>
      <c r="G1538" s="16">
        <f t="shared" si="58"/>
        <v>642</v>
      </c>
    </row>
    <row r="1539" spans="2:7" ht="14.25" customHeight="1" x14ac:dyDescent="0.25">
      <c r="B1539" s="5"/>
      <c r="C1539" s="5"/>
      <c r="D1539" s="10" t="s">
        <v>507</v>
      </c>
      <c r="E1539" s="4">
        <v>1</v>
      </c>
      <c r="F1539" s="6">
        <f>SUM(G1511:G1538)</f>
        <v>18092.2</v>
      </c>
      <c r="G1539" s="17">
        <f t="shared" si="58"/>
        <v>18092.2</v>
      </c>
    </row>
    <row r="1540" spans="2:7" ht="14.25" customHeight="1" x14ac:dyDescent="0.25">
      <c r="B1540" s="31" t="s">
        <v>4</v>
      </c>
      <c r="C1540" s="31" t="s">
        <v>572</v>
      </c>
      <c r="D1540" s="31" t="s">
        <v>573</v>
      </c>
      <c r="E1540" s="31">
        <f>E1545</f>
        <v>1</v>
      </c>
      <c r="F1540" s="31">
        <f>F1545</f>
        <v>9546.8700000000008</v>
      </c>
      <c r="G1540" s="32">
        <f>G1545</f>
        <v>9546.8700000000008</v>
      </c>
    </row>
    <row r="1541" spans="2:7" ht="14.25" customHeight="1" x14ac:dyDescent="0.25">
      <c r="B1541" s="3" t="s">
        <v>5</v>
      </c>
      <c r="C1541" s="3" t="s">
        <v>36</v>
      </c>
      <c r="D1541" s="9" t="s">
        <v>574</v>
      </c>
      <c r="E1541" s="4">
        <v>3</v>
      </c>
      <c r="F1541" s="4">
        <v>126.53</v>
      </c>
      <c r="G1541" s="16">
        <f>ROUND(E1541*F1541,2)</f>
        <v>379.59</v>
      </c>
    </row>
    <row r="1542" spans="2:7" ht="14.25" customHeight="1" x14ac:dyDescent="0.25">
      <c r="B1542" s="3" t="s">
        <v>5</v>
      </c>
      <c r="C1542" s="3" t="s">
        <v>36</v>
      </c>
      <c r="D1542" s="9" t="s">
        <v>575</v>
      </c>
      <c r="E1542" s="4">
        <v>6</v>
      </c>
      <c r="F1542" s="4">
        <v>126.53</v>
      </c>
      <c r="G1542" s="16">
        <f>ROUND(E1542*F1542,2)</f>
        <v>759.18</v>
      </c>
    </row>
    <row r="1543" spans="2:7" ht="14.25" customHeight="1" x14ac:dyDescent="0.25">
      <c r="B1543" s="3" t="s">
        <v>5</v>
      </c>
      <c r="C1543" s="3" t="s">
        <v>36</v>
      </c>
      <c r="D1543" s="9" t="s">
        <v>576</v>
      </c>
      <c r="E1543" s="4">
        <v>6</v>
      </c>
      <c r="F1543" s="4">
        <v>56.35</v>
      </c>
      <c r="G1543" s="16">
        <f>ROUND(E1543*F1543,2)</f>
        <v>338.1</v>
      </c>
    </row>
    <row r="1544" spans="2:7" ht="14.25" customHeight="1" x14ac:dyDescent="0.25">
      <c r="B1544" s="3" t="s">
        <v>5</v>
      </c>
      <c r="C1544" s="3" t="s">
        <v>36</v>
      </c>
      <c r="D1544" s="9" t="s">
        <v>2363</v>
      </c>
      <c r="E1544" s="4">
        <v>100</v>
      </c>
      <c r="F1544" s="4">
        <v>80.7</v>
      </c>
      <c r="G1544" s="16">
        <f>ROUND(E1544*F1544,2)</f>
        <v>8070</v>
      </c>
    </row>
    <row r="1545" spans="2:7" ht="14.25" customHeight="1" x14ac:dyDescent="0.25">
      <c r="B1545" s="5"/>
      <c r="C1545" s="5"/>
      <c r="D1545" s="10" t="s">
        <v>578</v>
      </c>
      <c r="E1545" s="4">
        <v>1</v>
      </c>
      <c r="F1545" s="6">
        <f>SUM(G1541:G1544)</f>
        <v>9546.8700000000008</v>
      </c>
      <c r="G1545" s="17">
        <f>ROUND(E1545*F1545,2)</f>
        <v>9546.8700000000008</v>
      </c>
    </row>
    <row r="1546" spans="2:7" ht="14.25" customHeight="1" x14ac:dyDescent="0.25">
      <c r="B1546" s="31" t="s">
        <v>4</v>
      </c>
      <c r="C1546" s="31" t="s">
        <v>579</v>
      </c>
      <c r="D1546" s="31" t="s">
        <v>580</v>
      </c>
      <c r="E1546" s="31">
        <f>E1550</f>
        <v>1</v>
      </c>
      <c r="F1546" s="31">
        <f>F1550</f>
        <v>18800.7</v>
      </c>
      <c r="G1546" s="32">
        <f>G1550</f>
        <v>18800.7</v>
      </c>
    </row>
    <row r="1547" spans="2:7" ht="14.25" customHeight="1" x14ac:dyDescent="0.25">
      <c r="B1547" s="3" t="s">
        <v>5</v>
      </c>
      <c r="C1547" s="3" t="s">
        <v>581</v>
      </c>
      <c r="D1547" s="9" t="s">
        <v>583</v>
      </c>
      <c r="E1547" s="4">
        <v>30</v>
      </c>
      <c r="F1547" s="4">
        <v>55.11</v>
      </c>
      <c r="G1547" s="16">
        <f>ROUND(E1547*F1547,2)</f>
        <v>1653.3</v>
      </c>
    </row>
    <row r="1548" spans="2:7" ht="14.25" customHeight="1" x14ac:dyDescent="0.25">
      <c r="B1548" s="3" t="s">
        <v>5</v>
      </c>
      <c r="C1548" s="3" t="s">
        <v>581</v>
      </c>
      <c r="D1548" s="9" t="s">
        <v>584</v>
      </c>
      <c r="E1548" s="4">
        <v>60</v>
      </c>
      <c r="F1548" s="4">
        <v>144.54</v>
      </c>
      <c r="G1548" s="16">
        <f>ROUND(E1548*F1548,2)</f>
        <v>8672.4</v>
      </c>
    </row>
    <row r="1549" spans="2:7" ht="14.25" customHeight="1" x14ac:dyDescent="0.25">
      <c r="B1549" s="3" t="s">
        <v>5</v>
      </c>
      <c r="C1549" s="3" t="s">
        <v>581</v>
      </c>
      <c r="D1549" s="9" t="s">
        <v>585</v>
      </c>
      <c r="E1549" s="4">
        <v>500</v>
      </c>
      <c r="F1549" s="4">
        <v>16.95</v>
      </c>
      <c r="G1549" s="16">
        <f>ROUND(E1549*F1549,2)</f>
        <v>8475</v>
      </c>
    </row>
    <row r="1550" spans="2:7" ht="14.25" customHeight="1" x14ac:dyDescent="0.25">
      <c r="B1550" s="5"/>
      <c r="C1550" s="5"/>
      <c r="D1550" s="10" t="s">
        <v>586</v>
      </c>
      <c r="E1550" s="4">
        <v>1</v>
      </c>
      <c r="F1550" s="6">
        <f>SUM(G1547:G1549)</f>
        <v>18800.7</v>
      </c>
      <c r="G1550" s="17">
        <f>ROUND(E1550*F1550,2)</f>
        <v>18800.7</v>
      </c>
    </row>
    <row r="1551" spans="2:7" ht="14.25" customHeight="1" x14ac:dyDescent="0.25">
      <c r="B1551" s="5"/>
      <c r="C1551" s="5"/>
      <c r="D1551" s="10" t="s">
        <v>587</v>
      </c>
      <c r="E1551" s="7">
        <v>1</v>
      </c>
      <c r="F1551" s="6">
        <f>G1510+G1540+G1546</f>
        <v>46439.77</v>
      </c>
      <c r="G1551" s="17">
        <f>ROUND(E1551*F1551,2)</f>
        <v>46439.77</v>
      </c>
    </row>
    <row r="1552" spans="2:7" ht="14.25" customHeight="1" x14ac:dyDescent="0.25">
      <c r="B1552" s="26" t="s">
        <v>4</v>
      </c>
      <c r="C1552" s="26" t="s">
        <v>2364</v>
      </c>
      <c r="D1552" s="26" t="s">
        <v>9</v>
      </c>
      <c r="E1552" s="26">
        <f>E1554</f>
        <v>1</v>
      </c>
      <c r="F1552" s="27">
        <f>F1554</f>
        <v>8340</v>
      </c>
      <c r="G1552" s="28">
        <f>G1554</f>
        <v>8339.8700000000008</v>
      </c>
    </row>
    <row r="1553" spans="2:7" ht="14.25" customHeight="1" x14ac:dyDescent="0.25">
      <c r="B1553" s="3" t="s">
        <v>5</v>
      </c>
      <c r="C1553" s="3" t="s">
        <v>54</v>
      </c>
      <c r="D1553" s="9" t="s">
        <v>2365</v>
      </c>
      <c r="E1553" s="4">
        <v>1</v>
      </c>
      <c r="F1553" s="4">
        <v>8339.8700000000008</v>
      </c>
      <c r="G1553" s="16">
        <f>ROUND(E1553*F1553,2)</f>
        <v>8339.8700000000008</v>
      </c>
    </row>
    <row r="1554" spans="2:7" ht="14.25" customHeight="1" x14ac:dyDescent="0.25">
      <c r="B1554" s="5"/>
      <c r="C1554" s="5"/>
      <c r="D1554" s="10" t="s">
        <v>2366</v>
      </c>
      <c r="E1554" s="7">
        <v>1</v>
      </c>
      <c r="F1554" s="6">
        <f>G1553</f>
        <v>8339.8700000000008</v>
      </c>
      <c r="G1554" s="17">
        <f>ROUND(E1554*F1554,2)</f>
        <v>8339.8700000000008</v>
      </c>
    </row>
    <row r="1555" spans="2:7" ht="14.25" customHeight="1" x14ac:dyDescent="0.25">
      <c r="B1555" s="5"/>
      <c r="C1555" s="5"/>
      <c r="D1555" s="10" t="s">
        <v>2367</v>
      </c>
      <c r="E1555" s="7">
        <v>1</v>
      </c>
      <c r="F1555" s="6">
        <f>G8+G34+G739+G863+G1065+G1494+G1509+G1552</f>
        <v>13610967.52</v>
      </c>
      <c r="G1555" s="17">
        <f>ROUND(E1555*F1555,2)</f>
        <v>13610967.52</v>
      </c>
    </row>
    <row r="1556" spans="2:7" ht="14.25" customHeight="1" x14ac:dyDescent="0.25">
      <c r="B1556" s="5"/>
      <c r="C1556" s="5"/>
      <c r="D1556" s="10"/>
      <c r="E1556" s="69"/>
      <c r="F1556" s="70"/>
      <c r="G1556" s="71"/>
    </row>
    <row r="1557" spans="2:7" ht="14.25" customHeight="1" x14ac:dyDescent="0.25">
      <c r="B1557" s="5"/>
      <c r="C1557" s="5"/>
      <c r="D1557" s="10"/>
      <c r="E1557" s="7"/>
      <c r="F1557" s="70"/>
      <c r="G1557" s="71"/>
    </row>
    <row r="1558" spans="2:7" ht="14.25" customHeight="1" x14ac:dyDescent="0.25">
      <c r="B1558" s="5"/>
      <c r="C1558" s="5"/>
      <c r="D1558" s="72"/>
      <c r="E1558" s="5"/>
      <c r="F1558" s="5"/>
      <c r="G1558" s="4"/>
    </row>
  </sheetData>
  <mergeCells count="3">
    <mergeCell ref="A2:G2"/>
    <mergeCell ref="A3:G3"/>
    <mergeCell ref="A4:G4"/>
  </mergeCells>
  <dataValidations count="2">
    <dataValidation type="list" allowBlank="1" showInputMessage="1" showErrorMessage="1" sqref="B8:B1555">
      <formula1>"Capítulo,Partida,Mano de obra,Maquinaria,Material,Otros,Tarea,"</formula1>
    </dataValidation>
    <dataValidation type="list" allowBlank="1" showInputMessage="1" showErrorMessage="1" sqref="B1556:B1558">
      <formula1>"Capítulo,Partida,Mano de obra,Maquinaria,Material,Otros,"</formula1>
    </dataValidation>
  </dataValidations>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34"/>
  <sheetViews>
    <sheetView topLeftCell="A807" workbookViewId="0">
      <selection activeCell="P842" sqref="P842"/>
    </sheetView>
  </sheetViews>
  <sheetFormatPr baseColWidth="10" defaultRowHeight="15" x14ac:dyDescent="0.25"/>
  <cols>
    <col min="1" max="1" width="4.42578125" customWidth="1"/>
    <col min="2" max="2" width="6.5703125" customWidth="1"/>
    <col min="3" max="3" width="6.7109375" customWidth="1"/>
    <col min="4" max="4" width="35.28515625" customWidth="1"/>
    <col min="5" max="5" width="7.85546875" hidden="1" customWidth="1"/>
    <col min="6" max="6" width="6.5703125" hidden="1" customWidth="1"/>
    <col min="7" max="7" width="12.5703125" customWidth="1"/>
  </cols>
  <sheetData>
    <row r="2" spans="1:8" ht="43.5" customHeight="1" x14ac:dyDescent="0.35">
      <c r="A2" s="37" t="s">
        <v>592</v>
      </c>
      <c r="B2" s="37"/>
      <c r="C2" s="37"/>
      <c r="D2" s="37"/>
      <c r="E2" s="37"/>
      <c r="F2" s="37"/>
      <c r="G2" s="37"/>
    </row>
    <row r="3" spans="1:8" ht="21" customHeight="1" x14ac:dyDescent="0.35">
      <c r="A3" s="37" t="s">
        <v>13</v>
      </c>
      <c r="B3" s="37"/>
      <c r="C3" s="37"/>
      <c r="D3" s="37"/>
      <c r="E3" s="37"/>
      <c r="F3" s="37"/>
      <c r="G3" s="37"/>
    </row>
    <row r="4" spans="1:8" ht="39" customHeight="1" x14ac:dyDescent="0.35">
      <c r="A4" s="37" t="s">
        <v>14</v>
      </c>
      <c r="B4" s="37"/>
      <c r="C4" s="37"/>
      <c r="D4" s="37"/>
      <c r="E4" s="37"/>
      <c r="F4" s="37"/>
      <c r="G4" s="37"/>
    </row>
    <row r="5" spans="1:8" ht="21" customHeight="1" x14ac:dyDescent="0.25">
      <c r="A5" s="38" t="s">
        <v>2368</v>
      </c>
      <c r="B5" s="38"/>
      <c r="C5" s="38"/>
      <c r="D5" s="38"/>
      <c r="E5" s="38"/>
      <c r="F5" s="38"/>
      <c r="G5" s="38"/>
    </row>
    <row r="6" spans="1:8" x14ac:dyDescent="0.25">
      <c r="B6" s="73"/>
      <c r="C6" s="73"/>
      <c r="D6" s="73"/>
      <c r="E6" s="73"/>
      <c r="F6" s="73"/>
      <c r="G6" s="73"/>
    </row>
    <row r="7" spans="1:8" x14ac:dyDescent="0.25">
      <c r="B7" s="43" t="s">
        <v>0</v>
      </c>
      <c r="C7" s="43" t="s">
        <v>54</v>
      </c>
      <c r="D7" s="44" t="s">
        <v>1</v>
      </c>
      <c r="E7" s="45" t="s">
        <v>2</v>
      </c>
      <c r="F7" s="45" t="s">
        <v>595</v>
      </c>
      <c r="G7" s="55" t="s">
        <v>1179</v>
      </c>
    </row>
    <row r="8" spans="1:8" x14ac:dyDescent="0.25">
      <c r="B8" s="26" t="s">
        <v>4</v>
      </c>
      <c r="C8" s="26" t="s">
        <v>2369</v>
      </c>
      <c r="D8" s="26" t="s">
        <v>2370</v>
      </c>
      <c r="E8" s="26">
        <f>E598</f>
        <v>1</v>
      </c>
      <c r="F8" s="26">
        <f>F598</f>
        <v>7136460.71</v>
      </c>
      <c r="G8" s="28">
        <f>G598</f>
        <v>7136460.71</v>
      </c>
    </row>
    <row r="9" spans="1:8" x14ac:dyDescent="0.25">
      <c r="B9" s="31" t="s">
        <v>4</v>
      </c>
      <c r="C9" s="31" t="s">
        <v>2371</v>
      </c>
      <c r="D9" s="31" t="s">
        <v>2372</v>
      </c>
      <c r="E9" s="31">
        <f>E13</f>
        <v>1</v>
      </c>
      <c r="F9" s="32">
        <f>F13</f>
        <v>183507.59</v>
      </c>
      <c r="G9" s="74">
        <f>G13</f>
        <v>183507.59</v>
      </c>
    </row>
    <row r="10" spans="1:8" x14ac:dyDescent="0.25">
      <c r="B10" s="3" t="s">
        <v>5</v>
      </c>
      <c r="C10" s="3" t="s">
        <v>36</v>
      </c>
      <c r="D10" s="9" t="s">
        <v>2373</v>
      </c>
      <c r="E10" s="4">
        <v>2</v>
      </c>
      <c r="F10" s="4">
        <v>78719.009999999995</v>
      </c>
      <c r="G10" s="16">
        <f>ROUND(E10*F10,2)</f>
        <v>157438.01999999999</v>
      </c>
    </row>
    <row r="11" spans="1:8" ht="22.5" x14ac:dyDescent="0.25">
      <c r="B11" s="3" t="s">
        <v>5</v>
      </c>
      <c r="C11" s="3" t="s">
        <v>36</v>
      </c>
      <c r="D11" s="9" t="s">
        <v>2374</v>
      </c>
      <c r="E11" s="4">
        <v>1</v>
      </c>
      <c r="F11" s="4">
        <v>19852.02</v>
      </c>
      <c r="G11" s="16">
        <f>ROUND(E11*F11,2)</f>
        <v>19852.02</v>
      </c>
    </row>
    <row r="12" spans="1:8" x14ac:dyDescent="0.25">
      <c r="B12" s="3" t="s">
        <v>5</v>
      </c>
      <c r="C12" s="3" t="s">
        <v>36</v>
      </c>
      <c r="D12" s="9" t="s">
        <v>2375</v>
      </c>
      <c r="E12" s="4">
        <v>1</v>
      </c>
      <c r="F12" s="4">
        <v>6217.55</v>
      </c>
      <c r="G12" s="16">
        <f>ROUND(E12*F12,2)</f>
        <v>6217.55</v>
      </c>
    </row>
    <row r="13" spans="1:8" x14ac:dyDescent="0.25">
      <c r="B13" s="5"/>
      <c r="C13" s="5"/>
      <c r="D13" s="10" t="s">
        <v>2376</v>
      </c>
      <c r="E13" s="4">
        <v>1</v>
      </c>
      <c r="F13" s="6">
        <f>SUM(G10:G12)</f>
        <v>183507.59</v>
      </c>
      <c r="G13" s="17">
        <f>ROUND(E13*F13,2)</f>
        <v>183507.59</v>
      </c>
    </row>
    <row r="14" spans="1:8" x14ac:dyDescent="0.25">
      <c r="B14" s="31" t="s">
        <v>4</v>
      </c>
      <c r="C14" s="31" t="s">
        <v>2377</v>
      </c>
      <c r="D14" s="31" t="s">
        <v>2378</v>
      </c>
      <c r="E14" s="31">
        <f>E32</f>
        <v>1</v>
      </c>
      <c r="F14" s="32">
        <f>F32</f>
        <v>563141.25</v>
      </c>
      <c r="G14" s="74">
        <f>G32</f>
        <v>563141.25</v>
      </c>
    </row>
    <row r="15" spans="1:8" x14ac:dyDescent="0.25">
      <c r="B15" s="3" t="s">
        <v>5</v>
      </c>
      <c r="C15" s="3" t="s">
        <v>36</v>
      </c>
      <c r="D15" s="9" t="s">
        <v>2379</v>
      </c>
      <c r="E15" s="4">
        <v>2</v>
      </c>
      <c r="F15" s="4">
        <v>12461.66</v>
      </c>
      <c r="G15" s="16">
        <f t="shared" ref="G15:G32" si="0">ROUND(E15*F15,2)</f>
        <v>24923.32</v>
      </c>
      <c r="H15" s="15"/>
    </row>
    <row r="16" spans="1:8" x14ac:dyDescent="0.25">
      <c r="B16" s="3" t="s">
        <v>5</v>
      </c>
      <c r="C16" s="3" t="s">
        <v>36</v>
      </c>
      <c r="D16" s="9" t="s">
        <v>2380</v>
      </c>
      <c r="E16" s="4">
        <v>1</v>
      </c>
      <c r="F16" s="4">
        <v>17446.849999999999</v>
      </c>
      <c r="G16" s="16">
        <f t="shared" si="0"/>
        <v>17446.849999999999</v>
      </c>
      <c r="H16" s="15"/>
    </row>
    <row r="17" spans="2:8" x14ac:dyDescent="0.25">
      <c r="B17" s="3" t="s">
        <v>5</v>
      </c>
      <c r="C17" s="3" t="s">
        <v>36</v>
      </c>
      <c r="D17" s="9" t="s">
        <v>2381</v>
      </c>
      <c r="E17" s="4">
        <v>1</v>
      </c>
      <c r="F17" s="4">
        <v>76638.25</v>
      </c>
      <c r="G17" s="16">
        <f t="shared" si="0"/>
        <v>76638.25</v>
      </c>
      <c r="H17" s="15"/>
    </row>
    <row r="18" spans="2:8" ht="15" customHeight="1" x14ac:dyDescent="0.25">
      <c r="B18" s="3" t="s">
        <v>5</v>
      </c>
      <c r="C18" s="3" t="s">
        <v>36</v>
      </c>
      <c r="D18" s="9" t="s">
        <v>2382</v>
      </c>
      <c r="E18" s="4">
        <v>1</v>
      </c>
      <c r="F18" s="4">
        <v>58701.57</v>
      </c>
      <c r="G18" s="16">
        <f t="shared" si="0"/>
        <v>58701.57</v>
      </c>
      <c r="H18" s="56"/>
    </row>
    <row r="19" spans="2:8" ht="15" customHeight="1" x14ac:dyDescent="0.25">
      <c r="B19" s="3" t="s">
        <v>5</v>
      </c>
      <c r="C19" s="3" t="s">
        <v>36</v>
      </c>
      <c r="D19" s="9" t="s">
        <v>2383</v>
      </c>
      <c r="E19" s="4">
        <v>1</v>
      </c>
      <c r="F19" s="4">
        <v>55577.72</v>
      </c>
      <c r="G19" s="16">
        <f t="shared" si="0"/>
        <v>55577.72</v>
      </c>
      <c r="H19" s="56"/>
    </row>
    <row r="20" spans="2:8" x14ac:dyDescent="0.25">
      <c r="B20" s="3" t="s">
        <v>5</v>
      </c>
      <c r="C20" s="3" t="s">
        <v>36</v>
      </c>
      <c r="D20" s="9" t="s">
        <v>2384</v>
      </c>
      <c r="E20" s="4">
        <v>1</v>
      </c>
      <c r="F20" s="4">
        <v>38764.160000000003</v>
      </c>
      <c r="G20" s="16">
        <f t="shared" si="0"/>
        <v>38764.160000000003</v>
      </c>
    </row>
    <row r="21" spans="2:8" x14ac:dyDescent="0.25">
      <c r="B21" s="3" t="s">
        <v>5</v>
      </c>
      <c r="C21" s="3" t="s">
        <v>36</v>
      </c>
      <c r="D21" s="9" t="s">
        <v>2385</v>
      </c>
      <c r="E21" s="4">
        <v>1</v>
      </c>
      <c r="F21" s="4">
        <v>27693.13</v>
      </c>
      <c r="G21" s="16">
        <f t="shared" si="0"/>
        <v>27693.13</v>
      </c>
    </row>
    <row r="22" spans="2:8" x14ac:dyDescent="0.25">
      <c r="B22" s="3" t="s">
        <v>5</v>
      </c>
      <c r="C22" s="3" t="s">
        <v>36</v>
      </c>
      <c r="D22" s="9" t="s">
        <v>2386</v>
      </c>
      <c r="E22" s="4">
        <v>1</v>
      </c>
      <c r="F22" s="4">
        <v>42428.26</v>
      </c>
      <c r="G22" s="16">
        <f t="shared" si="0"/>
        <v>42428.26</v>
      </c>
    </row>
    <row r="23" spans="2:8" x14ac:dyDescent="0.25">
      <c r="B23" s="3" t="s">
        <v>5</v>
      </c>
      <c r="C23" s="3" t="s">
        <v>36</v>
      </c>
      <c r="D23" s="9" t="s">
        <v>2387</v>
      </c>
      <c r="E23" s="4">
        <v>1</v>
      </c>
      <c r="F23" s="4">
        <v>21034.94</v>
      </c>
      <c r="G23" s="16">
        <f t="shared" si="0"/>
        <v>21034.94</v>
      </c>
    </row>
    <row r="24" spans="2:8" x14ac:dyDescent="0.25">
      <c r="B24" s="3" t="s">
        <v>5</v>
      </c>
      <c r="C24" s="3" t="s">
        <v>36</v>
      </c>
      <c r="D24" s="9" t="s">
        <v>2388</v>
      </c>
      <c r="E24" s="4">
        <v>1</v>
      </c>
      <c r="F24" s="4">
        <v>49236.24</v>
      </c>
      <c r="G24" s="16">
        <f t="shared" si="0"/>
        <v>49236.24</v>
      </c>
    </row>
    <row r="25" spans="2:8" x14ac:dyDescent="0.25">
      <c r="B25" s="3" t="s">
        <v>5</v>
      </c>
      <c r="C25" s="3" t="s">
        <v>36</v>
      </c>
      <c r="D25" s="9" t="s">
        <v>2389</v>
      </c>
      <c r="E25" s="4">
        <v>1</v>
      </c>
      <c r="F25" s="4">
        <v>47034.64</v>
      </c>
      <c r="G25" s="16">
        <f t="shared" si="0"/>
        <v>47034.64</v>
      </c>
    </row>
    <row r="26" spans="2:8" x14ac:dyDescent="0.25">
      <c r="B26" s="3" t="s">
        <v>5</v>
      </c>
      <c r="C26" s="3" t="s">
        <v>36</v>
      </c>
      <c r="D26" s="9" t="s">
        <v>2390</v>
      </c>
      <c r="E26" s="4">
        <v>1</v>
      </c>
      <c r="F26" s="4">
        <v>20774.75</v>
      </c>
      <c r="G26" s="16">
        <f t="shared" si="0"/>
        <v>20774.75</v>
      </c>
    </row>
    <row r="27" spans="2:8" x14ac:dyDescent="0.25">
      <c r="B27" s="3" t="s">
        <v>5</v>
      </c>
      <c r="C27" s="3" t="s">
        <v>36</v>
      </c>
      <c r="D27" s="9" t="s">
        <v>2391</v>
      </c>
      <c r="E27" s="4">
        <v>1</v>
      </c>
      <c r="F27" s="4">
        <v>18626.46</v>
      </c>
      <c r="G27" s="16">
        <f t="shared" si="0"/>
        <v>18626.46</v>
      </c>
    </row>
    <row r="28" spans="2:8" x14ac:dyDescent="0.25">
      <c r="B28" s="3" t="s">
        <v>5</v>
      </c>
      <c r="C28" s="3" t="s">
        <v>36</v>
      </c>
      <c r="D28" s="9" t="s">
        <v>2392</v>
      </c>
      <c r="E28" s="4">
        <v>1</v>
      </c>
      <c r="F28" s="4">
        <v>27425.91</v>
      </c>
      <c r="G28" s="16">
        <f t="shared" si="0"/>
        <v>27425.91</v>
      </c>
    </row>
    <row r="29" spans="2:8" x14ac:dyDescent="0.25">
      <c r="B29" s="3" t="s">
        <v>5</v>
      </c>
      <c r="C29" s="3" t="s">
        <v>36</v>
      </c>
      <c r="D29" s="9" t="s">
        <v>2393</v>
      </c>
      <c r="E29" s="4">
        <v>1</v>
      </c>
      <c r="F29" s="4">
        <v>17085.05</v>
      </c>
      <c r="G29" s="16">
        <f t="shared" si="0"/>
        <v>17085.05</v>
      </c>
    </row>
    <row r="30" spans="2:8" x14ac:dyDescent="0.25">
      <c r="B30" s="3" t="s">
        <v>5</v>
      </c>
      <c r="C30" s="3" t="s">
        <v>36</v>
      </c>
      <c r="D30" s="9" t="s">
        <v>2394</v>
      </c>
      <c r="E30" s="4">
        <v>15</v>
      </c>
      <c r="F30" s="4">
        <v>650</v>
      </c>
      <c r="G30" s="16">
        <f t="shared" si="0"/>
        <v>9750</v>
      </c>
    </row>
    <row r="31" spans="2:8" x14ac:dyDescent="0.25">
      <c r="B31" s="3" t="s">
        <v>5</v>
      </c>
      <c r="C31" s="3" t="s">
        <v>36</v>
      </c>
      <c r="D31" s="9" t="s">
        <v>1781</v>
      </c>
      <c r="E31" s="4">
        <v>1</v>
      </c>
      <c r="F31" s="4">
        <v>10000</v>
      </c>
      <c r="G31" s="16">
        <f t="shared" si="0"/>
        <v>10000</v>
      </c>
    </row>
    <row r="32" spans="2:8" x14ac:dyDescent="0.25">
      <c r="B32" s="5"/>
      <c r="C32" s="5"/>
      <c r="D32" s="10" t="s">
        <v>2395</v>
      </c>
      <c r="E32" s="4">
        <v>1</v>
      </c>
      <c r="F32" s="6">
        <f>SUM(G15:G31)</f>
        <v>563141.25</v>
      </c>
      <c r="G32" s="17">
        <f t="shared" si="0"/>
        <v>563141.25</v>
      </c>
    </row>
    <row r="33" spans="2:7" x14ac:dyDescent="0.25">
      <c r="B33" s="31" t="s">
        <v>4</v>
      </c>
      <c r="C33" s="31" t="s">
        <v>2396</v>
      </c>
      <c r="D33" s="31" t="s">
        <v>2397</v>
      </c>
      <c r="E33" s="31">
        <f>E70</f>
        <v>1</v>
      </c>
      <c r="F33" s="32">
        <f>F70</f>
        <v>1387134.41</v>
      </c>
      <c r="G33" s="74">
        <f>G70</f>
        <v>1387134.41</v>
      </c>
    </row>
    <row r="34" spans="2:7" x14ac:dyDescent="0.25">
      <c r="B34" s="3" t="s">
        <v>5</v>
      </c>
      <c r="C34" s="3" t="s">
        <v>28</v>
      </c>
      <c r="D34" s="9" t="s">
        <v>2398</v>
      </c>
      <c r="E34" s="4">
        <v>100</v>
      </c>
      <c r="F34" s="4">
        <v>769.56</v>
      </c>
      <c r="G34" s="16">
        <f t="shared" ref="G34:G70" si="1">ROUND(E34*F34,2)</f>
        <v>76956</v>
      </c>
    </row>
    <row r="35" spans="2:7" x14ac:dyDescent="0.25">
      <c r="B35" s="3" t="s">
        <v>5</v>
      </c>
      <c r="C35" s="3" t="s">
        <v>28</v>
      </c>
      <c r="D35" s="9" t="s">
        <v>2399</v>
      </c>
      <c r="E35" s="4">
        <v>160</v>
      </c>
      <c r="F35" s="4">
        <v>1069.83</v>
      </c>
      <c r="G35" s="16">
        <f t="shared" si="1"/>
        <v>171172.8</v>
      </c>
    </row>
    <row r="36" spans="2:7" x14ac:dyDescent="0.25">
      <c r="B36" s="3" t="s">
        <v>5</v>
      </c>
      <c r="C36" s="3" t="s">
        <v>28</v>
      </c>
      <c r="D36" s="9" t="s">
        <v>2400</v>
      </c>
      <c r="E36" s="4">
        <v>120</v>
      </c>
      <c r="F36" s="4">
        <v>1240.3699999999999</v>
      </c>
      <c r="G36" s="16">
        <f t="shared" si="1"/>
        <v>148844.4</v>
      </c>
    </row>
    <row r="37" spans="2:7" x14ac:dyDescent="0.25">
      <c r="B37" s="3" t="s">
        <v>5</v>
      </c>
      <c r="C37" s="3" t="s">
        <v>28</v>
      </c>
      <c r="D37" s="9" t="s">
        <v>2401</v>
      </c>
      <c r="E37" s="4">
        <v>165</v>
      </c>
      <c r="F37" s="4">
        <v>644.07000000000005</v>
      </c>
      <c r="G37" s="16">
        <f t="shared" si="1"/>
        <v>106271.55</v>
      </c>
    </row>
    <row r="38" spans="2:7" x14ac:dyDescent="0.25">
      <c r="B38" s="3" t="s">
        <v>5</v>
      </c>
      <c r="C38" s="3" t="s">
        <v>28</v>
      </c>
      <c r="D38" s="9" t="s">
        <v>2402</v>
      </c>
      <c r="E38" s="4">
        <v>200</v>
      </c>
      <c r="F38" s="4">
        <v>724.4</v>
      </c>
      <c r="G38" s="16">
        <f t="shared" si="1"/>
        <v>144880</v>
      </c>
    </row>
    <row r="39" spans="2:7" x14ac:dyDescent="0.25">
      <c r="B39" s="3" t="s">
        <v>5</v>
      </c>
      <c r="C39" s="3" t="s">
        <v>28</v>
      </c>
      <c r="D39" s="9" t="s">
        <v>2403</v>
      </c>
      <c r="E39" s="4">
        <v>72</v>
      </c>
      <c r="F39" s="4">
        <v>1129.26</v>
      </c>
      <c r="G39" s="16">
        <f t="shared" si="1"/>
        <v>81306.720000000001</v>
      </c>
    </row>
    <row r="40" spans="2:7" x14ac:dyDescent="0.25">
      <c r="B40" s="3" t="s">
        <v>5</v>
      </c>
      <c r="C40" s="3" t="s">
        <v>28</v>
      </c>
      <c r="D40" s="9" t="s">
        <v>1754</v>
      </c>
      <c r="E40" s="4">
        <v>2792</v>
      </c>
      <c r="F40" s="4">
        <v>14.11</v>
      </c>
      <c r="G40" s="16">
        <f t="shared" si="1"/>
        <v>39395.120000000003</v>
      </c>
    </row>
    <row r="41" spans="2:7" x14ac:dyDescent="0.25">
      <c r="B41" s="3" t="s">
        <v>5</v>
      </c>
      <c r="C41" s="3" t="s">
        <v>28</v>
      </c>
      <c r="D41" s="9" t="s">
        <v>1755</v>
      </c>
      <c r="E41" s="4">
        <v>1476</v>
      </c>
      <c r="F41" s="4">
        <v>16.09</v>
      </c>
      <c r="G41" s="16">
        <f t="shared" si="1"/>
        <v>23748.84</v>
      </c>
    </row>
    <row r="42" spans="2:7" x14ac:dyDescent="0.25">
      <c r="B42" s="3" t="s">
        <v>5</v>
      </c>
      <c r="C42" s="3" t="s">
        <v>28</v>
      </c>
      <c r="D42" s="9" t="s">
        <v>1756</v>
      </c>
      <c r="E42" s="4">
        <v>538</v>
      </c>
      <c r="F42" s="4">
        <v>18.38</v>
      </c>
      <c r="G42" s="16">
        <f t="shared" si="1"/>
        <v>9888.44</v>
      </c>
    </row>
    <row r="43" spans="2:7" x14ac:dyDescent="0.25">
      <c r="B43" s="3" t="s">
        <v>5</v>
      </c>
      <c r="C43" s="3" t="s">
        <v>28</v>
      </c>
      <c r="D43" s="9" t="s">
        <v>1757</v>
      </c>
      <c r="E43" s="4">
        <v>392</v>
      </c>
      <c r="F43" s="4">
        <v>22.84</v>
      </c>
      <c r="G43" s="16">
        <f t="shared" si="1"/>
        <v>8953.2800000000007</v>
      </c>
    </row>
    <row r="44" spans="2:7" x14ac:dyDescent="0.25">
      <c r="B44" s="3" t="s">
        <v>5</v>
      </c>
      <c r="C44" s="3" t="s">
        <v>28</v>
      </c>
      <c r="D44" s="9" t="s">
        <v>1758</v>
      </c>
      <c r="E44" s="4">
        <v>281</v>
      </c>
      <c r="F44" s="4">
        <v>27.28</v>
      </c>
      <c r="G44" s="16">
        <f t="shared" si="1"/>
        <v>7665.68</v>
      </c>
    </row>
    <row r="45" spans="2:7" x14ac:dyDescent="0.25">
      <c r="B45" s="3" t="s">
        <v>5</v>
      </c>
      <c r="C45" s="3" t="s">
        <v>28</v>
      </c>
      <c r="D45" s="9" t="s">
        <v>1759</v>
      </c>
      <c r="E45" s="4">
        <v>594</v>
      </c>
      <c r="F45" s="4">
        <v>29.86</v>
      </c>
      <c r="G45" s="16">
        <f t="shared" si="1"/>
        <v>17736.84</v>
      </c>
    </row>
    <row r="46" spans="2:7" x14ac:dyDescent="0.25">
      <c r="B46" s="3" t="s">
        <v>5</v>
      </c>
      <c r="C46" s="3" t="s">
        <v>28</v>
      </c>
      <c r="D46" s="9" t="s">
        <v>1760</v>
      </c>
      <c r="E46" s="4">
        <v>4890</v>
      </c>
      <c r="F46" s="4">
        <v>5.24</v>
      </c>
      <c r="G46" s="16">
        <f t="shared" si="1"/>
        <v>25623.599999999999</v>
      </c>
    </row>
    <row r="47" spans="2:7" ht="22.5" x14ac:dyDescent="0.25">
      <c r="B47" s="3" t="s">
        <v>5</v>
      </c>
      <c r="C47" s="3" t="s">
        <v>28</v>
      </c>
      <c r="D47" s="9" t="s">
        <v>1761</v>
      </c>
      <c r="E47" s="4">
        <v>15765</v>
      </c>
      <c r="F47" s="4">
        <v>0.82</v>
      </c>
      <c r="G47" s="16">
        <f t="shared" si="1"/>
        <v>12927.3</v>
      </c>
    </row>
    <row r="48" spans="2:7" ht="22.5" x14ac:dyDescent="0.25">
      <c r="B48" s="3" t="s">
        <v>5</v>
      </c>
      <c r="C48" s="3" t="s">
        <v>28</v>
      </c>
      <c r="D48" s="9" t="s">
        <v>1762</v>
      </c>
      <c r="E48" s="4">
        <v>1515</v>
      </c>
      <c r="F48" s="4">
        <v>1.05</v>
      </c>
      <c r="G48" s="16">
        <f t="shared" si="1"/>
        <v>1590.75</v>
      </c>
    </row>
    <row r="49" spans="2:7" ht="22.5" x14ac:dyDescent="0.25">
      <c r="B49" s="3" t="s">
        <v>5</v>
      </c>
      <c r="C49" s="3" t="s">
        <v>28</v>
      </c>
      <c r="D49" s="9" t="s">
        <v>1763</v>
      </c>
      <c r="E49" s="4">
        <v>11655</v>
      </c>
      <c r="F49" s="4">
        <v>1.42</v>
      </c>
      <c r="G49" s="16">
        <f t="shared" si="1"/>
        <v>16550.099999999999</v>
      </c>
    </row>
    <row r="50" spans="2:7" ht="22.5" x14ac:dyDescent="0.25">
      <c r="B50" s="3" t="s">
        <v>5</v>
      </c>
      <c r="C50" s="3" t="s">
        <v>28</v>
      </c>
      <c r="D50" s="9" t="s">
        <v>1764</v>
      </c>
      <c r="E50" s="4">
        <v>18105</v>
      </c>
      <c r="F50" s="4">
        <v>2.0499999999999998</v>
      </c>
      <c r="G50" s="16">
        <f t="shared" si="1"/>
        <v>37115.25</v>
      </c>
    </row>
    <row r="51" spans="2:7" ht="22.5" x14ac:dyDescent="0.25">
      <c r="B51" s="3" t="s">
        <v>5</v>
      </c>
      <c r="C51" s="3" t="s">
        <v>28</v>
      </c>
      <c r="D51" s="9" t="s">
        <v>1765</v>
      </c>
      <c r="E51" s="4">
        <v>11385</v>
      </c>
      <c r="F51" s="4">
        <v>2.81</v>
      </c>
      <c r="G51" s="16">
        <f t="shared" si="1"/>
        <v>31991.85</v>
      </c>
    </row>
    <row r="52" spans="2:7" ht="22.5" x14ac:dyDescent="0.25">
      <c r="B52" s="3" t="s">
        <v>5</v>
      </c>
      <c r="C52" s="3" t="s">
        <v>28</v>
      </c>
      <c r="D52" s="9" t="s">
        <v>2404</v>
      </c>
      <c r="E52" s="4">
        <v>16050</v>
      </c>
      <c r="F52" s="4">
        <v>4.18</v>
      </c>
      <c r="G52" s="16">
        <f t="shared" si="1"/>
        <v>67089</v>
      </c>
    </row>
    <row r="53" spans="2:7" ht="22.5" x14ac:dyDescent="0.25">
      <c r="B53" s="3" t="s">
        <v>5</v>
      </c>
      <c r="C53" s="3" t="s">
        <v>28</v>
      </c>
      <c r="D53" s="9" t="s">
        <v>1766</v>
      </c>
      <c r="E53" s="4">
        <v>5355</v>
      </c>
      <c r="F53" s="4">
        <v>5.77</v>
      </c>
      <c r="G53" s="16">
        <f t="shared" si="1"/>
        <v>30898.35</v>
      </c>
    </row>
    <row r="54" spans="2:7" ht="22.5" x14ac:dyDescent="0.25">
      <c r="B54" s="3" t="s">
        <v>5</v>
      </c>
      <c r="C54" s="3" t="s">
        <v>28</v>
      </c>
      <c r="D54" s="9" t="s">
        <v>1767</v>
      </c>
      <c r="E54" s="4">
        <v>13285</v>
      </c>
      <c r="F54" s="4">
        <v>7.82</v>
      </c>
      <c r="G54" s="16">
        <f t="shared" si="1"/>
        <v>103888.7</v>
      </c>
    </row>
    <row r="55" spans="2:7" ht="22.5" x14ac:dyDescent="0.25">
      <c r="B55" s="3" t="s">
        <v>5</v>
      </c>
      <c r="C55" s="3" t="s">
        <v>28</v>
      </c>
      <c r="D55" s="9" t="s">
        <v>1768</v>
      </c>
      <c r="E55" s="4">
        <v>135</v>
      </c>
      <c r="F55" s="4">
        <v>10.53</v>
      </c>
      <c r="G55" s="16">
        <f t="shared" si="1"/>
        <v>1421.55</v>
      </c>
    </row>
    <row r="56" spans="2:7" ht="22.5" x14ac:dyDescent="0.25">
      <c r="B56" s="3" t="s">
        <v>5</v>
      </c>
      <c r="C56" s="3" t="s">
        <v>28</v>
      </c>
      <c r="D56" s="9" t="s">
        <v>1769</v>
      </c>
      <c r="E56" s="4">
        <v>1660</v>
      </c>
      <c r="F56" s="4">
        <v>13.91</v>
      </c>
      <c r="G56" s="16">
        <f t="shared" si="1"/>
        <v>23090.6</v>
      </c>
    </row>
    <row r="57" spans="2:7" ht="22.5" x14ac:dyDescent="0.25">
      <c r="B57" s="3" t="s">
        <v>5</v>
      </c>
      <c r="C57" s="3" t="s">
        <v>28</v>
      </c>
      <c r="D57" s="9" t="s">
        <v>2405</v>
      </c>
      <c r="E57" s="4">
        <v>1870</v>
      </c>
      <c r="F57" s="4">
        <v>17.54</v>
      </c>
      <c r="G57" s="16">
        <f t="shared" si="1"/>
        <v>32799.800000000003</v>
      </c>
    </row>
    <row r="58" spans="2:7" ht="22.5" x14ac:dyDescent="0.25">
      <c r="B58" s="3" t="s">
        <v>5</v>
      </c>
      <c r="C58" s="3" t="s">
        <v>28</v>
      </c>
      <c r="D58" s="9" t="s">
        <v>2406</v>
      </c>
      <c r="E58" s="4">
        <v>250</v>
      </c>
      <c r="F58" s="4">
        <v>24.79</v>
      </c>
      <c r="G58" s="16">
        <f t="shared" si="1"/>
        <v>6197.5</v>
      </c>
    </row>
    <row r="59" spans="2:7" ht="22.5" x14ac:dyDescent="0.25">
      <c r="B59" s="3" t="s">
        <v>5</v>
      </c>
      <c r="C59" s="3" t="s">
        <v>28</v>
      </c>
      <c r="D59" s="9" t="s">
        <v>2407</v>
      </c>
      <c r="E59" s="4">
        <v>975</v>
      </c>
      <c r="F59" s="4">
        <v>26.73</v>
      </c>
      <c r="G59" s="16">
        <f t="shared" si="1"/>
        <v>26061.75</v>
      </c>
    </row>
    <row r="60" spans="2:7" ht="22.5" x14ac:dyDescent="0.25">
      <c r="B60" s="3" t="s">
        <v>5</v>
      </c>
      <c r="C60" s="3" t="s">
        <v>28</v>
      </c>
      <c r="D60" s="9" t="s">
        <v>1770</v>
      </c>
      <c r="E60" s="4">
        <v>1755</v>
      </c>
      <c r="F60" s="4">
        <v>34.14</v>
      </c>
      <c r="G60" s="16">
        <f t="shared" si="1"/>
        <v>59915.7</v>
      </c>
    </row>
    <row r="61" spans="2:7" x14ac:dyDescent="0.25">
      <c r="B61" s="3" t="s">
        <v>5</v>
      </c>
      <c r="C61" s="3" t="s">
        <v>28</v>
      </c>
      <c r="D61" s="9" t="s">
        <v>1773</v>
      </c>
      <c r="E61" s="4">
        <v>1065</v>
      </c>
      <c r="F61" s="4">
        <v>2.58</v>
      </c>
      <c r="G61" s="16">
        <f t="shared" si="1"/>
        <v>2747.7</v>
      </c>
    </row>
    <row r="62" spans="2:7" x14ac:dyDescent="0.25">
      <c r="B62" s="3" t="s">
        <v>5</v>
      </c>
      <c r="C62" s="3" t="s">
        <v>28</v>
      </c>
      <c r="D62" s="9" t="s">
        <v>1774</v>
      </c>
      <c r="E62" s="4">
        <v>1865</v>
      </c>
      <c r="F62" s="4">
        <v>3.28</v>
      </c>
      <c r="G62" s="16">
        <f t="shared" si="1"/>
        <v>6117.2</v>
      </c>
    </row>
    <row r="63" spans="2:7" x14ac:dyDescent="0.25">
      <c r="B63" s="3" t="s">
        <v>5</v>
      </c>
      <c r="C63" s="3" t="s">
        <v>28</v>
      </c>
      <c r="D63" s="9" t="s">
        <v>2408</v>
      </c>
      <c r="E63" s="4">
        <v>1820</v>
      </c>
      <c r="F63" s="4">
        <v>4.1500000000000004</v>
      </c>
      <c r="G63" s="16">
        <f t="shared" si="1"/>
        <v>7553</v>
      </c>
    </row>
    <row r="64" spans="2:7" x14ac:dyDescent="0.25">
      <c r="B64" s="3" t="s">
        <v>5</v>
      </c>
      <c r="C64" s="3" t="s">
        <v>28</v>
      </c>
      <c r="D64" s="9" t="s">
        <v>1775</v>
      </c>
      <c r="E64" s="4">
        <v>1964</v>
      </c>
      <c r="F64" s="4">
        <v>5.56</v>
      </c>
      <c r="G64" s="16">
        <f t="shared" si="1"/>
        <v>10919.84</v>
      </c>
    </row>
    <row r="65" spans="2:7" x14ac:dyDescent="0.25">
      <c r="B65" s="3" t="s">
        <v>5</v>
      </c>
      <c r="C65" s="3" t="s">
        <v>28</v>
      </c>
      <c r="D65" s="9" t="s">
        <v>1776</v>
      </c>
      <c r="E65" s="4">
        <v>315</v>
      </c>
      <c r="F65" s="4">
        <v>10.28</v>
      </c>
      <c r="G65" s="16">
        <f t="shared" si="1"/>
        <v>3238.2</v>
      </c>
    </row>
    <row r="66" spans="2:7" x14ac:dyDescent="0.25">
      <c r="B66" s="3" t="s">
        <v>5</v>
      </c>
      <c r="C66" s="3" t="s">
        <v>28</v>
      </c>
      <c r="D66" s="9" t="s">
        <v>2409</v>
      </c>
      <c r="E66" s="4">
        <v>265</v>
      </c>
      <c r="F66" s="4">
        <v>14.12</v>
      </c>
      <c r="G66" s="16">
        <f t="shared" si="1"/>
        <v>3741.8</v>
      </c>
    </row>
    <row r="67" spans="2:7" x14ac:dyDescent="0.25">
      <c r="B67" s="3" t="s">
        <v>5</v>
      </c>
      <c r="C67" s="3" t="s">
        <v>28</v>
      </c>
      <c r="D67" s="9" t="s">
        <v>2410</v>
      </c>
      <c r="E67" s="4">
        <v>1100</v>
      </c>
      <c r="F67" s="4">
        <v>34.24</v>
      </c>
      <c r="G67" s="16">
        <f t="shared" si="1"/>
        <v>37664</v>
      </c>
    </row>
    <row r="68" spans="2:7" x14ac:dyDescent="0.25">
      <c r="B68" s="3" t="s">
        <v>5</v>
      </c>
      <c r="C68" s="3" t="s">
        <v>28</v>
      </c>
      <c r="D68" s="9" t="s">
        <v>2411</v>
      </c>
      <c r="E68" s="4">
        <v>15</v>
      </c>
      <c r="F68" s="4">
        <v>27.42</v>
      </c>
      <c r="G68" s="16">
        <f t="shared" si="1"/>
        <v>411.3</v>
      </c>
    </row>
    <row r="69" spans="2:7" x14ac:dyDescent="0.25">
      <c r="B69" s="3" t="s">
        <v>5</v>
      </c>
      <c r="C69" s="3" t="s">
        <v>28</v>
      </c>
      <c r="D69" s="9" t="s">
        <v>2412</v>
      </c>
      <c r="E69" s="4">
        <v>15</v>
      </c>
      <c r="F69" s="4">
        <v>50.66</v>
      </c>
      <c r="G69" s="16">
        <f t="shared" si="1"/>
        <v>759.9</v>
      </c>
    </row>
    <row r="70" spans="2:7" x14ac:dyDescent="0.25">
      <c r="B70" s="5"/>
      <c r="C70" s="5"/>
      <c r="D70" s="10" t="s">
        <v>2413</v>
      </c>
      <c r="E70" s="4">
        <v>1</v>
      </c>
      <c r="F70" s="6">
        <f>SUM(G34:G69)</f>
        <v>1387134.41</v>
      </c>
      <c r="G70" s="17">
        <f t="shared" si="1"/>
        <v>1387134.41</v>
      </c>
    </row>
    <row r="71" spans="2:7" x14ac:dyDescent="0.25">
      <c r="B71" s="31" t="s">
        <v>4</v>
      </c>
      <c r="C71" s="31" t="s">
        <v>2414</v>
      </c>
      <c r="D71" s="31" t="s">
        <v>2415</v>
      </c>
      <c r="E71" s="31">
        <f>E270</f>
        <v>1</v>
      </c>
      <c r="F71" s="32">
        <f>F270</f>
        <v>694789.09</v>
      </c>
      <c r="G71" s="74">
        <f>G270</f>
        <v>694789.09</v>
      </c>
    </row>
    <row r="72" spans="2:7" x14ac:dyDescent="0.25">
      <c r="B72" s="3" t="s">
        <v>5</v>
      </c>
      <c r="C72" s="3" t="s">
        <v>36</v>
      </c>
      <c r="D72" s="9" t="s">
        <v>2416</v>
      </c>
      <c r="E72" s="4">
        <v>1</v>
      </c>
      <c r="F72" s="4">
        <v>3346.69</v>
      </c>
      <c r="G72" s="16">
        <f t="shared" ref="G72:G135" si="2">ROUND(E72*F72,2)</f>
        <v>3346.69</v>
      </c>
    </row>
    <row r="73" spans="2:7" x14ac:dyDescent="0.25">
      <c r="B73" s="3" t="s">
        <v>5</v>
      </c>
      <c r="C73" s="3" t="s">
        <v>36</v>
      </c>
      <c r="D73" s="9" t="s">
        <v>2417</v>
      </c>
      <c r="E73" s="4">
        <v>1</v>
      </c>
      <c r="F73" s="4">
        <v>3046.84</v>
      </c>
      <c r="G73" s="16">
        <f t="shared" si="2"/>
        <v>3046.84</v>
      </c>
    </row>
    <row r="74" spans="2:7" x14ac:dyDescent="0.25">
      <c r="B74" s="3" t="s">
        <v>5</v>
      </c>
      <c r="C74" s="3" t="s">
        <v>36</v>
      </c>
      <c r="D74" s="9" t="s">
        <v>2418</v>
      </c>
      <c r="E74" s="4">
        <v>1</v>
      </c>
      <c r="F74" s="4">
        <v>671.03</v>
      </c>
      <c r="G74" s="16">
        <f t="shared" si="2"/>
        <v>671.03</v>
      </c>
    </row>
    <row r="75" spans="2:7" x14ac:dyDescent="0.25">
      <c r="B75" s="3" t="s">
        <v>5</v>
      </c>
      <c r="C75" s="3" t="s">
        <v>36</v>
      </c>
      <c r="D75" s="9" t="s">
        <v>2419</v>
      </c>
      <c r="E75" s="4">
        <v>1</v>
      </c>
      <c r="F75" s="4">
        <v>1353.02</v>
      </c>
      <c r="G75" s="16">
        <f t="shared" si="2"/>
        <v>1353.02</v>
      </c>
    </row>
    <row r="76" spans="2:7" x14ac:dyDescent="0.25">
      <c r="B76" s="3" t="s">
        <v>5</v>
      </c>
      <c r="C76" s="3" t="s">
        <v>36</v>
      </c>
      <c r="D76" s="9" t="s">
        <v>2420</v>
      </c>
      <c r="E76" s="4">
        <v>1</v>
      </c>
      <c r="F76" s="4">
        <v>671.03</v>
      </c>
      <c r="G76" s="16">
        <f t="shared" si="2"/>
        <v>671.03</v>
      </c>
    </row>
    <row r="77" spans="2:7" ht="12.75" customHeight="1" x14ac:dyDescent="0.25">
      <c r="B77" s="3" t="s">
        <v>5</v>
      </c>
      <c r="C77" s="3" t="s">
        <v>36</v>
      </c>
      <c r="D77" s="9" t="s">
        <v>2421</v>
      </c>
      <c r="E77" s="4">
        <v>1</v>
      </c>
      <c r="F77" s="4">
        <v>2270.9299999999998</v>
      </c>
      <c r="G77" s="16">
        <f t="shared" si="2"/>
        <v>2270.9299999999998</v>
      </c>
    </row>
    <row r="78" spans="2:7" ht="22.5" x14ac:dyDescent="0.25">
      <c r="B78" s="3" t="s">
        <v>5</v>
      </c>
      <c r="C78" s="3" t="s">
        <v>36</v>
      </c>
      <c r="D78" s="9" t="s">
        <v>2422</v>
      </c>
      <c r="E78" s="4">
        <v>1</v>
      </c>
      <c r="F78" s="4">
        <v>1434.01</v>
      </c>
      <c r="G78" s="16">
        <f t="shared" si="2"/>
        <v>1434.01</v>
      </c>
    </row>
    <row r="79" spans="2:7" ht="22.5" x14ac:dyDescent="0.25">
      <c r="B79" s="3" t="s">
        <v>5</v>
      </c>
      <c r="C79" s="3" t="s">
        <v>36</v>
      </c>
      <c r="D79" s="9" t="s">
        <v>2423</v>
      </c>
      <c r="E79" s="4">
        <v>1</v>
      </c>
      <c r="F79" s="4">
        <v>1227.8699999999999</v>
      </c>
      <c r="G79" s="16">
        <f t="shared" si="2"/>
        <v>1227.8699999999999</v>
      </c>
    </row>
    <row r="80" spans="2:7" ht="22.5" x14ac:dyDescent="0.25">
      <c r="B80" s="3" t="s">
        <v>5</v>
      </c>
      <c r="C80" s="3" t="s">
        <v>36</v>
      </c>
      <c r="D80" s="9" t="s">
        <v>2424</v>
      </c>
      <c r="E80" s="4">
        <v>1</v>
      </c>
      <c r="F80" s="4">
        <v>1227.8699999999999</v>
      </c>
      <c r="G80" s="16">
        <f t="shared" si="2"/>
        <v>1227.8699999999999</v>
      </c>
    </row>
    <row r="81" spans="2:7" ht="22.5" x14ac:dyDescent="0.25">
      <c r="B81" s="3" t="s">
        <v>5</v>
      </c>
      <c r="C81" s="3" t="s">
        <v>36</v>
      </c>
      <c r="D81" s="9" t="s">
        <v>2425</v>
      </c>
      <c r="E81" s="4">
        <v>1</v>
      </c>
      <c r="F81" s="4">
        <v>1227.8699999999999</v>
      </c>
      <c r="G81" s="16">
        <f t="shared" si="2"/>
        <v>1227.8699999999999</v>
      </c>
    </row>
    <row r="82" spans="2:7" x14ac:dyDescent="0.25">
      <c r="B82" s="3" t="s">
        <v>5</v>
      </c>
      <c r="C82" s="3" t="s">
        <v>36</v>
      </c>
      <c r="D82" s="9" t="s">
        <v>2426</v>
      </c>
      <c r="E82" s="4">
        <v>1</v>
      </c>
      <c r="F82" s="4">
        <v>746.35</v>
      </c>
      <c r="G82" s="16">
        <f t="shared" si="2"/>
        <v>746.35</v>
      </c>
    </row>
    <row r="83" spans="2:7" x14ac:dyDescent="0.25">
      <c r="B83" s="3" t="s">
        <v>5</v>
      </c>
      <c r="C83" s="3" t="s">
        <v>36</v>
      </c>
      <c r="D83" s="9" t="s">
        <v>2427</v>
      </c>
      <c r="E83" s="4">
        <v>1</v>
      </c>
      <c r="F83" s="4">
        <v>746.35</v>
      </c>
      <c r="G83" s="16">
        <f t="shared" si="2"/>
        <v>746.35</v>
      </c>
    </row>
    <row r="84" spans="2:7" x14ac:dyDescent="0.25">
      <c r="B84" s="3" t="s">
        <v>5</v>
      </c>
      <c r="C84" s="3" t="s">
        <v>36</v>
      </c>
      <c r="D84" s="9" t="s">
        <v>2428</v>
      </c>
      <c r="E84" s="4">
        <v>1</v>
      </c>
      <c r="F84" s="4">
        <v>897.01</v>
      </c>
      <c r="G84" s="16">
        <f t="shared" si="2"/>
        <v>897.01</v>
      </c>
    </row>
    <row r="85" spans="2:7" x14ac:dyDescent="0.25">
      <c r="B85" s="3" t="s">
        <v>5</v>
      </c>
      <c r="C85" s="3" t="s">
        <v>36</v>
      </c>
      <c r="D85" s="9" t="s">
        <v>2429</v>
      </c>
      <c r="E85" s="4">
        <v>1</v>
      </c>
      <c r="F85" s="4">
        <v>897.01</v>
      </c>
      <c r="G85" s="16">
        <f t="shared" si="2"/>
        <v>897.01</v>
      </c>
    </row>
    <row r="86" spans="2:7" x14ac:dyDescent="0.25">
      <c r="B86" s="3" t="s">
        <v>5</v>
      </c>
      <c r="C86" s="3" t="s">
        <v>36</v>
      </c>
      <c r="D86" s="9" t="s">
        <v>2430</v>
      </c>
      <c r="E86" s="4">
        <v>1</v>
      </c>
      <c r="F86" s="4">
        <v>897.01</v>
      </c>
      <c r="G86" s="16">
        <f t="shared" si="2"/>
        <v>897.01</v>
      </c>
    </row>
    <row r="87" spans="2:7" x14ac:dyDescent="0.25">
      <c r="B87" s="3" t="s">
        <v>5</v>
      </c>
      <c r="C87" s="3" t="s">
        <v>36</v>
      </c>
      <c r="D87" s="9" t="s">
        <v>2431</v>
      </c>
      <c r="E87" s="4">
        <v>1</v>
      </c>
      <c r="F87" s="4">
        <v>1293.53</v>
      </c>
      <c r="G87" s="16">
        <f t="shared" si="2"/>
        <v>1293.53</v>
      </c>
    </row>
    <row r="88" spans="2:7" x14ac:dyDescent="0.25">
      <c r="B88" s="3" t="s">
        <v>5</v>
      </c>
      <c r="C88" s="3" t="s">
        <v>36</v>
      </c>
      <c r="D88" s="9" t="s">
        <v>2432</v>
      </c>
      <c r="E88" s="4">
        <v>1</v>
      </c>
      <c r="F88" s="4">
        <v>897.01</v>
      </c>
      <c r="G88" s="16">
        <f t="shared" si="2"/>
        <v>897.01</v>
      </c>
    </row>
    <row r="89" spans="2:7" x14ac:dyDescent="0.25">
      <c r="B89" s="3" t="s">
        <v>5</v>
      </c>
      <c r="C89" s="3" t="s">
        <v>36</v>
      </c>
      <c r="D89" s="9" t="s">
        <v>2433</v>
      </c>
      <c r="E89" s="4">
        <v>1</v>
      </c>
      <c r="F89" s="4">
        <v>897.01</v>
      </c>
      <c r="G89" s="16">
        <f t="shared" si="2"/>
        <v>897.01</v>
      </c>
    </row>
    <row r="90" spans="2:7" x14ac:dyDescent="0.25">
      <c r="B90" s="3" t="s">
        <v>5</v>
      </c>
      <c r="C90" s="3" t="s">
        <v>36</v>
      </c>
      <c r="D90" s="9" t="s">
        <v>2434</v>
      </c>
      <c r="E90" s="4">
        <v>1</v>
      </c>
      <c r="F90" s="4">
        <v>897.01</v>
      </c>
      <c r="G90" s="16">
        <f t="shared" si="2"/>
        <v>897.01</v>
      </c>
    </row>
    <row r="91" spans="2:7" x14ac:dyDescent="0.25">
      <c r="B91" s="3" t="s">
        <v>5</v>
      </c>
      <c r="C91" s="3" t="s">
        <v>36</v>
      </c>
      <c r="D91" s="9" t="s">
        <v>2435</v>
      </c>
      <c r="E91" s="4">
        <v>1</v>
      </c>
      <c r="F91" s="4">
        <v>671.03</v>
      </c>
      <c r="G91" s="16">
        <f t="shared" si="2"/>
        <v>671.03</v>
      </c>
    </row>
    <row r="92" spans="2:7" x14ac:dyDescent="0.25">
      <c r="B92" s="3" t="s">
        <v>5</v>
      </c>
      <c r="C92" s="3" t="s">
        <v>36</v>
      </c>
      <c r="D92" s="9" t="s">
        <v>2436</v>
      </c>
      <c r="E92" s="4">
        <v>1</v>
      </c>
      <c r="F92" s="4">
        <v>4598.84</v>
      </c>
      <c r="G92" s="16">
        <f t="shared" si="2"/>
        <v>4598.84</v>
      </c>
    </row>
    <row r="93" spans="2:7" x14ac:dyDescent="0.25">
      <c r="B93" s="3" t="s">
        <v>5</v>
      </c>
      <c r="C93" s="3" t="s">
        <v>36</v>
      </c>
      <c r="D93" s="9" t="s">
        <v>2437</v>
      </c>
      <c r="E93" s="4">
        <v>1</v>
      </c>
      <c r="F93" s="4">
        <v>2800.73</v>
      </c>
      <c r="G93" s="16">
        <f t="shared" si="2"/>
        <v>2800.73</v>
      </c>
    </row>
    <row r="94" spans="2:7" x14ac:dyDescent="0.25">
      <c r="B94" s="3" t="s">
        <v>5</v>
      </c>
      <c r="C94" s="3" t="s">
        <v>36</v>
      </c>
      <c r="D94" s="9" t="s">
        <v>2437</v>
      </c>
      <c r="E94" s="4">
        <v>1</v>
      </c>
      <c r="F94" s="4">
        <v>2005.02</v>
      </c>
      <c r="G94" s="16">
        <f t="shared" si="2"/>
        <v>2005.02</v>
      </c>
    </row>
    <row r="95" spans="2:7" x14ac:dyDescent="0.25">
      <c r="B95" s="3" t="s">
        <v>5</v>
      </c>
      <c r="C95" s="3" t="s">
        <v>36</v>
      </c>
      <c r="D95" s="9" t="s">
        <v>2437</v>
      </c>
      <c r="E95" s="4">
        <v>1</v>
      </c>
      <c r="F95" s="4">
        <v>2368.73</v>
      </c>
      <c r="G95" s="16">
        <f t="shared" si="2"/>
        <v>2368.73</v>
      </c>
    </row>
    <row r="96" spans="2:7" x14ac:dyDescent="0.25">
      <c r="B96" s="3" t="s">
        <v>5</v>
      </c>
      <c r="C96" s="3" t="s">
        <v>36</v>
      </c>
      <c r="D96" s="9" t="s">
        <v>2438</v>
      </c>
      <c r="E96" s="4">
        <v>1</v>
      </c>
      <c r="F96" s="4">
        <v>453.41</v>
      </c>
      <c r="G96" s="16">
        <f t="shared" si="2"/>
        <v>453.41</v>
      </c>
    </row>
    <row r="97" spans="2:7" x14ac:dyDescent="0.25">
      <c r="B97" s="3" t="s">
        <v>5</v>
      </c>
      <c r="C97" s="3" t="s">
        <v>36</v>
      </c>
      <c r="D97" s="9" t="s">
        <v>2439</v>
      </c>
      <c r="E97" s="4">
        <v>1</v>
      </c>
      <c r="F97" s="4">
        <v>7418.4</v>
      </c>
      <c r="G97" s="16">
        <f t="shared" si="2"/>
        <v>7418.4</v>
      </c>
    </row>
    <row r="98" spans="2:7" x14ac:dyDescent="0.25">
      <c r="B98" s="3" t="s">
        <v>5</v>
      </c>
      <c r="C98" s="3" t="s">
        <v>36</v>
      </c>
      <c r="D98" s="9" t="s">
        <v>2440</v>
      </c>
      <c r="E98" s="4">
        <v>1</v>
      </c>
      <c r="F98" s="4">
        <v>1553.93</v>
      </c>
      <c r="G98" s="16">
        <f t="shared" si="2"/>
        <v>1553.93</v>
      </c>
    </row>
    <row r="99" spans="2:7" x14ac:dyDescent="0.25">
      <c r="B99" s="3" t="s">
        <v>5</v>
      </c>
      <c r="C99" s="3" t="s">
        <v>36</v>
      </c>
      <c r="D99" s="9" t="s">
        <v>2441</v>
      </c>
      <c r="E99" s="4">
        <v>1</v>
      </c>
      <c r="F99" s="4">
        <v>2045.53</v>
      </c>
      <c r="G99" s="16">
        <f t="shared" si="2"/>
        <v>2045.53</v>
      </c>
    </row>
    <row r="100" spans="2:7" x14ac:dyDescent="0.25">
      <c r="B100" s="3" t="s">
        <v>5</v>
      </c>
      <c r="C100" s="3" t="s">
        <v>36</v>
      </c>
      <c r="D100" s="9" t="s">
        <v>2442</v>
      </c>
      <c r="E100" s="4">
        <v>1</v>
      </c>
      <c r="F100" s="4">
        <v>2132.25</v>
      </c>
      <c r="G100" s="16">
        <f t="shared" si="2"/>
        <v>2132.25</v>
      </c>
    </row>
    <row r="101" spans="2:7" x14ac:dyDescent="0.25">
      <c r="B101" s="3" t="s">
        <v>5</v>
      </c>
      <c r="C101" s="3" t="s">
        <v>36</v>
      </c>
      <c r="D101" s="9" t="s">
        <v>2443</v>
      </c>
      <c r="E101" s="4">
        <v>1</v>
      </c>
      <c r="F101" s="4">
        <v>1047.3499999999999</v>
      </c>
      <c r="G101" s="16">
        <f t="shared" si="2"/>
        <v>1047.3499999999999</v>
      </c>
    </row>
    <row r="102" spans="2:7" x14ac:dyDescent="0.25">
      <c r="B102" s="3" t="s">
        <v>5</v>
      </c>
      <c r="C102" s="3" t="s">
        <v>36</v>
      </c>
      <c r="D102" s="9" t="s">
        <v>2444</v>
      </c>
      <c r="E102" s="4">
        <v>1</v>
      </c>
      <c r="F102" s="4">
        <v>1677.27</v>
      </c>
      <c r="G102" s="16">
        <f t="shared" si="2"/>
        <v>1677.27</v>
      </c>
    </row>
    <row r="103" spans="2:7" x14ac:dyDescent="0.25">
      <c r="B103" s="3" t="s">
        <v>5</v>
      </c>
      <c r="C103" s="3" t="s">
        <v>36</v>
      </c>
      <c r="D103" s="9" t="s">
        <v>2445</v>
      </c>
      <c r="E103" s="4">
        <v>1</v>
      </c>
      <c r="F103" s="4">
        <v>3798.4</v>
      </c>
      <c r="G103" s="16">
        <f t="shared" si="2"/>
        <v>3798.4</v>
      </c>
    </row>
    <row r="104" spans="2:7" x14ac:dyDescent="0.25">
      <c r="B104" s="3" t="s">
        <v>5</v>
      </c>
      <c r="C104" s="3" t="s">
        <v>36</v>
      </c>
      <c r="D104" s="9" t="s">
        <v>2446</v>
      </c>
      <c r="E104" s="4">
        <v>1</v>
      </c>
      <c r="F104" s="4">
        <v>1932.03</v>
      </c>
      <c r="G104" s="16">
        <f t="shared" si="2"/>
        <v>1932.03</v>
      </c>
    </row>
    <row r="105" spans="2:7" x14ac:dyDescent="0.25">
      <c r="B105" s="3" t="s">
        <v>5</v>
      </c>
      <c r="C105" s="3" t="s">
        <v>36</v>
      </c>
      <c r="D105" s="9" t="s">
        <v>2447</v>
      </c>
      <c r="E105" s="4">
        <v>1</v>
      </c>
      <c r="F105" s="4">
        <v>1196.7</v>
      </c>
      <c r="G105" s="16">
        <f t="shared" si="2"/>
        <v>1196.7</v>
      </c>
    </row>
    <row r="106" spans="2:7" x14ac:dyDescent="0.25">
      <c r="B106" s="3" t="s">
        <v>5</v>
      </c>
      <c r="C106" s="3" t="s">
        <v>36</v>
      </c>
      <c r="D106" s="9" t="s">
        <v>2448</v>
      </c>
      <c r="E106" s="4">
        <v>1</v>
      </c>
      <c r="F106" s="4">
        <v>1586.57</v>
      </c>
      <c r="G106" s="16">
        <f t="shared" si="2"/>
        <v>1586.57</v>
      </c>
    </row>
    <row r="107" spans="2:7" x14ac:dyDescent="0.25">
      <c r="B107" s="3" t="s">
        <v>5</v>
      </c>
      <c r="C107" s="3" t="s">
        <v>36</v>
      </c>
      <c r="D107" s="9" t="s">
        <v>2449</v>
      </c>
      <c r="E107" s="4">
        <v>1</v>
      </c>
      <c r="F107" s="4">
        <v>1930.53</v>
      </c>
      <c r="G107" s="16">
        <f t="shared" si="2"/>
        <v>1930.53</v>
      </c>
    </row>
    <row r="108" spans="2:7" x14ac:dyDescent="0.25">
      <c r="B108" s="3" t="s">
        <v>5</v>
      </c>
      <c r="C108" s="3" t="s">
        <v>36</v>
      </c>
      <c r="D108" s="9" t="s">
        <v>2450</v>
      </c>
      <c r="E108" s="4">
        <v>1</v>
      </c>
      <c r="F108" s="4">
        <v>2196.4</v>
      </c>
      <c r="G108" s="16">
        <f t="shared" si="2"/>
        <v>2196.4</v>
      </c>
    </row>
    <row r="109" spans="2:7" x14ac:dyDescent="0.25">
      <c r="B109" s="3" t="s">
        <v>5</v>
      </c>
      <c r="C109" s="3" t="s">
        <v>36</v>
      </c>
      <c r="D109" s="9" t="s">
        <v>2451</v>
      </c>
      <c r="E109" s="4">
        <v>1</v>
      </c>
      <c r="F109" s="4">
        <v>1196.7</v>
      </c>
      <c r="G109" s="16">
        <f t="shared" si="2"/>
        <v>1196.7</v>
      </c>
    </row>
    <row r="110" spans="2:7" x14ac:dyDescent="0.25">
      <c r="B110" s="3" t="s">
        <v>5</v>
      </c>
      <c r="C110" s="3" t="s">
        <v>36</v>
      </c>
      <c r="D110" s="9" t="s">
        <v>2452</v>
      </c>
      <c r="E110" s="4">
        <v>1</v>
      </c>
      <c r="F110" s="4">
        <v>1876.79</v>
      </c>
      <c r="G110" s="16">
        <f t="shared" si="2"/>
        <v>1876.79</v>
      </c>
    </row>
    <row r="111" spans="2:7" x14ac:dyDescent="0.25">
      <c r="B111" s="3" t="s">
        <v>5</v>
      </c>
      <c r="C111" s="3" t="s">
        <v>36</v>
      </c>
      <c r="D111" s="9" t="s">
        <v>2453</v>
      </c>
      <c r="E111" s="4">
        <v>1</v>
      </c>
      <c r="F111" s="4">
        <v>2071.12</v>
      </c>
      <c r="G111" s="16">
        <f t="shared" si="2"/>
        <v>2071.12</v>
      </c>
    </row>
    <row r="112" spans="2:7" x14ac:dyDescent="0.25">
      <c r="B112" s="3" t="s">
        <v>5</v>
      </c>
      <c r="C112" s="3" t="s">
        <v>36</v>
      </c>
      <c r="D112" s="9" t="s">
        <v>2454</v>
      </c>
      <c r="E112" s="4">
        <v>1</v>
      </c>
      <c r="F112" s="4">
        <v>671.03</v>
      </c>
      <c r="G112" s="16">
        <f t="shared" si="2"/>
        <v>671.03</v>
      </c>
    </row>
    <row r="113" spans="2:7" x14ac:dyDescent="0.25">
      <c r="B113" s="3" t="s">
        <v>5</v>
      </c>
      <c r="C113" s="3" t="s">
        <v>36</v>
      </c>
      <c r="D113" s="9" t="s">
        <v>2455</v>
      </c>
      <c r="E113" s="4">
        <v>1</v>
      </c>
      <c r="F113" s="4">
        <v>2400.89</v>
      </c>
      <c r="G113" s="16">
        <f t="shared" si="2"/>
        <v>2400.89</v>
      </c>
    </row>
    <row r="114" spans="2:7" x14ac:dyDescent="0.25">
      <c r="B114" s="3" t="s">
        <v>5</v>
      </c>
      <c r="C114" s="3" t="s">
        <v>36</v>
      </c>
      <c r="D114" s="9" t="s">
        <v>2456</v>
      </c>
      <c r="E114" s="4">
        <v>1</v>
      </c>
      <c r="F114" s="4">
        <v>2983.56</v>
      </c>
      <c r="G114" s="16">
        <f t="shared" si="2"/>
        <v>2983.56</v>
      </c>
    </row>
    <row r="115" spans="2:7" x14ac:dyDescent="0.25">
      <c r="B115" s="3" t="s">
        <v>5</v>
      </c>
      <c r="C115" s="3" t="s">
        <v>36</v>
      </c>
      <c r="D115" s="9" t="s">
        <v>2457</v>
      </c>
      <c r="E115" s="4">
        <v>1</v>
      </c>
      <c r="F115" s="4">
        <v>671.03</v>
      </c>
      <c r="G115" s="16">
        <f t="shared" si="2"/>
        <v>671.03</v>
      </c>
    </row>
    <row r="116" spans="2:7" x14ac:dyDescent="0.25">
      <c r="B116" s="3" t="s">
        <v>5</v>
      </c>
      <c r="C116" s="3" t="s">
        <v>36</v>
      </c>
      <c r="D116" s="9" t="s">
        <v>2458</v>
      </c>
      <c r="E116" s="4">
        <v>1</v>
      </c>
      <c r="F116" s="4">
        <v>3285.08</v>
      </c>
      <c r="G116" s="16">
        <f t="shared" si="2"/>
        <v>3285.08</v>
      </c>
    </row>
    <row r="117" spans="2:7" x14ac:dyDescent="0.25">
      <c r="B117" s="3" t="s">
        <v>5</v>
      </c>
      <c r="C117" s="3" t="s">
        <v>36</v>
      </c>
      <c r="D117" s="9" t="s">
        <v>2459</v>
      </c>
      <c r="E117" s="4">
        <v>1</v>
      </c>
      <c r="F117" s="4">
        <v>6570.98</v>
      </c>
      <c r="G117" s="16">
        <f t="shared" si="2"/>
        <v>6570.98</v>
      </c>
    </row>
    <row r="118" spans="2:7" x14ac:dyDescent="0.25">
      <c r="B118" s="3" t="s">
        <v>5</v>
      </c>
      <c r="C118" s="3" t="s">
        <v>36</v>
      </c>
      <c r="D118" s="9" t="s">
        <v>2460</v>
      </c>
      <c r="E118" s="4">
        <v>1</v>
      </c>
      <c r="F118" s="4">
        <v>803.22</v>
      </c>
      <c r="G118" s="16">
        <f t="shared" si="2"/>
        <v>803.22</v>
      </c>
    </row>
    <row r="119" spans="2:7" x14ac:dyDescent="0.25">
      <c r="B119" s="3" t="s">
        <v>5</v>
      </c>
      <c r="C119" s="3" t="s">
        <v>36</v>
      </c>
      <c r="D119" s="9" t="s">
        <v>2461</v>
      </c>
      <c r="E119" s="4">
        <v>1</v>
      </c>
      <c r="F119" s="4">
        <v>1127.1400000000001</v>
      </c>
      <c r="G119" s="16">
        <f t="shared" si="2"/>
        <v>1127.1400000000001</v>
      </c>
    </row>
    <row r="120" spans="2:7" x14ac:dyDescent="0.25">
      <c r="B120" s="3" t="s">
        <v>5</v>
      </c>
      <c r="C120" s="3" t="s">
        <v>36</v>
      </c>
      <c r="D120" s="9" t="s">
        <v>2462</v>
      </c>
      <c r="E120" s="4">
        <v>1</v>
      </c>
      <c r="F120" s="4">
        <v>2441.7800000000002</v>
      </c>
      <c r="G120" s="16">
        <f t="shared" si="2"/>
        <v>2441.7800000000002</v>
      </c>
    </row>
    <row r="121" spans="2:7" x14ac:dyDescent="0.25">
      <c r="B121" s="3" t="s">
        <v>5</v>
      </c>
      <c r="C121" s="3" t="s">
        <v>36</v>
      </c>
      <c r="D121" s="9" t="s">
        <v>2463</v>
      </c>
      <c r="E121" s="4">
        <v>1</v>
      </c>
      <c r="F121" s="4">
        <v>2344.83</v>
      </c>
      <c r="G121" s="16">
        <f t="shared" si="2"/>
        <v>2344.83</v>
      </c>
    </row>
    <row r="122" spans="2:7" x14ac:dyDescent="0.25">
      <c r="B122" s="3" t="s">
        <v>5</v>
      </c>
      <c r="C122" s="3" t="s">
        <v>36</v>
      </c>
      <c r="D122" s="9" t="s">
        <v>2464</v>
      </c>
      <c r="E122" s="4">
        <v>1</v>
      </c>
      <c r="F122" s="4">
        <v>803.22</v>
      </c>
      <c r="G122" s="16">
        <f t="shared" si="2"/>
        <v>803.22</v>
      </c>
    </row>
    <row r="123" spans="2:7" x14ac:dyDescent="0.25">
      <c r="B123" s="3" t="s">
        <v>5</v>
      </c>
      <c r="C123" s="3" t="s">
        <v>36</v>
      </c>
      <c r="D123" s="9" t="s">
        <v>2465</v>
      </c>
      <c r="E123" s="4">
        <v>1</v>
      </c>
      <c r="F123" s="4">
        <v>2500.94</v>
      </c>
      <c r="G123" s="16">
        <f t="shared" si="2"/>
        <v>2500.94</v>
      </c>
    </row>
    <row r="124" spans="2:7" x14ac:dyDescent="0.25">
      <c r="B124" s="3" t="s">
        <v>5</v>
      </c>
      <c r="C124" s="3" t="s">
        <v>36</v>
      </c>
      <c r="D124" s="9" t="s">
        <v>2466</v>
      </c>
      <c r="E124" s="4">
        <v>1</v>
      </c>
      <c r="F124" s="4">
        <v>4068.96</v>
      </c>
      <c r="G124" s="16">
        <f t="shared" si="2"/>
        <v>4068.96</v>
      </c>
    </row>
    <row r="125" spans="2:7" x14ac:dyDescent="0.25">
      <c r="B125" s="3" t="s">
        <v>5</v>
      </c>
      <c r="C125" s="3" t="s">
        <v>36</v>
      </c>
      <c r="D125" s="9" t="s">
        <v>2467</v>
      </c>
      <c r="E125" s="4">
        <v>1</v>
      </c>
      <c r="F125" s="4">
        <v>671.03</v>
      </c>
      <c r="G125" s="16">
        <f t="shared" si="2"/>
        <v>671.03</v>
      </c>
    </row>
    <row r="126" spans="2:7" x14ac:dyDescent="0.25">
      <c r="B126" s="3" t="s">
        <v>5</v>
      </c>
      <c r="C126" s="3" t="s">
        <v>36</v>
      </c>
      <c r="D126" s="9" t="s">
        <v>2468</v>
      </c>
      <c r="E126" s="4">
        <v>1</v>
      </c>
      <c r="F126" s="4">
        <v>2409.14</v>
      </c>
      <c r="G126" s="16">
        <f t="shared" si="2"/>
        <v>2409.14</v>
      </c>
    </row>
    <row r="127" spans="2:7" x14ac:dyDescent="0.25">
      <c r="B127" s="3" t="s">
        <v>5</v>
      </c>
      <c r="C127" s="3" t="s">
        <v>36</v>
      </c>
      <c r="D127" s="9" t="s">
        <v>2469</v>
      </c>
      <c r="E127" s="4">
        <v>1</v>
      </c>
      <c r="F127" s="4">
        <v>2248.42</v>
      </c>
      <c r="G127" s="16">
        <f t="shared" si="2"/>
        <v>2248.42</v>
      </c>
    </row>
    <row r="128" spans="2:7" x14ac:dyDescent="0.25">
      <c r="B128" s="3" t="s">
        <v>5</v>
      </c>
      <c r="C128" s="3" t="s">
        <v>36</v>
      </c>
      <c r="D128" s="9" t="s">
        <v>2470</v>
      </c>
      <c r="E128" s="4">
        <v>1</v>
      </c>
      <c r="F128" s="4">
        <v>671.03</v>
      </c>
      <c r="G128" s="16">
        <f t="shared" si="2"/>
        <v>671.03</v>
      </c>
    </row>
    <row r="129" spans="2:7" x14ac:dyDescent="0.25">
      <c r="B129" s="3" t="s">
        <v>5</v>
      </c>
      <c r="C129" s="3" t="s">
        <v>36</v>
      </c>
      <c r="D129" s="9" t="s">
        <v>2471</v>
      </c>
      <c r="E129" s="4">
        <v>1</v>
      </c>
      <c r="F129" s="4">
        <v>2012.02</v>
      </c>
      <c r="G129" s="16">
        <f t="shared" si="2"/>
        <v>2012.02</v>
      </c>
    </row>
    <row r="130" spans="2:7" x14ac:dyDescent="0.25">
      <c r="B130" s="3" t="s">
        <v>5</v>
      </c>
      <c r="C130" s="3" t="s">
        <v>36</v>
      </c>
      <c r="D130" s="9" t="s">
        <v>2472</v>
      </c>
      <c r="E130" s="4">
        <v>1</v>
      </c>
      <c r="F130" s="4">
        <v>5622.52</v>
      </c>
      <c r="G130" s="16">
        <f t="shared" si="2"/>
        <v>5622.52</v>
      </c>
    </row>
    <row r="131" spans="2:7" x14ac:dyDescent="0.25">
      <c r="B131" s="3" t="s">
        <v>5</v>
      </c>
      <c r="C131" s="3" t="s">
        <v>36</v>
      </c>
      <c r="D131" s="9" t="s">
        <v>2473</v>
      </c>
      <c r="E131" s="4">
        <v>1</v>
      </c>
      <c r="F131" s="4">
        <v>671.03</v>
      </c>
      <c r="G131" s="16">
        <f t="shared" si="2"/>
        <v>671.03</v>
      </c>
    </row>
    <row r="132" spans="2:7" x14ac:dyDescent="0.25">
      <c r="B132" s="3" t="s">
        <v>5</v>
      </c>
      <c r="C132" s="3" t="s">
        <v>36</v>
      </c>
      <c r="D132" s="9" t="s">
        <v>2474</v>
      </c>
      <c r="E132" s="4">
        <v>1</v>
      </c>
      <c r="F132" s="4">
        <v>1586.57</v>
      </c>
      <c r="G132" s="16">
        <f t="shared" si="2"/>
        <v>1586.57</v>
      </c>
    </row>
    <row r="133" spans="2:7" x14ac:dyDescent="0.25">
      <c r="B133" s="3" t="s">
        <v>5</v>
      </c>
      <c r="C133" s="3" t="s">
        <v>36</v>
      </c>
      <c r="D133" s="9" t="s">
        <v>2475</v>
      </c>
      <c r="E133" s="4">
        <v>1</v>
      </c>
      <c r="F133" s="4">
        <v>1995.8</v>
      </c>
      <c r="G133" s="16">
        <f t="shared" si="2"/>
        <v>1995.8</v>
      </c>
    </row>
    <row r="134" spans="2:7" x14ac:dyDescent="0.25">
      <c r="B134" s="3" t="s">
        <v>5</v>
      </c>
      <c r="C134" s="3" t="s">
        <v>36</v>
      </c>
      <c r="D134" s="9" t="s">
        <v>2476</v>
      </c>
      <c r="E134" s="4">
        <v>1</v>
      </c>
      <c r="F134" s="4">
        <v>2196.4</v>
      </c>
      <c r="G134" s="16">
        <f t="shared" si="2"/>
        <v>2196.4</v>
      </c>
    </row>
    <row r="135" spans="2:7" x14ac:dyDescent="0.25">
      <c r="B135" s="3" t="s">
        <v>5</v>
      </c>
      <c r="C135" s="3" t="s">
        <v>36</v>
      </c>
      <c r="D135" s="9" t="s">
        <v>2477</v>
      </c>
      <c r="E135" s="4">
        <v>1</v>
      </c>
      <c r="F135" s="4">
        <v>1196.7</v>
      </c>
      <c r="G135" s="16">
        <f t="shared" si="2"/>
        <v>1196.7</v>
      </c>
    </row>
    <row r="136" spans="2:7" x14ac:dyDescent="0.25">
      <c r="B136" s="3" t="s">
        <v>5</v>
      </c>
      <c r="C136" s="3" t="s">
        <v>36</v>
      </c>
      <c r="D136" s="9" t="s">
        <v>2478</v>
      </c>
      <c r="E136" s="4">
        <v>1</v>
      </c>
      <c r="F136" s="4">
        <v>3106.26</v>
      </c>
      <c r="G136" s="16">
        <f t="shared" ref="G136:G199" si="3">ROUND(E136*F136,2)</f>
        <v>3106.26</v>
      </c>
    </row>
    <row r="137" spans="2:7" x14ac:dyDescent="0.25">
      <c r="B137" s="3" t="s">
        <v>5</v>
      </c>
      <c r="C137" s="3" t="s">
        <v>36</v>
      </c>
      <c r="D137" s="9" t="s">
        <v>2479</v>
      </c>
      <c r="E137" s="4">
        <v>1</v>
      </c>
      <c r="F137" s="4">
        <v>3369.58</v>
      </c>
      <c r="G137" s="16">
        <f t="shared" si="3"/>
        <v>3369.58</v>
      </c>
    </row>
    <row r="138" spans="2:7" x14ac:dyDescent="0.25">
      <c r="B138" s="3" t="s">
        <v>5</v>
      </c>
      <c r="C138" s="3" t="s">
        <v>36</v>
      </c>
      <c r="D138" s="9" t="s">
        <v>2480</v>
      </c>
      <c r="E138" s="4">
        <v>1</v>
      </c>
      <c r="F138" s="4">
        <v>803.22</v>
      </c>
      <c r="G138" s="16">
        <f t="shared" si="3"/>
        <v>803.22</v>
      </c>
    </row>
    <row r="139" spans="2:7" x14ac:dyDescent="0.25">
      <c r="B139" s="3" t="s">
        <v>5</v>
      </c>
      <c r="C139" s="3" t="s">
        <v>36</v>
      </c>
      <c r="D139" s="9" t="s">
        <v>2481</v>
      </c>
      <c r="E139" s="4">
        <v>1</v>
      </c>
      <c r="F139" s="4">
        <v>2492.1999999999998</v>
      </c>
      <c r="G139" s="16">
        <f t="shared" si="3"/>
        <v>2492.1999999999998</v>
      </c>
    </row>
    <row r="140" spans="2:7" x14ac:dyDescent="0.25">
      <c r="B140" s="3" t="s">
        <v>5</v>
      </c>
      <c r="C140" s="3" t="s">
        <v>36</v>
      </c>
      <c r="D140" s="9" t="s">
        <v>2482</v>
      </c>
      <c r="E140" s="4">
        <v>1</v>
      </c>
      <c r="F140" s="4">
        <v>1796.97</v>
      </c>
      <c r="G140" s="16">
        <f t="shared" si="3"/>
        <v>1796.97</v>
      </c>
    </row>
    <row r="141" spans="2:7" x14ac:dyDescent="0.25">
      <c r="B141" s="3" t="s">
        <v>5</v>
      </c>
      <c r="C141" s="3" t="s">
        <v>36</v>
      </c>
      <c r="D141" s="9" t="s">
        <v>2483</v>
      </c>
      <c r="E141" s="4">
        <v>1</v>
      </c>
      <c r="F141" s="4">
        <v>953.87</v>
      </c>
      <c r="G141" s="16">
        <f t="shared" si="3"/>
        <v>953.87</v>
      </c>
    </row>
    <row r="142" spans="2:7" x14ac:dyDescent="0.25">
      <c r="B142" s="3" t="s">
        <v>5</v>
      </c>
      <c r="C142" s="3" t="s">
        <v>36</v>
      </c>
      <c r="D142" s="9" t="s">
        <v>2484</v>
      </c>
      <c r="E142" s="4">
        <v>1</v>
      </c>
      <c r="F142" s="4">
        <v>1085.42</v>
      </c>
      <c r="G142" s="16">
        <f t="shared" si="3"/>
        <v>1085.42</v>
      </c>
    </row>
    <row r="143" spans="2:7" x14ac:dyDescent="0.25">
      <c r="B143" s="3" t="s">
        <v>5</v>
      </c>
      <c r="C143" s="3" t="s">
        <v>36</v>
      </c>
      <c r="D143" s="9" t="s">
        <v>2485</v>
      </c>
      <c r="E143" s="4">
        <v>1</v>
      </c>
      <c r="F143" s="4">
        <v>2687.32</v>
      </c>
      <c r="G143" s="16">
        <f t="shared" si="3"/>
        <v>2687.32</v>
      </c>
    </row>
    <row r="144" spans="2:7" x14ac:dyDescent="0.25">
      <c r="B144" s="3" t="s">
        <v>5</v>
      </c>
      <c r="C144" s="3" t="s">
        <v>36</v>
      </c>
      <c r="D144" s="9" t="s">
        <v>2486</v>
      </c>
      <c r="E144" s="4">
        <v>1</v>
      </c>
      <c r="F144" s="4">
        <v>1482.58</v>
      </c>
      <c r="G144" s="16">
        <f t="shared" si="3"/>
        <v>1482.58</v>
      </c>
    </row>
    <row r="145" spans="2:7" x14ac:dyDescent="0.25">
      <c r="B145" s="3" t="s">
        <v>5</v>
      </c>
      <c r="C145" s="3" t="s">
        <v>36</v>
      </c>
      <c r="D145" s="9" t="s">
        <v>2487</v>
      </c>
      <c r="E145" s="4">
        <v>1</v>
      </c>
      <c r="F145" s="4">
        <v>1047.3499999999999</v>
      </c>
      <c r="G145" s="16">
        <f t="shared" si="3"/>
        <v>1047.3499999999999</v>
      </c>
    </row>
    <row r="146" spans="2:7" x14ac:dyDescent="0.25">
      <c r="B146" s="3" t="s">
        <v>5</v>
      </c>
      <c r="C146" s="3" t="s">
        <v>36</v>
      </c>
      <c r="D146" s="9" t="s">
        <v>2488</v>
      </c>
      <c r="E146" s="4">
        <v>1</v>
      </c>
      <c r="F146" s="4">
        <v>2531.42</v>
      </c>
      <c r="G146" s="16">
        <f t="shared" si="3"/>
        <v>2531.42</v>
      </c>
    </row>
    <row r="147" spans="2:7" x14ac:dyDescent="0.25">
      <c r="B147" s="3" t="s">
        <v>5</v>
      </c>
      <c r="C147" s="3" t="s">
        <v>36</v>
      </c>
      <c r="D147" s="9" t="s">
        <v>2489</v>
      </c>
      <c r="E147" s="4">
        <v>1</v>
      </c>
      <c r="F147" s="4">
        <v>3937.78</v>
      </c>
      <c r="G147" s="16">
        <f t="shared" si="3"/>
        <v>3937.78</v>
      </c>
    </row>
    <row r="148" spans="2:7" x14ac:dyDescent="0.25">
      <c r="B148" s="3" t="s">
        <v>5</v>
      </c>
      <c r="C148" s="3" t="s">
        <v>36</v>
      </c>
      <c r="D148" s="9" t="s">
        <v>2490</v>
      </c>
      <c r="E148" s="4">
        <v>1</v>
      </c>
      <c r="F148" s="4">
        <v>2858.98</v>
      </c>
      <c r="G148" s="16">
        <f t="shared" si="3"/>
        <v>2858.98</v>
      </c>
    </row>
    <row r="149" spans="2:7" x14ac:dyDescent="0.25">
      <c r="B149" s="3" t="s">
        <v>5</v>
      </c>
      <c r="C149" s="3" t="s">
        <v>36</v>
      </c>
      <c r="D149" s="9" t="s">
        <v>2491</v>
      </c>
      <c r="E149" s="4">
        <v>1</v>
      </c>
      <c r="F149" s="4">
        <v>3010.31</v>
      </c>
      <c r="G149" s="16">
        <f t="shared" si="3"/>
        <v>3010.31</v>
      </c>
    </row>
    <row r="150" spans="2:7" x14ac:dyDescent="0.25">
      <c r="B150" s="3" t="s">
        <v>5</v>
      </c>
      <c r="C150" s="3" t="s">
        <v>36</v>
      </c>
      <c r="D150" s="9" t="s">
        <v>2492</v>
      </c>
      <c r="E150" s="4">
        <v>1</v>
      </c>
      <c r="F150" s="4">
        <v>4671.96</v>
      </c>
      <c r="G150" s="16">
        <f t="shared" si="3"/>
        <v>4671.96</v>
      </c>
    </row>
    <row r="151" spans="2:7" ht="22.5" x14ac:dyDescent="0.25">
      <c r="B151" s="3" t="s">
        <v>5</v>
      </c>
      <c r="C151" s="3" t="s">
        <v>36</v>
      </c>
      <c r="D151" s="9" t="s">
        <v>2493</v>
      </c>
      <c r="E151" s="4">
        <v>1</v>
      </c>
      <c r="F151" s="4">
        <v>2357.44</v>
      </c>
      <c r="G151" s="16">
        <f t="shared" si="3"/>
        <v>2357.44</v>
      </c>
    </row>
    <row r="152" spans="2:7" ht="22.5" x14ac:dyDescent="0.25">
      <c r="B152" s="3" t="s">
        <v>5</v>
      </c>
      <c r="C152" s="3" t="s">
        <v>36</v>
      </c>
      <c r="D152" s="9" t="s">
        <v>2494</v>
      </c>
      <c r="E152" s="4">
        <v>1</v>
      </c>
      <c r="F152" s="4">
        <v>1747.45</v>
      </c>
      <c r="G152" s="16">
        <f t="shared" si="3"/>
        <v>1747.45</v>
      </c>
    </row>
    <row r="153" spans="2:7" ht="17.25" customHeight="1" x14ac:dyDescent="0.25">
      <c r="B153" s="3" t="s">
        <v>5</v>
      </c>
      <c r="C153" s="3" t="s">
        <v>36</v>
      </c>
      <c r="D153" s="9" t="s">
        <v>2495</v>
      </c>
      <c r="E153" s="4">
        <v>1</v>
      </c>
      <c r="F153" s="4">
        <v>3714.99</v>
      </c>
      <c r="G153" s="16">
        <f t="shared" si="3"/>
        <v>3714.99</v>
      </c>
    </row>
    <row r="154" spans="2:7" ht="22.5" x14ac:dyDescent="0.25">
      <c r="B154" s="3" t="s">
        <v>5</v>
      </c>
      <c r="C154" s="3" t="s">
        <v>36</v>
      </c>
      <c r="D154" s="9" t="s">
        <v>2496</v>
      </c>
      <c r="E154" s="4">
        <v>1</v>
      </c>
      <c r="F154" s="4">
        <v>3829.42</v>
      </c>
      <c r="G154" s="16">
        <f t="shared" si="3"/>
        <v>3829.42</v>
      </c>
    </row>
    <row r="155" spans="2:7" x14ac:dyDescent="0.25">
      <c r="B155" s="3" t="s">
        <v>5</v>
      </c>
      <c r="C155" s="3" t="s">
        <v>36</v>
      </c>
      <c r="D155" s="9" t="s">
        <v>2497</v>
      </c>
      <c r="E155" s="4">
        <v>1</v>
      </c>
      <c r="F155" s="4">
        <v>671.03</v>
      </c>
      <c r="G155" s="16">
        <f t="shared" si="3"/>
        <v>671.03</v>
      </c>
    </row>
    <row r="156" spans="2:7" x14ac:dyDescent="0.25">
      <c r="B156" s="3" t="s">
        <v>5</v>
      </c>
      <c r="C156" s="3" t="s">
        <v>36</v>
      </c>
      <c r="D156" s="9" t="s">
        <v>2498</v>
      </c>
      <c r="E156" s="4">
        <v>1</v>
      </c>
      <c r="F156" s="4">
        <v>2871.76</v>
      </c>
      <c r="G156" s="16">
        <f t="shared" si="3"/>
        <v>2871.76</v>
      </c>
    </row>
    <row r="157" spans="2:7" ht="22.5" x14ac:dyDescent="0.25">
      <c r="B157" s="3" t="s">
        <v>5</v>
      </c>
      <c r="C157" s="3" t="s">
        <v>36</v>
      </c>
      <c r="D157" s="9" t="s">
        <v>2499</v>
      </c>
      <c r="E157" s="4">
        <v>1</v>
      </c>
      <c r="F157" s="4">
        <v>3601.79</v>
      </c>
      <c r="G157" s="16">
        <f t="shared" si="3"/>
        <v>3601.79</v>
      </c>
    </row>
    <row r="158" spans="2:7" x14ac:dyDescent="0.25">
      <c r="B158" s="3" t="s">
        <v>5</v>
      </c>
      <c r="C158" s="3" t="s">
        <v>36</v>
      </c>
      <c r="D158" s="9" t="s">
        <v>2500</v>
      </c>
      <c r="E158" s="4">
        <v>1</v>
      </c>
      <c r="F158" s="4">
        <v>803.22</v>
      </c>
      <c r="G158" s="16">
        <f t="shared" si="3"/>
        <v>803.22</v>
      </c>
    </row>
    <row r="159" spans="2:7" x14ac:dyDescent="0.25">
      <c r="B159" s="3" t="s">
        <v>5</v>
      </c>
      <c r="C159" s="3" t="s">
        <v>36</v>
      </c>
      <c r="D159" s="9" t="s">
        <v>2501</v>
      </c>
      <c r="E159" s="4">
        <v>1</v>
      </c>
      <c r="F159" s="4">
        <v>2289.9699999999998</v>
      </c>
      <c r="G159" s="16">
        <f t="shared" si="3"/>
        <v>2289.9699999999998</v>
      </c>
    </row>
    <row r="160" spans="2:7" ht="22.5" x14ac:dyDescent="0.25">
      <c r="B160" s="3" t="s">
        <v>5</v>
      </c>
      <c r="C160" s="3" t="s">
        <v>36</v>
      </c>
      <c r="D160" s="9" t="s">
        <v>2502</v>
      </c>
      <c r="E160" s="4">
        <v>1</v>
      </c>
      <c r="F160" s="4">
        <v>1742.1</v>
      </c>
      <c r="G160" s="16">
        <f t="shared" si="3"/>
        <v>1742.1</v>
      </c>
    </row>
    <row r="161" spans="2:7" x14ac:dyDescent="0.25">
      <c r="B161" s="3" t="s">
        <v>5</v>
      </c>
      <c r="C161" s="3" t="s">
        <v>36</v>
      </c>
      <c r="D161" s="9" t="s">
        <v>2503</v>
      </c>
      <c r="E161" s="4">
        <v>1</v>
      </c>
      <c r="F161" s="4">
        <v>671.03</v>
      </c>
      <c r="G161" s="16">
        <f t="shared" si="3"/>
        <v>671.03</v>
      </c>
    </row>
    <row r="162" spans="2:7" x14ac:dyDescent="0.25">
      <c r="B162" s="3" t="s">
        <v>5</v>
      </c>
      <c r="C162" s="3" t="s">
        <v>36</v>
      </c>
      <c r="D162" s="9" t="s">
        <v>2504</v>
      </c>
      <c r="E162" s="4">
        <v>1</v>
      </c>
      <c r="F162" s="4">
        <v>1979.36</v>
      </c>
      <c r="G162" s="16">
        <f t="shared" si="3"/>
        <v>1979.36</v>
      </c>
    </row>
    <row r="163" spans="2:7" ht="22.5" x14ac:dyDescent="0.25">
      <c r="B163" s="3" t="s">
        <v>5</v>
      </c>
      <c r="C163" s="3" t="s">
        <v>36</v>
      </c>
      <c r="D163" s="9" t="s">
        <v>2505</v>
      </c>
      <c r="E163" s="4">
        <v>1</v>
      </c>
      <c r="F163" s="4">
        <v>2350.16</v>
      </c>
      <c r="G163" s="16">
        <f t="shared" si="3"/>
        <v>2350.16</v>
      </c>
    </row>
    <row r="164" spans="2:7" x14ac:dyDescent="0.25">
      <c r="B164" s="3" t="s">
        <v>5</v>
      </c>
      <c r="C164" s="3" t="s">
        <v>36</v>
      </c>
      <c r="D164" s="9" t="s">
        <v>2506</v>
      </c>
      <c r="E164" s="4">
        <v>1</v>
      </c>
      <c r="F164" s="4">
        <v>671.03</v>
      </c>
      <c r="G164" s="16">
        <f t="shared" si="3"/>
        <v>671.03</v>
      </c>
    </row>
    <row r="165" spans="2:7" x14ac:dyDescent="0.25">
      <c r="B165" s="3" t="s">
        <v>5</v>
      </c>
      <c r="C165" s="3" t="s">
        <v>36</v>
      </c>
      <c r="D165" s="9" t="s">
        <v>2507</v>
      </c>
      <c r="E165" s="4">
        <v>1</v>
      </c>
      <c r="F165" s="4">
        <v>2630.99</v>
      </c>
      <c r="G165" s="16">
        <f t="shared" si="3"/>
        <v>2630.99</v>
      </c>
    </row>
    <row r="166" spans="2:7" ht="22.5" x14ac:dyDescent="0.25">
      <c r="B166" s="3" t="s">
        <v>5</v>
      </c>
      <c r="C166" s="3" t="s">
        <v>36</v>
      </c>
      <c r="D166" s="9" t="s">
        <v>2508</v>
      </c>
      <c r="E166" s="4">
        <v>1</v>
      </c>
      <c r="F166" s="4">
        <v>3237.41</v>
      </c>
      <c r="G166" s="16">
        <f t="shared" si="3"/>
        <v>3237.41</v>
      </c>
    </row>
    <row r="167" spans="2:7" x14ac:dyDescent="0.25">
      <c r="B167" s="3" t="s">
        <v>5</v>
      </c>
      <c r="C167" s="3" t="s">
        <v>36</v>
      </c>
      <c r="D167" s="9" t="s">
        <v>2509</v>
      </c>
      <c r="E167" s="4">
        <v>1</v>
      </c>
      <c r="F167" s="4">
        <v>671.03</v>
      </c>
      <c r="G167" s="16">
        <f t="shared" si="3"/>
        <v>671.03</v>
      </c>
    </row>
    <row r="168" spans="2:7" x14ac:dyDescent="0.25">
      <c r="B168" s="3" t="s">
        <v>5</v>
      </c>
      <c r="C168" s="3" t="s">
        <v>36</v>
      </c>
      <c r="D168" s="9" t="s">
        <v>2510</v>
      </c>
      <c r="E168" s="4">
        <v>1</v>
      </c>
      <c r="F168" s="4">
        <v>2537.21</v>
      </c>
      <c r="G168" s="16">
        <f t="shared" si="3"/>
        <v>2537.21</v>
      </c>
    </row>
    <row r="169" spans="2:7" ht="22.5" x14ac:dyDescent="0.25">
      <c r="B169" s="3" t="s">
        <v>5</v>
      </c>
      <c r="C169" s="3" t="s">
        <v>36</v>
      </c>
      <c r="D169" s="9" t="s">
        <v>2511</v>
      </c>
      <c r="E169" s="4">
        <v>1</v>
      </c>
      <c r="F169" s="4">
        <v>3153.09</v>
      </c>
      <c r="G169" s="16">
        <f t="shared" si="3"/>
        <v>3153.09</v>
      </c>
    </row>
    <row r="170" spans="2:7" x14ac:dyDescent="0.25">
      <c r="B170" s="3" t="s">
        <v>5</v>
      </c>
      <c r="C170" s="3" t="s">
        <v>36</v>
      </c>
      <c r="D170" s="9" t="s">
        <v>2512</v>
      </c>
      <c r="E170" s="4">
        <v>1</v>
      </c>
      <c r="F170" s="4">
        <v>953.87</v>
      </c>
      <c r="G170" s="16">
        <f t="shared" si="3"/>
        <v>953.87</v>
      </c>
    </row>
    <row r="171" spans="2:7" x14ac:dyDescent="0.25">
      <c r="B171" s="3" t="s">
        <v>5</v>
      </c>
      <c r="C171" s="3" t="s">
        <v>36</v>
      </c>
      <c r="D171" s="9" t="s">
        <v>2513</v>
      </c>
      <c r="E171" s="4">
        <v>1</v>
      </c>
      <c r="F171" s="4">
        <v>2996.18</v>
      </c>
      <c r="G171" s="16">
        <f t="shared" si="3"/>
        <v>2996.18</v>
      </c>
    </row>
    <row r="172" spans="2:7" ht="22.5" x14ac:dyDescent="0.25">
      <c r="B172" s="3" t="s">
        <v>5</v>
      </c>
      <c r="C172" s="3" t="s">
        <v>36</v>
      </c>
      <c r="D172" s="9" t="s">
        <v>2514</v>
      </c>
      <c r="E172" s="4">
        <v>1</v>
      </c>
      <c r="F172" s="4">
        <v>4068.96</v>
      </c>
      <c r="G172" s="16">
        <f t="shared" si="3"/>
        <v>4068.96</v>
      </c>
    </row>
    <row r="173" spans="2:7" x14ac:dyDescent="0.25">
      <c r="B173" s="3" t="s">
        <v>5</v>
      </c>
      <c r="C173" s="3" t="s">
        <v>36</v>
      </c>
      <c r="D173" s="9" t="s">
        <v>2515</v>
      </c>
      <c r="E173" s="4">
        <v>1</v>
      </c>
      <c r="F173" s="4">
        <v>671.03</v>
      </c>
      <c r="G173" s="16">
        <f t="shared" si="3"/>
        <v>671.03</v>
      </c>
    </row>
    <row r="174" spans="2:7" x14ac:dyDescent="0.25">
      <c r="B174" s="3" t="s">
        <v>5</v>
      </c>
      <c r="C174" s="3" t="s">
        <v>36</v>
      </c>
      <c r="D174" s="9" t="s">
        <v>2516</v>
      </c>
      <c r="E174" s="4">
        <v>1</v>
      </c>
      <c r="F174" s="4">
        <v>2085.33</v>
      </c>
      <c r="G174" s="16">
        <f t="shared" si="3"/>
        <v>2085.33</v>
      </c>
    </row>
    <row r="175" spans="2:7" ht="22.5" x14ac:dyDescent="0.25">
      <c r="B175" s="3" t="s">
        <v>5</v>
      </c>
      <c r="C175" s="3" t="s">
        <v>36</v>
      </c>
      <c r="D175" s="9" t="s">
        <v>2517</v>
      </c>
      <c r="E175" s="4">
        <v>1</v>
      </c>
      <c r="F175" s="4">
        <v>3163.89</v>
      </c>
      <c r="G175" s="16">
        <f t="shared" si="3"/>
        <v>3163.89</v>
      </c>
    </row>
    <row r="176" spans="2:7" x14ac:dyDescent="0.25">
      <c r="B176" s="3" t="s">
        <v>5</v>
      </c>
      <c r="C176" s="3" t="s">
        <v>36</v>
      </c>
      <c r="D176" s="9" t="s">
        <v>2518</v>
      </c>
      <c r="E176" s="4">
        <v>1</v>
      </c>
      <c r="F176" s="4">
        <v>671.03</v>
      </c>
      <c r="G176" s="16">
        <f t="shared" si="3"/>
        <v>671.03</v>
      </c>
    </row>
    <row r="177" spans="2:7" x14ac:dyDescent="0.25">
      <c r="B177" s="3" t="s">
        <v>5</v>
      </c>
      <c r="C177" s="3" t="s">
        <v>36</v>
      </c>
      <c r="D177" s="9" t="s">
        <v>2519</v>
      </c>
      <c r="E177" s="4">
        <v>1</v>
      </c>
      <c r="F177" s="4">
        <v>512.37</v>
      </c>
      <c r="G177" s="16">
        <f t="shared" si="3"/>
        <v>512.37</v>
      </c>
    </row>
    <row r="178" spans="2:7" x14ac:dyDescent="0.25">
      <c r="B178" s="3" t="s">
        <v>5</v>
      </c>
      <c r="C178" s="3" t="s">
        <v>36</v>
      </c>
      <c r="D178" s="9" t="s">
        <v>2520</v>
      </c>
      <c r="E178" s="4">
        <v>1</v>
      </c>
      <c r="F178" s="4">
        <v>4678.7</v>
      </c>
      <c r="G178" s="16">
        <f t="shared" si="3"/>
        <v>4678.7</v>
      </c>
    </row>
    <row r="179" spans="2:7" ht="22.5" x14ac:dyDescent="0.25">
      <c r="B179" s="3" t="s">
        <v>5</v>
      </c>
      <c r="C179" s="3" t="s">
        <v>36</v>
      </c>
      <c r="D179" s="9" t="s">
        <v>2521</v>
      </c>
      <c r="E179" s="4">
        <v>1</v>
      </c>
      <c r="F179" s="4">
        <v>2318.73</v>
      </c>
      <c r="G179" s="16">
        <f t="shared" si="3"/>
        <v>2318.73</v>
      </c>
    </row>
    <row r="180" spans="2:7" x14ac:dyDescent="0.25">
      <c r="B180" s="3" t="s">
        <v>5</v>
      </c>
      <c r="C180" s="3" t="s">
        <v>36</v>
      </c>
      <c r="D180" s="9" t="s">
        <v>2522</v>
      </c>
      <c r="E180" s="4">
        <v>1</v>
      </c>
      <c r="F180" s="4">
        <v>671.03</v>
      </c>
      <c r="G180" s="16">
        <f t="shared" si="3"/>
        <v>671.03</v>
      </c>
    </row>
    <row r="181" spans="2:7" x14ac:dyDescent="0.25">
      <c r="B181" s="3" t="s">
        <v>5</v>
      </c>
      <c r="C181" s="3" t="s">
        <v>36</v>
      </c>
      <c r="D181" s="9" t="s">
        <v>2523</v>
      </c>
      <c r="E181" s="4">
        <v>1</v>
      </c>
      <c r="F181" s="4">
        <v>2012.02</v>
      </c>
      <c r="G181" s="16">
        <f t="shared" si="3"/>
        <v>2012.02</v>
      </c>
    </row>
    <row r="182" spans="2:7" ht="22.5" x14ac:dyDescent="0.25">
      <c r="B182" s="3" t="s">
        <v>5</v>
      </c>
      <c r="C182" s="3" t="s">
        <v>36</v>
      </c>
      <c r="D182" s="9" t="s">
        <v>2524</v>
      </c>
      <c r="E182" s="4">
        <v>1</v>
      </c>
      <c r="F182" s="4">
        <v>1976.27</v>
      </c>
      <c r="G182" s="16">
        <f t="shared" si="3"/>
        <v>1976.27</v>
      </c>
    </row>
    <row r="183" spans="2:7" x14ac:dyDescent="0.25">
      <c r="B183" s="3" t="s">
        <v>5</v>
      </c>
      <c r="C183" s="3" t="s">
        <v>36</v>
      </c>
      <c r="D183" s="9" t="s">
        <v>2525</v>
      </c>
      <c r="E183" s="4">
        <v>1</v>
      </c>
      <c r="F183" s="4">
        <v>671.03</v>
      </c>
      <c r="G183" s="16">
        <f t="shared" si="3"/>
        <v>671.03</v>
      </c>
    </row>
    <row r="184" spans="2:7" x14ac:dyDescent="0.25">
      <c r="B184" s="3" t="s">
        <v>5</v>
      </c>
      <c r="C184" s="3" t="s">
        <v>36</v>
      </c>
      <c r="D184" s="9" t="s">
        <v>2526</v>
      </c>
      <c r="E184" s="4">
        <v>1</v>
      </c>
      <c r="F184" s="4">
        <v>2567.34</v>
      </c>
      <c r="G184" s="16">
        <f t="shared" si="3"/>
        <v>2567.34</v>
      </c>
    </row>
    <row r="185" spans="2:7" ht="22.5" x14ac:dyDescent="0.25">
      <c r="B185" s="3" t="s">
        <v>5</v>
      </c>
      <c r="C185" s="3" t="s">
        <v>36</v>
      </c>
      <c r="D185" s="9" t="s">
        <v>2527</v>
      </c>
      <c r="E185" s="4">
        <v>1</v>
      </c>
      <c r="F185" s="4">
        <v>1845.71</v>
      </c>
      <c r="G185" s="16">
        <f t="shared" si="3"/>
        <v>1845.71</v>
      </c>
    </row>
    <row r="186" spans="2:7" x14ac:dyDescent="0.25">
      <c r="B186" s="3" t="s">
        <v>5</v>
      </c>
      <c r="C186" s="3" t="s">
        <v>36</v>
      </c>
      <c r="D186" s="9" t="s">
        <v>2528</v>
      </c>
      <c r="E186" s="4">
        <v>1</v>
      </c>
      <c r="F186" s="4">
        <v>671.03</v>
      </c>
      <c r="G186" s="16">
        <f t="shared" si="3"/>
        <v>671.03</v>
      </c>
    </row>
    <row r="187" spans="2:7" x14ac:dyDescent="0.25">
      <c r="B187" s="3" t="s">
        <v>5</v>
      </c>
      <c r="C187" s="3" t="s">
        <v>36</v>
      </c>
      <c r="D187" s="9" t="s">
        <v>2529</v>
      </c>
      <c r="E187" s="4">
        <v>1</v>
      </c>
      <c r="F187" s="4">
        <v>1285.75</v>
      </c>
      <c r="G187" s="16">
        <f t="shared" si="3"/>
        <v>1285.75</v>
      </c>
    </row>
    <row r="188" spans="2:7" ht="22.5" x14ac:dyDescent="0.25">
      <c r="B188" s="3" t="s">
        <v>5</v>
      </c>
      <c r="C188" s="3" t="s">
        <v>36</v>
      </c>
      <c r="D188" s="9" t="s">
        <v>2530</v>
      </c>
      <c r="E188" s="4">
        <v>1</v>
      </c>
      <c r="F188" s="4">
        <v>1713.59</v>
      </c>
      <c r="G188" s="16">
        <f t="shared" si="3"/>
        <v>1713.59</v>
      </c>
    </row>
    <row r="189" spans="2:7" x14ac:dyDescent="0.25">
      <c r="B189" s="3" t="s">
        <v>5</v>
      </c>
      <c r="C189" s="3" t="s">
        <v>36</v>
      </c>
      <c r="D189" s="9" t="s">
        <v>2531</v>
      </c>
      <c r="E189" s="4">
        <v>1</v>
      </c>
      <c r="F189" s="4">
        <v>671.03</v>
      </c>
      <c r="G189" s="16">
        <f t="shared" si="3"/>
        <v>671.03</v>
      </c>
    </row>
    <row r="190" spans="2:7" x14ac:dyDescent="0.25">
      <c r="B190" s="3" t="s">
        <v>5</v>
      </c>
      <c r="C190" s="3" t="s">
        <v>36</v>
      </c>
      <c r="D190" s="9" t="s">
        <v>2532</v>
      </c>
      <c r="E190" s="4">
        <v>1</v>
      </c>
      <c r="F190" s="4">
        <v>2355.25</v>
      </c>
      <c r="G190" s="16">
        <f t="shared" si="3"/>
        <v>2355.25</v>
      </c>
    </row>
    <row r="191" spans="2:7" ht="22.5" x14ac:dyDescent="0.25">
      <c r="B191" s="3" t="s">
        <v>5</v>
      </c>
      <c r="C191" s="3" t="s">
        <v>36</v>
      </c>
      <c r="D191" s="9" t="s">
        <v>2533</v>
      </c>
      <c r="E191" s="4">
        <v>1</v>
      </c>
      <c r="F191" s="4">
        <v>3417.43</v>
      </c>
      <c r="G191" s="16">
        <f t="shared" si="3"/>
        <v>3417.43</v>
      </c>
    </row>
    <row r="192" spans="2:7" x14ac:dyDescent="0.25">
      <c r="B192" s="3" t="s">
        <v>5</v>
      </c>
      <c r="C192" s="3" t="s">
        <v>36</v>
      </c>
      <c r="D192" s="9" t="s">
        <v>2534</v>
      </c>
      <c r="E192" s="4">
        <v>1</v>
      </c>
      <c r="F192" s="4">
        <v>671.03</v>
      </c>
      <c r="G192" s="16">
        <f t="shared" si="3"/>
        <v>671.03</v>
      </c>
    </row>
    <row r="193" spans="2:7" x14ac:dyDescent="0.25">
      <c r="B193" s="3" t="s">
        <v>5</v>
      </c>
      <c r="C193" s="3" t="s">
        <v>36</v>
      </c>
      <c r="D193" s="9" t="s">
        <v>2535</v>
      </c>
      <c r="E193" s="4">
        <v>1</v>
      </c>
      <c r="F193" s="4">
        <v>2932.18</v>
      </c>
      <c r="G193" s="16">
        <f t="shared" si="3"/>
        <v>2932.18</v>
      </c>
    </row>
    <row r="194" spans="2:7" ht="22.5" x14ac:dyDescent="0.25">
      <c r="B194" s="3" t="s">
        <v>5</v>
      </c>
      <c r="C194" s="3" t="s">
        <v>36</v>
      </c>
      <c r="D194" s="9" t="s">
        <v>2536</v>
      </c>
      <c r="E194" s="4">
        <v>1</v>
      </c>
      <c r="F194" s="4">
        <v>3032.56</v>
      </c>
      <c r="G194" s="16">
        <f t="shared" si="3"/>
        <v>3032.56</v>
      </c>
    </row>
    <row r="195" spans="2:7" x14ac:dyDescent="0.25">
      <c r="B195" s="3" t="s">
        <v>5</v>
      </c>
      <c r="C195" s="3" t="s">
        <v>36</v>
      </c>
      <c r="D195" s="9" t="s">
        <v>2537</v>
      </c>
      <c r="E195" s="4">
        <v>1</v>
      </c>
      <c r="F195" s="4">
        <v>671.03</v>
      </c>
      <c r="G195" s="16">
        <f t="shared" si="3"/>
        <v>671.03</v>
      </c>
    </row>
    <row r="196" spans="2:7" x14ac:dyDescent="0.25">
      <c r="B196" s="3" t="s">
        <v>5</v>
      </c>
      <c r="C196" s="3" t="s">
        <v>36</v>
      </c>
      <c r="D196" s="9" t="s">
        <v>2538</v>
      </c>
      <c r="E196" s="4">
        <v>1</v>
      </c>
      <c r="F196" s="4">
        <v>2932.18</v>
      </c>
      <c r="G196" s="16">
        <f t="shared" si="3"/>
        <v>2932.18</v>
      </c>
    </row>
    <row r="197" spans="2:7" ht="22.5" x14ac:dyDescent="0.25">
      <c r="B197" s="3" t="s">
        <v>5</v>
      </c>
      <c r="C197" s="3" t="s">
        <v>36</v>
      </c>
      <c r="D197" s="9" t="s">
        <v>2539</v>
      </c>
      <c r="E197" s="4">
        <v>1</v>
      </c>
      <c r="F197" s="4">
        <v>4068.96</v>
      </c>
      <c r="G197" s="16">
        <f t="shared" si="3"/>
        <v>4068.96</v>
      </c>
    </row>
    <row r="198" spans="2:7" x14ac:dyDescent="0.25">
      <c r="B198" s="3" t="s">
        <v>5</v>
      </c>
      <c r="C198" s="3" t="s">
        <v>36</v>
      </c>
      <c r="D198" s="9" t="s">
        <v>2540</v>
      </c>
      <c r="E198" s="4">
        <v>1</v>
      </c>
      <c r="F198" s="4">
        <v>671.03</v>
      </c>
      <c r="G198" s="16">
        <f t="shared" si="3"/>
        <v>671.03</v>
      </c>
    </row>
    <row r="199" spans="2:7" x14ac:dyDescent="0.25">
      <c r="B199" s="3" t="s">
        <v>5</v>
      </c>
      <c r="C199" s="3" t="s">
        <v>36</v>
      </c>
      <c r="D199" s="9" t="s">
        <v>2541</v>
      </c>
      <c r="E199" s="4">
        <v>1</v>
      </c>
      <c r="F199" s="4">
        <v>512.37</v>
      </c>
      <c r="G199" s="16">
        <f t="shared" si="3"/>
        <v>512.37</v>
      </c>
    </row>
    <row r="200" spans="2:7" x14ac:dyDescent="0.25">
      <c r="B200" s="3" t="s">
        <v>5</v>
      </c>
      <c r="C200" s="3" t="s">
        <v>36</v>
      </c>
      <c r="D200" s="9" t="s">
        <v>2542</v>
      </c>
      <c r="E200" s="4">
        <v>1</v>
      </c>
      <c r="F200" s="4">
        <v>2436.08</v>
      </c>
      <c r="G200" s="16">
        <f t="shared" ref="G200:G263" si="4">ROUND(E200*F200,2)</f>
        <v>2436.08</v>
      </c>
    </row>
    <row r="201" spans="2:7" ht="22.5" x14ac:dyDescent="0.25">
      <c r="B201" s="3" t="s">
        <v>5</v>
      </c>
      <c r="C201" s="3" t="s">
        <v>36</v>
      </c>
      <c r="D201" s="9" t="s">
        <v>2543</v>
      </c>
      <c r="E201" s="4">
        <v>1</v>
      </c>
      <c r="F201" s="4">
        <v>3506.4</v>
      </c>
      <c r="G201" s="16">
        <f t="shared" si="4"/>
        <v>3506.4</v>
      </c>
    </row>
    <row r="202" spans="2:7" x14ac:dyDescent="0.25">
      <c r="B202" s="3" t="s">
        <v>5</v>
      </c>
      <c r="C202" s="3" t="s">
        <v>36</v>
      </c>
      <c r="D202" s="9" t="s">
        <v>2544</v>
      </c>
      <c r="E202" s="4">
        <v>1</v>
      </c>
      <c r="F202" s="4">
        <v>1799.87</v>
      </c>
      <c r="G202" s="16">
        <f t="shared" si="4"/>
        <v>1799.87</v>
      </c>
    </row>
    <row r="203" spans="2:7" x14ac:dyDescent="0.25">
      <c r="B203" s="3" t="s">
        <v>5</v>
      </c>
      <c r="C203" s="3" t="s">
        <v>36</v>
      </c>
      <c r="D203" s="9" t="s">
        <v>2545</v>
      </c>
      <c r="E203" s="4">
        <v>1</v>
      </c>
      <c r="F203" s="4">
        <v>1164.56</v>
      </c>
      <c r="G203" s="16">
        <f t="shared" si="4"/>
        <v>1164.56</v>
      </c>
    </row>
    <row r="204" spans="2:7" x14ac:dyDescent="0.25">
      <c r="B204" s="3" t="s">
        <v>5</v>
      </c>
      <c r="C204" s="3" t="s">
        <v>36</v>
      </c>
      <c r="D204" s="9" t="s">
        <v>2546</v>
      </c>
      <c r="E204" s="4">
        <v>1</v>
      </c>
      <c r="F204" s="4">
        <v>2501.83</v>
      </c>
      <c r="G204" s="16">
        <f t="shared" si="4"/>
        <v>2501.83</v>
      </c>
    </row>
    <row r="205" spans="2:7" ht="22.5" x14ac:dyDescent="0.25">
      <c r="B205" s="3" t="s">
        <v>5</v>
      </c>
      <c r="C205" s="3" t="s">
        <v>36</v>
      </c>
      <c r="D205" s="9" t="s">
        <v>2547</v>
      </c>
      <c r="E205" s="4">
        <v>1</v>
      </c>
      <c r="F205" s="4">
        <v>1664.8</v>
      </c>
      <c r="G205" s="16">
        <f t="shared" si="4"/>
        <v>1664.8</v>
      </c>
    </row>
    <row r="206" spans="2:7" x14ac:dyDescent="0.25">
      <c r="B206" s="3" t="s">
        <v>5</v>
      </c>
      <c r="C206" s="3" t="s">
        <v>36</v>
      </c>
      <c r="D206" s="9" t="s">
        <v>2548</v>
      </c>
      <c r="E206" s="4">
        <v>1</v>
      </c>
      <c r="F206" s="4">
        <v>803.22</v>
      </c>
      <c r="G206" s="16">
        <f t="shared" si="4"/>
        <v>803.22</v>
      </c>
    </row>
    <row r="207" spans="2:7" x14ac:dyDescent="0.25">
      <c r="B207" s="3" t="s">
        <v>5</v>
      </c>
      <c r="C207" s="3" t="s">
        <v>36</v>
      </c>
      <c r="D207" s="9" t="s">
        <v>2549</v>
      </c>
      <c r="E207" s="4">
        <v>1</v>
      </c>
      <c r="F207" s="4">
        <v>1488.66</v>
      </c>
      <c r="G207" s="16">
        <f t="shared" si="4"/>
        <v>1488.66</v>
      </c>
    </row>
    <row r="208" spans="2:7" ht="22.5" x14ac:dyDescent="0.25">
      <c r="B208" s="3" t="s">
        <v>5</v>
      </c>
      <c r="C208" s="3" t="s">
        <v>36</v>
      </c>
      <c r="D208" s="9" t="s">
        <v>2550</v>
      </c>
      <c r="E208" s="4">
        <v>1</v>
      </c>
      <c r="F208" s="4">
        <v>2561.75</v>
      </c>
      <c r="G208" s="16">
        <f t="shared" si="4"/>
        <v>2561.75</v>
      </c>
    </row>
    <row r="209" spans="2:7" x14ac:dyDescent="0.25">
      <c r="B209" s="3" t="s">
        <v>5</v>
      </c>
      <c r="C209" s="3" t="s">
        <v>36</v>
      </c>
      <c r="D209" s="9" t="s">
        <v>2551</v>
      </c>
      <c r="E209" s="4">
        <v>1</v>
      </c>
      <c r="F209" s="4">
        <v>2064.2199999999998</v>
      </c>
      <c r="G209" s="16">
        <f t="shared" si="4"/>
        <v>2064.2199999999998</v>
      </c>
    </row>
    <row r="210" spans="2:7" x14ac:dyDescent="0.25">
      <c r="B210" s="3" t="s">
        <v>5</v>
      </c>
      <c r="C210" s="3" t="s">
        <v>36</v>
      </c>
      <c r="D210" s="9" t="s">
        <v>2552</v>
      </c>
      <c r="E210" s="4">
        <v>1</v>
      </c>
      <c r="F210" s="4">
        <v>512.37</v>
      </c>
      <c r="G210" s="16">
        <f t="shared" si="4"/>
        <v>512.37</v>
      </c>
    </row>
    <row r="211" spans="2:7" x14ac:dyDescent="0.25">
      <c r="B211" s="3" t="s">
        <v>5</v>
      </c>
      <c r="C211" s="3" t="s">
        <v>36</v>
      </c>
      <c r="D211" s="9" t="s">
        <v>2553</v>
      </c>
      <c r="E211" s="4">
        <v>1</v>
      </c>
      <c r="F211" s="4">
        <v>1614.34</v>
      </c>
      <c r="G211" s="16">
        <f t="shared" si="4"/>
        <v>1614.34</v>
      </c>
    </row>
    <row r="212" spans="2:7" ht="22.5" x14ac:dyDescent="0.25">
      <c r="B212" s="3" t="s">
        <v>5</v>
      </c>
      <c r="C212" s="3" t="s">
        <v>36</v>
      </c>
      <c r="D212" s="9" t="s">
        <v>2554</v>
      </c>
      <c r="E212" s="4">
        <v>1</v>
      </c>
      <c r="F212" s="4">
        <v>5819.76</v>
      </c>
      <c r="G212" s="16">
        <f t="shared" si="4"/>
        <v>5819.76</v>
      </c>
    </row>
    <row r="213" spans="2:7" x14ac:dyDescent="0.25">
      <c r="B213" s="3" t="s">
        <v>5</v>
      </c>
      <c r="C213" s="3" t="s">
        <v>36</v>
      </c>
      <c r="D213" s="9" t="s">
        <v>2555</v>
      </c>
      <c r="E213" s="4">
        <v>1</v>
      </c>
      <c r="F213" s="4">
        <v>803.22</v>
      </c>
      <c r="G213" s="16">
        <f t="shared" si="4"/>
        <v>803.22</v>
      </c>
    </row>
    <row r="214" spans="2:7" x14ac:dyDescent="0.25">
      <c r="B214" s="3" t="s">
        <v>5</v>
      </c>
      <c r="C214" s="3" t="s">
        <v>36</v>
      </c>
      <c r="D214" s="9" t="s">
        <v>2556</v>
      </c>
      <c r="E214" s="4">
        <v>1</v>
      </c>
      <c r="F214" s="4">
        <v>950.97</v>
      </c>
      <c r="G214" s="16">
        <f t="shared" si="4"/>
        <v>950.97</v>
      </c>
    </row>
    <row r="215" spans="2:7" x14ac:dyDescent="0.25">
      <c r="B215" s="3" t="s">
        <v>5</v>
      </c>
      <c r="C215" s="3" t="s">
        <v>36</v>
      </c>
      <c r="D215" s="9" t="s">
        <v>2557</v>
      </c>
      <c r="E215" s="4">
        <v>1</v>
      </c>
      <c r="F215" s="4">
        <v>3899.64</v>
      </c>
      <c r="G215" s="16">
        <f t="shared" si="4"/>
        <v>3899.64</v>
      </c>
    </row>
    <row r="216" spans="2:7" ht="22.5" x14ac:dyDescent="0.25">
      <c r="B216" s="3" t="s">
        <v>5</v>
      </c>
      <c r="C216" s="3" t="s">
        <v>36</v>
      </c>
      <c r="D216" s="9" t="s">
        <v>2558</v>
      </c>
      <c r="E216" s="4">
        <v>1</v>
      </c>
      <c r="F216" s="4">
        <v>4393.9399999999996</v>
      </c>
      <c r="G216" s="16">
        <f t="shared" si="4"/>
        <v>4393.9399999999996</v>
      </c>
    </row>
    <row r="217" spans="2:7" x14ac:dyDescent="0.25">
      <c r="B217" s="3" t="s">
        <v>5</v>
      </c>
      <c r="C217" s="3" t="s">
        <v>36</v>
      </c>
      <c r="D217" s="9" t="s">
        <v>2559</v>
      </c>
      <c r="E217" s="4">
        <v>1</v>
      </c>
      <c r="F217" s="4">
        <v>671.03</v>
      </c>
      <c r="G217" s="16">
        <f t="shared" si="4"/>
        <v>671.03</v>
      </c>
    </row>
    <row r="218" spans="2:7" ht="22.5" x14ac:dyDescent="0.25">
      <c r="B218" s="3" t="s">
        <v>5</v>
      </c>
      <c r="C218" s="3" t="s">
        <v>36</v>
      </c>
      <c r="D218" s="9" t="s">
        <v>2560</v>
      </c>
      <c r="E218" s="4">
        <v>1</v>
      </c>
      <c r="F218" s="4">
        <v>2361.06</v>
      </c>
      <c r="G218" s="16">
        <f t="shared" si="4"/>
        <v>2361.06</v>
      </c>
    </row>
    <row r="219" spans="2:7" ht="22.5" x14ac:dyDescent="0.25">
      <c r="B219" s="3" t="s">
        <v>5</v>
      </c>
      <c r="C219" s="3" t="s">
        <v>36</v>
      </c>
      <c r="D219" s="9" t="s">
        <v>2561</v>
      </c>
      <c r="E219" s="4">
        <v>1</v>
      </c>
      <c r="F219" s="4">
        <v>1563.05</v>
      </c>
      <c r="G219" s="16">
        <f t="shared" si="4"/>
        <v>1563.05</v>
      </c>
    </row>
    <row r="220" spans="2:7" x14ac:dyDescent="0.25">
      <c r="B220" s="3" t="s">
        <v>5</v>
      </c>
      <c r="C220" s="3" t="s">
        <v>36</v>
      </c>
      <c r="D220" s="9" t="s">
        <v>2562</v>
      </c>
      <c r="E220" s="4">
        <v>1</v>
      </c>
      <c r="F220" s="4">
        <v>13384.15</v>
      </c>
      <c r="G220" s="16">
        <f t="shared" si="4"/>
        <v>13384.15</v>
      </c>
    </row>
    <row r="221" spans="2:7" ht="22.5" x14ac:dyDescent="0.25">
      <c r="B221" s="3" t="s">
        <v>5</v>
      </c>
      <c r="C221" s="3" t="s">
        <v>36</v>
      </c>
      <c r="D221" s="9" t="s">
        <v>2563</v>
      </c>
      <c r="E221" s="4">
        <v>1</v>
      </c>
      <c r="F221" s="4">
        <v>3207.89</v>
      </c>
      <c r="G221" s="16">
        <f t="shared" si="4"/>
        <v>3207.89</v>
      </c>
    </row>
    <row r="222" spans="2:7" x14ac:dyDescent="0.25">
      <c r="B222" s="3" t="s">
        <v>5</v>
      </c>
      <c r="C222" s="3" t="s">
        <v>36</v>
      </c>
      <c r="D222" s="9" t="s">
        <v>2564</v>
      </c>
      <c r="E222" s="4">
        <v>1</v>
      </c>
      <c r="F222" s="4">
        <v>671.03</v>
      </c>
      <c r="G222" s="16">
        <f t="shared" si="4"/>
        <v>671.03</v>
      </c>
    </row>
    <row r="223" spans="2:7" ht="22.5" x14ac:dyDescent="0.25">
      <c r="B223" s="3" t="s">
        <v>5</v>
      </c>
      <c r="C223" s="3" t="s">
        <v>36</v>
      </c>
      <c r="D223" s="9" t="s">
        <v>2565</v>
      </c>
      <c r="E223" s="4">
        <v>1</v>
      </c>
      <c r="F223" s="4">
        <v>4501.1499999999996</v>
      </c>
      <c r="G223" s="16">
        <f t="shared" si="4"/>
        <v>4501.1499999999996</v>
      </c>
    </row>
    <row r="224" spans="2:7" x14ac:dyDescent="0.25">
      <c r="B224" s="3" t="s">
        <v>5</v>
      </c>
      <c r="C224" s="3" t="s">
        <v>36</v>
      </c>
      <c r="D224" s="9" t="s">
        <v>2566</v>
      </c>
      <c r="E224" s="4">
        <v>1</v>
      </c>
      <c r="F224" s="4">
        <v>9226.93</v>
      </c>
      <c r="G224" s="16">
        <f t="shared" si="4"/>
        <v>9226.93</v>
      </c>
    </row>
    <row r="225" spans="2:7" x14ac:dyDescent="0.25">
      <c r="B225" s="3" t="s">
        <v>5</v>
      </c>
      <c r="C225" s="3" t="s">
        <v>36</v>
      </c>
      <c r="D225" s="9" t="s">
        <v>2567</v>
      </c>
      <c r="E225" s="4">
        <v>1</v>
      </c>
      <c r="F225" s="4">
        <v>4250.78</v>
      </c>
      <c r="G225" s="16">
        <f t="shared" si="4"/>
        <v>4250.78</v>
      </c>
    </row>
    <row r="226" spans="2:7" ht="22.5" x14ac:dyDescent="0.25">
      <c r="B226" s="3" t="s">
        <v>5</v>
      </c>
      <c r="C226" s="3" t="s">
        <v>36</v>
      </c>
      <c r="D226" s="9" t="s">
        <v>2568</v>
      </c>
      <c r="E226" s="4">
        <v>1</v>
      </c>
      <c r="F226" s="4">
        <v>5191.74</v>
      </c>
      <c r="G226" s="16">
        <f t="shared" si="4"/>
        <v>5191.74</v>
      </c>
    </row>
    <row r="227" spans="2:7" x14ac:dyDescent="0.25">
      <c r="B227" s="3" t="s">
        <v>5</v>
      </c>
      <c r="C227" s="3" t="s">
        <v>36</v>
      </c>
      <c r="D227" s="9" t="s">
        <v>2569</v>
      </c>
      <c r="E227" s="4">
        <v>1</v>
      </c>
      <c r="F227" s="4">
        <v>1218.21</v>
      </c>
      <c r="G227" s="16">
        <f t="shared" si="4"/>
        <v>1218.21</v>
      </c>
    </row>
    <row r="228" spans="2:7" x14ac:dyDescent="0.25">
      <c r="B228" s="3" t="s">
        <v>5</v>
      </c>
      <c r="C228" s="3" t="s">
        <v>36</v>
      </c>
      <c r="D228" s="9" t="s">
        <v>2570</v>
      </c>
      <c r="E228" s="4">
        <v>1</v>
      </c>
      <c r="F228" s="4">
        <v>3104.79</v>
      </c>
      <c r="G228" s="16">
        <f t="shared" si="4"/>
        <v>3104.79</v>
      </c>
    </row>
    <row r="229" spans="2:7" ht="22.5" x14ac:dyDescent="0.25">
      <c r="B229" s="3" t="s">
        <v>5</v>
      </c>
      <c r="C229" s="3" t="s">
        <v>36</v>
      </c>
      <c r="D229" s="9" t="s">
        <v>2571</v>
      </c>
      <c r="E229" s="4">
        <v>1</v>
      </c>
      <c r="F229" s="4">
        <v>4421.95</v>
      </c>
      <c r="G229" s="16">
        <f t="shared" si="4"/>
        <v>4421.95</v>
      </c>
    </row>
    <row r="230" spans="2:7" x14ac:dyDescent="0.25">
      <c r="B230" s="3" t="s">
        <v>5</v>
      </c>
      <c r="C230" s="3" t="s">
        <v>36</v>
      </c>
      <c r="D230" s="9" t="s">
        <v>2572</v>
      </c>
      <c r="E230" s="4">
        <v>1</v>
      </c>
      <c r="F230" s="4">
        <v>803.22</v>
      </c>
      <c r="G230" s="16">
        <f t="shared" si="4"/>
        <v>803.22</v>
      </c>
    </row>
    <row r="231" spans="2:7" ht="22.5" x14ac:dyDescent="0.25">
      <c r="B231" s="3" t="s">
        <v>5</v>
      </c>
      <c r="C231" s="3" t="s">
        <v>36</v>
      </c>
      <c r="D231" s="9" t="s">
        <v>2573</v>
      </c>
      <c r="E231" s="4">
        <v>1</v>
      </c>
      <c r="F231" s="4">
        <v>2706.89</v>
      </c>
      <c r="G231" s="16">
        <f t="shared" si="4"/>
        <v>2706.89</v>
      </c>
    </row>
    <row r="232" spans="2:7" x14ac:dyDescent="0.25">
      <c r="B232" s="3" t="s">
        <v>5</v>
      </c>
      <c r="C232" s="3" t="s">
        <v>36</v>
      </c>
      <c r="D232" s="9" t="s">
        <v>2574</v>
      </c>
      <c r="E232" s="4">
        <v>1</v>
      </c>
      <c r="F232" s="4">
        <v>2051.7399999999998</v>
      </c>
      <c r="G232" s="16">
        <f t="shared" si="4"/>
        <v>2051.7399999999998</v>
      </c>
    </row>
    <row r="233" spans="2:7" x14ac:dyDescent="0.25">
      <c r="B233" s="3" t="s">
        <v>5</v>
      </c>
      <c r="C233" s="3" t="s">
        <v>36</v>
      </c>
      <c r="D233" s="9" t="s">
        <v>2575</v>
      </c>
      <c r="E233" s="4">
        <v>1</v>
      </c>
      <c r="F233" s="4">
        <v>2682.09</v>
      </c>
      <c r="G233" s="16">
        <f t="shared" si="4"/>
        <v>2682.09</v>
      </c>
    </row>
    <row r="234" spans="2:7" ht="22.5" x14ac:dyDescent="0.25">
      <c r="B234" s="3" t="s">
        <v>5</v>
      </c>
      <c r="C234" s="3" t="s">
        <v>36</v>
      </c>
      <c r="D234" s="9" t="s">
        <v>2576</v>
      </c>
      <c r="E234" s="4">
        <v>1</v>
      </c>
      <c r="F234" s="4">
        <v>3423.86</v>
      </c>
      <c r="G234" s="16">
        <f t="shared" si="4"/>
        <v>3423.86</v>
      </c>
    </row>
    <row r="235" spans="2:7" x14ac:dyDescent="0.25">
      <c r="B235" s="3" t="s">
        <v>5</v>
      </c>
      <c r="C235" s="3" t="s">
        <v>36</v>
      </c>
      <c r="D235" s="9" t="s">
        <v>2577</v>
      </c>
      <c r="E235" s="4">
        <v>1</v>
      </c>
      <c r="F235" s="4">
        <v>671.03</v>
      </c>
      <c r="G235" s="16">
        <f t="shared" si="4"/>
        <v>671.03</v>
      </c>
    </row>
    <row r="236" spans="2:7" x14ac:dyDescent="0.25">
      <c r="B236" s="3" t="s">
        <v>5</v>
      </c>
      <c r="C236" s="3" t="s">
        <v>36</v>
      </c>
      <c r="D236" s="9" t="s">
        <v>2578</v>
      </c>
      <c r="E236" s="4">
        <v>1</v>
      </c>
      <c r="F236" s="4">
        <v>7007.81</v>
      </c>
      <c r="G236" s="16">
        <f t="shared" si="4"/>
        <v>7007.81</v>
      </c>
    </row>
    <row r="237" spans="2:7" ht="22.5" x14ac:dyDescent="0.25">
      <c r="B237" s="3" t="s">
        <v>5</v>
      </c>
      <c r="C237" s="3" t="s">
        <v>36</v>
      </c>
      <c r="D237" s="9" t="s">
        <v>2579</v>
      </c>
      <c r="E237" s="4">
        <v>1</v>
      </c>
      <c r="F237" s="4">
        <v>4606.2299999999996</v>
      </c>
      <c r="G237" s="16">
        <f t="shared" si="4"/>
        <v>4606.2299999999996</v>
      </c>
    </row>
    <row r="238" spans="2:7" x14ac:dyDescent="0.25">
      <c r="B238" s="3" t="s">
        <v>5</v>
      </c>
      <c r="C238" s="3" t="s">
        <v>36</v>
      </c>
      <c r="D238" s="9" t="s">
        <v>2580</v>
      </c>
      <c r="E238" s="4">
        <v>1</v>
      </c>
      <c r="F238" s="4">
        <v>671.03</v>
      </c>
      <c r="G238" s="16">
        <f t="shared" si="4"/>
        <v>671.03</v>
      </c>
    </row>
    <row r="239" spans="2:7" x14ac:dyDescent="0.25">
      <c r="B239" s="3" t="s">
        <v>5</v>
      </c>
      <c r="C239" s="3" t="s">
        <v>36</v>
      </c>
      <c r="D239" s="9" t="s">
        <v>2581</v>
      </c>
      <c r="E239" s="4">
        <v>1</v>
      </c>
      <c r="F239" s="4">
        <v>3594.92</v>
      </c>
      <c r="G239" s="16">
        <f t="shared" si="4"/>
        <v>3594.92</v>
      </c>
    </row>
    <row r="240" spans="2:7" ht="22.5" x14ac:dyDescent="0.25">
      <c r="B240" s="3" t="s">
        <v>5</v>
      </c>
      <c r="C240" s="3" t="s">
        <v>36</v>
      </c>
      <c r="D240" s="9" t="s">
        <v>2582</v>
      </c>
      <c r="E240" s="4">
        <v>1</v>
      </c>
      <c r="F240" s="4">
        <v>5028.38</v>
      </c>
      <c r="G240" s="16">
        <f t="shared" si="4"/>
        <v>5028.38</v>
      </c>
    </row>
    <row r="241" spans="2:7" x14ac:dyDescent="0.25">
      <c r="B241" s="3" t="s">
        <v>5</v>
      </c>
      <c r="C241" s="3" t="s">
        <v>36</v>
      </c>
      <c r="D241" s="9" t="s">
        <v>2583</v>
      </c>
      <c r="E241" s="4">
        <v>1</v>
      </c>
      <c r="F241" s="4">
        <v>803.22</v>
      </c>
      <c r="G241" s="16">
        <f t="shared" si="4"/>
        <v>803.22</v>
      </c>
    </row>
    <row r="242" spans="2:7" x14ac:dyDescent="0.25">
      <c r="B242" s="3" t="s">
        <v>5</v>
      </c>
      <c r="C242" s="3" t="s">
        <v>36</v>
      </c>
      <c r="D242" s="9" t="s">
        <v>2584</v>
      </c>
      <c r="E242" s="4">
        <v>1</v>
      </c>
      <c r="F242" s="4">
        <v>3987.58</v>
      </c>
      <c r="G242" s="16">
        <f t="shared" si="4"/>
        <v>3987.58</v>
      </c>
    </row>
    <row r="243" spans="2:7" ht="22.5" x14ac:dyDescent="0.25">
      <c r="B243" s="3" t="s">
        <v>5</v>
      </c>
      <c r="C243" s="3" t="s">
        <v>36</v>
      </c>
      <c r="D243" s="9" t="s">
        <v>2585</v>
      </c>
      <c r="E243" s="4">
        <v>1</v>
      </c>
      <c r="F243" s="4">
        <v>5000.93</v>
      </c>
      <c r="G243" s="16">
        <f t="shared" si="4"/>
        <v>5000.93</v>
      </c>
    </row>
    <row r="244" spans="2:7" x14ac:dyDescent="0.25">
      <c r="B244" s="3" t="s">
        <v>5</v>
      </c>
      <c r="C244" s="3" t="s">
        <v>36</v>
      </c>
      <c r="D244" s="9" t="s">
        <v>2586</v>
      </c>
      <c r="E244" s="4">
        <v>1</v>
      </c>
      <c r="F244" s="4">
        <v>803.22</v>
      </c>
      <c r="G244" s="16">
        <f t="shared" si="4"/>
        <v>803.22</v>
      </c>
    </row>
    <row r="245" spans="2:7" x14ac:dyDescent="0.25">
      <c r="B245" s="3" t="s">
        <v>5</v>
      </c>
      <c r="C245" s="3" t="s">
        <v>36</v>
      </c>
      <c r="D245" s="9" t="s">
        <v>2587</v>
      </c>
      <c r="E245" s="4">
        <v>1</v>
      </c>
      <c r="F245" s="4">
        <v>2596.6999999999998</v>
      </c>
      <c r="G245" s="16">
        <f t="shared" si="4"/>
        <v>2596.6999999999998</v>
      </c>
    </row>
    <row r="246" spans="2:7" ht="22.5" x14ac:dyDescent="0.25">
      <c r="B246" s="3" t="s">
        <v>5</v>
      </c>
      <c r="C246" s="3" t="s">
        <v>36</v>
      </c>
      <c r="D246" s="9" t="s">
        <v>2588</v>
      </c>
      <c r="E246" s="4">
        <v>1</v>
      </c>
      <c r="F246" s="4">
        <v>2349.4499999999998</v>
      </c>
      <c r="G246" s="16">
        <f t="shared" si="4"/>
        <v>2349.4499999999998</v>
      </c>
    </row>
    <row r="247" spans="2:7" x14ac:dyDescent="0.25">
      <c r="B247" s="3" t="s">
        <v>5</v>
      </c>
      <c r="C247" s="3" t="s">
        <v>36</v>
      </c>
      <c r="D247" s="9" t="s">
        <v>2589</v>
      </c>
      <c r="E247" s="4">
        <v>1</v>
      </c>
      <c r="F247" s="4">
        <v>803.22</v>
      </c>
      <c r="G247" s="16">
        <f t="shared" si="4"/>
        <v>803.22</v>
      </c>
    </row>
    <row r="248" spans="2:7" x14ac:dyDescent="0.25">
      <c r="B248" s="3" t="s">
        <v>5</v>
      </c>
      <c r="C248" s="3" t="s">
        <v>36</v>
      </c>
      <c r="D248" s="9" t="s">
        <v>2590</v>
      </c>
      <c r="E248" s="4">
        <v>1</v>
      </c>
      <c r="F248" s="4">
        <v>3866.03</v>
      </c>
      <c r="G248" s="16">
        <f t="shared" si="4"/>
        <v>3866.03</v>
      </c>
    </row>
    <row r="249" spans="2:7" ht="22.5" x14ac:dyDescent="0.25">
      <c r="B249" s="3" t="s">
        <v>5</v>
      </c>
      <c r="C249" s="3" t="s">
        <v>36</v>
      </c>
      <c r="D249" s="9" t="s">
        <v>2591</v>
      </c>
      <c r="E249" s="4">
        <v>1</v>
      </c>
      <c r="F249" s="4">
        <v>4991.71</v>
      </c>
      <c r="G249" s="16">
        <f t="shared" si="4"/>
        <v>4991.71</v>
      </c>
    </row>
    <row r="250" spans="2:7" x14ac:dyDescent="0.25">
      <c r="B250" s="3" t="s">
        <v>5</v>
      </c>
      <c r="C250" s="3" t="s">
        <v>36</v>
      </c>
      <c r="D250" s="9" t="s">
        <v>2592</v>
      </c>
      <c r="E250" s="4">
        <v>1</v>
      </c>
      <c r="F250" s="4">
        <v>803.22</v>
      </c>
      <c r="G250" s="16">
        <f t="shared" si="4"/>
        <v>803.22</v>
      </c>
    </row>
    <row r="251" spans="2:7" x14ac:dyDescent="0.25">
      <c r="B251" s="3" t="s">
        <v>5</v>
      </c>
      <c r="C251" s="3" t="s">
        <v>36</v>
      </c>
      <c r="D251" s="9" t="s">
        <v>2593</v>
      </c>
      <c r="E251" s="4">
        <v>1</v>
      </c>
      <c r="F251" s="4">
        <v>2990.43</v>
      </c>
      <c r="G251" s="16">
        <f t="shared" si="4"/>
        <v>2990.43</v>
      </c>
    </row>
    <row r="252" spans="2:7" ht="22.5" x14ac:dyDescent="0.25">
      <c r="B252" s="3" t="s">
        <v>5</v>
      </c>
      <c r="C252" s="3" t="s">
        <v>36</v>
      </c>
      <c r="D252" s="9" t="s">
        <v>2594</v>
      </c>
      <c r="E252" s="4">
        <v>1</v>
      </c>
      <c r="F252" s="4">
        <v>2949.76</v>
      </c>
      <c r="G252" s="16">
        <f t="shared" si="4"/>
        <v>2949.76</v>
      </c>
    </row>
    <row r="253" spans="2:7" x14ac:dyDescent="0.25">
      <c r="B253" s="3" t="s">
        <v>5</v>
      </c>
      <c r="C253" s="3" t="s">
        <v>36</v>
      </c>
      <c r="D253" s="9" t="s">
        <v>2595</v>
      </c>
      <c r="E253" s="4">
        <v>1</v>
      </c>
      <c r="F253" s="4">
        <v>953.87</v>
      </c>
      <c r="G253" s="16">
        <f t="shared" si="4"/>
        <v>953.87</v>
      </c>
    </row>
    <row r="254" spans="2:7" x14ac:dyDescent="0.25">
      <c r="B254" s="3" t="s">
        <v>5</v>
      </c>
      <c r="C254" s="3" t="s">
        <v>36</v>
      </c>
      <c r="D254" s="9" t="s">
        <v>2596</v>
      </c>
      <c r="E254" s="4">
        <v>1</v>
      </c>
      <c r="F254" s="4">
        <v>512.37</v>
      </c>
      <c r="G254" s="16">
        <f t="shared" si="4"/>
        <v>512.37</v>
      </c>
    </row>
    <row r="255" spans="2:7" ht="22.5" x14ac:dyDescent="0.25">
      <c r="B255" s="3" t="s">
        <v>5</v>
      </c>
      <c r="C255" s="3" t="s">
        <v>36</v>
      </c>
      <c r="D255" s="9" t="s">
        <v>2597</v>
      </c>
      <c r="E255" s="4">
        <v>1</v>
      </c>
      <c r="F255" s="4">
        <v>4788.0600000000004</v>
      </c>
      <c r="G255" s="16">
        <f t="shared" si="4"/>
        <v>4788.0600000000004</v>
      </c>
    </row>
    <row r="256" spans="2:7" x14ac:dyDescent="0.25">
      <c r="B256" s="3" t="s">
        <v>5</v>
      </c>
      <c r="C256" s="3" t="s">
        <v>36</v>
      </c>
      <c r="D256" s="9" t="s">
        <v>2598</v>
      </c>
      <c r="E256" s="4">
        <v>188</v>
      </c>
      <c r="F256" s="4">
        <v>681.89</v>
      </c>
      <c r="G256" s="16">
        <f t="shared" si="4"/>
        <v>128195.32</v>
      </c>
    </row>
    <row r="257" spans="2:7" ht="22.5" x14ac:dyDescent="0.25">
      <c r="B257" s="3" t="s">
        <v>5</v>
      </c>
      <c r="C257" s="3" t="s">
        <v>36</v>
      </c>
      <c r="D257" s="9" t="s">
        <v>2599</v>
      </c>
      <c r="E257" s="4">
        <v>2</v>
      </c>
      <c r="F257" s="4">
        <v>4016.9</v>
      </c>
      <c r="G257" s="16">
        <f t="shared" si="4"/>
        <v>8033.8</v>
      </c>
    </row>
    <row r="258" spans="2:7" x14ac:dyDescent="0.25">
      <c r="B258" s="3" t="s">
        <v>5</v>
      </c>
      <c r="C258" s="3" t="s">
        <v>36</v>
      </c>
      <c r="D258" s="9" t="s">
        <v>2600</v>
      </c>
      <c r="E258" s="4">
        <v>1</v>
      </c>
      <c r="F258" s="4">
        <v>3132.39</v>
      </c>
      <c r="G258" s="16">
        <f t="shared" si="4"/>
        <v>3132.39</v>
      </c>
    </row>
    <row r="259" spans="2:7" x14ac:dyDescent="0.25">
      <c r="B259" s="3" t="s">
        <v>5</v>
      </c>
      <c r="C259" s="3" t="s">
        <v>36</v>
      </c>
      <c r="D259" s="9" t="s">
        <v>2601</v>
      </c>
      <c r="E259" s="4">
        <v>2</v>
      </c>
      <c r="F259" s="4">
        <v>10610.64</v>
      </c>
      <c r="G259" s="16">
        <f t="shared" si="4"/>
        <v>21221.279999999999</v>
      </c>
    </row>
    <row r="260" spans="2:7" x14ac:dyDescent="0.25">
      <c r="B260" s="3" t="s">
        <v>5</v>
      </c>
      <c r="C260" s="3" t="s">
        <v>36</v>
      </c>
      <c r="D260" s="9" t="s">
        <v>2602</v>
      </c>
      <c r="E260" s="4">
        <v>1</v>
      </c>
      <c r="F260" s="4">
        <v>3068.12</v>
      </c>
      <c r="G260" s="16">
        <f t="shared" si="4"/>
        <v>3068.12</v>
      </c>
    </row>
    <row r="261" spans="2:7" x14ac:dyDescent="0.25">
      <c r="B261" s="3" t="s">
        <v>5</v>
      </c>
      <c r="C261" s="3" t="s">
        <v>36</v>
      </c>
      <c r="D261" s="9" t="s">
        <v>2603</v>
      </c>
      <c r="E261" s="4">
        <v>1</v>
      </c>
      <c r="F261" s="4">
        <v>9778.5499999999993</v>
      </c>
      <c r="G261" s="16">
        <f t="shared" si="4"/>
        <v>9778.5499999999993</v>
      </c>
    </row>
    <row r="262" spans="2:7" x14ac:dyDescent="0.25">
      <c r="B262" s="3" t="s">
        <v>5</v>
      </c>
      <c r="C262" s="3" t="s">
        <v>36</v>
      </c>
      <c r="D262" s="9" t="s">
        <v>2604</v>
      </c>
      <c r="E262" s="4">
        <v>1</v>
      </c>
      <c r="F262" s="4">
        <v>4893.8999999999996</v>
      </c>
      <c r="G262" s="16">
        <f t="shared" si="4"/>
        <v>4893.8999999999996</v>
      </c>
    </row>
    <row r="263" spans="2:7" x14ac:dyDescent="0.25">
      <c r="B263" s="3" t="s">
        <v>5</v>
      </c>
      <c r="C263" s="3" t="s">
        <v>36</v>
      </c>
      <c r="D263" s="9" t="s">
        <v>2605</v>
      </c>
      <c r="E263" s="4">
        <v>2</v>
      </c>
      <c r="F263" s="4">
        <v>2110.0700000000002</v>
      </c>
      <c r="G263" s="16">
        <f t="shared" si="4"/>
        <v>4220.1400000000003</v>
      </c>
    </row>
    <row r="264" spans="2:7" x14ac:dyDescent="0.25">
      <c r="B264" s="3" t="s">
        <v>5</v>
      </c>
      <c r="C264" s="3" t="s">
        <v>36</v>
      </c>
      <c r="D264" s="9" t="s">
        <v>2606</v>
      </c>
      <c r="E264" s="4">
        <v>1</v>
      </c>
      <c r="F264" s="4">
        <v>10459.66</v>
      </c>
      <c r="G264" s="16">
        <f t="shared" ref="G264:G270" si="5">ROUND(E264*F264,2)</f>
        <v>10459.66</v>
      </c>
    </row>
    <row r="265" spans="2:7" ht="22.5" x14ac:dyDescent="0.25">
      <c r="B265" s="3" t="s">
        <v>5</v>
      </c>
      <c r="C265" s="3" t="s">
        <v>36</v>
      </c>
      <c r="D265" s="9" t="s">
        <v>2607</v>
      </c>
      <c r="E265" s="4">
        <v>7</v>
      </c>
      <c r="F265" s="4">
        <v>4185.34</v>
      </c>
      <c r="G265" s="16">
        <f t="shared" si="5"/>
        <v>29297.38</v>
      </c>
    </row>
    <row r="266" spans="2:7" x14ac:dyDescent="0.25">
      <c r="B266" s="3" t="s">
        <v>5</v>
      </c>
      <c r="C266" s="3" t="s">
        <v>36</v>
      </c>
      <c r="D266" s="9" t="s">
        <v>1753</v>
      </c>
      <c r="E266" s="4">
        <v>203</v>
      </c>
      <c r="F266" s="4">
        <v>185</v>
      </c>
      <c r="G266" s="16">
        <f t="shared" si="5"/>
        <v>37555</v>
      </c>
    </row>
    <row r="267" spans="2:7" x14ac:dyDescent="0.25">
      <c r="B267" s="3" t="s">
        <v>5</v>
      </c>
      <c r="C267" s="3" t="s">
        <v>36</v>
      </c>
      <c r="D267" s="9" t="s">
        <v>2608</v>
      </c>
      <c r="E267" s="4">
        <v>16</v>
      </c>
      <c r="F267" s="4">
        <v>92.05</v>
      </c>
      <c r="G267" s="16">
        <f t="shared" si="5"/>
        <v>1472.8</v>
      </c>
    </row>
    <row r="268" spans="2:7" x14ac:dyDescent="0.25">
      <c r="B268" s="3" t="s">
        <v>5</v>
      </c>
      <c r="C268" s="3" t="s">
        <v>36</v>
      </c>
      <c r="D268" s="9" t="s">
        <v>2609</v>
      </c>
      <c r="E268" s="4">
        <v>7</v>
      </c>
      <c r="F268" s="4">
        <v>1482.87</v>
      </c>
      <c r="G268" s="16">
        <f t="shared" si="5"/>
        <v>10380.09</v>
      </c>
    </row>
    <row r="269" spans="2:7" ht="22.5" x14ac:dyDescent="0.25">
      <c r="B269" s="3" t="s">
        <v>5</v>
      </c>
      <c r="C269" s="3" t="s">
        <v>36</v>
      </c>
      <c r="D269" s="9" t="s">
        <v>2610</v>
      </c>
      <c r="E269" s="4">
        <v>1</v>
      </c>
      <c r="F269" s="4">
        <v>1883.19</v>
      </c>
      <c r="G269" s="16">
        <f t="shared" si="5"/>
        <v>1883.19</v>
      </c>
    </row>
    <row r="270" spans="2:7" x14ac:dyDescent="0.25">
      <c r="B270" s="5"/>
      <c r="C270" s="5"/>
      <c r="D270" s="10" t="s">
        <v>2611</v>
      </c>
      <c r="E270" s="4">
        <v>1</v>
      </c>
      <c r="F270" s="6">
        <f>SUM(G72:G269)</f>
        <v>694789.09</v>
      </c>
      <c r="G270" s="17">
        <f t="shared" si="5"/>
        <v>694789.09</v>
      </c>
    </row>
    <row r="271" spans="2:7" x14ac:dyDescent="0.25">
      <c r="B271" s="31" t="s">
        <v>4</v>
      </c>
      <c r="C271" s="31" t="s">
        <v>2612</v>
      </c>
      <c r="D271" s="31" t="s">
        <v>2613</v>
      </c>
      <c r="E271" s="31">
        <f>E299</f>
        <v>1</v>
      </c>
      <c r="F271" s="32">
        <f>F299</f>
        <v>669584.98</v>
      </c>
      <c r="G271" s="74">
        <f>G299</f>
        <v>669584.98</v>
      </c>
    </row>
    <row r="272" spans="2:7" x14ac:dyDescent="0.25">
      <c r="B272" s="3" t="s">
        <v>5</v>
      </c>
      <c r="C272" s="3" t="s">
        <v>36</v>
      </c>
      <c r="D272" s="9" t="s">
        <v>2614</v>
      </c>
      <c r="E272" s="4">
        <v>6829</v>
      </c>
      <c r="F272" s="4">
        <v>28.14</v>
      </c>
      <c r="G272" s="16">
        <f t="shared" ref="G272:G299" si="6">ROUND(E272*F272,2)</f>
        <v>192168.06</v>
      </c>
    </row>
    <row r="273" spans="2:7" x14ac:dyDescent="0.25">
      <c r="B273" s="3" t="s">
        <v>5</v>
      </c>
      <c r="C273" s="3" t="s">
        <v>36</v>
      </c>
      <c r="D273" s="9" t="s">
        <v>2615</v>
      </c>
      <c r="E273" s="4">
        <v>1842</v>
      </c>
      <c r="F273" s="4">
        <v>32.44</v>
      </c>
      <c r="G273" s="16">
        <f t="shared" si="6"/>
        <v>59754.48</v>
      </c>
    </row>
    <row r="274" spans="2:7" x14ac:dyDescent="0.25">
      <c r="B274" s="3" t="s">
        <v>5</v>
      </c>
      <c r="C274" s="3" t="s">
        <v>36</v>
      </c>
      <c r="D274" s="9" t="s">
        <v>2616</v>
      </c>
      <c r="E274" s="4">
        <v>21</v>
      </c>
      <c r="F274" s="4">
        <v>49.8</v>
      </c>
      <c r="G274" s="16">
        <f t="shared" si="6"/>
        <v>1045.8</v>
      </c>
    </row>
    <row r="275" spans="2:7" x14ac:dyDescent="0.25">
      <c r="B275" s="3" t="s">
        <v>5</v>
      </c>
      <c r="C275" s="3" t="s">
        <v>36</v>
      </c>
      <c r="D275" s="9" t="s">
        <v>2617</v>
      </c>
      <c r="E275" s="4">
        <v>2320</v>
      </c>
      <c r="F275" s="4">
        <v>26.96</v>
      </c>
      <c r="G275" s="16">
        <f t="shared" si="6"/>
        <v>62547.199999999997</v>
      </c>
    </row>
    <row r="276" spans="2:7" x14ac:dyDescent="0.25">
      <c r="B276" s="3" t="s">
        <v>5</v>
      </c>
      <c r="C276" s="3" t="s">
        <v>36</v>
      </c>
      <c r="D276" s="9" t="s">
        <v>2618</v>
      </c>
      <c r="E276" s="4">
        <v>592</v>
      </c>
      <c r="F276" s="4">
        <v>35.93</v>
      </c>
      <c r="G276" s="16">
        <f t="shared" si="6"/>
        <v>21270.560000000001</v>
      </c>
    </row>
    <row r="277" spans="2:7" x14ac:dyDescent="0.25">
      <c r="B277" s="3" t="s">
        <v>5</v>
      </c>
      <c r="C277" s="3" t="s">
        <v>36</v>
      </c>
      <c r="D277" s="9" t="s">
        <v>2619</v>
      </c>
      <c r="E277" s="4">
        <v>7</v>
      </c>
      <c r="F277" s="4">
        <v>50.95</v>
      </c>
      <c r="G277" s="16">
        <f t="shared" si="6"/>
        <v>356.65</v>
      </c>
    </row>
    <row r="278" spans="2:7" x14ac:dyDescent="0.25">
      <c r="B278" s="3" t="s">
        <v>5</v>
      </c>
      <c r="C278" s="3" t="s">
        <v>36</v>
      </c>
      <c r="D278" s="9" t="s">
        <v>2620</v>
      </c>
      <c r="E278" s="4">
        <v>1032</v>
      </c>
      <c r="F278" s="4">
        <v>34.97</v>
      </c>
      <c r="G278" s="16">
        <f t="shared" si="6"/>
        <v>36089.040000000001</v>
      </c>
    </row>
    <row r="279" spans="2:7" x14ac:dyDescent="0.25">
      <c r="B279" s="3" t="s">
        <v>5</v>
      </c>
      <c r="C279" s="3" t="s">
        <v>36</v>
      </c>
      <c r="D279" s="9" t="s">
        <v>2621</v>
      </c>
      <c r="E279" s="4">
        <v>288</v>
      </c>
      <c r="F279" s="4">
        <v>33.590000000000003</v>
      </c>
      <c r="G279" s="16">
        <f t="shared" si="6"/>
        <v>9673.92</v>
      </c>
    </row>
    <row r="280" spans="2:7" x14ac:dyDescent="0.25">
      <c r="B280" s="3" t="s">
        <v>5</v>
      </c>
      <c r="C280" s="3" t="s">
        <v>36</v>
      </c>
      <c r="D280" s="9" t="s">
        <v>2622</v>
      </c>
      <c r="E280" s="4">
        <v>276</v>
      </c>
      <c r="F280" s="4">
        <v>29.62</v>
      </c>
      <c r="G280" s="16">
        <f t="shared" si="6"/>
        <v>8175.12</v>
      </c>
    </row>
    <row r="281" spans="2:7" x14ac:dyDescent="0.25">
      <c r="B281" s="3" t="s">
        <v>5</v>
      </c>
      <c r="C281" s="3" t="s">
        <v>36</v>
      </c>
      <c r="D281" s="9" t="s">
        <v>2623</v>
      </c>
      <c r="E281" s="4">
        <v>3956</v>
      </c>
      <c r="F281" s="4">
        <v>21.51</v>
      </c>
      <c r="G281" s="16">
        <f t="shared" si="6"/>
        <v>85093.56</v>
      </c>
    </row>
    <row r="282" spans="2:7" x14ac:dyDescent="0.25">
      <c r="B282" s="3" t="s">
        <v>5</v>
      </c>
      <c r="C282" s="3" t="s">
        <v>36</v>
      </c>
      <c r="D282" s="9" t="s">
        <v>2624</v>
      </c>
      <c r="E282" s="4">
        <v>4104</v>
      </c>
      <c r="F282" s="4">
        <v>17.43</v>
      </c>
      <c r="G282" s="16">
        <f t="shared" si="6"/>
        <v>71532.72</v>
      </c>
    </row>
    <row r="283" spans="2:7" x14ac:dyDescent="0.25">
      <c r="B283" s="3" t="s">
        <v>5</v>
      </c>
      <c r="C283" s="3" t="s">
        <v>36</v>
      </c>
      <c r="D283" s="9" t="s">
        <v>2625</v>
      </c>
      <c r="E283" s="4">
        <v>322</v>
      </c>
      <c r="F283" s="4">
        <v>24.22</v>
      </c>
      <c r="G283" s="16">
        <f t="shared" si="6"/>
        <v>7798.84</v>
      </c>
    </row>
    <row r="284" spans="2:7" x14ac:dyDescent="0.25">
      <c r="B284" s="3" t="s">
        <v>5</v>
      </c>
      <c r="C284" s="3" t="s">
        <v>36</v>
      </c>
      <c r="D284" s="9" t="s">
        <v>2626</v>
      </c>
      <c r="E284" s="4">
        <v>36</v>
      </c>
      <c r="F284" s="4">
        <v>30.85</v>
      </c>
      <c r="G284" s="16">
        <f t="shared" si="6"/>
        <v>1110.5999999999999</v>
      </c>
    </row>
    <row r="285" spans="2:7" x14ac:dyDescent="0.25">
      <c r="B285" s="3" t="s">
        <v>5</v>
      </c>
      <c r="C285" s="3" t="s">
        <v>36</v>
      </c>
      <c r="D285" s="9" t="s">
        <v>2627</v>
      </c>
      <c r="E285" s="4">
        <v>227</v>
      </c>
      <c r="F285" s="4">
        <v>48.47</v>
      </c>
      <c r="G285" s="16">
        <f t="shared" si="6"/>
        <v>11002.69</v>
      </c>
    </row>
    <row r="286" spans="2:7" x14ac:dyDescent="0.25">
      <c r="B286" s="3" t="s">
        <v>5</v>
      </c>
      <c r="C286" s="3" t="s">
        <v>36</v>
      </c>
      <c r="D286" s="9" t="s">
        <v>2628</v>
      </c>
      <c r="E286" s="4">
        <v>6</v>
      </c>
      <c r="F286" s="4">
        <v>28.42</v>
      </c>
      <c r="G286" s="16">
        <f t="shared" si="6"/>
        <v>170.52</v>
      </c>
    </row>
    <row r="287" spans="2:7" x14ac:dyDescent="0.25">
      <c r="B287" s="3" t="s">
        <v>5</v>
      </c>
      <c r="C287" s="3" t="s">
        <v>36</v>
      </c>
      <c r="D287" s="9" t="s">
        <v>2629</v>
      </c>
      <c r="E287" s="4">
        <v>4</v>
      </c>
      <c r="F287" s="4">
        <v>51.2</v>
      </c>
      <c r="G287" s="16">
        <f t="shared" si="6"/>
        <v>204.8</v>
      </c>
    </row>
    <row r="288" spans="2:7" x14ac:dyDescent="0.25">
      <c r="B288" s="3" t="s">
        <v>5</v>
      </c>
      <c r="C288" s="3" t="s">
        <v>36</v>
      </c>
      <c r="D288" s="9" t="s">
        <v>2630</v>
      </c>
      <c r="E288" s="4">
        <v>38</v>
      </c>
      <c r="F288" s="4">
        <v>67.180000000000007</v>
      </c>
      <c r="G288" s="16">
        <f t="shared" si="6"/>
        <v>2552.84</v>
      </c>
    </row>
    <row r="289" spans="2:7" x14ac:dyDescent="0.25">
      <c r="B289" s="3" t="s">
        <v>5</v>
      </c>
      <c r="C289" s="3" t="s">
        <v>36</v>
      </c>
      <c r="D289" s="9" t="s">
        <v>2631</v>
      </c>
      <c r="E289" s="4">
        <v>20</v>
      </c>
      <c r="F289" s="4">
        <v>53.34</v>
      </c>
      <c r="G289" s="16">
        <f t="shared" si="6"/>
        <v>1066.8</v>
      </c>
    </row>
    <row r="290" spans="2:7" x14ac:dyDescent="0.25">
      <c r="B290" s="3" t="s">
        <v>5</v>
      </c>
      <c r="C290" s="3" t="s">
        <v>36</v>
      </c>
      <c r="D290" s="9" t="s">
        <v>2632</v>
      </c>
      <c r="E290" s="4">
        <v>4</v>
      </c>
      <c r="F290" s="4">
        <v>57.71</v>
      </c>
      <c r="G290" s="16">
        <f t="shared" si="6"/>
        <v>230.84</v>
      </c>
    </row>
    <row r="291" spans="2:7" x14ac:dyDescent="0.25">
      <c r="B291" s="3" t="s">
        <v>5</v>
      </c>
      <c r="C291" s="3" t="s">
        <v>36</v>
      </c>
      <c r="D291" s="9" t="s">
        <v>2633</v>
      </c>
      <c r="E291" s="4">
        <v>563</v>
      </c>
      <c r="F291" s="4">
        <v>30.87</v>
      </c>
      <c r="G291" s="16">
        <f t="shared" si="6"/>
        <v>17379.810000000001</v>
      </c>
    </row>
    <row r="292" spans="2:7" x14ac:dyDescent="0.25">
      <c r="B292" s="3" t="s">
        <v>5</v>
      </c>
      <c r="C292" s="3" t="s">
        <v>36</v>
      </c>
      <c r="D292" s="9" t="s">
        <v>2634</v>
      </c>
      <c r="E292" s="4">
        <v>244</v>
      </c>
      <c r="F292" s="4">
        <v>66.3</v>
      </c>
      <c r="G292" s="16">
        <f t="shared" si="6"/>
        <v>16177.2</v>
      </c>
    </row>
    <row r="293" spans="2:7" x14ac:dyDescent="0.25">
      <c r="B293" s="3" t="s">
        <v>5</v>
      </c>
      <c r="C293" s="3" t="s">
        <v>36</v>
      </c>
      <c r="D293" s="9" t="s">
        <v>2635</v>
      </c>
      <c r="E293" s="4">
        <v>499</v>
      </c>
      <c r="F293" s="4">
        <v>28.03</v>
      </c>
      <c r="G293" s="16">
        <f t="shared" si="6"/>
        <v>13986.97</v>
      </c>
    </row>
    <row r="294" spans="2:7" x14ac:dyDescent="0.25">
      <c r="B294" s="3" t="s">
        <v>5</v>
      </c>
      <c r="C294" s="3" t="s">
        <v>36</v>
      </c>
      <c r="D294" s="9" t="s">
        <v>2636</v>
      </c>
      <c r="E294" s="4">
        <v>482</v>
      </c>
      <c r="F294" s="4">
        <v>31.81</v>
      </c>
      <c r="G294" s="16">
        <f t="shared" si="6"/>
        <v>15332.42</v>
      </c>
    </row>
    <row r="295" spans="2:7" x14ac:dyDescent="0.25">
      <c r="B295" s="3" t="s">
        <v>5</v>
      </c>
      <c r="C295" s="3" t="s">
        <v>36</v>
      </c>
      <c r="D295" s="9" t="s">
        <v>2637</v>
      </c>
      <c r="E295" s="4">
        <v>122</v>
      </c>
      <c r="F295" s="4">
        <v>98.55</v>
      </c>
      <c r="G295" s="16">
        <f t="shared" si="6"/>
        <v>12023.1</v>
      </c>
    </row>
    <row r="296" spans="2:7" x14ac:dyDescent="0.25">
      <c r="B296" s="3" t="s">
        <v>5</v>
      </c>
      <c r="C296" s="3" t="s">
        <v>36</v>
      </c>
      <c r="D296" s="9" t="s">
        <v>2638</v>
      </c>
      <c r="E296" s="4">
        <v>386</v>
      </c>
      <c r="F296" s="4">
        <v>28.91</v>
      </c>
      <c r="G296" s="16">
        <f t="shared" si="6"/>
        <v>11159.26</v>
      </c>
    </row>
    <row r="297" spans="2:7" x14ac:dyDescent="0.25">
      <c r="B297" s="3" t="s">
        <v>5</v>
      </c>
      <c r="C297" s="3" t="s">
        <v>36</v>
      </c>
      <c r="D297" s="9" t="s">
        <v>2639</v>
      </c>
      <c r="E297" s="4">
        <v>7</v>
      </c>
      <c r="F297" s="4">
        <v>835.02</v>
      </c>
      <c r="G297" s="16">
        <f t="shared" si="6"/>
        <v>5845.14</v>
      </c>
    </row>
    <row r="298" spans="2:7" x14ac:dyDescent="0.25">
      <c r="B298" s="3" t="s">
        <v>5</v>
      </c>
      <c r="C298" s="3" t="s">
        <v>36</v>
      </c>
      <c r="D298" s="9" t="s">
        <v>2640</v>
      </c>
      <c r="E298" s="4">
        <v>28</v>
      </c>
      <c r="F298" s="4">
        <v>208.43</v>
      </c>
      <c r="G298" s="16">
        <f t="shared" si="6"/>
        <v>5836.04</v>
      </c>
    </row>
    <row r="299" spans="2:7" x14ac:dyDescent="0.25">
      <c r="B299" s="5"/>
      <c r="C299" s="5"/>
      <c r="D299" s="10" t="s">
        <v>2641</v>
      </c>
      <c r="E299" s="4">
        <v>1</v>
      </c>
      <c r="F299" s="6">
        <f>SUM(G272:G298)</f>
        <v>669584.98</v>
      </c>
      <c r="G299" s="17">
        <f t="shared" si="6"/>
        <v>669584.98</v>
      </c>
    </row>
    <row r="300" spans="2:7" x14ac:dyDescent="0.25">
      <c r="B300" s="31" t="s">
        <v>4</v>
      </c>
      <c r="C300" s="31" t="s">
        <v>2642</v>
      </c>
      <c r="D300" s="31" t="s">
        <v>2643</v>
      </c>
      <c r="E300" s="31">
        <f>E345</f>
        <v>1</v>
      </c>
      <c r="F300" s="32">
        <f>F345</f>
        <v>1622802.69</v>
      </c>
      <c r="G300" s="74">
        <f>G345</f>
        <v>1622802.69</v>
      </c>
    </row>
    <row r="301" spans="2:7" ht="22.5" x14ac:dyDescent="0.25">
      <c r="B301" s="3" t="s">
        <v>5</v>
      </c>
      <c r="C301" s="3" t="s">
        <v>36</v>
      </c>
      <c r="D301" s="9" t="s">
        <v>2644</v>
      </c>
      <c r="E301" s="4">
        <v>1014</v>
      </c>
      <c r="F301" s="4">
        <v>129.47</v>
      </c>
      <c r="G301" s="16">
        <f t="shared" ref="G301:G345" si="7">ROUND(E301*F301,2)</f>
        <v>131282.57999999999</v>
      </c>
    </row>
    <row r="302" spans="2:7" ht="22.5" x14ac:dyDescent="0.25">
      <c r="B302" s="3" t="s">
        <v>5</v>
      </c>
      <c r="C302" s="3" t="s">
        <v>36</v>
      </c>
      <c r="D302" s="9" t="s">
        <v>2645</v>
      </c>
      <c r="E302" s="4">
        <v>499</v>
      </c>
      <c r="F302" s="4">
        <v>142.72</v>
      </c>
      <c r="G302" s="16">
        <f t="shared" si="7"/>
        <v>71217.279999999999</v>
      </c>
    </row>
    <row r="303" spans="2:7" ht="22.5" x14ac:dyDescent="0.25">
      <c r="B303" s="3" t="s">
        <v>5</v>
      </c>
      <c r="C303" s="3" t="s">
        <v>36</v>
      </c>
      <c r="D303" s="9" t="s">
        <v>2646</v>
      </c>
      <c r="E303" s="4">
        <v>120</v>
      </c>
      <c r="F303" s="4">
        <v>153.02000000000001</v>
      </c>
      <c r="G303" s="16">
        <f t="shared" si="7"/>
        <v>18362.400000000001</v>
      </c>
    </row>
    <row r="304" spans="2:7" ht="22.5" x14ac:dyDescent="0.25">
      <c r="B304" s="3" t="s">
        <v>5</v>
      </c>
      <c r="C304" s="3" t="s">
        <v>36</v>
      </c>
      <c r="D304" s="9" t="s">
        <v>2647</v>
      </c>
      <c r="E304" s="4">
        <v>30</v>
      </c>
      <c r="F304" s="4">
        <v>169.77</v>
      </c>
      <c r="G304" s="16">
        <f t="shared" si="7"/>
        <v>5093.1000000000004</v>
      </c>
    </row>
    <row r="305" spans="2:7" ht="22.5" x14ac:dyDescent="0.25">
      <c r="B305" s="3" t="s">
        <v>5</v>
      </c>
      <c r="C305" s="3" t="s">
        <v>36</v>
      </c>
      <c r="D305" s="9" t="s">
        <v>2648</v>
      </c>
      <c r="E305" s="4">
        <v>192</v>
      </c>
      <c r="F305" s="4">
        <v>153.02000000000001</v>
      </c>
      <c r="G305" s="16">
        <f t="shared" si="7"/>
        <v>29379.84</v>
      </c>
    </row>
    <row r="306" spans="2:7" ht="22.5" x14ac:dyDescent="0.25">
      <c r="B306" s="3" t="s">
        <v>5</v>
      </c>
      <c r="C306" s="3" t="s">
        <v>36</v>
      </c>
      <c r="D306" s="9" t="s">
        <v>2649</v>
      </c>
      <c r="E306" s="4">
        <v>283</v>
      </c>
      <c r="F306" s="4">
        <v>164.17</v>
      </c>
      <c r="G306" s="16">
        <f t="shared" si="7"/>
        <v>46460.11</v>
      </c>
    </row>
    <row r="307" spans="2:7" x14ac:dyDescent="0.25">
      <c r="B307" s="3" t="s">
        <v>5</v>
      </c>
      <c r="C307" s="3" t="s">
        <v>36</v>
      </c>
      <c r="D307" s="9" t="s">
        <v>2650</v>
      </c>
      <c r="E307" s="4">
        <v>18</v>
      </c>
      <c r="F307" s="4">
        <v>115.6</v>
      </c>
      <c r="G307" s="16">
        <f t="shared" si="7"/>
        <v>2080.8000000000002</v>
      </c>
    </row>
    <row r="308" spans="2:7" x14ac:dyDescent="0.25">
      <c r="B308" s="3" t="s">
        <v>5</v>
      </c>
      <c r="C308" s="3" t="s">
        <v>36</v>
      </c>
      <c r="D308" s="9" t="s">
        <v>2651</v>
      </c>
      <c r="E308" s="4">
        <v>57</v>
      </c>
      <c r="F308" s="4">
        <v>351.08</v>
      </c>
      <c r="G308" s="16">
        <f t="shared" si="7"/>
        <v>20011.560000000001</v>
      </c>
    </row>
    <row r="309" spans="2:7" x14ac:dyDescent="0.25">
      <c r="B309" s="3" t="s">
        <v>5</v>
      </c>
      <c r="C309" s="3" t="s">
        <v>36</v>
      </c>
      <c r="D309" s="9" t="s">
        <v>2652</v>
      </c>
      <c r="E309" s="4">
        <v>15</v>
      </c>
      <c r="F309" s="4">
        <v>351.7</v>
      </c>
      <c r="G309" s="16">
        <f t="shared" si="7"/>
        <v>5275.5</v>
      </c>
    </row>
    <row r="310" spans="2:7" x14ac:dyDescent="0.25">
      <c r="B310" s="3" t="s">
        <v>5</v>
      </c>
      <c r="C310" s="3" t="s">
        <v>36</v>
      </c>
      <c r="D310" s="9" t="s">
        <v>2653</v>
      </c>
      <c r="E310" s="4">
        <v>72</v>
      </c>
      <c r="F310" s="4">
        <v>378.2</v>
      </c>
      <c r="G310" s="16">
        <f t="shared" si="7"/>
        <v>27230.400000000001</v>
      </c>
    </row>
    <row r="311" spans="2:7" x14ac:dyDescent="0.25">
      <c r="B311" s="3" t="s">
        <v>5</v>
      </c>
      <c r="C311" s="3" t="s">
        <v>36</v>
      </c>
      <c r="D311" s="9" t="s">
        <v>2654</v>
      </c>
      <c r="E311" s="4">
        <v>73</v>
      </c>
      <c r="F311" s="4">
        <v>378.2</v>
      </c>
      <c r="G311" s="16">
        <f t="shared" si="7"/>
        <v>27608.6</v>
      </c>
    </row>
    <row r="312" spans="2:7" x14ac:dyDescent="0.25">
      <c r="B312" s="3" t="s">
        <v>5</v>
      </c>
      <c r="C312" s="3" t="s">
        <v>36</v>
      </c>
      <c r="D312" s="9" t="s">
        <v>2655</v>
      </c>
      <c r="E312" s="4">
        <v>6</v>
      </c>
      <c r="F312" s="4">
        <v>377.58</v>
      </c>
      <c r="G312" s="16">
        <f t="shared" si="7"/>
        <v>2265.48</v>
      </c>
    </row>
    <row r="313" spans="2:7" x14ac:dyDescent="0.25">
      <c r="B313" s="3" t="s">
        <v>5</v>
      </c>
      <c r="C313" s="3" t="s">
        <v>36</v>
      </c>
      <c r="D313" s="9" t="s">
        <v>2656</v>
      </c>
      <c r="E313" s="4">
        <v>10</v>
      </c>
      <c r="F313" s="4">
        <v>265.27999999999997</v>
      </c>
      <c r="G313" s="16">
        <f t="shared" si="7"/>
        <v>2652.8</v>
      </c>
    </row>
    <row r="314" spans="2:7" x14ac:dyDescent="0.25">
      <c r="B314" s="3" t="s">
        <v>5</v>
      </c>
      <c r="C314" s="3" t="s">
        <v>36</v>
      </c>
      <c r="D314" s="9" t="s">
        <v>2657</v>
      </c>
      <c r="E314" s="4">
        <v>81</v>
      </c>
      <c r="F314" s="4">
        <v>75.86</v>
      </c>
      <c r="G314" s="16">
        <f t="shared" si="7"/>
        <v>6144.66</v>
      </c>
    </row>
    <row r="315" spans="2:7" x14ac:dyDescent="0.25">
      <c r="B315" s="3" t="s">
        <v>5</v>
      </c>
      <c r="C315" s="3" t="s">
        <v>36</v>
      </c>
      <c r="D315" s="9" t="s">
        <v>2658</v>
      </c>
      <c r="E315" s="4">
        <v>27</v>
      </c>
      <c r="F315" s="4">
        <v>134.72999999999999</v>
      </c>
      <c r="G315" s="16">
        <f t="shared" si="7"/>
        <v>3637.71</v>
      </c>
    </row>
    <row r="316" spans="2:7" x14ac:dyDescent="0.25">
      <c r="B316" s="3" t="s">
        <v>5</v>
      </c>
      <c r="C316" s="3" t="s">
        <v>36</v>
      </c>
      <c r="D316" s="9" t="s">
        <v>2659</v>
      </c>
      <c r="E316" s="4">
        <v>2813</v>
      </c>
      <c r="F316" s="4">
        <v>107.96</v>
      </c>
      <c r="G316" s="16">
        <f t="shared" si="7"/>
        <v>303691.48</v>
      </c>
    </row>
    <row r="317" spans="2:7" x14ac:dyDescent="0.25">
      <c r="B317" s="3" t="s">
        <v>5</v>
      </c>
      <c r="C317" s="3" t="s">
        <v>36</v>
      </c>
      <c r="D317" s="9" t="s">
        <v>2660</v>
      </c>
      <c r="E317" s="4">
        <v>185</v>
      </c>
      <c r="F317" s="4">
        <v>137.4</v>
      </c>
      <c r="G317" s="16">
        <f t="shared" si="7"/>
        <v>25419</v>
      </c>
    </row>
    <row r="318" spans="2:7" x14ac:dyDescent="0.25">
      <c r="B318" s="3" t="s">
        <v>5</v>
      </c>
      <c r="C318" s="3" t="s">
        <v>36</v>
      </c>
      <c r="D318" s="9" t="s">
        <v>2661</v>
      </c>
      <c r="E318" s="4">
        <v>709</v>
      </c>
      <c r="F318" s="4">
        <v>140.33000000000001</v>
      </c>
      <c r="G318" s="16">
        <f t="shared" si="7"/>
        <v>99493.97</v>
      </c>
    </row>
    <row r="319" spans="2:7" x14ac:dyDescent="0.25">
      <c r="B319" s="3" t="s">
        <v>5</v>
      </c>
      <c r="C319" s="3" t="s">
        <v>36</v>
      </c>
      <c r="D319" s="9" t="s">
        <v>2662</v>
      </c>
      <c r="E319" s="4">
        <v>205</v>
      </c>
      <c r="F319" s="4">
        <v>163.89</v>
      </c>
      <c r="G319" s="16">
        <f t="shared" si="7"/>
        <v>33597.449999999997</v>
      </c>
    </row>
    <row r="320" spans="2:7" x14ac:dyDescent="0.25">
      <c r="B320" s="3" t="s">
        <v>5</v>
      </c>
      <c r="C320" s="3" t="s">
        <v>36</v>
      </c>
      <c r="D320" s="9" t="s">
        <v>2663</v>
      </c>
      <c r="E320" s="4">
        <v>182</v>
      </c>
      <c r="F320" s="4">
        <v>174.19</v>
      </c>
      <c r="G320" s="16">
        <f t="shared" si="7"/>
        <v>31702.58</v>
      </c>
    </row>
    <row r="321" spans="2:7" x14ac:dyDescent="0.25">
      <c r="B321" s="3" t="s">
        <v>5</v>
      </c>
      <c r="C321" s="3" t="s">
        <v>36</v>
      </c>
      <c r="D321" s="9" t="s">
        <v>2664</v>
      </c>
      <c r="E321" s="4">
        <v>408</v>
      </c>
      <c r="F321" s="4">
        <v>112.48</v>
      </c>
      <c r="G321" s="16">
        <f t="shared" si="7"/>
        <v>45891.839999999997</v>
      </c>
    </row>
    <row r="322" spans="2:7" x14ac:dyDescent="0.25">
      <c r="B322" s="3" t="s">
        <v>5</v>
      </c>
      <c r="C322" s="3" t="s">
        <v>36</v>
      </c>
      <c r="D322" s="9" t="s">
        <v>2665</v>
      </c>
      <c r="E322" s="4">
        <v>9</v>
      </c>
      <c r="F322" s="4">
        <v>5830.93</v>
      </c>
      <c r="G322" s="16">
        <f t="shared" si="7"/>
        <v>52478.37</v>
      </c>
    </row>
    <row r="323" spans="2:7" x14ac:dyDescent="0.25">
      <c r="B323" s="3" t="s">
        <v>5</v>
      </c>
      <c r="C323" s="3" t="s">
        <v>36</v>
      </c>
      <c r="D323" s="9" t="s">
        <v>2666</v>
      </c>
      <c r="E323" s="4">
        <v>6</v>
      </c>
      <c r="F323" s="4">
        <v>13170.58</v>
      </c>
      <c r="G323" s="16">
        <f t="shared" si="7"/>
        <v>79023.48</v>
      </c>
    </row>
    <row r="324" spans="2:7" x14ac:dyDescent="0.25">
      <c r="B324" s="3" t="s">
        <v>5</v>
      </c>
      <c r="C324" s="3" t="s">
        <v>36</v>
      </c>
      <c r="D324" s="9" t="s">
        <v>2667</v>
      </c>
      <c r="E324" s="4">
        <v>751</v>
      </c>
      <c r="F324" s="4">
        <v>124.26</v>
      </c>
      <c r="G324" s="16">
        <f t="shared" si="7"/>
        <v>93319.26</v>
      </c>
    </row>
    <row r="325" spans="2:7" x14ac:dyDescent="0.25">
      <c r="B325" s="3" t="s">
        <v>5</v>
      </c>
      <c r="C325" s="3" t="s">
        <v>36</v>
      </c>
      <c r="D325" s="9" t="s">
        <v>2668</v>
      </c>
      <c r="E325" s="4">
        <v>184</v>
      </c>
      <c r="F325" s="4">
        <v>61.76</v>
      </c>
      <c r="G325" s="16">
        <f t="shared" si="7"/>
        <v>11363.84</v>
      </c>
    </row>
    <row r="326" spans="2:7" x14ac:dyDescent="0.25">
      <c r="B326" s="3" t="s">
        <v>5</v>
      </c>
      <c r="C326" s="3" t="s">
        <v>36</v>
      </c>
      <c r="D326" s="9" t="s">
        <v>2669</v>
      </c>
      <c r="E326" s="4">
        <v>45</v>
      </c>
      <c r="F326" s="4">
        <v>214.84</v>
      </c>
      <c r="G326" s="16">
        <f t="shared" si="7"/>
        <v>9667.7999999999993</v>
      </c>
    </row>
    <row r="327" spans="2:7" x14ac:dyDescent="0.25">
      <c r="B327" s="3" t="s">
        <v>5</v>
      </c>
      <c r="C327" s="3" t="s">
        <v>36</v>
      </c>
      <c r="D327" s="9" t="s">
        <v>2670</v>
      </c>
      <c r="E327" s="4">
        <v>24</v>
      </c>
      <c r="F327" s="4">
        <v>34.51</v>
      </c>
      <c r="G327" s="16">
        <f t="shared" si="7"/>
        <v>828.24</v>
      </c>
    </row>
    <row r="328" spans="2:7" x14ac:dyDescent="0.25">
      <c r="B328" s="3" t="s">
        <v>5</v>
      </c>
      <c r="C328" s="3" t="s">
        <v>36</v>
      </c>
      <c r="D328" s="9" t="s">
        <v>2671</v>
      </c>
      <c r="E328" s="4">
        <v>94</v>
      </c>
      <c r="F328" s="4">
        <v>67.040000000000006</v>
      </c>
      <c r="G328" s="16">
        <f t="shared" si="7"/>
        <v>6301.76</v>
      </c>
    </row>
    <row r="329" spans="2:7" x14ac:dyDescent="0.25">
      <c r="B329" s="3" t="s">
        <v>5</v>
      </c>
      <c r="C329" s="3" t="s">
        <v>36</v>
      </c>
      <c r="D329" s="9" t="s">
        <v>2672</v>
      </c>
      <c r="E329" s="4">
        <v>181</v>
      </c>
      <c r="F329" s="4">
        <v>68.319999999999993</v>
      </c>
      <c r="G329" s="16">
        <f t="shared" si="7"/>
        <v>12365.92</v>
      </c>
    </row>
    <row r="330" spans="2:7" x14ac:dyDescent="0.25">
      <c r="B330" s="3" t="s">
        <v>5</v>
      </c>
      <c r="C330" s="3" t="s">
        <v>36</v>
      </c>
      <c r="D330" s="9" t="s">
        <v>2673</v>
      </c>
      <c r="E330" s="4">
        <v>709</v>
      </c>
      <c r="F330" s="4">
        <v>75.760000000000005</v>
      </c>
      <c r="G330" s="16">
        <f t="shared" si="7"/>
        <v>53713.84</v>
      </c>
    </row>
    <row r="331" spans="2:7" x14ac:dyDescent="0.25">
      <c r="B331" s="3" t="s">
        <v>5</v>
      </c>
      <c r="C331" s="3" t="s">
        <v>36</v>
      </c>
      <c r="D331" s="9" t="s">
        <v>2674</v>
      </c>
      <c r="E331" s="4">
        <v>35</v>
      </c>
      <c r="F331" s="4">
        <v>81.650000000000006</v>
      </c>
      <c r="G331" s="16">
        <f t="shared" si="7"/>
        <v>2857.75</v>
      </c>
    </row>
    <row r="332" spans="2:7" x14ac:dyDescent="0.25">
      <c r="B332" s="3" t="s">
        <v>5</v>
      </c>
      <c r="C332" s="3" t="s">
        <v>36</v>
      </c>
      <c r="D332" s="9" t="s">
        <v>2675</v>
      </c>
      <c r="E332" s="4">
        <v>11</v>
      </c>
      <c r="F332" s="4">
        <v>156.71</v>
      </c>
      <c r="G332" s="16">
        <f t="shared" si="7"/>
        <v>1723.81</v>
      </c>
    </row>
    <row r="333" spans="2:7" x14ac:dyDescent="0.25">
      <c r="B333" s="3" t="s">
        <v>5</v>
      </c>
      <c r="C333" s="3" t="s">
        <v>36</v>
      </c>
      <c r="D333" s="9" t="s">
        <v>2676</v>
      </c>
      <c r="E333" s="4">
        <v>82</v>
      </c>
      <c r="F333" s="4">
        <v>144.93</v>
      </c>
      <c r="G333" s="16">
        <f t="shared" si="7"/>
        <v>11884.26</v>
      </c>
    </row>
    <row r="334" spans="2:7" x14ac:dyDescent="0.25">
      <c r="B334" s="3" t="s">
        <v>5</v>
      </c>
      <c r="C334" s="3" t="s">
        <v>36</v>
      </c>
      <c r="D334" s="9" t="s">
        <v>2677</v>
      </c>
      <c r="E334" s="4">
        <v>80</v>
      </c>
      <c r="F334" s="4">
        <v>78.95</v>
      </c>
      <c r="G334" s="16">
        <f t="shared" si="7"/>
        <v>6316</v>
      </c>
    </row>
    <row r="335" spans="2:7" x14ac:dyDescent="0.25">
      <c r="B335" s="3" t="s">
        <v>5</v>
      </c>
      <c r="C335" s="3" t="s">
        <v>36</v>
      </c>
      <c r="D335" s="9" t="s">
        <v>2678</v>
      </c>
      <c r="E335" s="4">
        <v>9100</v>
      </c>
      <c r="F335" s="4">
        <v>0.52</v>
      </c>
      <c r="G335" s="16">
        <f t="shared" si="7"/>
        <v>4732</v>
      </c>
    </row>
    <row r="336" spans="2:7" ht="22.5" x14ac:dyDescent="0.25">
      <c r="B336" s="3" t="s">
        <v>5</v>
      </c>
      <c r="C336" s="3" t="s">
        <v>36</v>
      </c>
      <c r="D336" s="9" t="s">
        <v>2679</v>
      </c>
      <c r="E336" s="4">
        <v>1253</v>
      </c>
      <c r="F336" s="4">
        <v>112.18</v>
      </c>
      <c r="G336" s="16">
        <f t="shared" si="7"/>
        <v>140561.54</v>
      </c>
    </row>
    <row r="337" spans="2:7" x14ac:dyDescent="0.25">
      <c r="B337" s="3" t="s">
        <v>5</v>
      </c>
      <c r="C337" s="3" t="s">
        <v>36</v>
      </c>
      <c r="D337" s="9" t="s">
        <v>2680</v>
      </c>
      <c r="E337" s="4">
        <v>986</v>
      </c>
      <c r="F337" s="4">
        <v>112.18</v>
      </c>
      <c r="G337" s="16">
        <f t="shared" si="7"/>
        <v>110609.48</v>
      </c>
    </row>
    <row r="338" spans="2:7" ht="22.5" x14ac:dyDescent="0.25">
      <c r="B338" s="3" t="s">
        <v>5</v>
      </c>
      <c r="C338" s="3" t="s">
        <v>36</v>
      </c>
      <c r="D338" s="9" t="s">
        <v>2681</v>
      </c>
      <c r="E338" s="4">
        <v>43</v>
      </c>
      <c r="F338" s="4">
        <v>108.3</v>
      </c>
      <c r="G338" s="16">
        <f t="shared" si="7"/>
        <v>4656.8999999999996</v>
      </c>
    </row>
    <row r="339" spans="2:7" x14ac:dyDescent="0.25">
      <c r="B339" s="3" t="s">
        <v>5</v>
      </c>
      <c r="C339" s="3" t="s">
        <v>36</v>
      </c>
      <c r="D339" s="9" t="s">
        <v>2682</v>
      </c>
      <c r="E339" s="4">
        <v>551</v>
      </c>
      <c r="F339" s="4">
        <v>108.3</v>
      </c>
      <c r="G339" s="16">
        <f t="shared" si="7"/>
        <v>59673.3</v>
      </c>
    </row>
    <row r="340" spans="2:7" x14ac:dyDescent="0.25">
      <c r="B340" s="3" t="s">
        <v>5</v>
      </c>
      <c r="C340" s="3" t="s">
        <v>36</v>
      </c>
      <c r="D340" s="9" t="s">
        <v>2683</v>
      </c>
      <c r="E340" s="4">
        <v>7</v>
      </c>
      <c r="F340" s="4">
        <v>600.86</v>
      </c>
      <c r="G340" s="16">
        <f t="shared" si="7"/>
        <v>4206.0200000000004</v>
      </c>
    </row>
    <row r="341" spans="2:7" x14ac:dyDescent="0.25">
      <c r="B341" s="3" t="s">
        <v>5</v>
      </c>
      <c r="C341" s="3" t="s">
        <v>36</v>
      </c>
      <c r="D341" s="9" t="s">
        <v>2684</v>
      </c>
      <c r="E341" s="4">
        <v>86</v>
      </c>
      <c r="F341" s="4">
        <v>121.39</v>
      </c>
      <c r="G341" s="16">
        <f t="shared" si="7"/>
        <v>10439.540000000001</v>
      </c>
    </row>
    <row r="342" spans="2:7" x14ac:dyDescent="0.25">
      <c r="B342" s="3" t="s">
        <v>5</v>
      </c>
      <c r="C342" s="3" t="s">
        <v>36</v>
      </c>
      <c r="D342" s="9" t="s">
        <v>2685</v>
      </c>
      <c r="E342" s="4">
        <v>3</v>
      </c>
      <c r="F342" s="4">
        <v>1058.8399999999999</v>
      </c>
      <c r="G342" s="16">
        <f t="shared" si="7"/>
        <v>3176.52</v>
      </c>
    </row>
    <row r="343" spans="2:7" x14ac:dyDescent="0.25">
      <c r="B343" s="3" t="s">
        <v>5</v>
      </c>
      <c r="C343" s="3" t="s">
        <v>36</v>
      </c>
      <c r="D343" s="9" t="s">
        <v>2686</v>
      </c>
      <c r="E343" s="4">
        <v>12</v>
      </c>
      <c r="F343" s="4">
        <v>271.16000000000003</v>
      </c>
      <c r="G343" s="16">
        <f t="shared" si="7"/>
        <v>3253.92</v>
      </c>
    </row>
    <row r="344" spans="2:7" x14ac:dyDescent="0.25">
      <c r="B344" s="3" t="s">
        <v>5</v>
      </c>
      <c r="C344" s="3" t="s">
        <v>313</v>
      </c>
      <c r="D344" s="9" t="s">
        <v>2687</v>
      </c>
      <c r="E344" s="4">
        <v>1</v>
      </c>
      <c r="F344" s="4">
        <v>1150</v>
      </c>
      <c r="G344" s="16">
        <f t="shared" si="7"/>
        <v>1150</v>
      </c>
    </row>
    <row r="345" spans="2:7" x14ac:dyDescent="0.25">
      <c r="B345" s="5"/>
      <c r="C345" s="5"/>
      <c r="D345" s="10" t="s">
        <v>2688</v>
      </c>
      <c r="E345" s="4">
        <v>1</v>
      </c>
      <c r="F345" s="6">
        <f>SUM(G301:G344)</f>
        <v>1622802.69</v>
      </c>
      <c r="G345" s="17">
        <f t="shared" si="7"/>
        <v>1622802.69</v>
      </c>
    </row>
    <row r="346" spans="2:7" x14ac:dyDescent="0.25">
      <c r="B346" s="31" t="s">
        <v>4</v>
      </c>
      <c r="C346" s="31" t="s">
        <v>2689</v>
      </c>
      <c r="D346" s="31" t="s">
        <v>2690</v>
      </c>
      <c r="E346" s="31">
        <f>E365</f>
        <v>1</v>
      </c>
      <c r="F346" s="32">
        <f>F365</f>
        <v>101338.17</v>
      </c>
      <c r="G346" s="74">
        <f>G365</f>
        <v>101338.17</v>
      </c>
    </row>
    <row r="347" spans="2:7" x14ac:dyDescent="0.25">
      <c r="B347" s="3" t="s">
        <v>5</v>
      </c>
      <c r="C347" s="3" t="s">
        <v>36</v>
      </c>
      <c r="D347" s="9" t="s">
        <v>2691</v>
      </c>
      <c r="E347" s="4">
        <v>1</v>
      </c>
      <c r="F347" s="4">
        <v>3998.39</v>
      </c>
      <c r="G347" s="16">
        <f t="shared" ref="G347:G365" si="8">ROUND(E347*F347,2)</f>
        <v>3998.39</v>
      </c>
    </row>
    <row r="348" spans="2:7" x14ac:dyDescent="0.25">
      <c r="B348" s="3" t="s">
        <v>5</v>
      </c>
      <c r="C348" s="3" t="s">
        <v>36</v>
      </c>
      <c r="D348" s="9" t="s">
        <v>2692</v>
      </c>
      <c r="E348" s="4">
        <v>1</v>
      </c>
      <c r="F348" s="4">
        <v>360.1</v>
      </c>
      <c r="G348" s="16">
        <f t="shared" si="8"/>
        <v>360.1</v>
      </c>
    </row>
    <row r="349" spans="2:7" x14ac:dyDescent="0.25">
      <c r="B349" s="3" t="s">
        <v>5</v>
      </c>
      <c r="C349" s="3" t="s">
        <v>36</v>
      </c>
      <c r="D349" s="9" t="s">
        <v>2693</v>
      </c>
      <c r="E349" s="4">
        <v>157</v>
      </c>
      <c r="F349" s="4">
        <v>8.5399999999999991</v>
      </c>
      <c r="G349" s="16">
        <f t="shared" si="8"/>
        <v>1340.78</v>
      </c>
    </row>
    <row r="350" spans="2:7" x14ac:dyDescent="0.25">
      <c r="B350" s="3" t="s">
        <v>5</v>
      </c>
      <c r="C350" s="3" t="s">
        <v>36</v>
      </c>
      <c r="D350" s="9" t="s">
        <v>2694</v>
      </c>
      <c r="E350" s="4">
        <v>3</v>
      </c>
      <c r="F350" s="4">
        <v>518.44000000000005</v>
      </c>
      <c r="G350" s="16">
        <f t="shared" si="8"/>
        <v>1555.32</v>
      </c>
    </row>
    <row r="351" spans="2:7" x14ac:dyDescent="0.25">
      <c r="B351" s="3" t="s">
        <v>5</v>
      </c>
      <c r="C351" s="3" t="s">
        <v>36</v>
      </c>
      <c r="D351" s="9" t="s">
        <v>2695</v>
      </c>
      <c r="E351" s="4">
        <v>159</v>
      </c>
      <c r="F351" s="4">
        <v>178.6</v>
      </c>
      <c r="G351" s="16">
        <f t="shared" si="8"/>
        <v>28397.4</v>
      </c>
    </row>
    <row r="352" spans="2:7" x14ac:dyDescent="0.25">
      <c r="B352" s="3" t="s">
        <v>5</v>
      </c>
      <c r="C352" s="3" t="s">
        <v>36</v>
      </c>
      <c r="D352" s="9" t="s">
        <v>2696</v>
      </c>
      <c r="E352" s="4">
        <v>13</v>
      </c>
      <c r="F352" s="4">
        <v>186.57</v>
      </c>
      <c r="G352" s="16">
        <f t="shared" si="8"/>
        <v>2425.41</v>
      </c>
    </row>
    <row r="353" spans="2:7" x14ac:dyDescent="0.25">
      <c r="B353" s="3" t="s">
        <v>5</v>
      </c>
      <c r="C353" s="3" t="s">
        <v>36</v>
      </c>
      <c r="D353" s="9" t="s">
        <v>2697</v>
      </c>
      <c r="E353" s="4">
        <v>9</v>
      </c>
      <c r="F353" s="4">
        <v>176.32</v>
      </c>
      <c r="G353" s="16">
        <f t="shared" si="8"/>
        <v>1586.88</v>
      </c>
    </row>
    <row r="354" spans="2:7" x14ac:dyDescent="0.25">
      <c r="B354" s="3" t="s">
        <v>5</v>
      </c>
      <c r="C354" s="3" t="s">
        <v>36</v>
      </c>
      <c r="D354" s="9" t="s">
        <v>2698</v>
      </c>
      <c r="E354" s="4">
        <v>6</v>
      </c>
      <c r="F354" s="4">
        <v>193.96</v>
      </c>
      <c r="G354" s="16">
        <f t="shared" si="8"/>
        <v>1163.76</v>
      </c>
    </row>
    <row r="355" spans="2:7" x14ac:dyDescent="0.25">
      <c r="B355" s="3" t="s">
        <v>5</v>
      </c>
      <c r="C355" s="3" t="s">
        <v>36</v>
      </c>
      <c r="D355" s="9" t="s">
        <v>2699</v>
      </c>
      <c r="E355" s="4">
        <v>22</v>
      </c>
      <c r="F355" s="4">
        <v>170.45</v>
      </c>
      <c r="G355" s="16">
        <f t="shared" si="8"/>
        <v>3749.9</v>
      </c>
    </row>
    <row r="356" spans="2:7" x14ac:dyDescent="0.25">
      <c r="B356" s="3" t="s">
        <v>5</v>
      </c>
      <c r="C356" s="3" t="s">
        <v>36</v>
      </c>
      <c r="D356" s="9" t="s">
        <v>2700</v>
      </c>
      <c r="E356" s="4">
        <v>21</v>
      </c>
      <c r="F356" s="4">
        <v>317.77999999999997</v>
      </c>
      <c r="G356" s="16">
        <f t="shared" si="8"/>
        <v>6673.38</v>
      </c>
    </row>
    <row r="357" spans="2:7" x14ac:dyDescent="0.25">
      <c r="B357" s="3" t="s">
        <v>5</v>
      </c>
      <c r="C357" s="3" t="s">
        <v>36</v>
      </c>
      <c r="D357" s="9" t="s">
        <v>2701</v>
      </c>
      <c r="E357" s="4">
        <v>32</v>
      </c>
      <c r="F357" s="4">
        <v>64.040000000000006</v>
      </c>
      <c r="G357" s="16">
        <f t="shared" si="8"/>
        <v>2049.2800000000002</v>
      </c>
    </row>
    <row r="358" spans="2:7" x14ac:dyDescent="0.25">
      <c r="B358" s="3" t="s">
        <v>5</v>
      </c>
      <c r="C358" s="3" t="s">
        <v>36</v>
      </c>
      <c r="D358" s="9" t="s">
        <v>2702</v>
      </c>
      <c r="E358" s="4">
        <v>1</v>
      </c>
      <c r="F358" s="4">
        <v>12381.24</v>
      </c>
      <c r="G358" s="16">
        <f t="shared" si="8"/>
        <v>12381.24</v>
      </c>
    </row>
    <row r="359" spans="2:7" x14ac:dyDescent="0.25">
      <c r="B359" s="3" t="s">
        <v>5</v>
      </c>
      <c r="C359" s="3" t="s">
        <v>36</v>
      </c>
      <c r="D359" s="9" t="s">
        <v>2703</v>
      </c>
      <c r="E359" s="4">
        <v>863</v>
      </c>
      <c r="F359" s="4">
        <v>17.47</v>
      </c>
      <c r="G359" s="16">
        <f t="shared" si="8"/>
        <v>15076.61</v>
      </c>
    </row>
    <row r="360" spans="2:7" x14ac:dyDescent="0.25">
      <c r="B360" s="3" t="s">
        <v>5</v>
      </c>
      <c r="C360" s="3" t="s">
        <v>36</v>
      </c>
      <c r="D360" s="9" t="s">
        <v>2704</v>
      </c>
      <c r="E360" s="4">
        <v>29</v>
      </c>
      <c r="F360" s="4">
        <v>24.9</v>
      </c>
      <c r="G360" s="16">
        <f t="shared" si="8"/>
        <v>722.1</v>
      </c>
    </row>
    <row r="361" spans="2:7" x14ac:dyDescent="0.25">
      <c r="B361" s="3" t="s">
        <v>5</v>
      </c>
      <c r="C361" s="3" t="s">
        <v>36</v>
      </c>
      <c r="D361" s="9" t="s">
        <v>2705</v>
      </c>
      <c r="E361" s="4">
        <v>1</v>
      </c>
      <c r="F361" s="4">
        <v>715.21</v>
      </c>
      <c r="G361" s="16">
        <f t="shared" si="8"/>
        <v>715.21</v>
      </c>
    </row>
    <row r="362" spans="2:7" x14ac:dyDescent="0.25">
      <c r="B362" s="3" t="s">
        <v>5</v>
      </c>
      <c r="C362" s="3" t="s">
        <v>36</v>
      </c>
      <c r="D362" s="9" t="s">
        <v>2706</v>
      </c>
      <c r="E362" s="4">
        <v>1</v>
      </c>
      <c r="F362" s="4">
        <v>72.17</v>
      </c>
      <c r="G362" s="16">
        <f t="shared" si="8"/>
        <v>72.17</v>
      </c>
    </row>
    <row r="363" spans="2:7" x14ac:dyDescent="0.25">
      <c r="B363" s="3" t="s">
        <v>5</v>
      </c>
      <c r="C363" s="3" t="s">
        <v>36</v>
      </c>
      <c r="D363" s="9" t="s">
        <v>2707</v>
      </c>
      <c r="E363" s="4">
        <v>1</v>
      </c>
      <c r="F363" s="4">
        <v>8683.35</v>
      </c>
      <c r="G363" s="16">
        <f t="shared" si="8"/>
        <v>8683.35</v>
      </c>
    </row>
    <row r="364" spans="2:7" x14ac:dyDescent="0.25">
      <c r="B364" s="3" t="s">
        <v>5</v>
      </c>
      <c r="C364" s="3" t="s">
        <v>36</v>
      </c>
      <c r="D364" s="9" t="s">
        <v>2708</v>
      </c>
      <c r="E364" s="4">
        <v>1</v>
      </c>
      <c r="F364" s="4">
        <v>10386.89</v>
      </c>
      <c r="G364" s="16">
        <f t="shared" si="8"/>
        <v>10386.89</v>
      </c>
    </row>
    <row r="365" spans="2:7" x14ac:dyDescent="0.25">
      <c r="B365" s="5"/>
      <c r="C365" s="5"/>
      <c r="D365" s="10" t="s">
        <v>2709</v>
      </c>
      <c r="E365" s="4">
        <v>1</v>
      </c>
      <c r="F365" s="6">
        <f>SUM(G347:G364)</f>
        <v>101338.17</v>
      </c>
      <c r="G365" s="17">
        <f t="shared" si="8"/>
        <v>101338.17</v>
      </c>
    </row>
    <row r="366" spans="2:7" x14ac:dyDescent="0.25">
      <c r="B366" s="31" t="s">
        <v>4</v>
      </c>
      <c r="C366" s="31" t="s">
        <v>2710</v>
      </c>
      <c r="D366" s="31" t="s">
        <v>2711</v>
      </c>
      <c r="E366" s="31">
        <f>E376</f>
        <v>1</v>
      </c>
      <c r="F366" s="32">
        <f>F376</f>
        <v>125673.81</v>
      </c>
      <c r="G366" s="74">
        <f>G376</f>
        <v>125673.81</v>
      </c>
    </row>
    <row r="367" spans="2:7" x14ac:dyDescent="0.25">
      <c r="B367" s="3" t="s">
        <v>5</v>
      </c>
      <c r="C367" s="3" t="s">
        <v>36</v>
      </c>
      <c r="D367" s="9" t="s">
        <v>2712</v>
      </c>
      <c r="E367" s="4">
        <v>1</v>
      </c>
      <c r="F367" s="4">
        <v>11990.61</v>
      </c>
      <c r="G367" s="16">
        <f t="shared" ref="G367:G376" si="9">ROUND(E367*F367,2)</f>
        <v>11990.61</v>
      </c>
    </row>
    <row r="368" spans="2:7" ht="22.5" x14ac:dyDescent="0.25">
      <c r="B368" s="3" t="s">
        <v>5</v>
      </c>
      <c r="C368" s="3" t="s">
        <v>36</v>
      </c>
      <c r="D368" s="9" t="s">
        <v>2713</v>
      </c>
      <c r="E368" s="4">
        <v>11</v>
      </c>
      <c r="F368" s="4">
        <v>4764.29</v>
      </c>
      <c r="G368" s="16">
        <f t="shared" si="9"/>
        <v>52407.19</v>
      </c>
    </row>
    <row r="369" spans="2:7" x14ac:dyDescent="0.25">
      <c r="B369" s="3" t="s">
        <v>5</v>
      </c>
      <c r="C369" s="3" t="s">
        <v>36</v>
      </c>
      <c r="D369" s="9" t="s">
        <v>2714</v>
      </c>
      <c r="E369" s="4">
        <v>1</v>
      </c>
      <c r="F369" s="4">
        <v>14157.58</v>
      </c>
      <c r="G369" s="16">
        <f t="shared" si="9"/>
        <v>14157.58</v>
      </c>
    </row>
    <row r="370" spans="2:7" x14ac:dyDescent="0.25">
      <c r="B370" s="3" t="s">
        <v>5</v>
      </c>
      <c r="C370" s="3" t="s">
        <v>36</v>
      </c>
      <c r="D370" s="9" t="s">
        <v>2715</v>
      </c>
      <c r="E370" s="4">
        <v>1</v>
      </c>
      <c r="F370" s="4">
        <v>7484.73</v>
      </c>
      <c r="G370" s="16">
        <f t="shared" si="9"/>
        <v>7484.73</v>
      </c>
    </row>
    <row r="371" spans="2:7" x14ac:dyDescent="0.25">
      <c r="B371" s="3" t="s">
        <v>5</v>
      </c>
      <c r="C371" s="3" t="s">
        <v>36</v>
      </c>
      <c r="D371" s="9" t="s">
        <v>2716</v>
      </c>
      <c r="E371" s="4">
        <v>1</v>
      </c>
      <c r="F371" s="4">
        <v>10311.950000000001</v>
      </c>
      <c r="G371" s="16">
        <f t="shared" si="9"/>
        <v>10311.950000000001</v>
      </c>
    </row>
    <row r="372" spans="2:7" x14ac:dyDescent="0.25">
      <c r="B372" s="3" t="s">
        <v>5</v>
      </c>
      <c r="C372" s="3" t="s">
        <v>36</v>
      </c>
      <c r="D372" s="9" t="s">
        <v>2717</v>
      </c>
      <c r="E372" s="4">
        <v>1</v>
      </c>
      <c r="F372" s="4">
        <v>13199.16</v>
      </c>
      <c r="G372" s="16">
        <f t="shared" si="9"/>
        <v>13199.16</v>
      </c>
    </row>
    <row r="373" spans="2:7" x14ac:dyDescent="0.25">
      <c r="B373" s="3" t="s">
        <v>5</v>
      </c>
      <c r="C373" s="3" t="s">
        <v>36</v>
      </c>
      <c r="D373" s="9" t="s">
        <v>2718</v>
      </c>
      <c r="E373" s="4">
        <v>1</v>
      </c>
      <c r="F373" s="4">
        <v>1500.67</v>
      </c>
      <c r="G373" s="16">
        <f t="shared" si="9"/>
        <v>1500.67</v>
      </c>
    </row>
    <row r="374" spans="2:7" x14ac:dyDescent="0.25">
      <c r="B374" s="3" t="s">
        <v>5</v>
      </c>
      <c r="C374" s="3" t="s">
        <v>36</v>
      </c>
      <c r="D374" s="9" t="s">
        <v>2719</v>
      </c>
      <c r="E374" s="4">
        <v>1</v>
      </c>
      <c r="F374" s="4">
        <v>11339.56</v>
      </c>
      <c r="G374" s="16">
        <f t="shared" si="9"/>
        <v>11339.56</v>
      </c>
    </row>
    <row r="375" spans="2:7" ht="22.5" x14ac:dyDescent="0.25">
      <c r="B375" s="3" t="s">
        <v>5</v>
      </c>
      <c r="C375" s="3" t="s">
        <v>36</v>
      </c>
      <c r="D375" s="9" t="s">
        <v>2720</v>
      </c>
      <c r="E375" s="4">
        <v>1</v>
      </c>
      <c r="F375" s="4">
        <v>3282.36</v>
      </c>
      <c r="G375" s="16">
        <f t="shared" si="9"/>
        <v>3282.36</v>
      </c>
    </row>
    <row r="376" spans="2:7" x14ac:dyDescent="0.25">
      <c r="B376" s="5"/>
      <c r="C376" s="5"/>
      <c r="D376" s="10" t="s">
        <v>2721</v>
      </c>
      <c r="E376" s="4">
        <v>1</v>
      </c>
      <c r="F376" s="6">
        <f>SUM(G367:G375)</f>
        <v>125673.81</v>
      </c>
      <c r="G376" s="17">
        <f t="shared" si="9"/>
        <v>125673.81</v>
      </c>
    </row>
    <row r="377" spans="2:7" x14ac:dyDescent="0.25">
      <c r="B377" s="31" t="s">
        <v>4</v>
      </c>
      <c r="C377" s="31" t="s">
        <v>2722</v>
      </c>
      <c r="D377" s="31" t="s">
        <v>2723</v>
      </c>
      <c r="E377" s="31">
        <f>E386</f>
        <v>1</v>
      </c>
      <c r="F377" s="32">
        <f>F386</f>
        <v>55229.23</v>
      </c>
      <c r="G377" s="74">
        <f>G386</f>
        <v>55229.23</v>
      </c>
    </row>
    <row r="378" spans="2:7" x14ac:dyDescent="0.25">
      <c r="B378" s="3" t="s">
        <v>5</v>
      </c>
      <c r="C378" s="3" t="s">
        <v>28</v>
      </c>
      <c r="D378" s="9" t="s">
        <v>131</v>
      </c>
      <c r="E378" s="4">
        <v>6990</v>
      </c>
      <c r="F378" s="4">
        <v>1.45</v>
      </c>
      <c r="G378" s="16">
        <f t="shared" ref="G378:G386" si="10">ROUND(E378*F378,2)</f>
        <v>10135.5</v>
      </c>
    </row>
    <row r="379" spans="2:7" x14ac:dyDescent="0.25">
      <c r="B379" s="3" t="s">
        <v>5</v>
      </c>
      <c r="C379" s="3" t="s">
        <v>36</v>
      </c>
      <c r="D379" s="9" t="s">
        <v>132</v>
      </c>
      <c r="E379" s="4">
        <v>2350</v>
      </c>
      <c r="F379" s="4">
        <v>10.33</v>
      </c>
      <c r="G379" s="16">
        <f t="shared" si="10"/>
        <v>24275.5</v>
      </c>
    </row>
    <row r="380" spans="2:7" x14ac:dyDescent="0.25">
      <c r="B380" s="3" t="s">
        <v>5</v>
      </c>
      <c r="C380" s="3" t="s">
        <v>36</v>
      </c>
      <c r="D380" s="9" t="s">
        <v>2724</v>
      </c>
      <c r="E380" s="4">
        <v>47</v>
      </c>
      <c r="F380" s="4">
        <v>3.69</v>
      </c>
      <c r="G380" s="16">
        <f t="shared" si="10"/>
        <v>173.43</v>
      </c>
    </row>
    <row r="381" spans="2:7" x14ac:dyDescent="0.25">
      <c r="B381" s="3" t="s">
        <v>5</v>
      </c>
      <c r="C381" s="3" t="s">
        <v>36</v>
      </c>
      <c r="D381" s="9" t="s">
        <v>134</v>
      </c>
      <c r="E381" s="4">
        <v>135</v>
      </c>
      <c r="F381" s="4">
        <v>21.3</v>
      </c>
      <c r="G381" s="16">
        <f t="shared" si="10"/>
        <v>2875.5</v>
      </c>
    </row>
    <row r="382" spans="2:7" x14ac:dyDescent="0.25">
      <c r="B382" s="3" t="s">
        <v>5</v>
      </c>
      <c r="C382" s="3" t="s">
        <v>36</v>
      </c>
      <c r="D382" s="9" t="s">
        <v>2725</v>
      </c>
      <c r="E382" s="4">
        <v>6</v>
      </c>
      <c r="F382" s="4">
        <v>2013</v>
      </c>
      <c r="G382" s="16">
        <f t="shared" si="10"/>
        <v>12078</v>
      </c>
    </row>
    <row r="383" spans="2:7" x14ac:dyDescent="0.25">
      <c r="B383" s="3" t="s">
        <v>5</v>
      </c>
      <c r="C383" s="3" t="s">
        <v>36</v>
      </c>
      <c r="D383" s="9" t="s">
        <v>2726</v>
      </c>
      <c r="E383" s="4">
        <v>4</v>
      </c>
      <c r="F383" s="4">
        <v>518</v>
      </c>
      <c r="G383" s="16">
        <f t="shared" si="10"/>
        <v>2072</v>
      </c>
    </row>
    <row r="384" spans="2:7" x14ac:dyDescent="0.25">
      <c r="B384" s="3" t="s">
        <v>5</v>
      </c>
      <c r="C384" s="3" t="s">
        <v>36</v>
      </c>
      <c r="D384" s="9" t="s">
        <v>2727</v>
      </c>
      <c r="E384" s="4">
        <v>10</v>
      </c>
      <c r="F384" s="4">
        <v>326</v>
      </c>
      <c r="G384" s="16">
        <f t="shared" si="10"/>
        <v>3260</v>
      </c>
    </row>
    <row r="385" spans="2:7" x14ac:dyDescent="0.25">
      <c r="B385" s="3" t="s">
        <v>5</v>
      </c>
      <c r="C385" s="3" t="s">
        <v>36</v>
      </c>
      <c r="D385" s="9" t="s">
        <v>2618</v>
      </c>
      <c r="E385" s="4">
        <v>10</v>
      </c>
      <c r="F385" s="4">
        <v>35.93</v>
      </c>
      <c r="G385" s="16">
        <f t="shared" si="10"/>
        <v>359.3</v>
      </c>
    </row>
    <row r="386" spans="2:7" x14ac:dyDescent="0.25">
      <c r="B386" s="5"/>
      <c r="C386" s="5"/>
      <c r="D386" s="10" t="s">
        <v>2728</v>
      </c>
      <c r="E386" s="4">
        <v>1</v>
      </c>
      <c r="F386" s="6">
        <f>SUM(G378:G385)</f>
        <v>55229.23</v>
      </c>
      <c r="G386" s="17">
        <f t="shared" si="10"/>
        <v>55229.23</v>
      </c>
    </row>
    <row r="387" spans="2:7" x14ac:dyDescent="0.25">
      <c r="B387" s="31" t="s">
        <v>4</v>
      </c>
      <c r="C387" s="31" t="s">
        <v>2729</v>
      </c>
      <c r="D387" s="31" t="s">
        <v>2730</v>
      </c>
      <c r="E387" s="32">
        <f>E483</f>
        <v>1</v>
      </c>
      <c r="F387" s="74">
        <f>F483</f>
        <v>974237.47</v>
      </c>
      <c r="G387" s="32">
        <f>G483</f>
        <v>974237.47</v>
      </c>
    </row>
    <row r="388" spans="2:7" x14ac:dyDescent="0.25">
      <c r="B388" s="61" t="s">
        <v>4</v>
      </c>
      <c r="C388" s="67">
        <v>1501001</v>
      </c>
      <c r="D388" s="60" t="s">
        <v>2731</v>
      </c>
      <c r="E388" s="62">
        <f>E430</f>
        <v>1</v>
      </c>
      <c r="F388" s="62">
        <f>F430</f>
        <v>769186.84</v>
      </c>
      <c r="G388" s="63">
        <f>G430</f>
        <v>769186.84</v>
      </c>
    </row>
    <row r="389" spans="2:7" x14ac:dyDescent="0.25">
      <c r="B389" s="75" t="s">
        <v>4</v>
      </c>
      <c r="C389" s="75" t="s">
        <v>2732</v>
      </c>
      <c r="D389" s="76" t="s">
        <v>2733</v>
      </c>
      <c r="E389" s="77">
        <f>E392</f>
        <v>1</v>
      </c>
      <c r="F389" s="77">
        <f>F392</f>
        <v>53916.04</v>
      </c>
      <c r="G389" s="78">
        <f>G392</f>
        <v>53916.04</v>
      </c>
    </row>
    <row r="390" spans="2:7" x14ac:dyDescent="0.25">
      <c r="B390" s="3" t="s">
        <v>5</v>
      </c>
      <c r="C390" s="3" t="s">
        <v>2734</v>
      </c>
      <c r="D390" s="9" t="s">
        <v>2735</v>
      </c>
      <c r="E390" s="4">
        <v>35</v>
      </c>
      <c r="F390" s="4">
        <v>1424.69</v>
      </c>
      <c r="G390" s="16">
        <f>ROUND(E390*F390,2)</f>
        <v>49864.15</v>
      </c>
    </row>
    <row r="391" spans="2:7" x14ac:dyDescent="0.25">
      <c r="B391" s="3" t="s">
        <v>5</v>
      </c>
      <c r="C391" s="3" t="s">
        <v>2734</v>
      </c>
      <c r="D391" s="9" t="s">
        <v>2736</v>
      </c>
      <c r="E391" s="4">
        <v>3</v>
      </c>
      <c r="F391" s="4">
        <v>1350.63</v>
      </c>
      <c r="G391" s="16">
        <f>ROUND(E391*F391,2)</f>
        <v>4051.89</v>
      </c>
    </row>
    <row r="392" spans="2:7" x14ac:dyDescent="0.25">
      <c r="B392" s="5"/>
      <c r="C392" s="5"/>
      <c r="D392" s="10" t="s">
        <v>2737</v>
      </c>
      <c r="E392" s="4">
        <v>1</v>
      </c>
      <c r="F392" s="6">
        <f>SUM(G390:G391)</f>
        <v>53916.04</v>
      </c>
      <c r="G392" s="17">
        <f>ROUND(E392*F392,2)</f>
        <v>53916.04</v>
      </c>
    </row>
    <row r="393" spans="2:7" x14ac:dyDescent="0.25">
      <c r="B393" s="75" t="s">
        <v>4</v>
      </c>
      <c r="C393" s="75" t="s">
        <v>2738</v>
      </c>
      <c r="D393" s="76" t="s">
        <v>2739</v>
      </c>
      <c r="E393" s="77">
        <f>E403</f>
        <v>1</v>
      </c>
      <c r="F393" s="77">
        <f>F403</f>
        <v>86492.07</v>
      </c>
      <c r="G393" s="78">
        <f>G403</f>
        <v>86492.07</v>
      </c>
    </row>
    <row r="394" spans="2:7" ht="22.5" x14ac:dyDescent="0.25">
      <c r="B394" s="3" t="s">
        <v>5</v>
      </c>
      <c r="C394" s="3" t="s">
        <v>2734</v>
      </c>
      <c r="D394" s="9" t="s">
        <v>2740</v>
      </c>
      <c r="E394" s="4">
        <v>27</v>
      </c>
      <c r="F394" s="4">
        <v>80.3</v>
      </c>
      <c r="G394" s="16">
        <f t="shared" ref="G394:G403" si="11">ROUND(E394*F394,2)</f>
        <v>2168.1</v>
      </c>
    </row>
    <row r="395" spans="2:7" ht="22.5" x14ac:dyDescent="0.25">
      <c r="B395" s="3" t="s">
        <v>5</v>
      </c>
      <c r="C395" s="3" t="s">
        <v>2734</v>
      </c>
      <c r="D395" s="9" t="s">
        <v>2741</v>
      </c>
      <c r="E395" s="4">
        <v>27</v>
      </c>
      <c r="F395" s="4">
        <v>80.3</v>
      </c>
      <c r="G395" s="16">
        <f t="shared" si="11"/>
        <v>2168.1</v>
      </c>
    </row>
    <row r="396" spans="2:7" x14ac:dyDescent="0.25">
      <c r="B396" s="3" t="s">
        <v>5</v>
      </c>
      <c r="C396" s="3" t="s">
        <v>2734</v>
      </c>
      <c r="D396" s="9" t="s">
        <v>2742</v>
      </c>
      <c r="E396" s="4">
        <v>27</v>
      </c>
      <c r="F396" s="4">
        <v>286.57</v>
      </c>
      <c r="G396" s="16">
        <f t="shared" si="11"/>
        <v>7737.39</v>
      </c>
    </row>
    <row r="397" spans="2:7" ht="22.5" x14ac:dyDescent="0.25">
      <c r="B397" s="3" t="s">
        <v>5</v>
      </c>
      <c r="C397" s="3" t="s">
        <v>2734</v>
      </c>
      <c r="D397" s="9" t="s">
        <v>2743</v>
      </c>
      <c r="E397" s="4">
        <v>16</v>
      </c>
      <c r="F397" s="4">
        <v>388.37</v>
      </c>
      <c r="G397" s="16">
        <f t="shared" si="11"/>
        <v>6213.92</v>
      </c>
    </row>
    <row r="398" spans="2:7" ht="22.5" x14ac:dyDescent="0.25">
      <c r="B398" s="3" t="s">
        <v>5</v>
      </c>
      <c r="C398" s="3" t="s">
        <v>2734</v>
      </c>
      <c r="D398" s="9" t="s">
        <v>2744</v>
      </c>
      <c r="E398" s="4">
        <v>22</v>
      </c>
      <c r="F398" s="4">
        <v>646.69000000000005</v>
      </c>
      <c r="G398" s="16">
        <f t="shared" si="11"/>
        <v>14227.18</v>
      </c>
    </row>
    <row r="399" spans="2:7" ht="22.5" x14ac:dyDescent="0.25">
      <c r="B399" s="3" t="s">
        <v>5</v>
      </c>
      <c r="C399" s="3" t="s">
        <v>2734</v>
      </c>
      <c r="D399" s="9" t="s">
        <v>2745</v>
      </c>
      <c r="E399" s="4">
        <v>130</v>
      </c>
      <c r="F399" s="4">
        <v>235.62</v>
      </c>
      <c r="G399" s="16">
        <f t="shared" si="11"/>
        <v>30630.6</v>
      </c>
    </row>
    <row r="400" spans="2:7" x14ac:dyDescent="0.25">
      <c r="B400" s="3" t="s">
        <v>5</v>
      </c>
      <c r="C400" s="3" t="s">
        <v>36</v>
      </c>
      <c r="D400" s="9" t="s">
        <v>2746</v>
      </c>
      <c r="E400" s="4">
        <v>24</v>
      </c>
      <c r="F400" s="4">
        <v>135.44999999999999</v>
      </c>
      <c r="G400" s="16">
        <f t="shared" si="11"/>
        <v>3250.8</v>
      </c>
    </row>
    <row r="401" spans="2:7" x14ac:dyDescent="0.25">
      <c r="B401" s="3" t="s">
        <v>5</v>
      </c>
      <c r="C401" s="3" t="s">
        <v>2734</v>
      </c>
      <c r="D401" s="9" t="s">
        <v>2747</v>
      </c>
      <c r="E401" s="4">
        <v>256</v>
      </c>
      <c r="F401" s="4">
        <v>74.31</v>
      </c>
      <c r="G401" s="16">
        <f t="shared" si="11"/>
        <v>19023.36</v>
      </c>
    </row>
    <row r="402" spans="2:7" ht="22.5" x14ac:dyDescent="0.25">
      <c r="B402" s="3" t="s">
        <v>5</v>
      </c>
      <c r="C402" s="3" t="s">
        <v>2734</v>
      </c>
      <c r="D402" s="9" t="s">
        <v>2748</v>
      </c>
      <c r="E402" s="4">
        <v>18</v>
      </c>
      <c r="F402" s="4">
        <v>59.59</v>
      </c>
      <c r="G402" s="16">
        <f t="shared" si="11"/>
        <v>1072.6199999999999</v>
      </c>
    </row>
    <row r="403" spans="2:7" x14ac:dyDescent="0.25">
      <c r="B403" s="5"/>
      <c r="C403" s="5"/>
      <c r="D403" s="10" t="s">
        <v>2749</v>
      </c>
      <c r="E403" s="4">
        <v>1</v>
      </c>
      <c r="F403" s="6">
        <f>SUM(G394:G402)</f>
        <v>86492.07</v>
      </c>
      <c r="G403" s="17">
        <f t="shared" si="11"/>
        <v>86492.07</v>
      </c>
    </row>
    <row r="404" spans="2:7" x14ac:dyDescent="0.25">
      <c r="B404" s="75" t="s">
        <v>4</v>
      </c>
      <c r="C404" s="75" t="s">
        <v>2750</v>
      </c>
      <c r="D404" s="76" t="s">
        <v>2751</v>
      </c>
      <c r="E404" s="77">
        <f>E416</f>
        <v>1</v>
      </c>
      <c r="F404" s="77">
        <f>F416</f>
        <v>409714.8</v>
      </c>
      <c r="G404" s="78">
        <f>G416</f>
        <v>409714.8</v>
      </c>
    </row>
    <row r="405" spans="2:7" x14ac:dyDescent="0.25">
      <c r="B405" s="3" t="s">
        <v>5</v>
      </c>
      <c r="C405" s="3" t="s">
        <v>721</v>
      </c>
      <c r="D405" s="9" t="s">
        <v>2752</v>
      </c>
      <c r="E405" s="4">
        <v>455</v>
      </c>
      <c r="F405" s="4">
        <v>324.39999999999998</v>
      </c>
      <c r="G405" s="16">
        <f t="shared" ref="G405:G416" si="12">ROUND(E405*F405,2)</f>
        <v>147602</v>
      </c>
    </row>
    <row r="406" spans="2:7" x14ac:dyDescent="0.25">
      <c r="B406" s="3" t="s">
        <v>5</v>
      </c>
      <c r="C406" s="3" t="s">
        <v>721</v>
      </c>
      <c r="D406" s="9" t="s">
        <v>2753</v>
      </c>
      <c r="E406" s="4">
        <v>194</v>
      </c>
      <c r="F406" s="4">
        <v>319.3</v>
      </c>
      <c r="G406" s="16">
        <f t="shared" si="12"/>
        <v>61944.2</v>
      </c>
    </row>
    <row r="407" spans="2:7" x14ac:dyDescent="0.25">
      <c r="B407" s="3" t="s">
        <v>5</v>
      </c>
      <c r="C407" s="3" t="s">
        <v>721</v>
      </c>
      <c r="D407" s="9" t="s">
        <v>2754</v>
      </c>
      <c r="E407" s="4">
        <v>28</v>
      </c>
      <c r="F407" s="4">
        <v>362.43</v>
      </c>
      <c r="G407" s="16">
        <f t="shared" si="12"/>
        <v>10148.040000000001</v>
      </c>
    </row>
    <row r="408" spans="2:7" x14ac:dyDescent="0.25">
      <c r="B408" s="3" t="s">
        <v>5</v>
      </c>
      <c r="C408" s="3" t="s">
        <v>721</v>
      </c>
      <c r="D408" s="9" t="s">
        <v>2755</v>
      </c>
      <c r="E408" s="4">
        <v>127</v>
      </c>
      <c r="F408" s="4">
        <v>332.1</v>
      </c>
      <c r="G408" s="16">
        <f t="shared" si="12"/>
        <v>42176.7</v>
      </c>
    </row>
    <row r="409" spans="2:7" x14ac:dyDescent="0.25">
      <c r="B409" s="3" t="s">
        <v>5</v>
      </c>
      <c r="C409" s="3" t="s">
        <v>721</v>
      </c>
      <c r="D409" s="9" t="s">
        <v>2756</v>
      </c>
      <c r="E409" s="4">
        <v>81</v>
      </c>
      <c r="F409" s="4">
        <v>625.89</v>
      </c>
      <c r="G409" s="16">
        <f t="shared" si="12"/>
        <v>50697.09</v>
      </c>
    </row>
    <row r="410" spans="2:7" x14ac:dyDescent="0.25">
      <c r="B410" s="3" t="s">
        <v>5</v>
      </c>
      <c r="C410" s="3" t="s">
        <v>721</v>
      </c>
      <c r="D410" s="9" t="s">
        <v>2757</v>
      </c>
      <c r="E410" s="4">
        <v>2</v>
      </c>
      <c r="F410" s="4">
        <v>633.51</v>
      </c>
      <c r="G410" s="16">
        <f t="shared" si="12"/>
        <v>1267.02</v>
      </c>
    </row>
    <row r="411" spans="2:7" x14ac:dyDescent="0.25">
      <c r="B411" s="3" t="s">
        <v>5</v>
      </c>
      <c r="C411" s="3" t="s">
        <v>721</v>
      </c>
      <c r="D411" s="9" t="s">
        <v>2758</v>
      </c>
      <c r="E411" s="4">
        <v>6</v>
      </c>
      <c r="F411" s="4">
        <v>737.01</v>
      </c>
      <c r="G411" s="16">
        <f t="shared" si="12"/>
        <v>4422.0600000000004</v>
      </c>
    </row>
    <row r="412" spans="2:7" x14ac:dyDescent="0.25">
      <c r="B412" s="3" t="s">
        <v>5</v>
      </c>
      <c r="C412" s="3" t="s">
        <v>721</v>
      </c>
      <c r="D412" s="9" t="s">
        <v>2759</v>
      </c>
      <c r="E412" s="4">
        <v>6</v>
      </c>
      <c r="F412" s="4">
        <v>935.85</v>
      </c>
      <c r="G412" s="16">
        <f t="shared" si="12"/>
        <v>5615.1</v>
      </c>
    </row>
    <row r="413" spans="2:7" x14ac:dyDescent="0.25">
      <c r="B413" s="3" t="s">
        <v>5</v>
      </c>
      <c r="C413" s="3" t="s">
        <v>721</v>
      </c>
      <c r="D413" s="9" t="s">
        <v>2760</v>
      </c>
      <c r="E413" s="4">
        <v>22</v>
      </c>
      <c r="F413" s="4">
        <v>283.58999999999997</v>
      </c>
      <c r="G413" s="16">
        <f t="shared" si="12"/>
        <v>6238.98</v>
      </c>
    </row>
    <row r="414" spans="2:7" x14ac:dyDescent="0.25">
      <c r="B414" s="3" t="s">
        <v>5</v>
      </c>
      <c r="C414" s="3" t="s">
        <v>721</v>
      </c>
      <c r="D414" s="9" t="s">
        <v>2761</v>
      </c>
      <c r="E414" s="4">
        <v>271</v>
      </c>
      <c r="F414" s="4">
        <v>283.58999999999997</v>
      </c>
      <c r="G414" s="16">
        <f t="shared" si="12"/>
        <v>76852.89</v>
      </c>
    </row>
    <row r="415" spans="2:7" x14ac:dyDescent="0.25">
      <c r="B415" s="3" t="s">
        <v>5</v>
      </c>
      <c r="C415" s="3" t="s">
        <v>721</v>
      </c>
      <c r="D415" s="9" t="s">
        <v>2762</v>
      </c>
      <c r="E415" s="4">
        <v>28</v>
      </c>
      <c r="F415" s="4">
        <v>98.24</v>
      </c>
      <c r="G415" s="16">
        <f t="shared" si="12"/>
        <v>2750.72</v>
      </c>
    </row>
    <row r="416" spans="2:7" x14ac:dyDescent="0.25">
      <c r="B416" s="5"/>
      <c r="C416" s="5"/>
      <c r="D416" s="10" t="s">
        <v>2763</v>
      </c>
      <c r="E416" s="4">
        <v>1</v>
      </c>
      <c r="F416" s="6">
        <f>SUM(G405:G415)</f>
        <v>409714.8</v>
      </c>
      <c r="G416" s="17">
        <f t="shared" si="12"/>
        <v>409714.8</v>
      </c>
    </row>
    <row r="417" spans="2:7" x14ac:dyDescent="0.25">
      <c r="B417" s="75" t="s">
        <v>4</v>
      </c>
      <c r="C417" s="75" t="s">
        <v>2764</v>
      </c>
      <c r="D417" s="76" t="s">
        <v>2765</v>
      </c>
      <c r="E417" s="77">
        <f>E420</f>
        <v>1</v>
      </c>
      <c r="F417" s="77">
        <f>F420</f>
        <v>34819.64</v>
      </c>
      <c r="G417" s="78">
        <f>G420</f>
        <v>34819.64</v>
      </c>
    </row>
    <row r="418" spans="2:7" x14ac:dyDescent="0.25">
      <c r="B418" s="3" t="s">
        <v>5</v>
      </c>
      <c r="C418" s="3" t="s">
        <v>28</v>
      </c>
      <c r="D418" s="9" t="s">
        <v>2766</v>
      </c>
      <c r="E418" s="4">
        <v>2203</v>
      </c>
      <c r="F418" s="4">
        <v>8.42</v>
      </c>
      <c r="G418" s="16">
        <f>ROUND(E418*F418,2)</f>
        <v>18549.259999999998</v>
      </c>
    </row>
    <row r="419" spans="2:7" x14ac:dyDescent="0.25">
      <c r="B419" s="3" t="s">
        <v>5</v>
      </c>
      <c r="C419" s="3" t="s">
        <v>28</v>
      </c>
      <c r="D419" s="9" t="s">
        <v>2767</v>
      </c>
      <c r="E419" s="4">
        <v>2443</v>
      </c>
      <c r="F419" s="4">
        <v>6.66</v>
      </c>
      <c r="G419" s="16">
        <f>ROUND(E419*F419,2)</f>
        <v>16270.38</v>
      </c>
    </row>
    <row r="420" spans="2:7" x14ac:dyDescent="0.25">
      <c r="B420" s="5"/>
      <c r="C420" s="5"/>
      <c r="D420" s="10" t="s">
        <v>2768</v>
      </c>
      <c r="E420" s="4">
        <v>1</v>
      </c>
      <c r="F420" s="6">
        <f>SUM(G418:G419)</f>
        <v>34819.64</v>
      </c>
      <c r="G420" s="17">
        <f>ROUND(E420*F420,2)</f>
        <v>34819.64</v>
      </c>
    </row>
    <row r="421" spans="2:7" x14ac:dyDescent="0.25">
      <c r="B421" s="75" t="s">
        <v>4</v>
      </c>
      <c r="C421" s="75" t="s">
        <v>2769</v>
      </c>
      <c r="D421" s="76" t="s">
        <v>2770</v>
      </c>
      <c r="E421" s="77">
        <f>E429</f>
        <v>1</v>
      </c>
      <c r="F421" s="77">
        <f>F429</f>
        <v>184244.29</v>
      </c>
      <c r="G421" s="78">
        <f>G429</f>
        <v>184244.29</v>
      </c>
    </row>
    <row r="422" spans="2:7" x14ac:dyDescent="0.25">
      <c r="B422" s="3" t="s">
        <v>5</v>
      </c>
      <c r="C422" s="3" t="s">
        <v>28</v>
      </c>
      <c r="D422" s="9" t="s">
        <v>2771</v>
      </c>
      <c r="E422" s="4">
        <v>3805</v>
      </c>
      <c r="F422" s="4">
        <v>18.16</v>
      </c>
      <c r="G422" s="16">
        <f t="shared" ref="G422:G429" si="13">ROUND(E422*F422,2)</f>
        <v>69098.8</v>
      </c>
    </row>
    <row r="423" spans="2:7" x14ac:dyDescent="0.25">
      <c r="B423" s="3" t="s">
        <v>5</v>
      </c>
      <c r="C423" s="3" t="s">
        <v>28</v>
      </c>
      <c r="D423" s="9" t="s">
        <v>2772</v>
      </c>
      <c r="E423" s="4">
        <v>796</v>
      </c>
      <c r="F423" s="4">
        <v>20.420000000000002</v>
      </c>
      <c r="G423" s="16">
        <f t="shared" si="13"/>
        <v>16254.32</v>
      </c>
    </row>
    <row r="424" spans="2:7" x14ac:dyDescent="0.25">
      <c r="B424" s="3" t="s">
        <v>5</v>
      </c>
      <c r="C424" s="3" t="s">
        <v>28</v>
      </c>
      <c r="D424" s="9" t="s">
        <v>2773</v>
      </c>
      <c r="E424" s="4">
        <v>570</v>
      </c>
      <c r="F424" s="4">
        <v>21.82</v>
      </c>
      <c r="G424" s="16">
        <f t="shared" si="13"/>
        <v>12437.4</v>
      </c>
    </row>
    <row r="425" spans="2:7" x14ac:dyDescent="0.25">
      <c r="B425" s="3" t="s">
        <v>5</v>
      </c>
      <c r="C425" s="3" t="s">
        <v>28</v>
      </c>
      <c r="D425" s="9" t="s">
        <v>2774</v>
      </c>
      <c r="E425" s="4">
        <v>467</v>
      </c>
      <c r="F425" s="4">
        <v>38.61</v>
      </c>
      <c r="G425" s="16">
        <f t="shared" si="13"/>
        <v>18030.87</v>
      </c>
    </row>
    <row r="426" spans="2:7" x14ac:dyDescent="0.25">
      <c r="B426" s="3" t="s">
        <v>5</v>
      </c>
      <c r="C426" s="3" t="s">
        <v>28</v>
      </c>
      <c r="D426" s="9" t="s">
        <v>2775</v>
      </c>
      <c r="E426" s="4">
        <v>83</v>
      </c>
      <c r="F426" s="4">
        <v>52.11</v>
      </c>
      <c r="G426" s="16">
        <f t="shared" si="13"/>
        <v>4325.13</v>
      </c>
    </row>
    <row r="427" spans="2:7" x14ac:dyDescent="0.25">
      <c r="B427" s="3" t="s">
        <v>5</v>
      </c>
      <c r="C427" s="3" t="s">
        <v>28</v>
      </c>
      <c r="D427" s="9" t="s">
        <v>2776</v>
      </c>
      <c r="E427" s="4">
        <v>4</v>
      </c>
      <c r="F427" s="4">
        <v>52.7</v>
      </c>
      <c r="G427" s="16">
        <f t="shared" si="13"/>
        <v>210.8</v>
      </c>
    </row>
    <row r="428" spans="2:7" x14ac:dyDescent="0.25">
      <c r="B428" s="3" t="s">
        <v>5</v>
      </c>
      <c r="C428" s="3" t="s">
        <v>28</v>
      </c>
      <c r="D428" s="9" t="s">
        <v>2777</v>
      </c>
      <c r="E428" s="4">
        <v>413</v>
      </c>
      <c r="F428" s="4">
        <v>154.69</v>
      </c>
      <c r="G428" s="16">
        <f t="shared" si="13"/>
        <v>63886.97</v>
      </c>
    </row>
    <row r="429" spans="2:7" x14ac:dyDescent="0.25">
      <c r="B429" s="5"/>
      <c r="C429" s="5"/>
      <c r="D429" s="10" t="s">
        <v>2778</v>
      </c>
      <c r="E429" s="4">
        <v>1</v>
      </c>
      <c r="F429" s="6">
        <f>SUM(G422:G428)</f>
        <v>184244.29</v>
      </c>
      <c r="G429" s="17">
        <f t="shared" si="13"/>
        <v>184244.29</v>
      </c>
    </row>
    <row r="430" spans="2:7" x14ac:dyDescent="0.25">
      <c r="B430" s="5"/>
      <c r="C430" s="5"/>
      <c r="D430" s="10" t="s">
        <v>2779</v>
      </c>
      <c r="E430" s="4">
        <v>1</v>
      </c>
      <c r="F430" s="6">
        <f>G389+G393+G404+G417+G421</f>
        <v>769186.84</v>
      </c>
      <c r="G430" s="17">
        <f>ROUND(E430*F430,2)</f>
        <v>769186.84</v>
      </c>
    </row>
    <row r="431" spans="2:7" x14ac:dyDescent="0.25">
      <c r="B431" s="61" t="s">
        <v>4</v>
      </c>
      <c r="C431" s="67">
        <v>1507001</v>
      </c>
      <c r="D431" s="60" t="s">
        <v>2780</v>
      </c>
      <c r="E431" s="62">
        <f>E451</f>
        <v>1</v>
      </c>
      <c r="F431" s="62">
        <f>F451</f>
        <v>129759.83</v>
      </c>
      <c r="G431" s="63">
        <f>G451</f>
        <v>129759.83</v>
      </c>
    </row>
    <row r="432" spans="2:7" x14ac:dyDescent="0.25">
      <c r="B432" s="3" t="s">
        <v>5</v>
      </c>
      <c r="C432" s="3" t="s">
        <v>36</v>
      </c>
      <c r="D432" s="9" t="s">
        <v>2781</v>
      </c>
      <c r="E432" s="4">
        <v>1</v>
      </c>
      <c r="F432" s="4">
        <v>2216.4499999999998</v>
      </c>
      <c r="G432" s="16">
        <f t="shared" ref="G432:G451" si="14">ROUND(E432*F432,2)</f>
        <v>2216.4499999999998</v>
      </c>
    </row>
    <row r="433" spans="2:7" x14ac:dyDescent="0.25">
      <c r="B433" s="3" t="s">
        <v>5</v>
      </c>
      <c r="C433" s="3" t="s">
        <v>36</v>
      </c>
      <c r="D433" s="9" t="s">
        <v>2782</v>
      </c>
      <c r="E433" s="4">
        <v>1</v>
      </c>
      <c r="F433" s="4">
        <v>1188.27</v>
      </c>
      <c r="G433" s="16">
        <f t="shared" si="14"/>
        <v>1188.27</v>
      </c>
    </row>
    <row r="434" spans="2:7" x14ac:dyDescent="0.25">
      <c r="B434" s="3" t="s">
        <v>5</v>
      </c>
      <c r="C434" s="3" t="s">
        <v>36</v>
      </c>
      <c r="D434" s="9" t="s">
        <v>2783</v>
      </c>
      <c r="E434" s="4">
        <v>1</v>
      </c>
      <c r="F434" s="4">
        <v>2449.0500000000002</v>
      </c>
      <c r="G434" s="16">
        <f t="shared" si="14"/>
        <v>2449.0500000000002</v>
      </c>
    </row>
    <row r="435" spans="2:7" x14ac:dyDescent="0.25">
      <c r="B435" s="3" t="s">
        <v>5</v>
      </c>
      <c r="C435" s="3" t="s">
        <v>36</v>
      </c>
      <c r="D435" s="9" t="s">
        <v>2784</v>
      </c>
      <c r="E435" s="4">
        <v>2</v>
      </c>
      <c r="F435" s="4">
        <v>2743.04</v>
      </c>
      <c r="G435" s="16">
        <f t="shared" si="14"/>
        <v>5486.08</v>
      </c>
    </row>
    <row r="436" spans="2:7" x14ac:dyDescent="0.25">
      <c r="B436" s="3" t="s">
        <v>5</v>
      </c>
      <c r="C436" s="3" t="s">
        <v>36</v>
      </c>
      <c r="D436" s="9" t="s">
        <v>2785</v>
      </c>
      <c r="E436" s="4">
        <v>1</v>
      </c>
      <c r="F436" s="4">
        <v>554.86</v>
      </c>
      <c r="G436" s="16">
        <f t="shared" si="14"/>
        <v>554.86</v>
      </c>
    </row>
    <row r="437" spans="2:7" x14ac:dyDescent="0.25">
      <c r="B437" s="3" t="s">
        <v>5</v>
      </c>
      <c r="C437" s="3" t="s">
        <v>36</v>
      </c>
      <c r="D437" s="9" t="s">
        <v>2786</v>
      </c>
      <c r="E437" s="4">
        <v>1</v>
      </c>
      <c r="F437" s="4">
        <v>554.86</v>
      </c>
      <c r="G437" s="16">
        <f t="shared" si="14"/>
        <v>554.86</v>
      </c>
    </row>
    <row r="438" spans="2:7" x14ac:dyDescent="0.25">
      <c r="B438" s="3" t="s">
        <v>5</v>
      </c>
      <c r="C438" s="3" t="s">
        <v>36</v>
      </c>
      <c r="D438" s="9" t="s">
        <v>2787</v>
      </c>
      <c r="E438" s="4">
        <v>17</v>
      </c>
      <c r="F438" s="4">
        <v>239.55</v>
      </c>
      <c r="G438" s="16">
        <f t="shared" si="14"/>
        <v>4072.35</v>
      </c>
    </row>
    <row r="439" spans="2:7" x14ac:dyDescent="0.25">
      <c r="B439" s="3" t="s">
        <v>5</v>
      </c>
      <c r="C439" s="3" t="s">
        <v>36</v>
      </c>
      <c r="D439" s="9" t="s">
        <v>2788</v>
      </c>
      <c r="E439" s="4">
        <v>3</v>
      </c>
      <c r="F439" s="4">
        <v>259.89999999999998</v>
      </c>
      <c r="G439" s="16">
        <f t="shared" si="14"/>
        <v>779.7</v>
      </c>
    </row>
    <row r="440" spans="2:7" x14ac:dyDescent="0.25">
      <c r="B440" s="3" t="s">
        <v>5</v>
      </c>
      <c r="C440" s="3" t="s">
        <v>36</v>
      </c>
      <c r="D440" s="9" t="s">
        <v>2789</v>
      </c>
      <c r="E440" s="4">
        <v>1</v>
      </c>
      <c r="F440" s="4">
        <v>742.11</v>
      </c>
      <c r="G440" s="16">
        <f t="shared" si="14"/>
        <v>742.11</v>
      </c>
    </row>
    <row r="441" spans="2:7" x14ac:dyDescent="0.25">
      <c r="B441" s="3" t="s">
        <v>5</v>
      </c>
      <c r="C441" s="3" t="s">
        <v>36</v>
      </c>
      <c r="D441" s="9" t="s">
        <v>2790</v>
      </c>
      <c r="E441" s="4">
        <v>1</v>
      </c>
      <c r="F441" s="4">
        <v>937.34</v>
      </c>
      <c r="G441" s="16">
        <f t="shared" si="14"/>
        <v>937.34</v>
      </c>
    </row>
    <row r="442" spans="2:7" x14ac:dyDescent="0.25">
      <c r="B442" s="3" t="s">
        <v>5</v>
      </c>
      <c r="C442" s="3" t="s">
        <v>36</v>
      </c>
      <c r="D442" s="9" t="s">
        <v>2791</v>
      </c>
      <c r="E442" s="4">
        <v>10</v>
      </c>
      <c r="F442" s="4">
        <v>1396.83</v>
      </c>
      <c r="G442" s="16">
        <f t="shared" si="14"/>
        <v>13968.3</v>
      </c>
    </row>
    <row r="443" spans="2:7" x14ac:dyDescent="0.25">
      <c r="B443" s="3" t="s">
        <v>5</v>
      </c>
      <c r="C443" s="3" t="s">
        <v>36</v>
      </c>
      <c r="D443" s="9" t="s">
        <v>2792</v>
      </c>
      <c r="E443" s="4">
        <v>238</v>
      </c>
      <c r="F443" s="4">
        <v>180.41</v>
      </c>
      <c r="G443" s="16">
        <f t="shared" si="14"/>
        <v>42937.58</v>
      </c>
    </row>
    <row r="444" spans="2:7" x14ac:dyDescent="0.25">
      <c r="B444" s="3" t="s">
        <v>5</v>
      </c>
      <c r="C444" s="3" t="s">
        <v>36</v>
      </c>
      <c r="D444" s="9" t="s">
        <v>2793</v>
      </c>
      <c r="E444" s="4">
        <v>195</v>
      </c>
      <c r="F444" s="4">
        <v>114.06</v>
      </c>
      <c r="G444" s="16">
        <f t="shared" si="14"/>
        <v>22241.7</v>
      </c>
    </row>
    <row r="445" spans="2:7" x14ac:dyDescent="0.25">
      <c r="B445" s="3" t="s">
        <v>5</v>
      </c>
      <c r="C445" s="3" t="s">
        <v>36</v>
      </c>
      <c r="D445" s="9" t="s">
        <v>2794</v>
      </c>
      <c r="E445" s="4">
        <v>4</v>
      </c>
      <c r="F445" s="4">
        <v>180.41</v>
      </c>
      <c r="G445" s="16">
        <f t="shared" si="14"/>
        <v>721.64</v>
      </c>
    </row>
    <row r="446" spans="2:7" x14ac:dyDescent="0.25">
      <c r="B446" s="3" t="s">
        <v>5</v>
      </c>
      <c r="C446" s="3" t="s">
        <v>28</v>
      </c>
      <c r="D446" s="9" t="s">
        <v>2766</v>
      </c>
      <c r="E446" s="4">
        <v>1050</v>
      </c>
      <c r="F446" s="4">
        <v>8.42</v>
      </c>
      <c r="G446" s="16">
        <f t="shared" si="14"/>
        <v>8841</v>
      </c>
    </row>
    <row r="447" spans="2:7" x14ac:dyDescent="0.25">
      <c r="B447" s="3" t="s">
        <v>5</v>
      </c>
      <c r="C447" s="3" t="s">
        <v>28</v>
      </c>
      <c r="D447" s="9" t="s">
        <v>2795</v>
      </c>
      <c r="E447" s="4">
        <v>1406</v>
      </c>
      <c r="F447" s="4">
        <v>8.58</v>
      </c>
      <c r="G447" s="16">
        <f t="shared" si="14"/>
        <v>12063.48</v>
      </c>
    </row>
    <row r="448" spans="2:7" x14ac:dyDescent="0.25">
      <c r="B448" s="3" t="s">
        <v>5</v>
      </c>
      <c r="C448" s="3" t="s">
        <v>36</v>
      </c>
      <c r="D448" s="9" t="s">
        <v>2796</v>
      </c>
      <c r="E448" s="4">
        <v>17</v>
      </c>
      <c r="F448" s="4">
        <v>82.68</v>
      </c>
      <c r="G448" s="16">
        <f t="shared" si="14"/>
        <v>1405.56</v>
      </c>
    </row>
    <row r="449" spans="2:7" x14ac:dyDescent="0.25">
      <c r="B449" s="3" t="s">
        <v>5</v>
      </c>
      <c r="C449" s="3" t="s">
        <v>36</v>
      </c>
      <c r="D449" s="9" t="s">
        <v>2797</v>
      </c>
      <c r="E449" s="4">
        <v>25</v>
      </c>
      <c r="F449" s="4">
        <v>235.62</v>
      </c>
      <c r="G449" s="16">
        <f t="shared" si="14"/>
        <v>5890.5</v>
      </c>
    </row>
    <row r="450" spans="2:7" x14ac:dyDescent="0.25">
      <c r="B450" s="3" t="s">
        <v>5</v>
      </c>
      <c r="C450" s="3" t="s">
        <v>36</v>
      </c>
      <c r="D450" s="9" t="s">
        <v>2746</v>
      </c>
      <c r="E450" s="4">
        <v>20</v>
      </c>
      <c r="F450" s="4">
        <v>135.44999999999999</v>
      </c>
      <c r="G450" s="16">
        <f t="shared" si="14"/>
        <v>2709</v>
      </c>
    </row>
    <row r="451" spans="2:7" x14ac:dyDescent="0.25">
      <c r="B451" s="5"/>
      <c r="C451" s="5"/>
      <c r="D451" s="10" t="s">
        <v>2798</v>
      </c>
      <c r="E451" s="4">
        <v>1</v>
      </c>
      <c r="F451" s="6">
        <f>SUM(G432:G450)</f>
        <v>129759.83</v>
      </c>
      <c r="G451" s="17">
        <f t="shared" si="14"/>
        <v>129759.83</v>
      </c>
    </row>
    <row r="452" spans="2:7" x14ac:dyDescent="0.25">
      <c r="B452" s="61" t="s">
        <v>4</v>
      </c>
      <c r="C452" s="59" t="s">
        <v>2799</v>
      </c>
      <c r="D452" s="60" t="s">
        <v>2800</v>
      </c>
      <c r="E452" s="62">
        <f>E479</f>
        <v>1</v>
      </c>
      <c r="F452" s="62">
        <f>F479</f>
        <v>70147.92</v>
      </c>
      <c r="G452" s="63">
        <f>G479</f>
        <v>70147.92</v>
      </c>
    </row>
    <row r="453" spans="2:7" x14ac:dyDescent="0.25">
      <c r="B453" s="3" t="s">
        <v>5</v>
      </c>
      <c r="C453" s="3" t="s">
        <v>36</v>
      </c>
      <c r="D453" s="9" t="s">
        <v>2801</v>
      </c>
      <c r="E453" s="4">
        <v>27</v>
      </c>
      <c r="F453" s="4">
        <v>589.76</v>
      </c>
      <c r="G453" s="16">
        <f t="shared" ref="G453:G479" si="15">ROUND(E453*F453,2)</f>
        <v>15923.52</v>
      </c>
    </row>
    <row r="454" spans="2:7" x14ac:dyDescent="0.25">
      <c r="B454" s="3" t="s">
        <v>5</v>
      </c>
      <c r="C454" s="3" t="s">
        <v>36</v>
      </c>
      <c r="D454" s="9" t="s">
        <v>2802</v>
      </c>
      <c r="E454" s="4">
        <v>2635</v>
      </c>
      <c r="F454" s="4">
        <v>1.65</v>
      </c>
      <c r="G454" s="16">
        <f t="shared" si="15"/>
        <v>4347.75</v>
      </c>
    </row>
    <row r="455" spans="2:7" x14ac:dyDescent="0.25">
      <c r="B455" s="3" t="s">
        <v>5</v>
      </c>
      <c r="C455" s="3" t="s">
        <v>36</v>
      </c>
      <c r="D455" s="9" t="s">
        <v>2803</v>
      </c>
      <c r="E455" s="4">
        <v>4</v>
      </c>
      <c r="F455" s="4">
        <v>3630.7</v>
      </c>
      <c r="G455" s="16">
        <f t="shared" si="15"/>
        <v>14522.8</v>
      </c>
    </row>
    <row r="456" spans="2:7" x14ac:dyDescent="0.25">
      <c r="B456" s="3" t="s">
        <v>5</v>
      </c>
      <c r="C456" s="3" t="s">
        <v>36</v>
      </c>
      <c r="D456" s="9" t="s">
        <v>2804</v>
      </c>
      <c r="E456" s="4">
        <v>1</v>
      </c>
      <c r="F456" s="4">
        <v>626.70000000000005</v>
      </c>
      <c r="G456" s="16">
        <f t="shared" si="15"/>
        <v>626.70000000000005</v>
      </c>
    </row>
    <row r="457" spans="2:7" x14ac:dyDescent="0.25">
      <c r="B457" s="3" t="s">
        <v>5</v>
      </c>
      <c r="C457" s="3" t="s">
        <v>36</v>
      </c>
      <c r="D457" s="9" t="s">
        <v>2805</v>
      </c>
      <c r="E457" s="4">
        <v>31</v>
      </c>
      <c r="F457" s="4">
        <v>196.59</v>
      </c>
      <c r="G457" s="16">
        <f t="shared" si="15"/>
        <v>6094.29</v>
      </c>
    </row>
    <row r="458" spans="2:7" x14ac:dyDescent="0.25">
      <c r="B458" s="3" t="s">
        <v>5</v>
      </c>
      <c r="C458" s="3" t="s">
        <v>36</v>
      </c>
      <c r="D458" s="9" t="s">
        <v>2806</v>
      </c>
      <c r="E458" s="4">
        <v>5</v>
      </c>
      <c r="F458" s="4">
        <v>776.66</v>
      </c>
      <c r="G458" s="16">
        <f t="shared" si="15"/>
        <v>3883.3</v>
      </c>
    </row>
    <row r="459" spans="2:7" x14ac:dyDescent="0.25">
      <c r="B459" s="3" t="s">
        <v>5</v>
      </c>
      <c r="C459" s="3" t="s">
        <v>36</v>
      </c>
      <c r="D459" s="9" t="s">
        <v>2807</v>
      </c>
      <c r="E459" s="4">
        <v>10</v>
      </c>
      <c r="F459" s="4">
        <v>124.01</v>
      </c>
      <c r="G459" s="16">
        <f t="shared" si="15"/>
        <v>1240.0999999999999</v>
      </c>
    </row>
    <row r="460" spans="2:7" x14ac:dyDescent="0.25">
      <c r="B460" s="3" t="s">
        <v>5</v>
      </c>
      <c r="C460" s="3" t="s">
        <v>36</v>
      </c>
      <c r="D460" s="9" t="s">
        <v>2808</v>
      </c>
      <c r="E460" s="4">
        <v>10</v>
      </c>
      <c r="F460" s="4">
        <v>23.43</v>
      </c>
      <c r="G460" s="16">
        <f t="shared" si="15"/>
        <v>234.3</v>
      </c>
    </row>
    <row r="461" spans="2:7" x14ac:dyDescent="0.25">
      <c r="B461" s="3" t="s">
        <v>5</v>
      </c>
      <c r="C461" s="3" t="s">
        <v>36</v>
      </c>
      <c r="D461" s="9" t="s">
        <v>2809</v>
      </c>
      <c r="E461" s="4">
        <v>2</v>
      </c>
      <c r="F461" s="4">
        <v>306.35000000000002</v>
      </c>
      <c r="G461" s="16">
        <f t="shared" si="15"/>
        <v>612.70000000000005</v>
      </c>
    </row>
    <row r="462" spans="2:7" x14ac:dyDescent="0.25">
      <c r="B462" s="3" t="s">
        <v>5</v>
      </c>
      <c r="C462" s="3" t="s">
        <v>36</v>
      </c>
      <c r="D462" s="9" t="s">
        <v>2810</v>
      </c>
      <c r="E462" s="4">
        <v>1</v>
      </c>
      <c r="F462" s="4">
        <v>1186.57</v>
      </c>
      <c r="G462" s="16">
        <f t="shared" si="15"/>
        <v>1186.57</v>
      </c>
    </row>
    <row r="463" spans="2:7" x14ac:dyDescent="0.25">
      <c r="B463" s="3" t="s">
        <v>5</v>
      </c>
      <c r="C463" s="3" t="s">
        <v>36</v>
      </c>
      <c r="D463" s="9" t="s">
        <v>2811</v>
      </c>
      <c r="E463" s="4">
        <v>1</v>
      </c>
      <c r="F463" s="4">
        <v>2513.0700000000002</v>
      </c>
      <c r="G463" s="16">
        <f t="shared" si="15"/>
        <v>2513.0700000000002</v>
      </c>
    </row>
    <row r="464" spans="2:7" x14ac:dyDescent="0.25">
      <c r="B464" s="3" t="s">
        <v>5</v>
      </c>
      <c r="C464" s="3" t="s">
        <v>36</v>
      </c>
      <c r="D464" s="9" t="s">
        <v>2812</v>
      </c>
      <c r="E464" s="4">
        <v>1</v>
      </c>
      <c r="F464" s="4">
        <v>1216.1400000000001</v>
      </c>
      <c r="G464" s="16">
        <f t="shared" si="15"/>
        <v>1216.1400000000001</v>
      </c>
    </row>
    <row r="465" spans="2:7" x14ac:dyDescent="0.25">
      <c r="B465" s="3" t="s">
        <v>5</v>
      </c>
      <c r="C465" s="3" t="s">
        <v>36</v>
      </c>
      <c r="D465" s="9" t="s">
        <v>2813</v>
      </c>
      <c r="E465" s="4">
        <v>2</v>
      </c>
      <c r="F465" s="4">
        <v>725.97</v>
      </c>
      <c r="G465" s="16">
        <f t="shared" si="15"/>
        <v>1451.94</v>
      </c>
    </row>
    <row r="466" spans="2:7" x14ac:dyDescent="0.25">
      <c r="B466" s="3" t="s">
        <v>5</v>
      </c>
      <c r="C466" s="3" t="s">
        <v>36</v>
      </c>
      <c r="D466" s="9" t="s">
        <v>2814</v>
      </c>
      <c r="E466" s="4">
        <v>1</v>
      </c>
      <c r="F466" s="4">
        <v>945.82</v>
      </c>
      <c r="G466" s="16">
        <f t="shared" si="15"/>
        <v>945.82</v>
      </c>
    </row>
    <row r="467" spans="2:7" x14ac:dyDescent="0.25">
      <c r="B467" s="3" t="s">
        <v>5</v>
      </c>
      <c r="C467" s="3" t="s">
        <v>36</v>
      </c>
      <c r="D467" s="9" t="s">
        <v>2815</v>
      </c>
      <c r="E467" s="4">
        <v>3</v>
      </c>
      <c r="F467" s="4">
        <v>477.44</v>
      </c>
      <c r="G467" s="16">
        <f t="shared" si="15"/>
        <v>1432.32</v>
      </c>
    </row>
    <row r="468" spans="2:7" x14ac:dyDescent="0.25">
      <c r="B468" s="3" t="s">
        <v>5</v>
      </c>
      <c r="C468" s="3" t="s">
        <v>36</v>
      </c>
      <c r="D468" s="9" t="s">
        <v>2816</v>
      </c>
      <c r="E468" s="4">
        <v>1</v>
      </c>
      <c r="F468" s="4">
        <v>786.1</v>
      </c>
      <c r="G468" s="16">
        <f t="shared" si="15"/>
        <v>786.1</v>
      </c>
    </row>
    <row r="469" spans="2:7" x14ac:dyDescent="0.25">
      <c r="B469" s="3" t="s">
        <v>5</v>
      </c>
      <c r="C469" s="3" t="s">
        <v>36</v>
      </c>
      <c r="D469" s="9" t="s">
        <v>2817</v>
      </c>
      <c r="E469" s="4">
        <v>4</v>
      </c>
      <c r="F469" s="4">
        <v>156.11000000000001</v>
      </c>
      <c r="G469" s="16">
        <f t="shared" si="15"/>
        <v>624.44000000000005</v>
      </c>
    </row>
    <row r="470" spans="2:7" x14ac:dyDescent="0.25">
      <c r="B470" s="3" t="s">
        <v>5</v>
      </c>
      <c r="C470" s="3" t="s">
        <v>36</v>
      </c>
      <c r="D470" s="9" t="s">
        <v>2818</v>
      </c>
      <c r="E470" s="4">
        <v>1</v>
      </c>
      <c r="F470" s="4">
        <v>263.98</v>
      </c>
      <c r="G470" s="16">
        <f t="shared" si="15"/>
        <v>263.98</v>
      </c>
    </row>
    <row r="471" spans="2:7" x14ac:dyDescent="0.25">
      <c r="B471" s="3" t="s">
        <v>5</v>
      </c>
      <c r="C471" s="3" t="s">
        <v>36</v>
      </c>
      <c r="D471" s="9" t="s">
        <v>2819</v>
      </c>
      <c r="E471" s="4">
        <v>4</v>
      </c>
      <c r="F471" s="4">
        <v>239.88</v>
      </c>
      <c r="G471" s="16">
        <f t="shared" si="15"/>
        <v>959.52</v>
      </c>
    </row>
    <row r="472" spans="2:7" x14ac:dyDescent="0.25">
      <c r="B472" s="3" t="s">
        <v>5</v>
      </c>
      <c r="C472" s="3" t="s">
        <v>36</v>
      </c>
      <c r="D472" s="9" t="s">
        <v>2820</v>
      </c>
      <c r="E472" s="4">
        <v>4</v>
      </c>
      <c r="F472" s="4">
        <v>40.94</v>
      </c>
      <c r="G472" s="16">
        <f t="shared" si="15"/>
        <v>163.76</v>
      </c>
    </row>
    <row r="473" spans="2:7" x14ac:dyDescent="0.25">
      <c r="B473" s="3" t="s">
        <v>5</v>
      </c>
      <c r="C473" s="3" t="s">
        <v>36</v>
      </c>
      <c r="D473" s="9" t="s">
        <v>2821</v>
      </c>
      <c r="E473" s="4">
        <v>4</v>
      </c>
      <c r="F473" s="4">
        <v>34.92</v>
      </c>
      <c r="G473" s="16">
        <f t="shared" si="15"/>
        <v>139.68</v>
      </c>
    </row>
    <row r="474" spans="2:7" x14ac:dyDescent="0.25">
      <c r="B474" s="3" t="s">
        <v>5</v>
      </c>
      <c r="C474" s="3" t="s">
        <v>36</v>
      </c>
      <c r="D474" s="9" t="s">
        <v>2822</v>
      </c>
      <c r="E474" s="4">
        <v>31</v>
      </c>
      <c r="F474" s="4">
        <v>10.92</v>
      </c>
      <c r="G474" s="16">
        <f t="shared" si="15"/>
        <v>338.52</v>
      </c>
    </row>
    <row r="475" spans="2:7" x14ac:dyDescent="0.25">
      <c r="B475" s="3" t="s">
        <v>5</v>
      </c>
      <c r="C475" s="3" t="s">
        <v>36</v>
      </c>
      <c r="D475" s="9" t="s">
        <v>2823</v>
      </c>
      <c r="E475" s="4">
        <v>680</v>
      </c>
      <c r="F475" s="4">
        <v>8.3699999999999992</v>
      </c>
      <c r="G475" s="16">
        <f t="shared" si="15"/>
        <v>5691.6</v>
      </c>
    </row>
    <row r="476" spans="2:7" x14ac:dyDescent="0.25">
      <c r="B476" s="3" t="s">
        <v>5</v>
      </c>
      <c r="C476" s="3" t="s">
        <v>36</v>
      </c>
      <c r="D476" s="9" t="s">
        <v>2824</v>
      </c>
      <c r="E476" s="4">
        <v>5</v>
      </c>
      <c r="F476" s="4">
        <v>104.7</v>
      </c>
      <c r="G476" s="16">
        <f t="shared" si="15"/>
        <v>523.5</v>
      </c>
    </row>
    <row r="477" spans="2:7" x14ac:dyDescent="0.25">
      <c r="B477" s="3" t="s">
        <v>5</v>
      </c>
      <c r="C477" s="3" t="s">
        <v>36</v>
      </c>
      <c r="D477" s="9" t="s">
        <v>2825</v>
      </c>
      <c r="E477" s="4">
        <v>1</v>
      </c>
      <c r="F477" s="4">
        <v>1380.5</v>
      </c>
      <c r="G477" s="16">
        <f t="shared" si="15"/>
        <v>1380.5</v>
      </c>
    </row>
    <row r="478" spans="2:7" x14ac:dyDescent="0.25">
      <c r="B478" s="3" t="s">
        <v>5</v>
      </c>
      <c r="C478" s="3" t="s">
        <v>28</v>
      </c>
      <c r="D478" s="9" t="s">
        <v>2826</v>
      </c>
      <c r="E478" s="4">
        <v>1740</v>
      </c>
      <c r="F478" s="4">
        <v>1.75</v>
      </c>
      <c r="G478" s="16">
        <f t="shared" si="15"/>
        <v>3045</v>
      </c>
    </row>
    <row r="479" spans="2:7" x14ac:dyDescent="0.25">
      <c r="B479" s="5"/>
      <c r="C479" s="5"/>
      <c r="D479" s="10" t="s">
        <v>2827</v>
      </c>
      <c r="E479" s="4">
        <v>1</v>
      </c>
      <c r="F479" s="6">
        <f>SUM(G453:G478)</f>
        <v>70147.92</v>
      </c>
      <c r="G479" s="17">
        <f t="shared" si="15"/>
        <v>70147.92</v>
      </c>
    </row>
    <row r="480" spans="2:7" x14ac:dyDescent="0.25">
      <c r="B480" s="61" t="s">
        <v>4</v>
      </c>
      <c r="C480" s="59" t="s">
        <v>2828</v>
      </c>
      <c r="D480" s="60" t="s">
        <v>2829</v>
      </c>
      <c r="E480" s="62">
        <f>E482</f>
        <v>1</v>
      </c>
      <c r="F480" s="62">
        <f>F482</f>
        <v>5142.88</v>
      </c>
      <c r="G480" s="63">
        <f>G482</f>
        <v>5142.88</v>
      </c>
    </row>
    <row r="481" spans="2:7" x14ac:dyDescent="0.25">
      <c r="B481" s="3" t="s">
        <v>5</v>
      </c>
      <c r="C481" s="3" t="s">
        <v>36</v>
      </c>
      <c r="D481" s="9" t="s">
        <v>2830</v>
      </c>
      <c r="E481" s="4">
        <v>1</v>
      </c>
      <c r="F481" s="4">
        <v>5142.88</v>
      </c>
      <c r="G481" s="16">
        <f>ROUND(E481*F481,2)</f>
        <v>5142.88</v>
      </c>
    </row>
    <row r="482" spans="2:7" x14ac:dyDescent="0.25">
      <c r="B482" s="5"/>
      <c r="C482" s="5"/>
      <c r="D482" s="10" t="s">
        <v>2831</v>
      </c>
      <c r="E482" s="4">
        <v>1</v>
      </c>
      <c r="F482" s="6">
        <f>G481</f>
        <v>5142.88</v>
      </c>
      <c r="G482" s="17">
        <f>ROUND(E482*F482,2)</f>
        <v>5142.88</v>
      </c>
    </row>
    <row r="483" spans="2:7" x14ac:dyDescent="0.25">
      <c r="B483" s="5"/>
      <c r="C483" s="5"/>
      <c r="D483" s="10" t="s">
        <v>2832</v>
      </c>
      <c r="E483" s="4">
        <v>1</v>
      </c>
      <c r="F483" s="6">
        <f>G388+G431+G452+G480</f>
        <v>974237.47</v>
      </c>
      <c r="G483" s="17">
        <f>ROUND(E483*F483,2)</f>
        <v>974237.47</v>
      </c>
    </row>
    <row r="484" spans="2:7" x14ac:dyDescent="0.25">
      <c r="B484" s="31" t="s">
        <v>4</v>
      </c>
      <c r="C484" s="79" t="s">
        <v>2833</v>
      </c>
      <c r="D484" s="31" t="s">
        <v>2834</v>
      </c>
      <c r="E484" s="31">
        <f>E551</f>
        <v>1</v>
      </c>
      <c r="F484" s="32">
        <f>F551</f>
        <v>278446.78000000003</v>
      </c>
      <c r="G484" s="74">
        <f>G551</f>
        <v>278446.78000000003</v>
      </c>
    </row>
    <row r="485" spans="2:7" x14ac:dyDescent="0.25">
      <c r="B485" s="61" t="s">
        <v>4</v>
      </c>
      <c r="C485" s="59" t="s">
        <v>2835</v>
      </c>
      <c r="D485" s="60" t="s">
        <v>2836</v>
      </c>
      <c r="E485" s="62">
        <f>E489</f>
        <v>1</v>
      </c>
      <c r="F485" s="62">
        <f>F489</f>
        <v>8318.2999999999993</v>
      </c>
      <c r="G485" s="63">
        <f>G489</f>
        <v>8318.2999999999993</v>
      </c>
    </row>
    <row r="486" spans="2:7" x14ac:dyDescent="0.25">
      <c r="B486" s="3" t="s">
        <v>5</v>
      </c>
      <c r="C486" s="3" t="s">
        <v>36</v>
      </c>
      <c r="D486" s="9" t="s">
        <v>2837</v>
      </c>
      <c r="E486" s="4">
        <v>10</v>
      </c>
      <c r="F486" s="4">
        <v>358.61</v>
      </c>
      <c r="G486" s="16">
        <f>ROUND(E486*F486,2)</f>
        <v>3586.1</v>
      </c>
    </row>
    <row r="487" spans="2:7" x14ac:dyDescent="0.25">
      <c r="B487" s="3" t="s">
        <v>5</v>
      </c>
      <c r="C487" s="3" t="s">
        <v>36</v>
      </c>
      <c r="D487" s="9" t="s">
        <v>2838</v>
      </c>
      <c r="E487" s="4">
        <v>10</v>
      </c>
      <c r="F487" s="4">
        <v>48.22</v>
      </c>
      <c r="G487" s="16">
        <f>ROUND(E487*F487,2)</f>
        <v>482.2</v>
      </c>
    </row>
    <row r="488" spans="2:7" x14ac:dyDescent="0.25">
      <c r="B488" s="3" t="s">
        <v>5</v>
      </c>
      <c r="C488" s="3" t="s">
        <v>36</v>
      </c>
      <c r="D488" s="9" t="s">
        <v>2839</v>
      </c>
      <c r="E488" s="4">
        <v>10</v>
      </c>
      <c r="F488" s="4">
        <v>425</v>
      </c>
      <c r="G488" s="16">
        <f>ROUND(E488*F488,2)</f>
        <v>4250</v>
      </c>
    </row>
    <row r="489" spans="2:7" x14ac:dyDescent="0.25">
      <c r="B489" s="5"/>
      <c r="C489" s="5"/>
      <c r="D489" s="10" t="s">
        <v>2840</v>
      </c>
      <c r="E489" s="4">
        <v>1</v>
      </c>
      <c r="F489" s="6">
        <f>SUM(G486:G488)</f>
        <v>8318.2999999999993</v>
      </c>
      <c r="G489" s="17">
        <f>ROUND(E489*F489,2)</f>
        <v>8318.2999999999993</v>
      </c>
    </row>
    <row r="490" spans="2:7" x14ac:dyDescent="0.25">
      <c r="B490" s="61" t="s">
        <v>4</v>
      </c>
      <c r="C490" s="59" t="s">
        <v>2841</v>
      </c>
      <c r="D490" s="60" t="s">
        <v>2842</v>
      </c>
      <c r="E490" s="62">
        <f>E497</f>
        <v>1</v>
      </c>
      <c r="F490" s="62">
        <f>F497</f>
        <v>1526.58</v>
      </c>
      <c r="G490" s="63">
        <f>G497</f>
        <v>1526.58</v>
      </c>
    </row>
    <row r="491" spans="2:7" x14ac:dyDescent="0.25">
      <c r="B491" s="3" t="s">
        <v>5</v>
      </c>
      <c r="C491" s="3" t="s">
        <v>36</v>
      </c>
      <c r="D491" s="9" t="s">
        <v>2843</v>
      </c>
      <c r="E491" s="4">
        <v>6</v>
      </c>
      <c r="F491" s="4">
        <v>164.03</v>
      </c>
      <c r="G491" s="16">
        <f t="shared" ref="G491:G497" si="16">ROUND(E491*F491,2)</f>
        <v>984.18</v>
      </c>
    </row>
    <row r="492" spans="2:7" x14ac:dyDescent="0.25">
      <c r="B492" s="3" t="s">
        <v>5</v>
      </c>
      <c r="C492" s="3" t="s">
        <v>36</v>
      </c>
      <c r="D492" s="9" t="s">
        <v>2844</v>
      </c>
      <c r="E492" s="4">
        <v>6</v>
      </c>
      <c r="F492" s="4">
        <v>7.87</v>
      </c>
      <c r="G492" s="16">
        <f t="shared" si="16"/>
        <v>47.22</v>
      </c>
    </row>
    <row r="493" spans="2:7" x14ac:dyDescent="0.25">
      <c r="B493" s="3" t="s">
        <v>5</v>
      </c>
      <c r="C493" s="3" t="s">
        <v>36</v>
      </c>
      <c r="D493" s="9" t="s">
        <v>2845</v>
      </c>
      <c r="E493" s="4">
        <v>6</v>
      </c>
      <c r="F493" s="4">
        <v>37.97</v>
      </c>
      <c r="G493" s="16">
        <f t="shared" si="16"/>
        <v>227.82</v>
      </c>
    </row>
    <row r="494" spans="2:7" x14ac:dyDescent="0.25">
      <c r="B494" s="3" t="s">
        <v>5</v>
      </c>
      <c r="C494" s="3" t="s">
        <v>36</v>
      </c>
      <c r="D494" s="9" t="s">
        <v>2846</v>
      </c>
      <c r="E494" s="4">
        <v>6</v>
      </c>
      <c r="F494" s="4">
        <v>30.6</v>
      </c>
      <c r="G494" s="16">
        <f t="shared" si="16"/>
        <v>183.6</v>
      </c>
    </row>
    <row r="495" spans="2:7" x14ac:dyDescent="0.25">
      <c r="B495" s="3" t="s">
        <v>5</v>
      </c>
      <c r="C495" s="3" t="s">
        <v>36</v>
      </c>
      <c r="D495" s="9" t="s">
        <v>2847</v>
      </c>
      <c r="E495" s="4">
        <v>6</v>
      </c>
      <c r="F495" s="4">
        <v>9.86</v>
      </c>
      <c r="G495" s="16">
        <f t="shared" si="16"/>
        <v>59.16</v>
      </c>
    </row>
    <row r="496" spans="2:7" x14ac:dyDescent="0.25">
      <c r="B496" s="3" t="s">
        <v>5</v>
      </c>
      <c r="C496" s="3" t="s">
        <v>36</v>
      </c>
      <c r="D496" s="9" t="s">
        <v>2848</v>
      </c>
      <c r="E496" s="4">
        <v>6</v>
      </c>
      <c r="F496" s="4">
        <v>4.0999999999999996</v>
      </c>
      <c r="G496" s="16">
        <f t="shared" si="16"/>
        <v>24.6</v>
      </c>
    </row>
    <row r="497" spans="2:7" x14ac:dyDescent="0.25">
      <c r="B497" s="5"/>
      <c r="C497" s="5"/>
      <c r="D497" s="10" t="s">
        <v>2849</v>
      </c>
      <c r="E497" s="4">
        <v>1</v>
      </c>
      <c r="F497" s="6">
        <f>SUM(G491:G496)</f>
        <v>1526.58</v>
      </c>
      <c r="G497" s="17">
        <f t="shared" si="16"/>
        <v>1526.58</v>
      </c>
    </row>
    <row r="498" spans="2:7" x14ac:dyDescent="0.25">
      <c r="B498" s="61" t="s">
        <v>4</v>
      </c>
      <c r="C498" s="59" t="s">
        <v>2850</v>
      </c>
      <c r="D498" s="60" t="s">
        <v>2851</v>
      </c>
      <c r="E498" s="62">
        <f>E517</f>
        <v>1</v>
      </c>
      <c r="F498" s="62">
        <f>F517</f>
        <v>104646.94</v>
      </c>
      <c r="G498" s="63">
        <f>G517</f>
        <v>104646.94</v>
      </c>
    </row>
    <row r="499" spans="2:7" x14ac:dyDescent="0.25">
      <c r="B499" s="3" t="s">
        <v>5</v>
      </c>
      <c r="C499" s="3" t="s">
        <v>36</v>
      </c>
      <c r="D499" s="9" t="s">
        <v>2852</v>
      </c>
      <c r="E499" s="4">
        <v>49</v>
      </c>
      <c r="F499" s="4">
        <v>202.51</v>
      </c>
      <c r="G499" s="16">
        <f t="shared" ref="G499:G517" si="17">ROUND(E499*F499,2)</f>
        <v>9922.99</v>
      </c>
    </row>
    <row r="500" spans="2:7" x14ac:dyDescent="0.25">
      <c r="B500" s="3" t="s">
        <v>5</v>
      </c>
      <c r="C500" s="3" t="s">
        <v>36</v>
      </c>
      <c r="D500" s="9" t="s">
        <v>2853</v>
      </c>
      <c r="E500" s="4">
        <v>14</v>
      </c>
      <c r="F500" s="4">
        <v>111.35</v>
      </c>
      <c r="G500" s="16">
        <f t="shared" si="17"/>
        <v>1558.9</v>
      </c>
    </row>
    <row r="501" spans="2:7" x14ac:dyDescent="0.25">
      <c r="B501" s="3" t="s">
        <v>5</v>
      </c>
      <c r="C501" s="3" t="s">
        <v>36</v>
      </c>
      <c r="D501" s="9" t="s">
        <v>2854</v>
      </c>
      <c r="E501" s="4">
        <v>134</v>
      </c>
      <c r="F501" s="4">
        <v>62.25</v>
      </c>
      <c r="G501" s="16">
        <f t="shared" si="17"/>
        <v>8341.5</v>
      </c>
    </row>
    <row r="502" spans="2:7" ht="22.5" x14ac:dyDescent="0.25">
      <c r="B502" s="3" t="s">
        <v>5</v>
      </c>
      <c r="C502" s="3" t="s">
        <v>36</v>
      </c>
      <c r="D502" s="9" t="s">
        <v>2855</v>
      </c>
      <c r="E502" s="4">
        <v>1956</v>
      </c>
      <c r="F502" s="4">
        <v>38.89</v>
      </c>
      <c r="G502" s="16">
        <f t="shared" si="17"/>
        <v>76068.84</v>
      </c>
    </row>
    <row r="503" spans="2:7" x14ac:dyDescent="0.25">
      <c r="B503" s="3" t="s">
        <v>5</v>
      </c>
      <c r="C503" s="3" t="s">
        <v>36</v>
      </c>
      <c r="D503" s="9" t="s">
        <v>2856</v>
      </c>
      <c r="E503" s="4">
        <v>10</v>
      </c>
      <c r="F503" s="4">
        <v>270.99</v>
      </c>
      <c r="G503" s="16">
        <f t="shared" si="17"/>
        <v>2709.9</v>
      </c>
    </row>
    <row r="504" spans="2:7" x14ac:dyDescent="0.25">
      <c r="B504" s="3" t="s">
        <v>5</v>
      </c>
      <c r="C504" s="3" t="s">
        <v>36</v>
      </c>
      <c r="D504" s="9" t="s">
        <v>2857</v>
      </c>
      <c r="E504" s="4">
        <v>3</v>
      </c>
      <c r="F504" s="4">
        <v>404.4</v>
      </c>
      <c r="G504" s="16">
        <f t="shared" si="17"/>
        <v>1213.2</v>
      </c>
    </row>
    <row r="505" spans="2:7" x14ac:dyDescent="0.25">
      <c r="B505" s="3" t="s">
        <v>5</v>
      </c>
      <c r="C505" s="3" t="s">
        <v>36</v>
      </c>
      <c r="D505" s="9" t="s">
        <v>2858</v>
      </c>
      <c r="E505" s="4">
        <v>6</v>
      </c>
      <c r="F505" s="4">
        <v>116.3</v>
      </c>
      <c r="G505" s="16">
        <f t="shared" si="17"/>
        <v>697.8</v>
      </c>
    </row>
    <row r="506" spans="2:7" x14ac:dyDescent="0.25">
      <c r="B506" s="3" t="s">
        <v>5</v>
      </c>
      <c r="C506" s="3" t="s">
        <v>36</v>
      </c>
      <c r="D506" s="9" t="s">
        <v>2859</v>
      </c>
      <c r="E506" s="4">
        <v>6</v>
      </c>
      <c r="F506" s="4">
        <v>80.89</v>
      </c>
      <c r="G506" s="16">
        <f t="shared" si="17"/>
        <v>485.34</v>
      </c>
    </row>
    <row r="507" spans="2:7" x14ac:dyDescent="0.25">
      <c r="B507" s="3" t="s">
        <v>5</v>
      </c>
      <c r="C507" s="3" t="s">
        <v>36</v>
      </c>
      <c r="D507" s="9" t="s">
        <v>2860</v>
      </c>
      <c r="E507" s="4">
        <v>6</v>
      </c>
      <c r="F507" s="4">
        <v>71.88</v>
      </c>
      <c r="G507" s="16">
        <f t="shared" si="17"/>
        <v>431.28</v>
      </c>
    </row>
    <row r="508" spans="2:7" x14ac:dyDescent="0.25">
      <c r="B508" s="3" t="s">
        <v>5</v>
      </c>
      <c r="C508" s="3" t="s">
        <v>36</v>
      </c>
      <c r="D508" s="9" t="s">
        <v>2861</v>
      </c>
      <c r="E508" s="4">
        <v>1</v>
      </c>
      <c r="F508" s="4">
        <v>312.19</v>
      </c>
      <c r="G508" s="16">
        <f t="shared" si="17"/>
        <v>312.19</v>
      </c>
    </row>
    <row r="509" spans="2:7" x14ac:dyDescent="0.25">
      <c r="B509" s="3" t="s">
        <v>5</v>
      </c>
      <c r="C509" s="3" t="s">
        <v>36</v>
      </c>
      <c r="D509" s="9" t="s">
        <v>2862</v>
      </c>
      <c r="E509" s="4">
        <v>3</v>
      </c>
      <c r="F509" s="4">
        <v>71.88</v>
      </c>
      <c r="G509" s="16">
        <f t="shared" si="17"/>
        <v>215.64</v>
      </c>
    </row>
    <row r="510" spans="2:7" x14ac:dyDescent="0.25">
      <c r="B510" s="3" t="s">
        <v>5</v>
      </c>
      <c r="C510" s="3" t="s">
        <v>36</v>
      </c>
      <c r="D510" s="9" t="s">
        <v>2863</v>
      </c>
      <c r="E510" s="4">
        <v>1</v>
      </c>
      <c r="F510" s="4">
        <v>303.33</v>
      </c>
      <c r="G510" s="16">
        <f t="shared" si="17"/>
        <v>303.33</v>
      </c>
    </row>
    <row r="511" spans="2:7" x14ac:dyDescent="0.25">
      <c r="B511" s="3" t="s">
        <v>5</v>
      </c>
      <c r="C511" s="3" t="s">
        <v>36</v>
      </c>
      <c r="D511" s="9" t="s">
        <v>2864</v>
      </c>
      <c r="E511" s="4">
        <v>1</v>
      </c>
      <c r="F511" s="4">
        <v>183.41</v>
      </c>
      <c r="G511" s="16">
        <f t="shared" si="17"/>
        <v>183.41</v>
      </c>
    </row>
    <row r="512" spans="2:7" x14ac:dyDescent="0.25">
      <c r="B512" s="3" t="s">
        <v>5</v>
      </c>
      <c r="C512" s="3" t="s">
        <v>36</v>
      </c>
      <c r="D512" s="9" t="s">
        <v>2865</v>
      </c>
      <c r="E512" s="4">
        <v>1</v>
      </c>
      <c r="F512" s="4">
        <v>204.02</v>
      </c>
      <c r="G512" s="16">
        <f t="shared" si="17"/>
        <v>204.02</v>
      </c>
    </row>
    <row r="513" spans="2:7" x14ac:dyDescent="0.25">
      <c r="B513" s="3" t="s">
        <v>5</v>
      </c>
      <c r="C513" s="3" t="s">
        <v>36</v>
      </c>
      <c r="D513" s="9" t="s">
        <v>2866</v>
      </c>
      <c r="E513" s="4">
        <v>1</v>
      </c>
      <c r="F513" s="4">
        <v>127.11</v>
      </c>
      <c r="G513" s="16">
        <f t="shared" si="17"/>
        <v>127.11</v>
      </c>
    </row>
    <row r="514" spans="2:7" ht="22.5" x14ac:dyDescent="0.25">
      <c r="B514" s="3" t="s">
        <v>5</v>
      </c>
      <c r="C514" s="3" t="s">
        <v>36</v>
      </c>
      <c r="D514" s="9" t="s">
        <v>2867</v>
      </c>
      <c r="E514" s="4">
        <v>1</v>
      </c>
      <c r="F514" s="4">
        <v>1105.26</v>
      </c>
      <c r="G514" s="16">
        <f t="shared" si="17"/>
        <v>1105.26</v>
      </c>
    </row>
    <row r="515" spans="2:7" x14ac:dyDescent="0.25">
      <c r="B515" s="3" t="s">
        <v>5</v>
      </c>
      <c r="C515" s="3" t="s">
        <v>36</v>
      </c>
      <c r="D515" s="9" t="s">
        <v>2868</v>
      </c>
      <c r="E515" s="4">
        <v>0.4</v>
      </c>
      <c r="F515" s="4">
        <v>904.57</v>
      </c>
      <c r="G515" s="16">
        <f t="shared" si="17"/>
        <v>361.83</v>
      </c>
    </row>
    <row r="516" spans="2:7" x14ac:dyDescent="0.25">
      <c r="B516" s="3" t="s">
        <v>5</v>
      </c>
      <c r="C516" s="3" t="s">
        <v>36</v>
      </c>
      <c r="D516" s="9" t="s">
        <v>2869</v>
      </c>
      <c r="E516" s="4">
        <v>1</v>
      </c>
      <c r="F516" s="4">
        <v>404.4</v>
      </c>
      <c r="G516" s="16">
        <f t="shared" si="17"/>
        <v>404.4</v>
      </c>
    </row>
    <row r="517" spans="2:7" x14ac:dyDescent="0.25">
      <c r="B517" s="5"/>
      <c r="C517" s="5"/>
      <c r="D517" s="10" t="s">
        <v>2870</v>
      </c>
      <c r="E517" s="4">
        <v>1</v>
      </c>
      <c r="F517" s="6">
        <f>SUM(G499:G516)</f>
        <v>104646.94</v>
      </c>
      <c r="G517" s="17">
        <f t="shared" si="17"/>
        <v>104646.94</v>
      </c>
    </row>
    <row r="518" spans="2:7" x14ac:dyDescent="0.25">
      <c r="B518" s="61" t="s">
        <v>4</v>
      </c>
      <c r="C518" s="59" t="s">
        <v>2871</v>
      </c>
      <c r="D518" s="60" t="s">
        <v>2872</v>
      </c>
      <c r="E518" s="62">
        <f>E539</f>
        <v>1</v>
      </c>
      <c r="F518" s="62">
        <f>F539</f>
        <v>99368.01</v>
      </c>
      <c r="G518" s="63">
        <f>G539</f>
        <v>99368.01</v>
      </c>
    </row>
    <row r="519" spans="2:7" x14ac:dyDescent="0.25">
      <c r="B519" s="3" t="s">
        <v>5</v>
      </c>
      <c r="C519" s="3" t="s">
        <v>36</v>
      </c>
      <c r="D519" s="9" t="s">
        <v>2873</v>
      </c>
      <c r="E519" s="4">
        <v>2</v>
      </c>
      <c r="F519" s="4">
        <v>1589.48</v>
      </c>
      <c r="G519" s="16">
        <f t="shared" ref="G519:G539" si="18">ROUND(E519*F519,2)</f>
        <v>3178.96</v>
      </c>
    </row>
    <row r="520" spans="2:7" x14ac:dyDescent="0.25">
      <c r="B520" s="3" t="s">
        <v>5</v>
      </c>
      <c r="C520" s="3" t="s">
        <v>36</v>
      </c>
      <c r="D520" s="9" t="s">
        <v>2874</v>
      </c>
      <c r="E520" s="4">
        <v>5</v>
      </c>
      <c r="F520" s="4">
        <v>101.8</v>
      </c>
      <c r="G520" s="16">
        <f t="shared" si="18"/>
        <v>509</v>
      </c>
    </row>
    <row r="521" spans="2:7" x14ac:dyDescent="0.25">
      <c r="B521" s="3" t="s">
        <v>5</v>
      </c>
      <c r="C521" s="3" t="s">
        <v>36</v>
      </c>
      <c r="D521" s="9" t="s">
        <v>2875</v>
      </c>
      <c r="E521" s="4">
        <v>24</v>
      </c>
      <c r="F521" s="4">
        <v>507.94</v>
      </c>
      <c r="G521" s="16">
        <f t="shared" si="18"/>
        <v>12190.56</v>
      </c>
    </row>
    <row r="522" spans="2:7" x14ac:dyDescent="0.25">
      <c r="B522" s="3" t="s">
        <v>5</v>
      </c>
      <c r="C522" s="3" t="s">
        <v>36</v>
      </c>
      <c r="D522" s="9" t="s">
        <v>2876</v>
      </c>
      <c r="E522" s="4">
        <v>1</v>
      </c>
      <c r="F522" s="4">
        <v>2849.94</v>
      </c>
      <c r="G522" s="16">
        <f t="shared" si="18"/>
        <v>2849.94</v>
      </c>
    </row>
    <row r="523" spans="2:7" x14ac:dyDescent="0.25">
      <c r="B523" s="3" t="s">
        <v>5</v>
      </c>
      <c r="C523" s="3" t="s">
        <v>36</v>
      </c>
      <c r="D523" s="9" t="s">
        <v>2877</v>
      </c>
      <c r="E523" s="4">
        <v>1</v>
      </c>
      <c r="F523" s="4">
        <v>2838.43</v>
      </c>
      <c r="G523" s="16">
        <f t="shared" si="18"/>
        <v>2838.43</v>
      </c>
    </row>
    <row r="524" spans="2:7" x14ac:dyDescent="0.25">
      <c r="B524" s="3" t="s">
        <v>5</v>
      </c>
      <c r="C524" s="3" t="s">
        <v>36</v>
      </c>
      <c r="D524" s="9" t="s">
        <v>2878</v>
      </c>
      <c r="E524" s="4">
        <v>2</v>
      </c>
      <c r="F524" s="4">
        <v>1288.18</v>
      </c>
      <c r="G524" s="16">
        <f t="shared" si="18"/>
        <v>2576.36</v>
      </c>
    </row>
    <row r="525" spans="2:7" x14ac:dyDescent="0.25">
      <c r="B525" s="3" t="s">
        <v>5</v>
      </c>
      <c r="C525" s="3" t="s">
        <v>36</v>
      </c>
      <c r="D525" s="9" t="s">
        <v>2879</v>
      </c>
      <c r="E525" s="4">
        <v>1</v>
      </c>
      <c r="F525" s="4">
        <v>167.01</v>
      </c>
      <c r="G525" s="16">
        <f t="shared" si="18"/>
        <v>167.01</v>
      </c>
    </row>
    <row r="526" spans="2:7" x14ac:dyDescent="0.25">
      <c r="B526" s="3" t="s">
        <v>5</v>
      </c>
      <c r="C526" s="3" t="s">
        <v>36</v>
      </c>
      <c r="D526" s="9" t="s">
        <v>2880</v>
      </c>
      <c r="E526" s="4">
        <v>1</v>
      </c>
      <c r="F526" s="4">
        <v>320.26</v>
      </c>
      <c r="G526" s="16">
        <f t="shared" si="18"/>
        <v>320.26</v>
      </c>
    </row>
    <row r="527" spans="2:7" x14ac:dyDescent="0.25">
      <c r="B527" s="3" t="s">
        <v>5</v>
      </c>
      <c r="C527" s="3" t="s">
        <v>36</v>
      </c>
      <c r="D527" s="9" t="s">
        <v>2881</v>
      </c>
      <c r="E527" s="4">
        <v>19</v>
      </c>
      <c r="F527" s="4">
        <v>485.15</v>
      </c>
      <c r="G527" s="16">
        <f t="shared" si="18"/>
        <v>9217.85</v>
      </c>
    </row>
    <row r="528" spans="2:7" x14ac:dyDescent="0.25">
      <c r="B528" s="3" t="s">
        <v>5</v>
      </c>
      <c r="C528" s="3" t="s">
        <v>36</v>
      </c>
      <c r="D528" s="9" t="s">
        <v>2882</v>
      </c>
      <c r="E528" s="4">
        <v>1</v>
      </c>
      <c r="F528" s="4">
        <v>434.97</v>
      </c>
      <c r="G528" s="16">
        <f t="shared" si="18"/>
        <v>434.97</v>
      </c>
    </row>
    <row r="529" spans="2:7" x14ac:dyDescent="0.25">
      <c r="B529" s="3" t="s">
        <v>5</v>
      </c>
      <c r="C529" s="3" t="s">
        <v>36</v>
      </c>
      <c r="D529" s="9" t="s">
        <v>2883</v>
      </c>
      <c r="E529" s="4">
        <v>8</v>
      </c>
      <c r="F529" s="4">
        <v>1849.09</v>
      </c>
      <c r="G529" s="16">
        <f t="shared" si="18"/>
        <v>14792.72</v>
      </c>
    </row>
    <row r="530" spans="2:7" x14ac:dyDescent="0.25">
      <c r="B530" s="3" t="s">
        <v>5</v>
      </c>
      <c r="C530" s="3" t="s">
        <v>36</v>
      </c>
      <c r="D530" s="9" t="s">
        <v>2884</v>
      </c>
      <c r="E530" s="4">
        <v>1</v>
      </c>
      <c r="F530" s="4">
        <v>1281.48</v>
      </c>
      <c r="G530" s="16">
        <f t="shared" si="18"/>
        <v>1281.48</v>
      </c>
    </row>
    <row r="531" spans="2:7" x14ac:dyDescent="0.25">
      <c r="B531" s="3" t="s">
        <v>5</v>
      </c>
      <c r="C531" s="3" t="s">
        <v>36</v>
      </c>
      <c r="D531" s="9" t="s">
        <v>2885</v>
      </c>
      <c r="E531" s="4">
        <v>6</v>
      </c>
      <c r="F531" s="4">
        <v>1141.3599999999999</v>
      </c>
      <c r="G531" s="16">
        <f t="shared" si="18"/>
        <v>6848.16</v>
      </c>
    </row>
    <row r="532" spans="2:7" x14ac:dyDescent="0.25">
      <c r="B532" s="3" t="s">
        <v>5</v>
      </c>
      <c r="C532" s="3" t="s">
        <v>36</v>
      </c>
      <c r="D532" s="9" t="s">
        <v>2886</v>
      </c>
      <c r="E532" s="4">
        <v>6</v>
      </c>
      <c r="F532" s="4">
        <v>2432.12</v>
      </c>
      <c r="G532" s="16">
        <f t="shared" si="18"/>
        <v>14592.72</v>
      </c>
    </row>
    <row r="533" spans="2:7" x14ac:dyDescent="0.25">
      <c r="B533" s="3" t="s">
        <v>5</v>
      </c>
      <c r="C533" s="3" t="s">
        <v>36</v>
      </c>
      <c r="D533" s="9" t="s">
        <v>2887</v>
      </c>
      <c r="E533" s="4">
        <v>24</v>
      </c>
      <c r="F533" s="4">
        <v>384.31</v>
      </c>
      <c r="G533" s="16">
        <f t="shared" si="18"/>
        <v>9223.44</v>
      </c>
    </row>
    <row r="534" spans="2:7" x14ac:dyDescent="0.25">
      <c r="B534" s="3" t="s">
        <v>5</v>
      </c>
      <c r="C534" s="3" t="s">
        <v>36</v>
      </c>
      <c r="D534" s="9" t="s">
        <v>2888</v>
      </c>
      <c r="E534" s="4">
        <v>4</v>
      </c>
      <c r="F534" s="4">
        <v>127.11</v>
      </c>
      <c r="G534" s="16">
        <f t="shared" si="18"/>
        <v>508.44</v>
      </c>
    </row>
    <row r="535" spans="2:7" ht="22.5" x14ac:dyDescent="0.25">
      <c r="B535" s="3" t="s">
        <v>5</v>
      </c>
      <c r="C535" s="3" t="s">
        <v>36</v>
      </c>
      <c r="D535" s="9" t="s">
        <v>2889</v>
      </c>
      <c r="E535" s="4">
        <v>5</v>
      </c>
      <c r="F535" s="4">
        <v>3127.08</v>
      </c>
      <c r="G535" s="16">
        <f t="shared" si="18"/>
        <v>15635.4</v>
      </c>
    </row>
    <row r="536" spans="2:7" x14ac:dyDescent="0.25">
      <c r="B536" s="3" t="s">
        <v>5</v>
      </c>
      <c r="C536" s="3" t="s">
        <v>36</v>
      </c>
      <c r="D536" s="9" t="s">
        <v>2868</v>
      </c>
      <c r="E536" s="4">
        <v>1</v>
      </c>
      <c r="F536" s="4">
        <v>904.57</v>
      </c>
      <c r="G536" s="16">
        <f t="shared" si="18"/>
        <v>904.57</v>
      </c>
    </row>
    <row r="537" spans="2:7" x14ac:dyDescent="0.25">
      <c r="B537" s="3" t="s">
        <v>5</v>
      </c>
      <c r="C537" s="3" t="s">
        <v>36</v>
      </c>
      <c r="D537" s="9" t="s">
        <v>2890</v>
      </c>
      <c r="E537" s="4">
        <v>1</v>
      </c>
      <c r="F537" s="4">
        <v>781.62</v>
      </c>
      <c r="G537" s="16">
        <f t="shared" si="18"/>
        <v>781.62</v>
      </c>
    </row>
    <row r="538" spans="2:7" x14ac:dyDescent="0.25">
      <c r="B538" s="3" t="s">
        <v>5</v>
      </c>
      <c r="C538" s="3" t="s">
        <v>36</v>
      </c>
      <c r="D538" s="9" t="s">
        <v>2891</v>
      </c>
      <c r="E538" s="4">
        <v>3</v>
      </c>
      <c r="F538" s="4">
        <v>172.04</v>
      </c>
      <c r="G538" s="16">
        <f t="shared" si="18"/>
        <v>516.12</v>
      </c>
    </row>
    <row r="539" spans="2:7" x14ac:dyDescent="0.25">
      <c r="B539" s="5"/>
      <c r="C539" s="5"/>
      <c r="D539" s="10" t="s">
        <v>2892</v>
      </c>
      <c r="E539" s="4">
        <v>1</v>
      </c>
      <c r="F539" s="6">
        <f>SUM(G519:G538)</f>
        <v>99368.01</v>
      </c>
      <c r="G539" s="17">
        <f t="shared" si="18"/>
        <v>99368.01</v>
      </c>
    </row>
    <row r="540" spans="2:7" x14ac:dyDescent="0.25">
      <c r="B540" s="61" t="s">
        <v>4</v>
      </c>
      <c r="C540" s="67" t="s">
        <v>2893</v>
      </c>
      <c r="D540" s="60" t="s">
        <v>2894</v>
      </c>
      <c r="E540" s="62">
        <f>E547</f>
        <v>1</v>
      </c>
      <c r="F540" s="62">
        <f>F547</f>
        <v>6946.95</v>
      </c>
      <c r="G540" s="63">
        <f>G547</f>
        <v>6946.95</v>
      </c>
    </row>
    <row r="541" spans="2:7" x14ac:dyDescent="0.25">
      <c r="B541" s="80" t="s">
        <v>4</v>
      </c>
      <c r="C541" s="80" t="s">
        <v>2895</v>
      </c>
      <c r="D541" s="22" t="s">
        <v>2896</v>
      </c>
      <c r="E541" s="23">
        <v>1</v>
      </c>
      <c r="F541" s="23">
        <v>3556.27</v>
      </c>
      <c r="G541" s="24">
        <f>ROUND(E541*F541,2)</f>
        <v>3556.27</v>
      </c>
    </row>
    <row r="542" spans="2:7" x14ac:dyDescent="0.25">
      <c r="B542" s="75" t="s">
        <v>4</v>
      </c>
      <c r="C542" s="75" t="s">
        <v>2897</v>
      </c>
      <c r="D542" s="76" t="s">
        <v>2851</v>
      </c>
      <c r="E542" s="77">
        <f>E546</f>
        <v>1</v>
      </c>
      <c r="F542" s="77">
        <f>F546</f>
        <v>3390.68</v>
      </c>
      <c r="G542" s="78">
        <f>G546</f>
        <v>3390.68</v>
      </c>
    </row>
    <row r="543" spans="2:7" x14ac:dyDescent="0.25">
      <c r="B543" s="3" t="s">
        <v>5</v>
      </c>
      <c r="C543" s="3" t="s">
        <v>54</v>
      </c>
      <c r="D543" s="9" t="s">
        <v>2898</v>
      </c>
      <c r="E543" s="4">
        <v>3</v>
      </c>
      <c r="F543" s="4">
        <v>267.88</v>
      </c>
      <c r="G543" s="16">
        <f>ROUND(E543*F543,2)</f>
        <v>803.64</v>
      </c>
    </row>
    <row r="544" spans="2:7" x14ac:dyDescent="0.25">
      <c r="B544" s="3" t="s">
        <v>5</v>
      </c>
      <c r="C544" s="3" t="s">
        <v>54</v>
      </c>
      <c r="D544" s="9" t="s">
        <v>2899</v>
      </c>
      <c r="E544" s="4">
        <v>4</v>
      </c>
      <c r="F544" s="4">
        <v>35.01</v>
      </c>
      <c r="G544" s="16">
        <f>ROUND(E544*F544,2)</f>
        <v>140.04</v>
      </c>
    </row>
    <row r="545" spans="2:7" x14ac:dyDescent="0.25">
      <c r="B545" s="3" t="s">
        <v>5</v>
      </c>
      <c r="C545" s="3" t="s">
        <v>54</v>
      </c>
      <c r="D545" s="9" t="s">
        <v>2900</v>
      </c>
      <c r="E545" s="4">
        <v>100</v>
      </c>
      <c r="F545" s="4">
        <v>24.47</v>
      </c>
      <c r="G545" s="16">
        <f>ROUND(E545*F545,2)</f>
        <v>2447</v>
      </c>
    </row>
    <row r="546" spans="2:7" x14ac:dyDescent="0.25">
      <c r="B546" s="5"/>
      <c r="C546" s="5"/>
      <c r="D546" s="10" t="s">
        <v>2901</v>
      </c>
      <c r="E546" s="4">
        <v>1</v>
      </c>
      <c r="F546" s="6">
        <f>SUM(G543:G545)</f>
        <v>3390.68</v>
      </c>
      <c r="G546" s="17">
        <f>ROUND(E546*F546,2)</f>
        <v>3390.68</v>
      </c>
    </row>
    <row r="547" spans="2:7" x14ac:dyDescent="0.25">
      <c r="B547" s="5"/>
      <c r="C547" s="5"/>
      <c r="D547" s="10" t="s">
        <v>2902</v>
      </c>
      <c r="E547" s="4">
        <v>1</v>
      </c>
      <c r="F547" s="6">
        <f>SUM(G541:G542)</f>
        <v>6946.95</v>
      </c>
      <c r="G547" s="17">
        <f>ROUND(E547*F547,2)</f>
        <v>6946.95</v>
      </c>
    </row>
    <row r="548" spans="2:7" x14ac:dyDescent="0.25">
      <c r="B548" s="61" t="s">
        <v>4</v>
      </c>
      <c r="C548" s="59" t="s">
        <v>2903</v>
      </c>
      <c r="D548" s="60" t="s">
        <v>2904</v>
      </c>
      <c r="E548" s="62">
        <f>E550</f>
        <v>1</v>
      </c>
      <c r="F548" s="62">
        <f>F550</f>
        <v>57640</v>
      </c>
      <c r="G548" s="63">
        <f>G550</f>
        <v>57640</v>
      </c>
    </row>
    <row r="549" spans="2:7" x14ac:dyDescent="0.25">
      <c r="B549" s="3" t="s">
        <v>5</v>
      </c>
      <c r="C549" s="3" t="s">
        <v>28</v>
      </c>
      <c r="D549" s="9" t="s">
        <v>2905</v>
      </c>
      <c r="E549" s="4">
        <v>22000</v>
      </c>
      <c r="F549" s="4">
        <v>2.62</v>
      </c>
      <c r="G549" s="16">
        <f>ROUND(E549*F549,2)</f>
        <v>57640</v>
      </c>
    </row>
    <row r="550" spans="2:7" x14ac:dyDescent="0.25">
      <c r="B550" s="5"/>
      <c r="C550" s="5"/>
      <c r="D550" s="10" t="s">
        <v>2906</v>
      </c>
      <c r="E550" s="4">
        <v>1</v>
      </c>
      <c r="F550" s="6">
        <f>G549</f>
        <v>57640</v>
      </c>
      <c r="G550" s="17">
        <f>ROUND(E550*F550,2)</f>
        <v>57640</v>
      </c>
    </row>
    <row r="551" spans="2:7" x14ac:dyDescent="0.25">
      <c r="B551" s="5"/>
      <c r="C551" s="5"/>
      <c r="D551" s="10" t="s">
        <v>2907</v>
      </c>
      <c r="E551" s="4">
        <v>1</v>
      </c>
      <c r="F551" s="6">
        <f>G485+G490+G498+G518+G540+G548</f>
        <v>278446.78000000003</v>
      </c>
      <c r="G551" s="17">
        <f>ROUND(E551*F551,2)</f>
        <v>278446.78000000003</v>
      </c>
    </row>
    <row r="552" spans="2:7" x14ac:dyDescent="0.25">
      <c r="B552" s="31" t="s">
        <v>4</v>
      </c>
      <c r="C552" s="81" t="s">
        <v>2908</v>
      </c>
      <c r="D552" s="31" t="s">
        <v>2909</v>
      </c>
      <c r="E552" s="31">
        <f>E575</f>
        <v>1</v>
      </c>
      <c r="F552" s="32">
        <f>F575</f>
        <v>385851.99</v>
      </c>
      <c r="G552" s="74">
        <f>G575</f>
        <v>385851.99</v>
      </c>
    </row>
    <row r="553" spans="2:7" x14ac:dyDescent="0.25">
      <c r="B553" s="3" t="s">
        <v>5</v>
      </c>
      <c r="C553" s="3" t="s">
        <v>36</v>
      </c>
      <c r="D553" s="9" t="s">
        <v>2910</v>
      </c>
      <c r="E553" s="4">
        <v>792</v>
      </c>
      <c r="F553" s="4">
        <v>188.74</v>
      </c>
      <c r="G553" s="16">
        <f t="shared" ref="G553:G575" si="19">ROUND(E553*F553,2)</f>
        <v>149482.07999999999</v>
      </c>
    </row>
    <row r="554" spans="2:7" x14ac:dyDescent="0.25">
      <c r="B554" s="3" t="s">
        <v>5</v>
      </c>
      <c r="C554" s="3" t="s">
        <v>36</v>
      </c>
      <c r="D554" s="9" t="s">
        <v>2911</v>
      </c>
      <c r="E554" s="4">
        <v>1</v>
      </c>
      <c r="F554" s="4">
        <v>35962.75</v>
      </c>
      <c r="G554" s="16">
        <f t="shared" si="19"/>
        <v>35962.75</v>
      </c>
    </row>
    <row r="555" spans="2:7" x14ac:dyDescent="0.25">
      <c r="B555" s="3" t="s">
        <v>5</v>
      </c>
      <c r="C555" s="3" t="s">
        <v>36</v>
      </c>
      <c r="D555" s="9" t="s">
        <v>2912</v>
      </c>
      <c r="E555" s="4">
        <v>11</v>
      </c>
      <c r="F555" s="4">
        <v>5238.1899999999996</v>
      </c>
      <c r="G555" s="16">
        <f t="shared" si="19"/>
        <v>57620.09</v>
      </c>
    </row>
    <row r="556" spans="2:7" x14ac:dyDescent="0.25">
      <c r="B556" s="3" t="s">
        <v>5</v>
      </c>
      <c r="C556" s="3" t="s">
        <v>28</v>
      </c>
      <c r="D556" s="9" t="s">
        <v>2913</v>
      </c>
      <c r="E556" s="4">
        <v>2640</v>
      </c>
      <c r="F556" s="4">
        <v>4.9000000000000004</v>
      </c>
      <c r="G556" s="16">
        <f t="shared" si="19"/>
        <v>12936</v>
      </c>
    </row>
    <row r="557" spans="2:7" x14ac:dyDescent="0.25">
      <c r="B557" s="3" t="s">
        <v>5</v>
      </c>
      <c r="C557" s="3" t="s">
        <v>28</v>
      </c>
      <c r="D557" s="9" t="s">
        <v>2914</v>
      </c>
      <c r="E557" s="4">
        <v>900</v>
      </c>
      <c r="F557" s="4">
        <v>6.73</v>
      </c>
      <c r="G557" s="16">
        <f t="shared" si="19"/>
        <v>6057</v>
      </c>
    </row>
    <row r="558" spans="2:7" x14ac:dyDescent="0.25">
      <c r="B558" s="3" t="s">
        <v>5</v>
      </c>
      <c r="C558" s="3" t="s">
        <v>28</v>
      </c>
      <c r="D558" s="9" t="s">
        <v>2915</v>
      </c>
      <c r="E558" s="4">
        <v>600</v>
      </c>
      <c r="F558" s="4">
        <v>20.86</v>
      </c>
      <c r="G558" s="16">
        <f t="shared" si="19"/>
        <v>12516</v>
      </c>
    </row>
    <row r="559" spans="2:7" x14ac:dyDescent="0.25">
      <c r="B559" s="3" t="s">
        <v>5</v>
      </c>
      <c r="C559" s="3" t="s">
        <v>28</v>
      </c>
      <c r="D559" s="9" t="s">
        <v>2916</v>
      </c>
      <c r="E559" s="4">
        <v>250</v>
      </c>
      <c r="F559" s="4">
        <v>7.1</v>
      </c>
      <c r="G559" s="16">
        <f t="shared" si="19"/>
        <v>1775</v>
      </c>
    </row>
    <row r="560" spans="2:7" x14ac:dyDescent="0.25">
      <c r="B560" s="3" t="s">
        <v>5</v>
      </c>
      <c r="C560" s="3" t="s">
        <v>28</v>
      </c>
      <c r="D560" s="9" t="s">
        <v>2917</v>
      </c>
      <c r="E560" s="4">
        <v>300</v>
      </c>
      <c r="F560" s="4">
        <v>8.06</v>
      </c>
      <c r="G560" s="16">
        <f t="shared" si="19"/>
        <v>2418</v>
      </c>
    </row>
    <row r="561" spans="2:7" x14ac:dyDescent="0.25">
      <c r="B561" s="3" t="s">
        <v>5</v>
      </c>
      <c r="C561" s="3" t="s">
        <v>28</v>
      </c>
      <c r="D561" s="9" t="s">
        <v>2918</v>
      </c>
      <c r="E561" s="4">
        <v>250</v>
      </c>
      <c r="F561" s="4">
        <v>9.01</v>
      </c>
      <c r="G561" s="16">
        <f t="shared" si="19"/>
        <v>2252.5</v>
      </c>
    </row>
    <row r="562" spans="2:7" x14ac:dyDescent="0.25">
      <c r="B562" s="3" t="s">
        <v>5</v>
      </c>
      <c r="C562" s="3" t="s">
        <v>36</v>
      </c>
      <c r="D562" s="9" t="s">
        <v>2919</v>
      </c>
      <c r="E562" s="4">
        <v>7</v>
      </c>
      <c r="F562" s="4">
        <v>2841.2</v>
      </c>
      <c r="G562" s="16">
        <f t="shared" si="19"/>
        <v>19888.400000000001</v>
      </c>
    </row>
    <row r="563" spans="2:7" ht="22.5" x14ac:dyDescent="0.25">
      <c r="B563" s="3" t="s">
        <v>5</v>
      </c>
      <c r="C563" s="3" t="s">
        <v>28</v>
      </c>
      <c r="D563" s="9" t="s">
        <v>2920</v>
      </c>
      <c r="E563" s="4">
        <v>400</v>
      </c>
      <c r="F563" s="4">
        <v>12.43</v>
      </c>
      <c r="G563" s="16">
        <f t="shared" si="19"/>
        <v>4972</v>
      </c>
    </row>
    <row r="564" spans="2:7" ht="22.5" x14ac:dyDescent="0.25">
      <c r="B564" s="3" t="s">
        <v>5</v>
      </c>
      <c r="C564" s="3" t="s">
        <v>28</v>
      </c>
      <c r="D564" s="9" t="s">
        <v>2921</v>
      </c>
      <c r="E564" s="4">
        <v>500</v>
      </c>
      <c r="F564" s="4">
        <v>19.2</v>
      </c>
      <c r="G564" s="16">
        <f t="shared" si="19"/>
        <v>9600</v>
      </c>
    </row>
    <row r="565" spans="2:7" ht="22.5" x14ac:dyDescent="0.25">
      <c r="B565" s="3" t="s">
        <v>5</v>
      </c>
      <c r="C565" s="3" t="s">
        <v>28</v>
      </c>
      <c r="D565" s="9" t="s">
        <v>2922</v>
      </c>
      <c r="E565" s="4">
        <v>125</v>
      </c>
      <c r="F565" s="4">
        <v>113.93</v>
      </c>
      <c r="G565" s="16">
        <f t="shared" si="19"/>
        <v>14241.25</v>
      </c>
    </row>
    <row r="566" spans="2:7" ht="22.5" x14ac:dyDescent="0.25">
      <c r="B566" s="3" t="s">
        <v>5</v>
      </c>
      <c r="C566" s="3" t="s">
        <v>36</v>
      </c>
      <c r="D566" s="9" t="s">
        <v>2923</v>
      </c>
      <c r="E566" s="4">
        <v>4</v>
      </c>
      <c r="F566" s="4">
        <v>2888.78</v>
      </c>
      <c r="G566" s="16">
        <f t="shared" si="19"/>
        <v>11555.12</v>
      </c>
    </row>
    <row r="567" spans="2:7" ht="22.5" x14ac:dyDescent="0.25">
      <c r="B567" s="3" t="s">
        <v>5</v>
      </c>
      <c r="C567" s="3" t="s">
        <v>36</v>
      </c>
      <c r="D567" s="9" t="s">
        <v>2924</v>
      </c>
      <c r="E567" s="4">
        <v>3</v>
      </c>
      <c r="F567" s="4">
        <v>1469.21</v>
      </c>
      <c r="G567" s="16">
        <f t="shared" si="19"/>
        <v>4407.63</v>
      </c>
    </row>
    <row r="568" spans="2:7" ht="22.5" x14ac:dyDescent="0.25">
      <c r="B568" s="3" t="s">
        <v>5</v>
      </c>
      <c r="C568" s="3" t="s">
        <v>28</v>
      </c>
      <c r="D568" s="9" t="s">
        <v>2925</v>
      </c>
      <c r="E568" s="4">
        <v>60</v>
      </c>
      <c r="F568" s="4">
        <v>61.97</v>
      </c>
      <c r="G568" s="16">
        <f t="shared" si="19"/>
        <v>3718.2</v>
      </c>
    </row>
    <row r="569" spans="2:7" x14ac:dyDescent="0.25">
      <c r="B569" s="3" t="s">
        <v>5</v>
      </c>
      <c r="C569" s="3" t="s">
        <v>36</v>
      </c>
      <c r="D569" s="9" t="s">
        <v>2926</v>
      </c>
      <c r="E569" s="4">
        <v>20</v>
      </c>
      <c r="F569" s="4">
        <v>329.5</v>
      </c>
      <c r="G569" s="16">
        <f t="shared" si="19"/>
        <v>6590</v>
      </c>
    </row>
    <row r="570" spans="2:7" x14ac:dyDescent="0.25">
      <c r="B570" s="3" t="s">
        <v>5</v>
      </c>
      <c r="C570" s="3" t="s">
        <v>36</v>
      </c>
      <c r="D570" s="9" t="s">
        <v>2927</v>
      </c>
      <c r="E570" s="4">
        <v>7</v>
      </c>
      <c r="F570" s="4">
        <v>402.12</v>
      </c>
      <c r="G570" s="16">
        <f t="shared" si="19"/>
        <v>2814.84</v>
      </c>
    </row>
    <row r="571" spans="2:7" x14ac:dyDescent="0.25">
      <c r="B571" s="3" t="s">
        <v>5</v>
      </c>
      <c r="C571" s="3" t="s">
        <v>36</v>
      </c>
      <c r="D571" s="9" t="s">
        <v>2928</v>
      </c>
      <c r="E571" s="4">
        <v>7</v>
      </c>
      <c r="F571" s="4">
        <v>2699.02</v>
      </c>
      <c r="G571" s="16">
        <f t="shared" si="19"/>
        <v>18893.14</v>
      </c>
    </row>
    <row r="572" spans="2:7" x14ac:dyDescent="0.25">
      <c r="B572" s="3" t="s">
        <v>5</v>
      </c>
      <c r="C572" s="3" t="s">
        <v>36</v>
      </c>
      <c r="D572" s="9" t="s">
        <v>2929</v>
      </c>
      <c r="E572" s="4">
        <v>1</v>
      </c>
      <c r="F572" s="4">
        <v>1282.45</v>
      </c>
      <c r="G572" s="16">
        <f t="shared" si="19"/>
        <v>1282.45</v>
      </c>
    </row>
    <row r="573" spans="2:7" x14ac:dyDescent="0.25">
      <c r="B573" s="3" t="s">
        <v>5</v>
      </c>
      <c r="C573" s="3" t="s">
        <v>36</v>
      </c>
      <c r="D573" s="9" t="s">
        <v>2930</v>
      </c>
      <c r="E573" s="4">
        <v>1</v>
      </c>
      <c r="F573" s="4">
        <v>4481.4799999999996</v>
      </c>
      <c r="G573" s="16">
        <f t="shared" si="19"/>
        <v>4481.4799999999996</v>
      </c>
    </row>
    <row r="574" spans="2:7" x14ac:dyDescent="0.25">
      <c r="B574" s="3" t="s">
        <v>5</v>
      </c>
      <c r="C574" s="3" t="s">
        <v>36</v>
      </c>
      <c r="D574" s="9" t="s">
        <v>2931</v>
      </c>
      <c r="E574" s="4">
        <v>1</v>
      </c>
      <c r="F574" s="4">
        <v>2388.06</v>
      </c>
      <c r="G574" s="16">
        <f t="shared" si="19"/>
        <v>2388.06</v>
      </c>
    </row>
    <row r="575" spans="2:7" x14ac:dyDescent="0.25">
      <c r="B575" s="5"/>
      <c r="C575" s="5"/>
      <c r="D575" s="10" t="s">
        <v>2932</v>
      </c>
      <c r="E575" s="4">
        <v>1</v>
      </c>
      <c r="F575" s="6">
        <f>SUM(G553:G574)</f>
        <v>385851.99</v>
      </c>
      <c r="G575" s="17">
        <f t="shared" si="19"/>
        <v>385851.99</v>
      </c>
    </row>
    <row r="576" spans="2:7" x14ac:dyDescent="0.25">
      <c r="B576" s="31" t="s">
        <v>4</v>
      </c>
      <c r="C576" s="82" t="s">
        <v>2933</v>
      </c>
      <c r="D576" s="31" t="s">
        <v>2934</v>
      </c>
      <c r="E576" s="31">
        <f>E594</f>
        <v>1</v>
      </c>
      <c r="F576" s="32">
        <f>F594</f>
        <v>67649.350000000006</v>
      </c>
      <c r="G576" s="74">
        <f>G594</f>
        <v>67649.350000000006</v>
      </c>
    </row>
    <row r="577" spans="2:7" x14ac:dyDescent="0.25">
      <c r="B577" s="3" t="s">
        <v>5</v>
      </c>
      <c r="C577" s="3" t="s">
        <v>36</v>
      </c>
      <c r="D577" s="9" t="s">
        <v>2935</v>
      </c>
      <c r="E577" s="4">
        <v>123</v>
      </c>
      <c r="F577" s="4">
        <v>283.58999999999997</v>
      </c>
      <c r="G577" s="16">
        <f t="shared" ref="G577:G594" si="20">ROUND(E577*F577,2)</f>
        <v>34881.57</v>
      </c>
    </row>
    <row r="578" spans="2:7" x14ac:dyDescent="0.25">
      <c r="B578" s="3" t="s">
        <v>5</v>
      </c>
      <c r="C578" s="3" t="s">
        <v>36</v>
      </c>
      <c r="D578" s="9" t="s">
        <v>2936</v>
      </c>
      <c r="E578" s="4">
        <v>15</v>
      </c>
      <c r="F578" s="4">
        <v>405.57</v>
      </c>
      <c r="G578" s="16">
        <f t="shared" si="20"/>
        <v>6083.55</v>
      </c>
    </row>
    <row r="579" spans="2:7" ht="22.5" x14ac:dyDescent="0.25">
      <c r="B579" s="3" t="s">
        <v>5</v>
      </c>
      <c r="C579" s="3" t="s">
        <v>313</v>
      </c>
      <c r="D579" s="9" t="s">
        <v>2937</v>
      </c>
      <c r="E579" s="4">
        <v>3</v>
      </c>
      <c r="F579" s="4">
        <v>830</v>
      </c>
      <c r="G579" s="16">
        <f t="shared" si="20"/>
        <v>2490</v>
      </c>
    </row>
    <row r="580" spans="2:7" ht="22.5" x14ac:dyDescent="0.25">
      <c r="B580" s="3" t="s">
        <v>5</v>
      </c>
      <c r="C580" s="3" t="s">
        <v>313</v>
      </c>
      <c r="D580" s="9" t="s">
        <v>2938</v>
      </c>
      <c r="E580" s="4">
        <v>5</v>
      </c>
      <c r="F580" s="4">
        <v>530</v>
      </c>
      <c r="G580" s="16">
        <f t="shared" si="20"/>
        <v>2650</v>
      </c>
    </row>
    <row r="581" spans="2:7" x14ac:dyDescent="0.25">
      <c r="B581" s="3" t="s">
        <v>5</v>
      </c>
      <c r="C581" s="3" t="s">
        <v>313</v>
      </c>
      <c r="D581" s="9" t="s">
        <v>2939</v>
      </c>
      <c r="E581" s="4">
        <v>16</v>
      </c>
      <c r="F581" s="4">
        <v>180</v>
      </c>
      <c r="G581" s="16">
        <f t="shared" si="20"/>
        <v>2880</v>
      </c>
    </row>
    <row r="582" spans="2:7" ht="22.5" x14ac:dyDescent="0.25">
      <c r="B582" s="3" t="s">
        <v>5</v>
      </c>
      <c r="C582" s="3" t="s">
        <v>313</v>
      </c>
      <c r="D582" s="9" t="s">
        <v>2940</v>
      </c>
      <c r="E582" s="4">
        <v>16</v>
      </c>
      <c r="F582" s="4">
        <v>3</v>
      </c>
      <c r="G582" s="16">
        <f t="shared" si="20"/>
        <v>48</v>
      </c>
    </row>
    <row r="583" spans="2:7" ht="22.5" x14ac:dyDescent="0.25">
      <c r="B583" s="3" t="s">
        <v>5</v>
      </c>
      <c r="C583" s="3" t="s">
        <v>313</v>
      </c>
      <c r="D583" s="9" t="s">
        <v>2941</v>
      </c>
      <c r="E583" s="4">
        <v>8</v>
      </c>
      <c r="F583" s="4">
        <v>24.5</v>
      </c>
      <c r="G583" s="16">
        <f t="shared" si="20"/>
        <v>196</v>
      </c>
    </row>
    <row r="584" spans="2:7" x14ac:dyDescent="0.25">
      <c r="B584" s="3" t="s">
        <v>5</v>
      </c>
      <c r="C584" s="3" t="s">
        <v>313</v>
      </c>
      <c r="D584" s="9" t="s">
        <v>2942</v>
      </c>
      <c r="E584" s="4">
        <v>1</v>
      </c>
      <c r="F584" s="4">
        <v>397.5</v>
      </c>
      <c r="G584" s="16">
        <f t="shared" si="20"/>
        <v>397.5</v>
      </c>
    </row>
    <row r="585" spans="2:7" x14ac:dyDescent="0.25">
      <c r="B585" s="3" t="s">
        <v>5</v>
      </c>
      <c r="C585" s="3" t="s">
        <v>313</v>
      </c>
      <c r="D585" s="9" t="s">
        <v>2943</v>
      </c>
      <c r="E585" s="4">
        <v>3</v>
      </c>
      <c r="F585" s="4">
        <v>254.96</v>
      </c>
      <c r="G585" s="16">
        <f t="shared" si="20"/>
        <v>764.88</v>
      </c>
    </row>
    <row r="586" spans="2:7" x14ac:dyDescent="0.25">
      <c r="B586" s="3" t="s">
        <v>5</v>
      </c>
      <c r="C586" s="3" t="s">
        <v>313</v>
      </c>
      <c r="D586" s="9" t="s">
        <v>2944</v>
      </c>
      <c r="E586" s="4">
        <v>5</v>
      </c>
      <c r="F586" s="4">
        <v>236.93</v>
      </c>
      <c r="G586" s="16">
        <f t="shared" si="20"/>
        <v>1184.6500000000001</v>
      </c>
    </row>
    <row r="587" spans="2:7" x14ac:dyDescent="0.25">
      <c r="B587" s="3" t="s">
        <v>5</v>
      </c>
      <c r="C587" s="3" t="s">
        <v>313</v>
      </c>
      <c r="D587" s="9" t="s">
        <v>2945</v>
      </c>
      <c r="E587" s="4">
        <v>1</v>
      </c>
      <c r="F587" s="4">
        <v>133.76</v>
      </c>
      <c r="G587" s="16">
        <f t="shared" si="20"/>
        <v>133.76</v>
      </c>
    </row>
    <row r="588" spans="2:7" ht="22.5" x14ac:dyDescent="0.25">
      <c r="B588" s="3" t="s">
        <v>5</v>
      </c>
      <c r="C588" s="3" t="s">
        <v>313</v>
      </c>
      <c r="D588" s="9" t="s">
        <v>2946</v>
      </c>
      <c r="E588" s="4">
        <v>7</v>
      </c>
      <c r="F588" s="4">
        <v>1321.27</v>
      </c>
      <c r="G588" s="16">
        <f t="shared" si="20"/>
        <v>9248.89</v>
      </c>
    </row>
    <row r="589" spans="2:7" ht="22.5" x14ac:dyDescent="0.25">
      <c r="B589" s="3" t="s">
        <v>5</v>
      </c>
      <c r="C589" s="3" t="s">
        <v>313</v>
      </c>
      <c r="D589" s="9" t="s">
        <v>2947</v>
      </c>
      <c r="E589" s="4">
        <v>1</v>
      </c>
      <c r="F589" s="4">
        <v>1049.04</v>
      </c>
      <c r="G589" s="16">
        <f t="shared" si="20"/>
        <v>1049.04</v>
      </c>
    </row>
    <row r="590" spans="2:7" x14ac:dyDescent="0.25">
      <c r="B590" s="3" t="s">
        <v>5</v>
      </c>
      <c r="C590" s="3" t="s">
        <v>313</v>
      </c>
      <c r="D590" s="9" t="s">
        <v>2948</v>
      </c>
      <c r="E590" s="4">
        <v>1</v>
      </c>
      <c r="F590" s="4">
        <v>2005</v>
      </c>
      <c r="G590" s="16">
        <f t="shared" si="20"/>
        <v>2005</v>
      </c>
    </row>
    <row r="591" spans="2:7" x14ac:dyDescent="0.25">
      <c r="B591" s="3" t="s">
        <v>5</v>
      </c>
      <c r="C591" s="3" t="s">
        <v>313</v>
      </c>
      <c r="D591" s="9" t="s">
        <v>2949</v>
      </c>
      <c r="E591" s="4">
        <v>1</v>
      </c>
      <c r="F591" s="4">
        <v>145</v>
      </c>
      <c r="G591" s="16">
        <f t="shared" si="20"/>
        <v>145</v>
      </c>
    </row>
    <row r="592" spans="2:7" x14ac:dyDescent="0.25">
      <c r="B592" s="3" t="s">
        <v>5</v>
      </c>
      <c r="C592" s="3" t="s">
        <v>313</v>
      </c>
      <c r="D592" s="9" t="s">
        <v>2950</v>
      </c>
      <c r="E592" s="4">
        <v>1000</v>
      </c>
      <c r="F592" s="4">
        <v>1.6</v>
      </c>
      <c r="G592" s="16">
        <f t="shared" si="20"/>
        <v>1600</v>
      </c>
    </row>
    <row r="593" spans="2:7" ht="22.5" x14ac:dyDescent="0.25">
      <c r="B593" s="3" t="s">
        <v>5</v>
      </c>
      <c r="C593" s="3" t="s">
        <v>313</v>
      </c>
      <c r="D593" s="9" t="s">
        <v>2951</v>
      </c>
      <c r="E593" s="4">
        <v>1</v>
      </c>
      <c r="F593" s="4">
        <v>1891.51</v>
      </c>
      <c r="G593" s="16">
        <f t="shared" si="20"/>
        <v>1891.51</v>
      </c>
    </row>
    <row r="594" spans="2:7" x14ac:dyDescent="0.25">
      <c r="B594" s="5"/>
      <c r="C594" s="5"/>
      <c r="D594" s="10" t="s">
        <v>2952</v>
      </c>
      <c r="E594" s="4">
        <v>1</v>
      </c>
      <c r="F594" s="6">
        <f>SUM(G577:G593)</f>
        <v>67649.350000000006</v>
      </c>
      <c r="G594" s="17">
        <f t="shared" si="20"/>
        <v>67649.350000000006</v>
      </c>
    </row>
    <row r="595" spans="2:7" x14ac:dyDescent="0.25">
      <c r="B595" s="31" t="s">
        <v>4</v>
      </c>
      <c r="C595" s="82" t="s">
        <v>2953</v>
      </c>
      <c r="D595" s="31" t="s">
        <v>2954</v>
      </c>
      <c r="E595" s="31">
        <f>E597</f>
        <v>1</v>
      </c>
      <c r="F595" s="32">
        <f>F597</f>
        <v>27073.9</v>
      </c>
      <c r="G595" s="74">
        <f>G597</f>
        <v>27073.9</v>
      </c>
    </row>
    <row r="596" spans="2:7" x14ac:dyDescent="0.25">
      <c r="B596" s="3" t="s">
        <v>5</v>
      </c>
      <c r="C596" s="3" t="s">
        <v>2955</v>
      </c>
      <c r="D596" s="9" t="s">
        <v>2956</v>
      </c>
      <c r="E596" s="4">
        <v>1</v>
      </c>
      <c r="F596" s="4">
        <v>27073.9</v>
      </c>
      <c r="G596" s="16">
        <f>ROUND(E596*F596,2)</f>
        <v>27073.9</v>
      </c>
    </row>
    <row r="597" spans="2:7" x14ac:dyDescent="0.25">
      <c r="B597" s="5"/>
      <c r="C597" s="5"/>
      <c r="D597" s="10" t="s">
        <v>2957</v>
      </c>
      <c r="E597" s="4">
        <v>1</v>
      </c>
      <c r="F597" s="6">
        <f>G596</f>
        <v>27073.9</v>
      </c>
      <c r="G597" s="17">
        <f>ROUND(E597*F597,2)</f>
        <v>27073.9</v>
      </c>
    </row>
    <row r="598" spans="2:7" x14ac:dyDescent="0.25">
      <c r="B598" s="5"/>
      <c r="C598" s="5"/>
      <c r="D598" s="10" t="s">
        <v>2958</v>
      </c>
      <c r="E598" s="7">
        <v>1</v>
      </c>
      <c r="F598" s="6">
        <f>G9+G14+G33+G71+G271+G300+G346+G366+G377+G387+G484+G552+G576+G595</f>
        <v>7136460.71</v>
      </c>
      <c r="G598" s="17">
        <f>ROUND(E598*F598,2)</f>
        <v>7136460.71</v>
      </c>
    </row>
    <row r="599" spans="2:7" x14ac:dyDescent="0.25">
      <c r="B599" s="26" t="s">
        <v>4</v>
      </c>
      <c r="C599" s="26" t="s">
        <v>2959</v>
      </c>
      <c r="D599" s="26" t="s">
        <v>2960</v>
      </c>
      <c r="E599" s="26">
        <f>E630</f>
        <v>1</v>
      </c>
      <c r="F599" s="26">
        <f>F630</f>
        <v>368463.38</v>
      </c>
      <c r="G599" s="28">
        <f>G630</f>
        <v>368463.38</v>
      </c>
    </row>
    <row r="600" spans="2:7" x14ac:dyDescent="0.25">
      <c r="B600" s="3" t="s">
        <v>5</v>
      </c>
      <c r="C600" s="3" t="s">
        <v>28</v>
      </c>
      <c r="D600" s="9" t="s">
        <v>2961</v>
      </c>
      <c r="E600" s="4">
        <v>1257</v>
      </c>
      <c r="F600" s="4">
        <v>4.8499999999999996</v>
      </c>
      <c r="G600" s="16">
        <f t="shared" ref="G600:G630" si="21">ROUND(E600*F600,2)</f>
        <v>6096.45</v>
      </c>
    </row>
    <row r="601" spans="2:7" x14ac:dyDescent="0.25">
      <c r="B601" s="3" t="s">
        <v>5</v>
      </c>
      <c r="C601" s="3" t="s">
        <v>28</v>
      </c>
      <c r="D601" s="9" t="s">
        <v>2962</v>
      </c>
      <c r="E601" s="4">
        <v>110</v>
      </c>
      <c r="F601" s="4">
        <v>22.38</v>
      </c>
      <c r="G601" s="16">
        <f t="shared" si="21"/>
        <v>2461.8000000000002</v>
      </c>
    </row>
    <row r="602" spans="2:7" x14ac:dyDescent="0.25">
      <c r="B602" s="3" t="s">
        <v>5</v>
      </c>
      <c r="C602" s="3" t="s">
        <v>28</v>
      </c>
      <c r="D602" s="9" t="s">
        <v>2963</v>
      </c>
      <c r="E602" s="4">
        <v>4116</v>
      </c>
      <c r="F602" s="4">
        <v>21.84</v>
      </c>
      <c r="G602" s="16">
        <f t="shared" si="21"/>
        <v>89893.440000000002</v>
      </c>
    </row>
    <row r="603" spans="2:7" x14ac:dyDescent="0.25">
      <c r="B603" s="3" t="s">
        <v>5</v>
      </c>
      <c r="C603" s="3" t="s">
        <v>28</v>
      </c>
      <c r="D603" s="9" t="s">
        <v>2964</v>
      </c>
      <c r="E603" s="4">
        <v>608</v>
      </c>
      <c r="F603" s="4">
        <v>47</v>
      </c>
      <c r="G603" s="16">
        <f t="shared" si="21"/>
        <v>28576</v>
      </c>
    </row>
    <row r="604" spans="2:7" x14ac:dyDescent="0.25">
      <c r="B604" s="3" t="s">
        <v>5</v>
      </c>
      <c r="C604" s="3" t="s">
        <v>28</v>
      </c>
      <c r="D604" s="9" t="s">
        <v>2965</v>
      </c>
      <c r="E604" s="4">
        <v>60</v>
      </c>
      <c r="F604" s="4">
        <v>95</v>
      </c>
      <c r="G604" s="16">
        <f t="shared" si="21"/>
        <v>5700</v>
      </c>
    </row>
    <row r="605" spans="2:7" x14ac:dyDescent="0.25">
      <c r="B605" s="3" t="s">
        <v>5</v>
      </c>
      <c r="C605" s="3" t="s">
        <v>36</v>
      </c>
      <c r="D605" s="9" t="s">
        <v>2966</v>
      </c>
      <c r="E605" s="4">
        <v>1</v>
      </c>
      <c r="F605" s="4">
        <v>900</v>
      </c>
      <c r="G605" s="16">
        <f t="shared" si="21"/>
        <v>900</v>
      </c>
    </row>
    <row r="606" spans="2:7" x14ac:dyDescent="0.25">
      <c r="B606" s="3" t="s">
        <v>5</v>
      </c>
      <c r="C606" s="3" t="s">
        <v>36</v>
      </c>
      <c r="D606" s="9" t="s">
        <v>2967</v>
      </c>
      <c r="E606" s="4">
        <v>1</v>
      </c>
      <c r="F606" s="4">
        <v>2500</v>
      </c>
      <c r="G606" s="16">
        <f t="shared" si="21"/>
        <v>2500</v>
      </c>
    </row>
    <row r="607" spans="2:7" x14ac:dyDescent="0.25">
      <c r="B607" s="3" t="s">
        <v>5</v>
      </c>
      <c r="C607" s="3" t="s">
        <v>36</v>
      </c>
      <c r="D607" s="9" t="s">
        <v>2968</v>
      </c>
      <c r="E607" s="4">
        <v>4</v>
      </c>
      <c r="F607" s="4">
        <v>1774.87</v>
      </c>
      <c r="G607" s="16">
        <f t="shared" si="21"/>
        <v>7099.48</v>
      </c>
    </row>
    <row r="608" spans="2:7" x14ac:dyDescent="0.25">
      <c r="B608" s="3" t="s">
        <v>5</v>
      </c>
      <c r="C608" s="3" t="s">
        <v>36</v>
      </c>
      <c r="D608" s="9" t="s">
        <v>2969</v>
      </c>
      <c r="E608" s="4">
        <v>5</v>
      </c>
      <c r="F608" s="4">
        <v>9590.49</v>
      </c>
      <c r="G608" s="16">
        <f t="shared" si="21"/>
        <v>47952.45</v>
      </c>
    </row>
    <row r="609" spans="2:7" x14ac:dyDescent="0.25">
      <c r="B609" s="3" t="s">
        <v>5</v>
      </c>
      <c r="C609" s="3" t="s">
        <v>36</v>
      </c>
      <c r="D609" s="9" t="s">
        <v>2970</v>
      </c>
      <c r="E609" s="4">
        <v>5</v>
      </c>
      <c r="F609" s="4">
        <v>600.77</v>
      </c>
      <c r="G609" s="16">
        <f t="shared" si="21"/>
        <v>3003.85</v>
      </c>
    </row>
    <row r="610" spans="2:7" x14ac:dyDescent="0.25">
      <c r="B610" s="3" t="s">
        <v>5</v>
      </c>
      <c r="C610" s="3" t="s">
        <v>36</v>
      </c>
      <c r="D610" s="9" t="s">
        <v>2971</v>
      </c>
      <c r="E610" s="4">
        <v>5</v>
      </c>
      <c r="F610" s="4">
        <v>20021.48</v>
      </c>
      <c r="G610" s="16">
        <f t="shared" si="21"/>
        <v>100107.4</v>
      </c>
    </row>
    <row r="611" spans="2:7" x14ac:dyDescent="0.25">
      <c r="B611" s="3" t="s">
        <v>5</v>
      </c>
      <c r="C611" s="3" t="s">
        <v>36</v>
      </c>
      <c r="D611" s="9" t="s">
        <v>2972</v>
      </c>
      <c r="E611" s="4">
        <v>2</v>
      </c>
      <c r="F611" s="4">
        <v>1905.95</v>
      </c>
      <c r="G611" s="16">
        <f t="shared" si="21"/>
        <v>3811.9</v>
      </c>
    </row>
    <row r="612" spans="2:7" x14ac:dyDescent="0.25">
      <c r="B612" s="3" t="s">
        <v>5</v>
      </c>
      <c r="C612" s="3" t="s">
        <v>36</v>
      </c>
      <c r="D612" s="9" t="s">
        <v>127</v>
      </c>
      <c r="E612" s="4">
        <v>2</v>
      </c>
      <c r="F612" s="4">
        <v>424.08</v>
      </c>
      <c r="G612" s="16">
        <f t="shared" si="21"/>
        <v>848.16</v>
      </c>
    </row>
    <row r="613" spans="2:7" x14ac:dyDescent="0.25">
      <c r="B613" s="3" t="s">
        <v>5</v>
      </c>
      <c r="C613" s="3" t="s">
        <v>36</v>
      </c>
      <c r="D613" s="9" t="s">
        <v>128</v>
      </c>
      <c r="E613" s="4">
        <v>3</v>
      </c>
      <c r="F613" s="4">
        <v>424.08</v>
      </c>
      <c r="G613" s="16">
        <f t="shared" si="21"/>
        <v>1272.24</v>
      </c>
    </row>
    <row r="614" spans="2:7" x14ac:dyDescent="0.25">
      <c r="B614" s="3" t="s">
        <v>5</v>
      </c>
      <c r="C614" s="3" t="s">
        <v>36</v>
      </c>
      <c r="D614" s="9" t="s">
        <v>129</v>
      </c>
      <c r="E614" s="4">
        <v>2</v>
      </c>
      <c r="F614" s="4">
        <v>602.14</v>
      </c>
      <c r="G614" s="16">
        <f t="shared" si="21"/>
        <v>1204.28</v>
      </c>
    </row>
    <row r="615" spans="2:7" x14ac:dyDescent="0.25">
      <c r="B615" s="3" t="s">
        <v>5</v>
      </c>
      <c r="C615" s="3" t="s">
        <v>36</v>
      </c>
      <c r="D615" s="9" t="s">
        <v>130</v>
      </c>
      <c r="E615" s="4">
        <v>2</v>
      </c>
      <c r="F615" s="4">
        <v>602.14</v>
      </c>
      <c r="G615" s="16">
        <f t="shared" si="21"/>
        <v>1204.28</v>
      </c>
    </row>
    <row r="616" spans="2:7" x14ac:dyDescent="0.25">
      <c r="B616" s="3" t="s">
        <v>5</v>
      </c>
      <c r="C616" s="3" t="s">
        <v>36</v>
      </c>
      <c r="D616" s="9" t="s">
        <v>2973</v>
      </c>
      <c r="E616" s="4">
        <v>4</v>
      </c>
      <c r="F616" s="4">
        <v>189.07</v>
      </c>
      <c r="G616" s="16">
        <f t="shared" si="21"/>
        <v>756.28</v>
      </c>
    </row>
    <row r="617" spans="2:7" x14ac:dyDescent="0.25">
      <c r="B617" s="3" t="s">
        <v>5</v>
      </c>
      <c r="C617" s="3" t="s">
        <v>36</v>
      </c>
      <c r="D617" s="9" t="s">
        <v>2974</v>
      </c>
      <c r="E617" s="4">
        <v>3</v>
      </c>
      <c r="F617" s="4">
        <v>427.03</v>
      </c>
      <c r="G617" s="16">
        <f t="shared" si="21"/>
        <v>1281.0899999999999</v>
      </c>
    </row>
    <row r="618" spans="2:7" ht="22.5" x14ac:dyDescent="0.25">
      <c r="B618" s="3" t="s">
        <v>5</v>
      </c>
      <c r="C618" s="3" t="s">
        <v>28</v>
      </c>
      <c r="D618" s="9" t="s">
        <v>2975</v>
      </c>
      <c r="E618" s="4">
        <v>45</v>
      </c>
      <c r="F618" s="4">
        <v>80</v>
      </c>
      <c r="G618" s="16">
        <f t="shared" si="21"/>
        <v>3600</v>
      </c>
    </row>
    <row r="619" spans="2:7" x14ac:dyDescent="0.25">
      <c r="B619" s="3" t="s">
        <v>5</v>
      </c>
      <c r="C619" s="3" t="s">
        <v>36</v>
      </c>
      <c r="D619" s="9" t="s">
        <v>2976</v>
      </c>
      <c r="E619" s="4">
        <v>2</v>
      </c>
      <c r="F619" s="4">
        <v>416.93</v>
      </c>
      <c r="G619" s="16">
        <f t="shared" si="21"/>
        <v>833.86</v>
      </c>
    </row>
    <row r="620" spans="2:7" x14ac:dyDescent="0.25">
      <c r="B620" s="3" t="s">
        <v>5</v>
      </c>
      <c r="C620" s="3" t="s">
        <v>36</v>
      </c>
      <c r="D620" s="9" t="s">
        <v>2977</v>
      </c>
      <c r="E620" s="4">
        <v>1</v>
      </c>
      <c r="F620" s="4">
        <v>32152.44</v>
      </c>
      <c r="G620" s="16">
        <f t="shared" si="21"/>
        <v>32152.44</v>
      </c>
    </row>
    <row r="621" spans="2:7" x14ac:dyDescent="0.25">
      <c r="B621" s="3" t="s">
        <v>5</v>
      </c>
      <c r="C621" s="3" t="s">
        <v>313</v>
      </c>
      <c r="D621" s="9" t="s">
        <v>2978</v>
      </c>
      <c r="E621" s="4">
        <v>2</v>
      </c>
      <c r="F621" s="4">
        <v>430</v>
      </c>
      <c r="G621" s="16">
        <f t="shared" si="21"/>
        <v>860</v>
      </c>
    </row>
    <row r="622" spans="2:7" ht="22.5" x14ac:dyDescent="0.25">
      <c r="B622" s="3" t="s">
        <v>5</v>
      </c>
      <c r="C622" s="3" t="s">
        <v>36</v>
      </c>
      <c r="D622" s="9" t="s">
        <v>2979</v>
      </c>
      <c r="E622" s="4">
        <v>1</v>
      </c>
      <c r="F622" s="4">
        <v>24500</v>
      </c>
      <c r="G622" s="16">
        <f t="shared" si="21"/>
        <v>24500</v>
      </c>
    </row>
    <row r="623" spans="2:7" ht="22.5" x14ac:dyDescent="0.25">
      <c r="B623" s="3" t="s">
        <v>5</v>
      </c>
      <c r="C623" s="3" t="s">
        <v>36</v>
      </c>
      <c r="D623" s="9" t="s">
        <v>2980</v>
      </c>
      <c r="E623" s="4">
        <v>2</v>
      </c>
      <c r="F623" s="4">
        <v>185.4</v>
      </c>
      <c r="G623" s="16">
        <f t="shared" si="21"/>
        <v>370.8</v>
      </c>
    </row>
    <row r="624" spans="2:7" x14ac:dyDescent="0.25">
      <c r="B624" s="3" t="s">
        <v>5</v>
      </c>
      <c r="C624" s="3" t="s">
        <v>36</v>
      </c>
      <c r="D624" s="9" t="s">
        <v>2981</v>
      </c>
      <c r="E624" s="4">
        <v>2</v>
      </c>
      <c r="F624" s="4">
        <v>144.19999999999999</v>
      </c>
      <c r="G624" s="16">
        <f t="shared" si="21"/>
        <v>288.39999999999998</v>
      </c>
    </row>
    <row r="625" spans="2:7" x14ac:dyDescent="0.25">
      <c r="B625" s="3" t="s">
        <v>5</v>
      </c>
      <c r="C625" s="3" t="s">
        <v>36</v>
      </c>
      <c r="D625" s="9" t="s">
        <v>2982</v>
      </c>
      <c r="E625" s="4">
        <v>6</v>
      </c>
      <c r="F625" s="4">
        <v>16</v>
      </c>
      <c r="G625" s="16">
        <f t="shared" si="21"/>
        <v>96</v>
      </c>
    </row>
    <row r="626" spans="2:7" x14ac:dyDescent="0.25">
      <c r="B626" s="3" t="s">
        <v>5</v>
      </c>
      <c r="C626" s="3" t="s">
        <v>36</v>
      </c>
      <c r="D626" s="9" t="s">
        <v>2983</v>
      </c>
      <c r="E626" s="4">
        <v>2</v>
      </c>
      <c r="F626" s="4">
        <v>29.87</v>
      </c>
      <c r="G626" s="16">
        <f t="shared" si="21"/>
        <v>59.74</v>
      </c>
    </row>
    <row r="627" spans="2:7" x14ac:dyDescent="0.25">
      <c r="B627" s="3" t="s">
        <v>5</v>
      </c>
      <c r="C627" s="3" t="s">
        <v>36</v>
      </c>
      <c r="D627" s="9" t="s">
        <v>2984</v>
      </c>
      <c r="E627" s="4">
        <v>2</v>
      </c>
      <c r="F627" s="4">
        <v>116.52</v>
      </c>
      <c r="G627" s="16">
        <f t="shared" si="21"/>
        <v>233.04</v>
      </c>
    </row>
    <row r="628" spans="2:7" ht="22.5" x14ac:dyDescent="0.25">
      <c r="B628" s="3" t="s">
        <v>5</v>
      </c>
      <c r="C628" s="3" t="s">
        <v>36</v>
      </c>
      <c r="D628" s="9" t="s">
        <v>2985</v>
      </c>
      <c r="E628" s="4">
        <v>2</v>
      </c>
      <c r="F628" s="4">
        <v>200</v>
      </c>
      <c r="G628" s="16">
        <f t="shared" si="21"/>
        <v>400</v>
      </c>
    </row>
    <row r="629" spans="2:7" ht="22.5" x14ac:dyDescent="0.25">
      <c r="B629" s="3" t="s">
        <v>5</v>
      </c>
      <c r="C629" s="3" t="s">
        <v>36</v>
      </c>
      <c r="D629" s="9" t="s">
        <v>2986</v>
      </c>
      <c r="E629" s="4">
        <v>2</v>
      </c>
      <c r="F629" s="4">
        <v>200</v>
      </c>
      <c r="G629" s="16">
        <f t="shared" si="21"/>
        <v>400</v>
      </c>
    </row>
    <row r="630" spans="2:7" x14ac:dyDescent="0.25">
      <c r="B630" s="5"/>
      <c r="C630" s="5"/>
      <c r="D630" s="10" t="s">
        <v>2987</v>
      </c>
      <c r="E630" s="7">
        <v>1</v>
      </c>
      <c r="F630" s="6">
        <f>SUM(G600:G629)</f>
        <v>368463.38</v>
      </c>
      <c r="G630" s="17">
        <f t="shared" si="21"/>
        <v>368463.38</v>
      </c>
    </row>
    <row r="631" spans="2:7" ht="24" x14ac:dyDescent="0.25">
      <c r="B631" s="26" t="s">
        <v>4</v>
      </c>
      <c r="C631" s="26" t="s">
        <v>2988</v>
      </c>
      <c r="D631" s="83" t="s">
        <v>2989</v>
      </c>
      <c r="E631" s="26">
        <f>E773</f>
        <v>1</v>
      </c>
      <c r="F631" s="26">
        <f>F773</f>
        <v>1506598.25</v>
      </c>
      <c r="G631" s="28">
        <f>G773</f>
        <v>1506598.25</v>
      </c>
    </row>
    <row r="632" spans="2:7" x14ac:dyDescent="0.25">
      <c r="B632" s="31" t="s">
        <v>4</v>
      </c>
      <c r="C632" s="82"/>
      <c r="D632" s="31" t="s">
        <v>2990</v>
      </c>
      <c r="E632" s="31">
        <f>E640</f>
        <v>1</v>
      </c>
      <c r="F632" s="32">
        <f>F640</f>
        <v>16480.52</v>
      </c>
      <c r="G632" s="74">
        <f>G640</f>
        <v>16480.52</v>
      </c>
    </row>
    <row r="633" spans="2:7" x14ac:dyDescent="0.25">
      <c r="B633" s="3" t="s">
        <v>5</v>
      </c>
      <c r="C633" s="3" t="s">
        <v>36</v>
      </c>
      <c r="D633" s="9" t="s">
        <v>2991</v>
      </c>
      <c r="E633" s="4">
        <v>1</v>
      </c>
      <c r="F633" s="4">
        <v>5646.92</v>
      </c>
      <c r="G633" s="16">
        <f t="shared" ref="G633:G640" si="22">ROUND(E633*F633,2)</f>
        <v>5646.92</v>
      </c>
    </row>
    <row r="634" spans="2:7" x14ac:dyDescent="0.25">
      <c r="B634" s="3" t="s">
        <v>5</v>
      </c>
      <c r="C634" s="3" t="s">
        <v>36</v>
      </c>
      <c r="D634" s="9" t="s">
        <v>2992</v>
      </c>
      <c r="E634" s="4">
        <v>4</v>
      </c>
      <c r="F634" s="4">
        <v>919.78</v>
      </c>
      <c r="G634" s="16">
        <f t="shared" si="22"/>
        <v>3679.12</v>
      </c>
    </row>
    <row r="635" spans="2:7" x14ac:dyDescent="0.25">
      <c r="B635" s="3" t="s">
        <v>5</v>
      </c>
      <c r="C635" s="3" t="s">
        <v>36</v>
      </c>
      <c r="D635" s="9" t="s">
        <v>2993</v>
      </c>
      <c r="E635" s="4">
        <v>1</v>
      </c>
      <c r="F635" s="4">
        <v>2936.91</v>
      </c>
      <c r="G635" s="16">
        <f t="shared" si="22"/>
        <v>2936.91</v>
      </c>
    </row>
    <row r="636" spans="2:7" x14ac:dyDescent="0.25">
      <c r="B636" s="3" t="s">
        <v>5</v>
      </c>
      <c r="C636" s="3" t="s">
        <v>36</v>
      </c>
      <c r="D636" s="9" t="s">
        <v>2994</v>
      </c>
      <c r="E636" s="4">
        <v>1</v>
      </c>
      <c r="F636" s="4">
        <v>967.01</v>
      </c>
      <c r="G636" s="16">
        <f t="shared" si="22"/>
        <v>967.01</v>
      </c>
    </row>
    <row r="637" spans="2:7" x14ac:dyDescent="0.25">
      <c r="B637" s="3" t="s">
        <v>5</v>
      </c>
      <c r="C637" s="3" t="s">
        <v>36</v>
      </c>
      <c r="D637" s="9" t="s">
        <v>2995</v>
      </c>
      <c r="E637" s="4">
        <v>2</v>
      </c>
      <c r="F637" s="4">
        <v>1166.21</v>
      </c>
      <c r="G637" s="16">
        <f t="shared" si="22"/>
        <v>2332.42</v>
      </c>
    </row>
    <row r="638" spans="2:7" x14ac:dyDescent="0.25">
      <c r="B638" s="3" t="s">
        <v>5</v>
      </c>
      <c r="C638" s="3" t="s">
        <v>36</v>
      </c>
      <c r="D638" s="9" t="s">
        <v>2996</v>
      </c>
      <c r="E638" s="4">
        <v>2</v>
      </c>
      <c r="F638" s="4">
        <v>341.61</v>
      </c>
      <c r="G638" s="16">
        <f t="shared" si="22"/>
        <v>683.22</v>
      </c>
    </row>
    <row r="639" spans="2:7" x14ac:dyDescent="0.25">
      <c r="B639" s="3" t="s">
        <v>5</v>
      </c>
      <c r="C639" s="3" t="s">
        <v>36</v>
      </c>
      <c r="D639" s="9" t="s">
        <v>2997</v>
      </c>
      <c r="E639" s="4">
        <v>4</v>
      </c>
      <c r="F639" s="4">
        <v>58.73</v>
      </c>
      <c r="G639" s="16">
        <f t="shared" si="22"/>
        <v>234.92</v>
      </c>
    </row>
    <row r="640" spans="2:7" x14ac:dyDescent="0.25">
      <c r="B640" s="5"/>
      <c r="C640" s="5"/>
      <c r="D640" s="10" t="s">
        <v>2998</v>
      </c>
      <c r="E640" s="4">
        <v>1</v>
      </c>
      <c r="F640" s="6">
        <f>SUM(G633:G639)</f>
        <v>16480.52</v>
      </c>
      <c r="G640" s="17">
        <f t="shared" si="22"/>
        <v>16480.52</v>
      </c>
    </row>
    <row r="641" spans="2:7" x14ac:dyDescent="0.25">
      <c r="B641" s="31" t="s">
        <v>4</v>
      </c>
      <c r="C641" s="82"/>
      <c r="D641" s="31" t="s">
        <v>2999</v>
      </c>
      <c r="E641" s="31">
        <f>E649</f>
        <v>1</v>
      </c>
      <c r="F641" s="32">
        <f>F649</f>
        <v>13440.93</v>
      </c>
      <c r="G641" s="74">
        <f>G649</f>
        <v>13440.93</v>
      </c>
    </row>
    <row r="642" spans="2:7" x14ac:dyDescent="0.25">
      <c r="B642" s="3" t="s">
        <v>5</v>
      </c>
      <c r="C642" s="3" t="s">
        <v>36</v>
      </c>
      <c r="D642" s="9" t="s">
        <v>3000</v>
      </c>
      <c r="E642" s="4">
        <v>1</v>
      </c>
      <c r="F642" s="4">
        <v>5646.92</v>
      </c>
      <c r="G642" s="16">
        <f t="shared" ref="G642:G649" si="23">ROUND(E642*F642,2)</f>
        <v>5646.92</v>
      </c>
    </row>
    <row r="643" spans="2:7" x14ac:dyDescent="0.25">
      <c r="B643" s="3" t="s">
        <v>5</v>
      </c>
      <c r="C643" s="3" t="s">
        <v>36</v>
      </c>
      <c r="D643" s="9" t="s">
        <v>3001</v>
      </c>
      <c r="E643" s="4">
        <v>1</v>
      </c>
      <c r="F643" s="4">
        <v>2936.91</v>
      </c>
      <c r="G643" s="16">
        <f t="shared" si="23"/>
        <v>2936.91</v>
      </c>
    </row>
    <row r="644" spans="2:7" x14ac:dyDescent="0.25">
      <c r="B644" s="3" t="s">
        <v>5</v>
      </c>
      <c r="C644" s="3" t="s">
        <v>36</v>
      </c>
      <c r="D644" s="9" t="s">
        <v>3002</v>
      </c>
      <c r="E644" s="4">
        <v>2</v>
      </c>
      <c r="F644" s="4">
        <v>951.39</v>
      </c>
      <c r="G644" s="16">
        <f t="shared" si="23"/>
        <v>1902.78</v>
      </c>
    </row>
    <row r="645" spans="2:7" x14ac:dyDescent="0.25">
      <c r="B645" s="3" t="s">
        <v>5</v>
      </c>
      <c r="C645" s="3" t="s">
        <v>36</v>
      </c>
      <c r="D645" s="9" t="s">
        <v>3003</v>
      </c>
      <c r="E645" s="4">
        <v>1</v>
      </c>
      <c r="F645" s="4">
        <v>514.64</v>
      </c>
      <c r="G645" s="16">
        <f t="shared" si="23"/>
        <v>514.64</v>
      </c>
    </row>
    <row r="646" spans="2:7" x14ac:dyDescent="0.25">
      <c r="B646" s="3" t="s">
        <v>5</v>
      </c>
      <c r="C646" s="3" t="s">
        <v>36</v>
      </c>
      <c r="D646" s="9" t="s">
        <v>3004</v>
      </c>
      <c r="E646" s="4">
        <v>2</v>
      </c>
      <c r="F646" s="4">
        <v>962.18</v>
      </c>
      <c r="G646" s="16">
        <f t="shared" si="23"/>
        <v>1924.36</v>
      </c>
    </row>
    <row r="647" spans="2:7" x14ac:dyDescent="0.25">
      <c r="B647" s="3" t="s">
        <v>5</v>
      </c>
      <c r="C647" s="3" t="s">
        <v>36</v>
      </c>
      <c r="D647" s="9" t="s">
        <v>3005</v>
      </c>
      <c r="E647" s="4">
        <v>1</v>
      </c>
      <c r="F647" s="4">
        <v>472.58</v>
      </c>
      <c r="G647" s="16">
        <f t="shared" si="23"/>
        <v>472.58</v>
      </c>
    </row>
    <row r="648" spans="2:7" x14ac:dyDescent="0.25">
      <c r="B648" s="3" t="s">
        <v>5</v>
      </c>
      <c r="C648" s="3" t="s">
        <v>36</v>
      </c>
      <c r="D648" s="9" t="s">
        <v>3006</v>
      </c>
      <c r="E648" s="4">
        <v>1</v>
      </c>
      <c r="F648" s="4">
        <v>42.74</v>
      </c>
      <c r="G648" s="16">
        <f t="shared" si="23"/>
        <v>42.74</v>
      </c>
    </row>
    <row r="649" spans="2:7" x14ac:dyDescent="0.25">
      <c r="B649" s="5"/>
      <c r="C649" s="5"/>
      <c r="D649" s="10" t="s">
        <v>3007</v>
      </c>
      <c r="E649" s="4">
        <v>1</v>
      </c>
      <c r="F649" s="6">
        <f>SUM(G642:G648)</f>
        <v>13440.93</v>
      </c>
      <c r="G649" s="17">
        <f t="shared" si="23"/>
        <v>13440.93</v>
      </c>
    </row>
    <row r="650" spans="2:7" x14ac:dyDescent="0.25">
      <c r="B650" s="31" t="s">
        <v>4</v>
      </c>
      <c r="C650" s="82"/>
      <c r="D650" s="31" t="s">
        <v>3008</v>
      </c>
      <c r="E650" s="31">
        <f>E659</f>
        <v>1</v>
      </c>
      <c r="F650" s="32">
        <f>F659</f>
        <v>17518.21</v>
      </c>
      <c r="G650" s="74">
        <f>G659</f>
        <v>17518.21</v>
      </c>
    </row>
    <row r="651" spans="2:7" x14ac:dyDescent="0.25">
      <c r="B651" s="3" t="s">
        <v>5</v>
      </c>
      <c r="C651" s="3" t="s">
        <v>36</v>
      </c>
      <c r="D651" s="9" t="s">
        <v>3009</v>
      </c>
      <c r="E651" s="4">
        <v>1</v>
      </c>
      <c r="F651" s="4">
        <v>5646.92</v>
      </c>
      <c r="G651" s="16">
        <f t="shared" ref="G651:G659" si="24">ROUND(E651*F651,2)</f>
        <v>5646.92</v>
      </c>
    </row>
    <row r="652" spans="2:7" x14ac:dyDescent="0.25">
      <c r="B652" s="3" t="s">
        <v>5</v>
      </c>
      <c r="C652" s="3" t="s">
        <v>36</v>
      </c>
      <c r="D652" s="9" t="s">
        <v>3010</v>
      </c>
      <c r="E652" s="4">
        <v>1</v>
      </c>
      <c r="F652" s="4">
        <v>2936.91</v>
      </c>
      <c r="G652" s="16">
        <f t="shared" si="24"/>
        <v>2936.91</v>
      </c>
    </row>
    <row r="653" spans="2:7" x14ac:dyDescent="0.25">
      <c r="B653" s="3" t="s">
        <v>5</v>
      </c>
      <c r="C653" s="3" t="s">
        <v>36</v>
      </c>
      <c r="D653" s="9" t="s">
        <v>3011</v>
      </c>
      <c r="E653" s="4">
        <v>2</v>
      </c>
      <c r="F653" s="4">
        <v>534.80999999999995</v>
      </c>
      <c r="G653" s="16">
        <f t="shared" si="24"/>
        <v>1069.6199999999999</v>
      </c>
    </row>
    <row r="654" spans="2:7" x14ac:dyDescent="0.25">
      <c r="B654" s="3" t="s">
        <v>5</v>
      </c>
      <c r="C654" s="3" t="s">
        <v>36</v>
      </c>
      <c r="D654" s="9" t="s">
        <v>3012</v>
      </c>
      <c r="E654" s="4">
        <v>4</v>
      </c>
      <c r="F654" s="4">
        <v>957.76</v>
      </c>
      <c r="G654" s="16">
        <f t="shared" si="24"/>
        <v>3831.04</v>
      </c>
    </row>
    <row r="655" spans="2:7" x14ac:dyDescent="0.25">
      <c r="B655" s="3" t="s">
        <v>5</v>
      </c>
      <c r="C655" s="3" t="s">
        <v>36</v>
      </c>
      <c r="D655" s="9" t="s">
        <v>3013</v>
      </c>
      <c r="E655" s="4">
        <v>1</v>
      </c>
      <c r="F655" s="4">
        <v>1124.77</v>
      </c>
      <c r="G655" s="16">
        <f t="shared" si="24"/>
        <v>1124.77</v>
      </c>
    </row>
    <row r="656" spans="2:7" x14ac:dyDescent="0.25">
      <c r="B656" s="3" t="s">
        <v>5</v>
      </c>
      <c r="C656" s="3" t="s">
        <v>36</v>
      </c>
      <c r="D656" s="9" t="s">
        <v>2995</v>
      </c>
      <c r="E656" s="4">
        <v>2</v>
      </c>
      <c r="F656" s="4">
        <v>1166.21</v>
      </c>
      <c r="G656" s="16">
        <f t="shared" si="24"/>
        <v>2332.42</v>
      </c>
    </row>
    <row r="657" spans="2:7" x14ac:dyDescent="0.25">
      <c r="B657" s="3" t="s">
        <v>5</v>
      </c>
      <c r="C657" s="3" t="s">
        <v>36</v>
      </c>
      <c r="D657" s="9" t="s">
        <v>2996</v>
      </c>
      <c r="E657" s="4">
        <v>1</v>
      </c>
      <c r="F657" s="4">
        <v>341.61</v>
      </c>
      <c r="G657" s="16">
        <f t="shared" si="24"/>
        <v>341.61</v>
      </c>
    </row>
    <row r="658" spans="2:7" x14ac:dyDescent="0.25">
      <c r="B658" s="3" t="s">
        <v>5</v>
      </c>
      <c r="C658" s="3" t="s">
        <v>36</v>
      </c>
      <c r="D658" s="9" t="s">
        <v>2997</v>
      </c>
      <c r="E658" s="4">
        <v>4</v>
      </c>
      <c r="F658" s="4">
        <v>58.73</v>
      </c>
      <c r="G658" s="16">
        <f t="shared" si="24"/>
        <v>234.92</v>
      </c>
    </row>
    <row r="659" spans="2:7" x14ac:dyDescent="0.25">
      <c r="B659" s="5"/>
      <c r="C659" s="5"/>
      <c r="D659" s="10" t="s">
        <v>3014</v>
      </c>
      <c r="E659" s="4">
        <v>1</v>
      </c>
      <c r="F659" s="6">
        <f>SUM(G651:G658)</f>
        <v>17518.21</v>
      </c>
      <c r="G659" s="17">
        <f t="shared" si="24"/>
        <v>17518.21</v>
      </c>
    </row>
    <row r="660" spans="2:7" x14ac:dyDescent="0.25">
      <c r="B660" s="31" t="s">
        <v>4</v>
      </c>
      <c r="C660" s="82"/>
      <c r="D660" s="31" t="s">
        <v>3015</v>
      </c>
      <c r="E660" s="31">
        <f>E668</f>
        <v>1</v>
      </c>
      <c r="F660" s="32">
        <f>F668</f>
        <v>13846.98</v>
      </c>
      <c r="G660" s="74">
        <f>G668</f>
        <v>13846.98</v>
      </c>
    </row>
    <row r="661" spans="2:7" x14ac:dyDescent="0.25">
      <c r="B661" s="3" t="s">
        <v>5</v>
      </c>
      <c r="C661" s="3" t="s">
        <v>36</v>
      </c>
      <c r="D661" s="9" t="s">
        <v>3016</v>
      </c>
      <c r="E661" s="4">
        <v>1</v>
      </c>
      <c r="F661" s="4">
        <v>5646.92</v>
      </c>
      <c r="G661" s="16">
        <f t="shared" ref="G661:G668" si="25">ROUND(E661*F661,2)</f>
        <v>5646.92</v>
      </c>
    </row>
    <row r="662" spans="2:7" x14ac:dyDescent="0.25">
      <c r="B662" s="3" t="s">
        <v>5</v>
      </c>
      <c r="C662" s="3" t="s">
        <v>36</v>
      </c>
      <c r="D662" s="9" t="s">
        <v>3017</v>
      </c>
      <c r="E662" s="4">
        <v>1</v>
      </c>
      <c r="F662" s="4">
        <v>2936.91</v>
      </c>
      <c r="G662" s="16">
        <f t="shared" si="25"/>
        <v>2936.91</v>
      </c>
    </row>
    <row r="663" spans="2:7" x14ac:dyDescent="0.25">
      <c r="B663" s="3" t="s">
        <v>5</v>
      </c>
      <c r="C663" s="3" t="s">
        <v>36</v>
      </c>
      <c r="D663" s="9" t="s">
        <v>3018</v>
      </c>
      <c r="E663" s="4">
        <v>2</v>
      </c>
      <c r="F663" s="4">
        <v>919.78</v>
      </c>
      <c r="G663" s="16">
        <f t="shared" si="25"/>
        <v>1839.56</v>
      </c>
    </row>
    <row r="664" spans="2:7" x14ac:dyDescent="0.25">
      <c r="B664" s="3" t="s">
        <v>5</v>
      </c>
      <c r="C664" s="3" t="s">
        <v>36</v>
      </c>
      <c r="D664" s="9" t="s">
        <v>3003</v>
      </c>
      <c r="E664" s="4">
        <v>1</v>
      </c>
      <c r="F664" s="4">
        <v>514.64</v>
      </c>
      <c r="G664" s="16">
        <f t="shared" si="25"/>
        <v>514.64</v>
      </c>
    </row>
    <row r="665" spans="2:7" x14ac:dyDescent="0.25">
      <c r="B665" s="3" t="s">
        <v>5</v>
      </c>
      <c r="C665" s="3" t="s">
        <v>36</v>
      </c>
      <c r="D665" s="9" t="s">
        <v>2995</v>
      </c>
      <c r="E665" s="4">
        <v>2</v>
      </c>
      <c r="F665" s="4">
        <v>1166.21</v>
      </c>
      <c r="G665" s="16">
        <f t="shared" si="25"/>
        <v>2332.42</v>
      </c>
    </row>
    <row r="666" spans="2:7" x14ac:dyDescent="0.25">
      <c r="B666" s="3" t="s">
        <v>5</v>
      </c>
      <c r="C666" s="3" t="s">
        <v>36</v>
      </c>
      <c r="D666" s="9" t="s">
        <v>2996</v>
      </c>
      <c r="E666" s="4">
        <v>1</v>
      </c>
      <c r="F666" s="4">
        <v>341.61</v>
      </c>
      <c r="G666" s="16">
        <f t="shared" si="25"/>
        <v>341.61</v>
      </c>
    </row>
    <row r="667" spans="2:7" x14ac:dyDescent="0.25">
      <c r="B667" s="3" t="s">
        <v>5</v>
      </c>
      <c r="C667" s="3" t="s">
        <v>36</v>
      </c>
      <c r="D667" s="9" t="s">
        <v>2997</v>
      </c>
      <c r="E667" s="4">
        <v>4</v>
      </c>
      <c r="F667" s="4">
        <v>58.73</v>
      </c>
      <c r="G667" s="16">
        <f t="shared" si="25"/>
        <v>234.92</v>
      </c>
    </row>
    <row r="668" spans="2:7" x14ac:dyDescent="0.25">
      <c r="B668" s="5"/>
      <c r="C668" s="5"/>
      <c r="D668" s="10" t="s">
        <v>3019</v>
      </c>
      <c r="E668" s="4">
        <v>1</v>
      </c>
      <c r="F668" s="6">
        <f>SUM(G661:G667)</f>
        <v>13846.98</v>
      </c>
      <c r="G668" s="17">
        <f t="shared" si="25"/>
        <v>13846.98</v>
      </c>
    </row>
    <row r="669" spans="2:7" x14ac:dyDescent="0.25">
      <c r="B669" s="31" t="s">
        <v>4</v>
      </c>
      <c r="C669" s="82"/>
      <c r="D669" s="31" t="s">
        <v>3020</v>
      </c>
      <c r="E669" s="31">
        <f>E676</f>
        <v>1</v>
      </c>
      <c r="F669" s="32">
        <f>F676</f>
        <v>8683.0300000000007</v>
      </c>
      <c r="G669" s="74">
        <f>G676</f>
        <v>8683.0300000000007</v>
      </c>
    </row>
    <row r="670" spans="2:7" x14ac:dyDescent="0.25">
      <c r="B670" s="3" t="s">
        <v>5</v>
      </c>
      <c r="C670" s="3" t="s">
        <v>36</v>
      </c>
      <c r="D670" s="9" t="s">
        <v>3021</v>
      </c>
      <c r="E670" s="4">
        <v>1</v>
      </c>
      <c r="F670" s="4">
        <v>5646.92</v>
      </c>
      <c r="G670" s="16">
        <f t="shared" ref="G670:G676" si="26">ROUND(E670*F670,2)</f>
        <v>5646.92</v>
      </c>
    </row>
    <row r="671" spans="2:7" x14ac:dyDescent="0.25">
      <c r="B671" s="3" t="s">
        <v>5</v>
      </c>
      <c r="C671" s="3" t="s">
        <v>36</v>
      </c>
      <c r="D671" s="9" t="s">
        <v>3022</v>
      </c>
      <c r="E671" s="4">
        <v>2</v>
      </c>
      <c r="F671" s="4">
        <v>519.12</v>
      </c>
      <c r="G671" s="16">
        <f t="shared" si="26"/>
        <v>1038.24</v>
      </c>
    </row>
    <row r="672" spans="2:7" x14ac:dyDescent="0.25">
      <c r="B672" s="3" t="s">
        <v>5</v>
      </c>
      <c r="C672" s="3" t="s">
        <v>36</v>
      </c>
      <c r="D672" s="9" t="s">
        <v>3023</v>
      </c>
      <c r="E672" s="4">
        <v>1</v>
      </c>
      <c r="F672" s="4">
        <v>523.12</v>
      </c>
      <c r="G672" s="16">
        <f t="shared" si="26"/>
        <v>523.12</v>
      </c>
    </row>
    <row r="673" spans="2:7" x14ac:dyDescent="0.25">
      <c r="B673" s="3" t="s">
        <v>5</v>
      </c>
      <c r="C673" s="3" t="s">
        <v>36</v>
      </c>
      <c r="D673" s="9" t="s">
        <v>3004</v>
      </c>
      <c r="E673" s="4">
        <v>1</v>
      </c>
      <c r="F673" s="4">
        <v>962.18</v>
      </c>
      <c r="G673" s="16">
        <f t="shared" si="26"/>
        <v>962.18</v>
      </c>
    </row>
    <row r="674" spans="2:7" x14ac:dyDescent="0.25">
      <c r="B674" s="3" t="s">
        <v>5</v>
      </c>
      <c r="C674" s="3" t="s">
        <v>36</v>
      </c>
      <c r="D674" s="9" t="s">
        <v>2996</v>
      </c>
      <c r="E674" s="4">
        <v>1</v>
      </c>
      <c r="F674" s="4">
        <v>341.61</v>
      </c>
      <c r="G674" s="16">
        <f t="shared" si="26"/>
        <v>341.61</v>
      </c>
    </row>
    <row r="675" spans="2:7" x14ac:dyDescent="0.25">
      <c r="B675" s="3" t="s">
        <v>5</v>
      </c>
      <c r="C675" s="3" t="s">
        <v>36</v>
      </c>
      <c r="D675" s="9" t="s">
        <v>3006</v>
      </c>
      <c r="E675" s="4">
        <v>4</v>
      </c>
      <c r="F675" s="4">
        <v>42.74</v>
      </c>
      <c r="G675" s="16">
        <f t="shared" si="26"/>
        <v>170.96</v>
      </c>
    </row>
    <row r="676" spans="2:7" x14ac:dyDescent="0.25">
      <c r="B676" s="5"/>
      <c r="C676" s="5"/>
      <c r="D676" s="10" t="s">
        <v>3024</v>
      </c>
      <c r="E676" s="4">
        <v>1</v>
      </c>
      <c r="F676" s="6">
        <f>SUM(G670:G675)</f>
        <v>8683.0300000000007</v>
      </c>
      <c r="G676" s="17">
        <f t="shared" si="26"/>
        <v>8683.0300000000007</v>
      </c>
    </row>
    <row r="677" spans="2:7" x14ac:dyDescent="0.25">
      <c r="B677" s="31" t="s">
        <v>4</v>
      </c>
      <c r="C677" s="82"/>
      <c r="D677" s="31" t="s">
        <v>3025</v>
      </c>
      <c r="E677" s="31">
        <f>E683</f>
        <v>1</v>
      </c>
      <c r="F677" s="32">
        <f>F683</f>
        <v>32115.49</v>
      </c>
      <c r="G677" s="74">
        <f>G683</f>
        <v>32115.49</v>
      </c>
    </row>
    <row r="678" spans="2:7" ht="22.5" x14ac:dyDescent="0.25">
      <c r="B678" s="3" t="s">
        <v>5</v>
      </c>
      <c r="C678" s="3" t="s">
        <v>36</v>
      </c>
      <c r="D678" s="9" t="s">
        <v>3026</v>
      </c>
      <c r="E678" s="4">
        <v>1</v>
      </c>
      <c r="F678" s="4">
        <v>27938.57</v>
      </c>
      <c r="G678" s="16">
        <f t="shared" ref="G678:G683" si="27">ROUND(E678*F678,2)</f>
        <v>27938.57</v>
      </c>
    </row>
    <row r="679" spans="2:7" x14ac:dyDescent="0.25">
      <c r="B679" s="3" t="s">
        <v>5</v>
      </c>
      <c r="C679" s="3" t="s">
        <v>36</v>
      </c>
      <c r="D679" s="9" t="s">
        <v>3027</v>
      </c>
      <c r="E679" s="4">
        <v>1</v>
      </c>
      <c r="F679" s="4">
        <v>1117.07</v>
      </c>
      <c r="G679" s="16">
        <f t="shared" si="27"/>
        <v>1117.07</v>
      </c>
    </row>
    <row r="680" spans="2:7" x14ac:dyDescent="0.25">
      <c r="B680" s="3" t="s">
        <v>5</v>
      </c>
      <c r="C680" s="3" t="s">
        <v>36</v>
      </c>
      <c r="D680" s="9" t="s">
        <v>3028</v>
      </c>
      <c r="E680" s="4">
        <v>5</v>
      </c>
      <c r="F680" s="4">
        <v>89.88</v>
      </c>
      <c r="G680" s="16">
        <f t="shared" si="27"/>
        <v>449.4</v>
      </c>
    </row>
    <row r="681" spans="2:7" x14ac:dyDescent="0.25">
      <c r="B681" s="3" t="s">
        <v>5</v>
      </c>
      <c r="C681" s="3" t="s">
        <v>36</v>
      </c>
      <c r="D681" s="9" t="s">
        <v>3029</v>
      </c>
      <c r="E681" s="4">
        <v>1</v>
      </c>
      <c r="F681" s="4">
        <v>546.67999999999995</v>
      </c>
      <c r="G681" s="16">
        <f t="shared" si="27"/>
        <v>546.67999999999995</v>
      </c>
    </row>
    <row r="682" spans="2:7" x14ac:dyDescent="0.25">
      <c r="B682" s="3" t="s">
        <v>5</v>
      </c>
      <c r="C682" s="3" t="s">
        <v>36</v>
      </c>
      <c r="D682" s="9" t="s">
        <v>3030</v>
      </c>
      <c r="E682" s="4">
        <v>1</v>
      </c>
      <c r="F682" s="4">
        <v>2063.77</v>
      </c>
      <c r="G682" s="16">
        <f t="shared" si="27"/>
        <v>2063.77</v>
      </c>
    </row>
    <row r="683" spans="2:7" x14ac:dyDescent="0.25">
      <c r="B683" s="5"/>
      <c r="C683" s="5"/>
      <c r="D683" s="10" t="s">
        <v>3031</v>
      </c>
      <c r="E683" s="4">
        <v>1</v>
      </c>
      <c r="F683" s="6">
        <f>SUM(G678:G682)</f>
        <v>32115.49</v>
      </c>
      <c r="G683" s="17">
        <f t="shared" si="27"/>
        <v>32115.49</v>
      </c>
    </row>
    <row r="684" spans="2:7" x14ac:dyDescent="0.25">
      <c r="B684" s="31" t="s">
        <v>4</v>
      </c>
      <c r="C684" s="82"/>
      <c r="D684" s="31" t="s">
        <v>3032</v>
      </c>
      <c r="E684" s="31">
        <f>E694</f>
        <v>1</v>
      </c>
      <c r="F684" s="32">
        <f>F694</f>
        <v>392779.76</v>
      </c>
      <c r="G684" s="74">
        <f>G694</f>
        <v>392779.76</v>
      </c>
    </row>
    <row r="685" spans="2:7" x14ac:dyDescent="0.25">
      <c r="B685" s="3" t="s">
        <v>5</v>
      </c>
      <c r="C685" s="3" t="s">
        <v>28</v>
      </c>
      <c r="D685" s="9" t="s">
        <v>3033</v>
      </c>
      <c r="E685" s="4">
        <v>3810</v>
      </c>
      <c r="F685" s="4">
        <v>18.73</v>
      </c>
      <c r="G685" s="16">
        <f t="shared" ref="G685:G694" si="28">ROUND(E685*F685,2)</f>
        <v>71361.3</v>
      </c>
    </row>
    <row r="686" spans="2:7" x14ac:dyDescent="0.25">
      <c r="B686" s="3" t="s">
        <v>5</v>
      </c>
      <c r="C686" s="3" t="s">
        <v>28</v>
      </c>
      <c r="D686" s="9" t="s">
        <v>3034</v>
      </c>
      <c r="E686" s="4">
        <v>2305</v>
      </c>
      <c r="F686" s="4">
        <v>19.46</v>
      </c>
      <c r="G686" s="16">
        <f t="shared" si="28"/>
        <v>44855.3</v>
      </c>
    </row>
    <row r="687" spans="2:7" x14ac:dyDescent="0.25">
      <c r="B687" s="3" t="s">
        <v>5</v>
      </c>
      <c r="C687" s="3" t="s">
        <v>28</v>
      </c>
      <c r="D687" s="9" t="s">
        <v>3035</v>
      </c>
      <c r="E687" s="4">
        <v>6610</v>
      </c>
      <c r="F687" s="4">
        <v>20.100000000000001</v>
      </c>
      <c r="G687" s="16">
        <f t="shared" si="28"/>
        <v>132861</v>
      </c>
    </row>
    <row r="688" spans="2:7" x14ac:dyDescent="0.25">
      <c r="B688" s="3" t="s">
        <v>5</v>
      </c>
      <c r="C688" s="3" t="s">
        <v>28</v>
      </c>
      <c r="D688" s="9" t="s">
        <v>3036</v>
      </c>
      <c r="E688" s="4">
        <v>2665</v>
      </c>
      <c r="F688" s="4">
        <v>23.44</v>
      </c>
      <c r="G688" s="16">
        <f t="shared" si="28"/>
        <v>62467.6</v>
      </c>
    </row>
    <row r="689" spans="2:7" x14ac:dyDescent="0.25">
      <c r="B689" s="3" t="s">
        <v>5</v>
      </c>
      <c r="C689" s="3" t="s">
        <v>28</v>
      </c>
      <c r="D689" s="9" t="s">
        <v>3037</v>
      </c>
      <c r="E689" s="4">
        <v>1200</v>
      </c>
      <c r="F689" s="4">
        <v>28.15</v>
      </c>
      <c r="G689" s="16">
        <f t="shared" si="28"/>
        <v>33780</v>
      </c>
    </row>
    <row r="690" spans="2:7" x14ac:dyDescent="0.25">
      <c r="B690" s="3" t="s">
        <v>5</v>
      </c>
      <c r="C690" s="3" t="s">
        <v>28</v>
      </c>
      <c r="D690" s="9" t="s">
        <v>3038</v>
      </c>
      <c r="E690" s="4">
        <v>210</v>
      </c>
      <c r="F690" s="4">
        <v>32.56</v>
      </c>
      <c r="G690" s="16">
        <f t="shared" si="28"/>
        <v>6837.6</v>
      </c>
    </row>
    <row r="691" spans="2:7" x14ac:dyDescent="0.25">
      <c r="B691" s="3" t="s">
        <v>5</v>
      </c>
      <c r="C691" s="3" t="s">
        <v>28</v>
      </c>
      <c r="D691" s="9" t="s">
        <v>3039</v>
      </c>
      <c r="E691" s="4">
        <v>230</v>
      </c>
      <c r="F691" s="4">
        <v>37.409999999999997</v>
      </c>
      <c r="G691" s="16">
        <f t="shared" si="28"/>
        <v>8604.2999999999993</v>
      </c>
    </row>
    <row r="692" spans="2:7" x14ac:dyDescent="0.25">
      <c r="B692" s="3" t="s">
        <v>5</v>
      </c>
      <c r="C692" s="3" t="s">
        <v>28</v>
      </c>
      <c r="D692" s="9" t="s">
        <v>3040</v>
      </c>
      <c r="E692" s="4">
        <v>640</v>
      </c>
      <c r="F692" s="4">
        <v>47.9</v>
      </c>
      <c r="G692" s="16">
        <f t="shared" si="28"/>
        <v>30656</v>
      </c>
    </row>
    <row r="693" spans="2:7" x14ac:dyDescent="0.25">
      <c r="B693" s="3" t="s">
        <v>5</v>
      </c>
      <c r="C693" s="3" t="s">
        <v>36</v>
      </c>
      <c r="D693" s="9" t="s">
        <v>3041</v>
      </c>
      <c r="E693" s="4">
        <v>3</v>
      </c>
      <c r="F693" s="4">
        <v>452.22</v>
      </c>
      <c r="G693" s="16">
        <f t="shared" si="28"/>
        <v>1356.66</v>
      </c>
    </row>
    <row r="694" spans="2:7" x14ac:dyDescent="0.25">
      <c r="B694" s="5"/>
      <c r="C694" s="5"/>
      <c r="D694" s="10" t="s">
        <v>3042</v>
      </c>
      <c r="E694" s="4">
        <v>1</v>
      </c>
      <c r="F694" s="6">
        <f>SUM(G685:G693)</f>
        <v>392779.76</v>
      </c>
      <c r="G694" s="17">
        <f t="shared" si="28"/>
        <v>392779.76</v>
      </c>
    </row>
    <row r="695" spans="2:7" x14ac:dyDescent="0.25">
      <c r="B695" s="31" t="s">
        <v>4</v>
      </c>
      <c r="C695" s="82"/>
      <c r="D695" s="31" t="s">
        <v>3043</v>
      </c>
      <c r="E695" s="31">
        <f>E708</f>
        <v>1</v>
      </c>
      <c r="F695" s="32">
        <f>F708</f>
        <v>19741.349999999999</v>
      </c>
      <c r="G695" s="74">
        <f>G708</f>
        <v>19741.349999999999</v>
      </c>
    </row>
    <row r="696" spans="2:7" x14ac:dyDescent="0.25">
      <c r="B696" s="3" t="s">
        <v>5</v>
      </c>
      <c r="C696" s="3" t="s">
        <v>36</v>
      </c>
      <c r="D696" s="9" t="s">
        <v>3044</v>
      </c>
      <c r="E696" s="4">
        <v>55</v>
      </c>
      <c r="F696" s="4">
        <v>3.44</v>
      </c>
      <c r="G696" s="16">
        <f t="shared" ref="G696:G708" si="29">ROUND(E696*F696,2)</f>
        <v>189.2</v>
      </c>
    </row>
    <row r="697" spans="2:7" x14ac:dyDescent="0.25">
      <c r="B697" s="3" t="s">
        <v>5</v>
      </c>
      <c r="C697" s="3" t="s">
        <v>36</v>
      </c>
      <c r="D697" s="9" t="s">
        <v>3045</v>
      </c>
      <c r="E697" s="4">
        <v>7</v>
      </c>
      <c r="F697" s="4">
        <v>48.19</v>
      </c>
      <c r="G697" s="16">
        <f t="shared" si="29"/>
        <v>337.33</v>
      </c>
    </row>
    <row r="698" spans="2:7" x14ac:dyDescent="0.25">
      <c r="B698" s="3" t="s">
        <v>5</v>
      </c>
      <c r="C698" s="3" t="s">
        <v>54</v>
      </c>
      <c r="D698" s="9" t="s">
        <v>3046</v>
      </c>
      <c r="E698" s="4">
        <v>151</v>
      </c>
      <c r="F698" s="4">
        <v>40.28</v>
      </c>
      <c r="G698" s="16">
        <f t="shared" si="29"/>
        <v>6082.28</v>
      </c>
    </row>
    <row r="699" spans="2:7" x14ac:dyDescent="0.25">
      <c r="B699" s="3" t="s">
        <v>5</v>
      </c>
      <c r="C699" s="3" t="s">
        <v>54</v>
      </c>
      <c r="D699" s="9" t="s">
        <v>3047</v>
      </c>
      <c r="E699" s="4">
        <v>17</v>
      </c>
      <c r="F699" s="4">
        <v>47.11</v>
      </c>
      <c r="G699" s="16">
        <f t="shared" si="29"/>
        <v>800.87</v>
      </c>
    </row>
    <row r="700" spans="2:7" x14ac:dyDescent="0.25">
      <c r="B700" s="3" t="s">
        <v>5</v>
      </c>
      <c r="C700" s="3" t="s">
        <v>54</v>
      </c>
      <c r="D700" s="9" t="s">
        <v>3048</v>
      </c>
      <c r="E700" s="4">
        <v>17</v>
      </c>
      <c r="F700" s="4">
        <v>56.25</v>
      </c>
      <c r="G700" s="16">
        <f t="shared" si="29"/>
        <v>956.25</v>
      </c>
    </row>
    <row r="701" spans="2:7" x14ac:dyDescent="0.25">
      <c r="B701" s="3" t="s">
        <v>5</v>
      </c>
      <c r="C701" s="3" t="s">
        <v>54</v>
      </c>
      <c r="D701" s="9" t="s">
        <v>3049</v>
      </c>
      <c r="E701" s="4">
        <v>1</v>
      </c>
      <c r="F701" s="4">
        <v>63.72</v>
      </c>
      <c r="G701" s="16">
        <f t="shared" si="29"/>
        <v>63.72</v>
      </c>
    </row>
    <row r="702" spans="2:7" x14ac:dyDescent="0.25">
      <c r="B702" s="3" t="s">
        <v>5</v>
      </c>
      <c r="C702" s="3" t="s">
        <v>54</v>
      </c>
      <c r="D702" s="9" t="s">
        <v>3050</v>
      </c>
      <c r="E702" s="4">
        <v>1</v>
      </c>
      <c r="F702" s="4">
        <v>85.66</v>
      </c>
      <c r="G702" s="16">
        <f t="shared" si="29"/>
        <v>85.66</v>
      </c>
    </row>
    <row r="703" spans="2:7" x14ac:dyDescent="0.25">
      <c r="B703" s="3" t="s">
        <v>5</v>
      </c>
      <c r="C703" s="3" t="s">
        <v>54</v>
      </c>
      <c r="D703" s="9" t="s">
        <v>3051</v>
      </c>
      <c r="E703" s="4">
        <v>2</v>
      </c>
      <c r="F703" s="4">
        <v>114.6</v>
      </c>
      <c r="G703" s="16">
        <f t="shared" si="29"/>
        <v>229.2</v>
      </c>
    </row>
    <row r="704" spans="2:7" x14ac:dyDescent="0.25">
      <c r="B704" s="3" t="s">
        <v>5</v>
      </c>
      <c r="C704" s="3" t="s">
        <v>2955</v>
      </c>
      <c r="D704" s="9" t="s">
        <v>3052</v>
      </c>
      <c r="E704" s="4">
        <v>1</v>
      </c>
      <c r="F704" s="4">
        <v>1272</v>
      </c>
      <c r="G704" s="16">
        <f t="shared" si="29"/>
        <v>1272</v>
      </c>
    </row>
    <row r="705" spans="2:7" x14ac:dyDescent="0.25">
      <c r="B705" s="3" t="s">
        <v>5</v>
      </c>
      <c r="C705" s="3" t="s">
        <v>2955</v>
      </c>
      <c r="D705" s="9" t="s">
        <v>3053</v>
      </c>
      <c r="E705" s="4">
        <v>4</v>
      </c>
      <c r="F705" s="4">
        <v>667.47</v>
      </c>
      <c r="G705" s="16">
        <f t="shared" si="29"/>
        <v>2669.88</v>
      </c>
    </row>
    <row r="706" spans="2:7" x14ac:dyDescent="0.25">
      <c r="B706" s="3" t="s">
        <v>5</v>
      </c>
      <c r="C706" s="3" t="s">
        <v>2955</v>
      </c>
      <c r="D706" s="9" t="s">
        <v>3054</v>
      </c>
      <c r="E706" s="4">
        <v>3</v>
      </c>
      <c r="F706" s="4">
        <v>856.52</v>
      </c>
      <c r="G706" s="16">
        <f t="shared" si="29"/>
        <v>2569.56</v>
      </c>
    </row>
    <row r="707" spans="2:7" x14ac:dyDescent="0.25">
      <c r="B707" s="3" t="s">
        <v>5</v>
      </c>
      <c r="C707" s="3" t="s">
        <v>2955</v>
      </c>
      <c r="D707" s="9" t="s">
        <v>3055</v>
      </c>
      <c r="E707" s="4">
        <v>4</v>
      </c>
      <c r="F707" s="4">
        <v>1121.3499999999999</v>
      </c>
      <c r="G707" s="16">
        <f t="shared" si="29"/>
        <v>4485.3999999999996</v>
      </c>
    </row>
    <row r="708" spans="2:7" x14ac:dyDescent="0.25">
      <c r="B708" s="5"/>
      <c r="C708" s="5"/>
      <c r="D708" s="10" t="s">
        <v>3056</v>
      </c>
      <c r="E708" s="4">
        <v>1</v>
      </c>
      <c r="F708" s="6">
        <f>SUM(G696:G707)</f>
        <v>19741.349999999999</v>
      </c>
      <c r="G708" s="17">
        <f t="shared" si="29"/>
        <v>19741.349999999999</v>
      </c>
    </row>
    <row r="709" spans="2:7" x14ac:dyDescent="0.25">
      <c r="B709" s="31" t="s">
        <v>4</v>
      </c>
      <c r="C709" s="82"/>
      <c r="D709" s="31" t="s">
        <v>3057</v>
      </c>
      <c r="E709" s="31">
        <f>E723</f>
        <v>1</v>
      </c>
      <c r="F709" s="32">
        <f>F723</f>
        <v>34745.42</v>
      </c>
      <c r="G709" s="74">
        <f>G723</f>
        <v>34745.42</v>
      </c>
    </row>
    <row r="710" spans="2:7" x14ac:dyDescent="0.25">
      <c r="B710" s="3" t="s">
        <v>5</v>
      </c>
      <c r="C710" s="3" t="s">
        <v>36</v>
      </c>
      <c r="D710" s="9" t="s">
        <v>3058</v>
      </c>
      <c r="E710" s="4">
        <v>1</v>
      </c>
      <c r="F710" s="4">
        <v>1734.65</v>
      </c>
      <c r="G710" s="16">
        <f t="shared" ref="G710:G723" si="30">ROUND(E710*F710,2)</f>
        <v>1734.65</v>
      </c>
    </row>
    <row r="711" spans="2:7" x14ac:dyDescent="0.25">
      <c r="B711" s="3" t="s">
        <v>5</v>
      </c>
      <c r="C711" s="3" t="s">
        <v>36</v>
      </c>
      <c r="D711" s="9" t="s">
        <v>3059</v>
      </c>
      <c r="E711" s="4">
        <v>4</v>
      </c>
      <c r="F711" s="4">
        <v>86.56</v>
      </c>
      <c r="G711" s="16">
        <f t="shared" si="30"/>
        <v>346.24</v>
      </c>
    </row>
    <row r="712" spans="2:7" x14ac:dyDescent="0.25">
      <c r="B712" s="3" t="s">
        <v>5</v>
      </c>
      <c r="C712" s="3" t="s">
        <v>36</v>
      </c>
      <c r="D712" s="9" t="s">
        <v>3060</v>
      </c>
      <c r="E712" s="4">
        <v>1</v>
      </c>
      <c r="F712" s="4">
        <v>86.56</v>
      </c>
      <c r="G712" s="16">
        <f t="shared" si="30"/>
        <v>86.56</v>
      </c>
    </row>
    <row r="713" spans="2:7" x14ac:dyDescent="0.25">
      <c r="B713" s="3" t="s">
        <v>5</v>
      </c>
      <c r="C713" s="3" t="s">
        <v>36</v>
      </c>
      <c r="D713" s="9" t="s">
        <v>3061</v>
      </c>
      <c r="E713" s="4">
        <v>1</v>
      </c>
      <c r="F713" s="4">
        <v>86.56</v>
      </c>
      <c r="G713" s="16">
        <f t="shared" si="30"/>
        <v>86.56</v>
      </c>
    </row>
    <row r="714" spans="2:7" x14ac:dyDescent="0.25">
      <c r="B714" s="3" t="s">
        <v>5</v>
      </c>
      <c r="C714" s="3" t="s">
        <v>36</v>
      </c>
      <c r="D714" s="9" t="s">
        <v>3062</v>
      </c>
      <c r="E714" s="4">
        <v>9</v>
      </c>
      <c r="F714" s="4">
        <v>105.7</v>
      </c>
      <c r="G714" s="16">
        <f t="shared" si="30"/>
        <v>951.3</v>
      </c>
    </row>
    <row r="715" spans="2:7" x14ac:dyDescent="0.25">
      <c r="B715" s="3" t="s">
        <v>5</v>
      </c>
      <c r="C715" s="3" t="s">
        <v>36</v>
      </c>
      <c r="D715" s="9" t="s">
        <v>3063</v>
      </c>
      <c r="E715" s="4">
        <v>1</v>
      </c>
      <c r="F715" s="4">
        <v>3833.34</v>
      </c>
      <c r="G715" s="16">
        <f t="shared" si="30"/>
        <v>3833.34</v>
      </c>
    </row>
    <row r="716" spans="2:7" x14ac:dyDescent="0.25">
      <c r="B716" s="3" t="s">
        <v>5</v>
      </c>
      <c r="C716" s="3" t="s">
        <v>54</v>
      </c>
      <c r="D716" s="9" t="s">
        <v>3064</v>
      </c>
      <c r="E716" s="4">
        <v>1</v>
      </c>
      <c r="F716" s="4">
        <v>2181.94</v>
      </c>
      <c r="G716" s="16">
        <f t="shared" si="30"/>
        <v>2181.94</v>
      </c>
    </row>
    <row r="717" spans="2:7" x14ac:dyDescent="0.25">
      <c r="B717" s="3" t="s">
        <v>5</v>
      </c>
      <c r="C717" s="3" t="s">
        <v>2955</v>
      </c>
      <c r="D717" s="9" t="s">
        <v>3065</v>
      </c>
      <c r="E717" s="4">
        <v>1</v>
      </c>
      <c r="F717" s="4">
        <v>2394.46</v>
      </c>
      <c r="G717" s="16">
        <f t="shared" si="30"/>
        <v>2394.46</v>
      </c>
    </row>
    <row r="718" spans="2:7" x14ac:dyDescent="0.25">
      <c r="B718" s="3" t="s">
        <v>5</v>
      </c>
      <c r="C718" s="3" t="s">
        <v>36</v>
      </c>
      <c r="D718" s="9" t="s">
        <v>3066</v>
      </c>
      <c r="E718" s="4">
        <v>9</v>
      </c>
      <c r="F718" s="4">
        <v>907.52</v>
      </c>
      <c r="G718" s="16">
        <f t="shared" si="30"/>
        <v>8167.68</v>
      </c>
    </row>
    <row r="719" spans="2:7" x14ac:dyDescent="0.25">
      <c r="B719" s="3" t="s">
        <v>5</v>
      </c>
      <c r="C719" s="3" t="s">
        <v>36</v>
      </c>
      <c r="D719" s="9" t="s">
        <v>3067</v>
      </c>
      <c r="E719" s="4">
        <v>11</v>
      </c>
      <c r="F719" s="4">
        <v>968.88</v>
      </c>
      <c r="G719" s="16">
        <f t="shared" si="30"/>
        <v>10657.68</v>
      </c>
    </row>
    <row r="720" spans="2:7" x14ac:dyDescent="0.25">
      <c r="B720" s="3" t="s">
        <v>5</v>
      </c>
      <c r="C720" s="3" t="s">
        <v>36</v>
      </c>
      <c r="D720" s="9" t="s">
        <v>3068</v>
      </c>
      <c r="E720" s="4">
        <v>2</v>
      </c>
      <c r="F720" s="4">
        <v>1030.24</v>
      </c>
      <c r="G720" s="16">
        <f t="shared" si="30"/>
        <v>2060.48</v>
      </c>
    </row>
    <row r="721" spans="2:7" x14ac:dyDescent="0.25">
      <c r="B721" s="3" t="s">
        <v>5</v>
      </c>
      <c r="C721" s="3" t="s">
        <v>36</v>
      </c>
      <c r="D721" s="9" t="s">
        <v>3069</v>
      </c>
      <c r="E721" s="4">
        <v>1</v>
      </c>
      <c r="F721" s="4">
        <v>1091.58</v>
      </c>
      <c r="G721" s="16">
        <f t="shared" si="30"/>
        <v>1091.58</v>
      </c>
    </row>
    <row r="722" spans="2:7" x14ac:dyDescent="0.25">
      <c r="B722" s="3" t="s">
        <v>5</v>
      </c>
      <c r="C722" s="3" t="s">
        <v>36</v>
      </c>
      <c r="D722" s="9" t="s">
        <v>3070</v>
      </c>
      <c r="E722" s="4">
        <v>1</v>
      </c>
      <c r="F722" s="4">
        <v>1152.95</v>
      </c>
      <c r="G722" s="16">
        <f t="shared" si="30"/>
        <v>1152.95</v>
      </c>
    </row>
    <row r="723" spans="2:7" x14ac:dyDescent="0.25">
      <c r="B723" s="5"/>
      <c r="C723" s="5"/>
      <c r="D723" s="10" t="s">
        <v>3071</v>
      </c>
      <c r="E723" s="4">
        <v>1</v>
      </c>
      <c r="F723" s="6">
        <f>SUM(G710:G722)</f>
        <v>34745.42</v>
      </c>
      <c r="G723" s="17">
        <f t="shared" si="30"/>
        <v>34745.42</v>
      </c>
    </row>
    <row r="724" spans="2:7" x14ac:dyDescent="0.25">
      <c r="B724" s="31" t="s">
        <v>4</v>
      </c>
      <c r="C724" s="82"/>
      <c r="D724" s="31" t="s">
        <v>3072</v>
      </c>
      <c r="E724" s="31">
        <f>E733</f>
        <v>1</v>
      </c>
      <c r="F724" s="32">
        <f>F733</f>
        <v>139524.12</v>
      </c>
      <c r="G724" s="74">
        <f>G733</f>
        <v>139524.12</v>
      </c>
    </row>
    <row r="725" spans="2:7" x14ac:dyDescent="0.25">
      <c r="B725" s="3" t="s">
        <v>5</v>
      </c>
      <c r="C725" s="3" t="s">
        <v>54</v>
      </c>
      <c r="D725" s="9" t="s">
        <v>3073</v>
      </c>
      <c r="E725" s="4">
        <v>40</v>
      </c>
      <c r="F725" s="4">
        <v>75.19</v>
      </c>
      <c r="G725" s="16">
        <f t="shared" ref="G725:G733" si="31">ROUND(E725*F725,2)</f>
        <v>3007.6</v>
      </c>
    </row>
    <row r="726" spans="2:7" x14ac:dyDescent="0.25">
      <c r="B726" s="3" t="s">
        <v>5</v>
      </c>
      <c r="C726" s="3" t="s">
        <v>54</v>
      </c>
      <c r="D726" s="9" t="s">
        <v>3074</v>
      </c>
      <c r="E726" s="4">
        <v>600</v>
      </c>
      <c r="F726" s="4">
        <v>75.19</v>
      </c>
      <c r="G726" s="16">
        <f t="shared" si="31"/>
        <v>45114</v>
      </c>
    </row>
    <row r="727" spans="2:7" x14ac:dyDescent="0.25">
      <c r="B727" s="3" t="s">
        <v>5</v>
      </c>
      <c r="C727" s="3" t="s">
        <v>54</v>
      </c>
      <c r="D727" s="9" t="s">
        <v>3075</v>
      </c>
      <c r="E727" s="4">
        <v>40</v>
      </c>
      <c r="F727" s="4">
        <v>75.19</v>
      </c>
      <c r="G727" s="16">
        <f t="shared" si="31"/>
        <v>3007.6</v>
      </c>
    </row>
    <row r="728" spans="2:7" x14ac:dyDescent="0.25">
      <c r="B728" s="3" t="s">
        <v>5</v>
      </c>
      <c r="C728" s="3" t="s">
        <v>54</v>
      </c>
      <c r="D728" s="9" t="s">
        <v>3076</v>
      </c>
      <c r="E728" s="4">
        <v>600</v>
      </c>
      <c r="F728" s="4">
        <v>75.19</v>
      </c>
      <c r="G728" s="16">
        <f t="shared" si="31"/>
        <v>45114</v>
      </c>
    </row>
    <row r="729" spans="2:7" x14ac:dyDescent="0.25">
      <c r="B729" s="3" t="s">
        <v>5</v>
      </c>
      <c r="C729" s="3" t="s">
        <v>54</v>
      </c>
      <c r="D729" s="9" t="s">
        <v>3077</v>
      </c>
      <c r="E729" s="4">
        <v>375</v>
      </c>
      <c r="F729" s="4">
        <v>75.19</v>
      </c>
      <c r="G729" s="16">
        <f t="shared" si="31"/>
        <v>28196.25</v>
      </c>
    </row>
    <row r="730" spans="2:7" x14ac:dyDescent="0.25">
      <c r="B730" s="3" t="s">
        <v>5</v>
      </c>
      <c r="C730" s="3" t="s">
        <v>54</v>
      </c>
      <c r="D730" s="9" t="s">
        <v>3078</v>
      </c>
      <c r="E730" s="4">
        <v>40</v>
      </c>
      <c r="F730" s="4">
        <v>75.19</v>
      </c>
      <c r="G730" s="16">
        <f t="shared" si="31"/>
        <v>3007.6</v>
      </c>
    </row>
    <row r="731" spans="2:7" x14ac:dyDescent="0.25">
      <c r="B731" s="3" t="s">
        <v>5</v>
      </c>
      <c r="C731" s="3" t="s">
        <v>54</v>
      </c>
      <c r="D731" s="9" t="s">
        <v>3079</v>
      </c>
      <c r="E731" s="4">
        <v>23</v>
      </c>
      <c r="F731" s="4">
        <v>447.57</v>
      </c>
      <c r="G731" s="16">
        <f t="shared" si="31"/>
        <v>10294.11</v>
      </c>
    </row>
    <row r="732" spans="2:7" x14ac:dyDescent="0.25">
      <c r="B732" s="3" t="s">
        <v>5</v>
      </c>
      <c r="C732" s="3" t="s">
        <v>36</v>
      </c>
      <c r="D732" s="9" t="s">
        <v>3080</v>
      </c>
      <c r="E732" s="4">
        <v>34</v>
      </c>
      <c r="F732" s="4">
        <v>52.44</v>
      </c>
      <c r="G732" s="16">
        <f t="shared" si="31"/>
        <v>1782.96</v>
      </c>
    </row>
    <row r="733" spans="2:7" x14ac:dyDescent="0.25">
      <c r="B733" s="5"/>
      <c r="C733" s="5"/>
      <c r="D733" s="10" t="s">
        <v>3081</v>
      </c>
      <c r="E733" s="4">
        <v>1</v>
      </c>
      <c r="F733" s="6">
        <f>SUM(G725:G732)</f>
        <v>139524.12</v>
      </c>
      <c r="G733" s="17">
        <f t="shared" si="31"/>
        <v>139524.12</v>
      </c>
    </row>
    <row r="734" spans="2:7" ht="24" x14ac:dyDescent="0.25">
      <c r="B734" s="31" t="s">
        <v>4</v>
      </c>
      <c r="C734" s="82" t="s">
        <v>721</v>
      </c>
      <c r="D734" s="84" t="s">
        <v>3082</v>
      </c>
      <c r="E734" s="31">
        <f>E772</f>
        <v>1</v>
      </c>
      <c r="F734" s="32">
        <f>F772</f>
        <v>817722.44</v>
      </c>
      <c r="G734" s="74">
        <f>G772</f>
        <v>817722.44</v>
      </c>
    </row>
    <row r="735" spans="2:7" ht="22.5" x14ac:dyDescent="0.25">
      <c r="B735" s="3" t="s">
        <v>5</v>
      </c>
      <c r="C735" s="3" t="s">
        <v>313</v>
      </c>
      <c r="D735" s="9" t="s">
        <v>3083</v>
      </c>
      <c r="E735" s="4">
        <v>50</v>
      </c>
      <c r="F735" s="4">
        <v>1729.71</v>
      </c>
      <c r="G735" s="16">
        <f t="shared" ref="G735:G772" si="32">ROUND(E735*F735,2)</f>
        <v>86485.5</v>
      </c>
    </row>
    <row r="736" spans="2:7" ht="22.5" x14ac:dyDescent="0.25">
      <c r="B736" s="3" t="s">
        <v>5</v>
      </c>
      <c r="C736" s="3" t="s">
        <v>313</v>
      </c>
      <c r="D736" s="9" t="s">
        <v>3083</v>
      </c>
      <c r="E736" s="4">
        <v>10</v>
      </c>
      <c r="F736" s="4">
        <v>4702.68</v>
      </c>
      <c r="G736" s="16">
        <f t="shared" si="32"/>
        <v>47026.8</v>
      </c>
    </row>
    <row r="737" spans="2:7" ht="22.5" x14ac:dyDescent="0.25">
      <c r="B737" s="3" t="s">
        <v>5</v>
      </c>
      <c r="C737" s="3" t="s">
        <v>313</v>
      </c>
      <c r="D737" s="9" t="s">
        <v>3083</v>
      </c>
      <c r="E737" s="4">
        <v>22</v>
      </c>
      <c r="F737" s="4">
        <v>4161.8100000000004</v>
      </c>
      <c r="G737" s="16">
        <f t="shared" si="32"/>
        <v>91559.82</v>
      </c>
    </row>
    <row r="738" spans="2:7" ht="22.5" x14ac:dyDescent="0.25">
      <c r="B738" s="3" t="s">
        <v>5</v>
      </c>
      <c r="C738" s="3" t="s">
        <v>313</v>
      </c>
      <c r="D738" s="9" t="s">
        <v>3083</v>
      </c>
      <c r="E738" s="4">
        <v>46</v>
      </c>
      <c r="F738" s="4">
        <v>1279.71</v>
      </c>
      <c r="G738" s="16">
        <f t="shared" si="32"/>
        <v>58866.66</v>
      </c>
    </row>
    <row r="739" spans="2:7" ht="22.5" x14ac:dyDescent="0.25">
      <c r="B739" s="3" t="s">
        <v>5</v>
      </c>
      <c r="C739" s="3" t="s">
        <v>313</v>
      </c>
      <c r="D739" s="9" t="s">
        <v>3083</v>
      </c>
      <c r="E739" s="4">
        <v>51</v>
      </c>
      <c r="F739" s="4">
        <v>2082.21</v>
      </c>
      <c r="G739" s="16">
        <f t="shared" si="32"/>
        <v>106192.71</v>
      </c>
    </row>
    <row r="740" spans="2:7" ht="22.5" x14ac:dyDescent="0.25">
      <c r="B740" s="3" t="s">
        <v>5</v>
      </c>
      <c r="C740" s="3" t="s">
        <v>313</v>
      </c>
      <c r="D740" s="9" t="s">
        <v>3083</v>
      </c>
      <c r="E740" s="4">
        <v>7</v>
      </c>
      <c r="F740" s="4">
        <v>2322.21</v>
      </c>
      <c r="G740" s="16">
        <f t="shared" si="32"/>
        <v>16255.47</v>
      </c>
    </row>
    <row r="741" spans="2:7" x14ac:dyDescent="0.25">
      <c r="B741" s="3" t="s">
        <v>5</v>
      </c>
      <c r="C741" s="3" t="s">
        <v>313</v>
      </c>
      <c r="D741" s="9" t="s">
        <v>3084</v>
      </c>
      <c r="E741" s="4">
        <v>6</v>
      </c>
      <c r="F741" s="4">
        <v>10493.05</v>
      </c>
      <c r="G741" s="16">
        <f t="shared" si="32"/>
        <v>62958.3</v>
      </c>
    </row>
    <row r="742" spans="2:7" x14ac:dyDescent="0.25">
      <c r="B742" s="3" t="s">
        <v>5</v>
      </c>
      <c r="C742" s="3" t="s">
        <v>313</v>
      </c>
      <c r="D742" s="9" t="s">
        <v>3085</v>
      </c>
      <c r="E742" s="4">
        <v>6</v>
      </c>
      <c r="F742" s="4">
        <v>10377.15</v>
      </c>
      <c r="G742" s="16">
        <f t="shared" si="32"/>
        <v>62262.9</v>
      </c>
    </row>
    <row r="743" spans="2:7" x14ac:dyDescent="0.25">
      <c r="B743" s="3" t="s">
        <v>5</v>
      </c>
      <c r="C743" s="3" t="s">
        <v>313</v>
      </c>
      <c r="D743" s="9" t="s">
        <v>3086</v>
      </c>
      <c r="E743" s="4">
        <v>138</v>
      </c>
      <c r="F743" s="4">
        <v>99</v>
      </c>
      <c r="G743" s="16">
        <f t="shared" si="32"/>
        <v>13662</v>
      </c>
    </row>
    <row r="744" spans="2:7" x14ac:dyDescent="0.25">
      <c r="B744" s="3" t="s">
        <v>5</v>
      </c>
      <c r="C744" s="3" t="s">
        <v>313</v>
      </c>
      <c r="D744" s="9" t="s">
        <v>3087</v>
      </c>
      <c r="E744" s="4">
        <v>8</v>
      </c>
      <c r="F744" s="4">
        <v>361</v>
      </c>
      <c r="G744" s="16">
        <f t="shared" si="32"/>
        <v>2888</v>
      </c>
    </row>
    <row r="745" spans="2:7" x14ac:dyDescent="0.25">
      <c r="B745" s="3" t="s">
        <v>5</v>
      </c>
      <c r="C745" s="3" t="s">
        <v>313</v>
      </c>
      <c r="D745" s="9" t="s">
        <v>3088</v>
      </c>
      <c r="E745" s="4">
        <v>179</v>
      </c>
      <c r="F745" s="4">
        <v>48.5</v>
      </c>
      <c r="G745" s="16">
        <f t="shared" si="32"/>
        <v>8681.5</v>
      </c>
    </row>
    <row r="746" spans="2:7" x14ac:dyDescent="0.25">
      <c r="B746" s="3" t="s">
        <v>5</v>
      </c>
      <c r="C746" s="3" t="s">
        <v>313</v>
      </c>
      <c r="D746" s="9" t="s">
        <v>3089</v>
      </c>
      <c r="E746" s="4">
        <v>179</v>
      </c>
      <c r="F746" s="4">
        <v>6.5</v>
      </c>
      <c r="G746" s="16">
        <f t="shared" si="32"/>
        <v>1163.5</v>
      </c>
    </row>
    <row r="747" spans="2:7" x14ac:dyDescent="0.25">
      <c r="B747" s="3" t="s">
        <v>5</v>
      </c>
      <c r="C747" s="3" t="s">
        <v>313</v>
      </c>
      <c r="D747" s="9" t="s">
        <v>3090</v>
      </c>
      <c r="E747" s="4">
        <v>25</v>
      </c>
      <c r="F747" s="4">
        <v>25.5</v>
      </c>
      <c r="G747" s="16">
        <f t="shared" si="32"/>
        <v>637.5</v>
      </c>
    </row>
    <row r="748" spans="2:7" x14ac:dyDescent="0.25">
      <c r="B748" s="3" t="s">
        <v>5</v>
      </c>
      <c r="C748" s="3" t="s">
        <v>313</v>
      </c>
      <c r="D748" s="9" t="s">
        <v>3091</v>
      </c>
      <c r="E748" s="4">
        <v>21</v>
      </c>
      <c r="F748" s="4">
        <v>65</v>
      </c>
      <c r="G748" s="16">
        <f t="shared" si="32"/>
        <v>1365</v>
      </c>
    </row>
    <row r="749" spans="2:7" ht="22.5" x14ac:dyDescent="0.25">
      <c r="B749" s="3" t="s">
        <v>5</v>
      </c>
      <c r="C749" s="3" t="s">
        <v>313</v>
      </c>
      <c r="D749" s="9" t="s">
        <v>2940</v>
      </c>
      <c r="E749" s="4">
        <v>158</v>
      </c>
      <c r="F749" s="4">
        <v>3</v>
      </c>
      <c r="G749" s="16">
        <f t="shared" si="32"/>
        <v>474</v>
      </c>
    </row>
    <row r="750" spans="2:7" x14ac:dyDescent="0.25">
      <c r="B750" s="3" t="s">
        <v>5</v>
      </c>
      <c r="C750" s="3" t="s">
        <v>313</v>
      </c>
      <c r="D750" s="9" t="s">
        <v>3092</v>
      </c>
      <c r="E750" s="4">
        <v>11</v>
      </c>
      <c r="F750" s="4">
        <v>1500</v>
      </c>
      <c r="G750" s="16">
        <f t="shared" si="32"/>
        <v>16500</v>
      </c>
    </row>
    <row r="751" spans="2:7" x14ac:dyDescent="0.25">
      <c r="B751" s="3" t="s">
        <v>5</v>
      </c>
      <c r="C751" s="3" t="s">
        <v>313</v>
      </c>
      <c r="D751" s="9" t="s">
        <v>3093</v>
      </c>
      <c r="E751" s="4">
        <v>50</v>
      </c>
      <c r="F751" s="4">
        <v>208.97</v>
      </c>
      <c r="G751" s="16">
        <f t="shared" si="32"/>
        <v>10448.5</v>
      </c>
    </row>
    <row r="752" spans="2:7" x14ac:dyDescent="0.25">
      <c r="B752" s="3" t="s">
        <v>5</v>
      </c>
      <c r="C752" s="3" t="s">
        <v>313</v>
      </c>
      <c r="D752" s="9" t="s">
        <v>3094</v>
      </c>
      <c r="E752" s="4">
        <v>58</v>
      </c>
      <c r="F752" s="4">
        <v>245.03</v>
      </c>
      <c r="G752" s="16">
        <f t="shared" si="32"/>
        <v>14211.74</v>
      </c>
    </row>
    <row r="753" spans="2:7" ht="22.5" x14ac:dyDescent="0.25">
      <c r="B753" s="3" t="s">
        <v>5</v>
      </c>
      <c r="C753" s="3" t="s">
        <v>313</v>
      </c>
      <c r="D753" s="9" t="s">
        <v>3095</v>
      </c>
      <c r="E753" s="4">
        <v>32</v>
      </c>
      <c r="F753" s="4">
        <v>675.8</v>
      </c>
      <c r="G753" s="16">
        <f t="shared" si="32"/>
        <v>21625.599999999999</v>
      </c>
    </row>
    <row r="754" spans="2:7" x14ac:dyDescent="0.25">
      <c r="B754" s="3" t="s">
        <v>5</v>
      </c>
      <c r="C754" s="3" t="s">
        <v>313</v>
      </c>
      <c r="D754" s="9" t="s">
        <v>3096</v>
      </c>
      <c r="E754" s="4">
        <v>12</v>
      </c>
      <c r="F754" s="4">
        <v>615.55999999999995</v>
      </c>
      <c r="G754" s="16">
        <f t="shared" si="32"/>
        <v>7386.72</v>
      </c>
    </row>
    <row r="755" spans="2:7" x14ac:dyDescent="0.25">
      <c r="B755" s="3" t="s">
        <v>5</v>
      </c>
      <c r="C755" s="3" t="s">
        <v>313</v>
      </c>
      <c r="D755" s="9" t="s">
        <v>3097</v>
      </c>
      <c r="E755" s="4">
        <v>71</v>
      </c>
      <c r="F755" s="4">
        <v>280.87</v>
      </c>
      <c r="G755" s="16">
        <f t="shared" si="32"/>
        <v>19941.77</v>
      </c>
    </row>
    <row r="756" spans="2:7" x14ac:dyDescent="0.25">
      <c r="B756" s="3" t="s">
        <v>5</v>
      </c>
      <c r="C756" s="3" t="s">
        <v>313</v>
      </c>
      <c r="D756" s="9" t="s">
        <v>3098</v>
      </c>
      <c r="E756" s="4">
        <v>11</v>
      </c>
      <c r="F756" s="4">
        <v>186.91</v>
      </c>
      <c r="G756" s="16">
        <f t="shared" si="32"/>
        <v>2056.0100000000002</v>
      </c>
    </row>
    <row r="757" spans="2:7" x14ac:dyDescent="0.25">
      <c r="B757" s="3" t="s">
        <v>5</v>
      </c>
      <c r="C757" s="3" t="s">
        <v>313</v>
      </c>
      <c r="D757" s="9" t="s">
        <v>3099</v>
      </c>
      <c r="E757" s="4">
        <v>8</v>
      </c>
      <c r="F757" s="4">
        <v>281.5</v>
      </c>
      <c r="G757" s="16">
        <f t="shared" si="32"/>
        <v>2252</v>
      </c>
    </row>
    <row r="758" spans="2:7" ht="22.5" x14ac:dyDescent="0.25">
      <c r="B758" s="3" t="s">
        <v>5</v>
      </c>
      <c r="C758" s="3" t="s">
        <v>313</v>
      </c>
      <c r="D758" s="9" t="s">
        <v>3100</v>
      </c>
      <c r="E758" s="4">
        <v>140</v>
      </c>
      <c r="F758" s="4">
        <v>209.09</v>
      </c>
      <c r="G758" s="16">
        <f t="shared" si="32"/>
        <v>29272.6</v>
      </c>
    </row>
    <row r="759" spans="2:7" x14ac:dyDescent="0.25">
      <c r="B759" s="3" t="s">
        <v>5</v>
      </c>
      <c r="C759" s="3" t="s">
        <v>313</v>
      </c>
      <c r="D759" s="9" t="s">
        <v>3101</v>
      </c>
      <c r="E759" s="4">
        <v>1</v>
      </c>
      <c r="F759" s="4">
        <v>2234.2800000000002</v>
      </c>
      <c r="G759" s="16">
        <f t="shared" si="32"/>
        <v>2234.2800000000002</v>
      </c>
    </row>
    <row r="760" spans="2:7" ht="22.5" x14ac:dyDescent="0.25">
      <c r="B760" s="3" t="s">
        <v>5</v>
      </c>
      <c r="C760" s="3" t="s">
        <v>313</v>
      </c>
      <c r="D760" s="9" t="s">
        <v>3102</v>
      </c>
      <c r="E760" s="4">
        <v>1</v>
      </c>
      <c r="F760" s="4">
        <v>2175</v>
      </c>
      <c r="G760" s="16">
        <f t="shared" si="32"/>
        <v>2175</v>
      </c>
    </row>
    <row r="761" spans="2:7" x14ac:dyDescent="0.25">
      <c r="B761" s="3" t="s">
        <v>5</v>
      </c>
      <c r="C761" s="3" t="s">
        <v>313</v>
      </c>
      <c r="D761" s="9" t="s">
        <v>3103</v>
      </c>
      <c r="E761" s="4">
        <v>1</v>
      </c>
      <c r="F761" s="4">
        <v>6283.35</v>
      </c>
      <c r="G761" s="16">
        <f t="shared" si="32"/>
        <v>6283.35</v>
      </c>
    </row>
    <row r="762" spans="2:7" x14ac:dyDescent="0.25">
      <c r="B762" s="3" t="s">
        <v>5</v>
      </c>
      <c r="C762" s="3" t="s">
        <v>313</v>
      </c>
      <c r="D762" s="9" t="s">
        <v>3104</v>
      </c>
      <c r="E762" s="4">
        <v>25</v>
      </c>
      <c r="F762" s="4">
        <v>460.63</v>
      </c>
      <c r="G762" s="16">
        <f t="shared" si="32"/>
        <v>11515.75</v>
      </c>
    </row>
    <row r="763" spans="2:7" x14ac:dyDescent="0.25">
      <c r="B763" s="3" t="s">
        <v>5</v>
      </c>
      <c r="C763" s="3" t="s">
        <v>313</v>
      </c>
      <c r="D763" s="9" t="s">
        <v>3105</v>
      </c>
      <c r="E763" s="4">
        <v>25</v>
      </c>
      <c r="F763" s="4">
        <v>324.37</v>
      </c>
      <c r="G763" s="16">
        <f t="shared" si="32"/>
        <v>8109.25</v>
      </c>
    </row>
    <row r="764" spans="2:7" x14ac:dyDescent="0.25">
      <c r="B764" s="3" t="s">
        <v>5</v>
      </c>
      <c r="C764" s="3" t="s">
        <v>313</v>
      </c>
      <c r="D764" s="9" t="s">
        <v>3106</v>
      </c>
      <c r="E764" s="4">
        <v>15</v>
      </c>
      <c r="F764" s="4">
        <v>105.18</v>
      </c>
      <c r="G764" s="16">
        <f t="shared" si="32"/>
        <v>1577.7</v>
      </c>
    </row>
    <row r="765" spans="2:7" x14ac:dyDescent="0.25">
      <c r="B765" s="3" t="s">
        <v>5</v>
      </c>
      <c r="C765" s="3" t="s">
        <v>313</v>
      </c>
      <c r="D765" s="9" t="s">
        <v>3107</v>
      </c>
      <c r="E765" s="4">
        <v>1</v>
      </c>
      <c r="F765" s="4">
        <v>3628.11</v>
      </c>
      <c r="G765" s="16">
        <f t="shared" si="32"/>
        <v>3628.11</v>
      </c>
    </row>
    <row r="766" spans="2:7" x14ac:dyDescent="0.25">
      <c r="B766" s="3" t="s">
        <v>5</v>
      </c>
      <c r="C766" s="3" t="s">
        <v>313</v>
      </c>
      <c r="D766" s="9" t="s">
        <v>3108</v>
      </c>
      <c r="E766" s="4">
        <v>1</v>
      </c>
      <c r="F766" s="4">
        <v>4802.9399999999996</v>
      </c>
      <c r="G766" s="16">
        <f t="shared" si="32"/>
        <v>4802.9399999999996</v>
      </c>
    </row>
    <row r="767" spans="2:7" ht="22.5" x14ac:dyDescent="0.25">
      <c r="B767" s="3" t="s">
        <v>5</v>
      </c>
      <c r="C767" s="3" t="s">
        <v>313</v>
      </c>
      <c r="D767" s="9" t="s">
        <v>3109</v>
      </c>
      <c r="E767" s="4">
        <v>1</v>
      </c>
      <c r="F767" s="4">
        <v>7580.22</v>
      </c>
      <c r="G767" s="16">
        <f t="shared" si="32"/>
        <v>7580.22</v>
      </c>
    </row>
    <row r="768" spans="2:7" x14ac:dyDescent="0.25">
      <c r="B768" s="3" t="s">
        <v>5</v>
      </c>
      <c r="C768" s="3" t="s">
        <v>36</v>
      </c>
      <c r="D768" s="9" t="s">
        <v>3110</v>
      </c>
      <c r="E768" s="4">
        <v>12</v>
      </c>
      <c r="F768" s="4">
        <v>540.05999999999995</v>
      </c>
      <c r="G768" s="16">
        <f t="shared" si="32"/>
        <v>6480.72</v>
      </c>
    </row>
    <row r="769" spans="2:7" x14ac:dyDescent="0.25">
      <c r="B769" s="3" t="s">
        <v>5</v>
      </c>
      <c r="C769" s="3" t="s">
        <v>36</v>
      </c>
      <c r="D769" s="9" t="s">
        <v>3111</v>
      </c>
      <c r="E769" s="4">
        <v>48</v>
      </c>
      <c r="F769" s="4">
        <v>71.13</v>
      </c>
      <c r="G769" s="16">
        <f t="shared" si="32"/>
        <v>3414.24</v>
      </c>
    </row>
    <row r="770" spans="2:7" x14ac:dyDescent="0.25">
      <c r="B770" s="3" t="s">
        <v>5</v>
      </c>
      <c r="C770" s="3" t="s">
        <v>36</v>
      </c>
      <c r="D770" s="9" t="s">
        <v>3112</v>
      </c>
      <c r="E770" s="4">
        <v>6</v>
      </c>
      <c r="F770" s="4">
        <v>106.87</v>
      </c>
      <c r="G770" s="16">
        <f t="shared" si="32"/>
        <v>641.22</v>
      </c>
    </row>
    <row r="771" spans="2:7" x14ac:dyDescent="0.25">
      <c r="B771" s="3" t="s">
        <v>5</v>
      </c>
      <c r="C771" s="3" t="s">
        <v>2955</v>
      </c>
      <c r="D771" s="9" t="s">
        <v>3113</v>
      </c>
      <c r="E771" s="4">
        <v>6</v>
      </c>
      <c r="F771" s="4">
        <v>12517.51</v>
      </c>
      <c r="G771" s="16">
        <f t="shared" si="32"/>
        <v>75105.06</v>
      </c>
    </row>
    <row r="772" spans="2:7" x14ac:dyDescent="0.25">
      <c r="B772" s="5"/>
      <c r="C772" s="5"/>
      <c r="D772" s="10" t="s">
        <v>3114</v>
      </c>
      <c r="E772" s="4">
        <v>1</v>
      </c>
      <c r="F772" s="6">
        <f>SUM(G735:G771)</f>
        <v>817722.44</v>
      </c>
      <c r="G772" s="17">
        <f t="shared" si="32"/>
        <v>817722.44</v>
      </c>
    </row>
    <row r="773" spans="2:7" x14ac:dyDescent="0.25">
      <c r="B773" s="5"/>
      <c r="C773" s="5"/>
      <c r="D773" s="10" t="s">
        <v>3115</v>
      </c>
      <c r="E773" s="7">
        <v>1</v>
      </c>
      <c r="F773" s="6">
        <f>G632+G641+G650+G660+G669+G677+G684+G695+G709+G724+G734</f>
        <v>1506598.25</v>
      </c>
      <c r="G773" s="17">
        <f>ROUND(E773*F773,2)</f>
        <v>1506598.25</v>
      </c>
    </row>
    <row r="774" spans="2:7" x14ac:dyDescent="0.25">
      <c r="B774" s="26" t="s">
        <v>4</v>
      </c>
      <c r="C774" s="26" t="s">
        <v>3116</v>
      </c>
      <c r="D774" s="83" t="s">
        <v>3117</v>
      </c>
      <c r="E774" s="26">
        <f>E782</f>
        <v>1</v>
      </c>
      <c r="F774" s="26">
        <f>F782</f>
        <v>1257655.02</v>
      </c>
      <c r="G774" s="28">
        <f>G782</f>
        <v>1257655.02</v>
      </c>
    </row>
    <row r="775" spans="2:7" x14ac:dyDescent="0.25">
      <c r="B775" s="3" t="s">
        <v>5</v>
      </c>
      <c r="C775" s="3" t="s">
        <v>36</v>
      </c>
      <c r="D775" s="9" t="s">
        <v>3118</v>
      </c>
      <c r="E775" s="4">
        <v>2</v>
      </c>
      <c r="F775" s="4">
        <v>64551.62</v>
      </c>
      <c r="G775" s="16">
        <f t="shared" ref="G775:G782" si="33">ROUND(E775*F775,2)</f>
        <v>129103.24</v>
      </c>
    </row>
    <row r="776" spans="2:7" x14ac:dyDescent="0.25">
      <c r="B776" s="3" t="s">
        <v>5</v>
      </c>
      <c r="C776" s="3" t="s">
        <v>36</v>
      </c>
      <c r="D776" s="9" t="s">
        <v>3119</v>
      </c>
      <c r="E776" s="4">
        <v>4</v>
      </c>
      <c r="F776" s="4">
        <v>61845.89</v>
      </c>
      <c r="G776" s="16">
        <f t="shared" si="33"/>
        <v>247383.56</v>
      </c>
    </row>
    <row r="777" spans="2:7" x14ac:dyDescent="0.25">
      <c r="B777" s="3" t="s">
        <v>5</v>
      </c>
      <c r="C777" s="3" t="s">
        <v>36</v>
      </c>
      <c r="D777" s="9" t="s">
        <v>3120</v>
      </c>
      <c r="E777" s="4">
        <v>5</v>
      </c>
      <c r="F777" s="4">
        <v>58814.87</v>
      </c>
      <c r="G777" s="16">
        <f t="shared" si="33"/>
        <v>294074.34999999998</v>
      </c>
    </row>
    <row r="778" spans="2:7" x14ac:dyDescent="0.25">
      <c r="B778" s="3" t="s">
        <v>5</v>
      </c>
      <c r="C778" s="3" t="s">
        <v>36</v>
      </c>
      <c r="D778" s="9" t="s">
        <v>3121</v>
      </c>
      <c r="E778" s="4">
        <v>4</v>
      </c>
      <c r="F778" s="4">
        <v>37227.54</v>
      </c>
      <c r="G778" s="16">
        <f t="shared" si="33"/>
        <v>148910.16</v>
      </c>
    </row>
    <row r="779" spans="2:7" x14ac:dyDescent="0.25">
      <c r="B779" s="3" t="s">
        <v>5</v>
      </c>
      <c r="C779" s="3" t="s">
        <v>36</v>
      </c>
      <c r="D779" s="9" t="s">
        <v>3122</v>
      </c>
      <c r="E779" s="4">
        <v>1</v>
      </c>
      <c r="F779" s="4">
        <v>55592.49</v>
      </c>
      <c r="G779" s="16">
        <f t="shared" si="33"/>
        <v>55592.49</v>
      </c>
    </row>
    <row r="780" spans="2:7" x14ac:dyDescent="0.25">
      <c r="B780" s="3" t="s">
        <v>5</v>
      </c>
      <c r="C780" s="3" t="s">
        <v>36</v>
      </c>
      <c r="D780" s="9" t="s">
        <v>3123</v>
      </c>
      <c r="E780" s="4">
        <v>2</v>
      </c>
      <c r="F780" s="4">
        <v>31421.73</v>
      </c>
      <c r="G780" s="16">
        <f t="shared" si="33"/>
        <v>62843.46</v>
      </c>
    </row>
    <row r="781" spans="2:7" x14ac:dyDescent="0.25">
      <c r="B781" s="3" t="s">
        <v>5</v>
      </c>
      <c r="C781" s="3" t="s">
        <v>36</v>
      </c>
      <c r="D781" s="9" t="s">
        <v>3124</v>
      </c>
      <c r="E781" s="4">
        <v>8</v>
      </c>
      <c r="F781" s="4">
        <v>39968.47</v>
      </c>
      <c r="G781" s="16">
        <f t="shared" si="33"/>
        <v>319747.76</v>
      </c>
    </row>
    <row r="782" spans="2:7" x14ac:dyDescent="0.25">
      <c r="B782" s="5"/>
      <c r="C782" s="5"/>
      <c r="D782" s="10" t="s">
        <v>3125</v>
      </c>
      <c r="E782" s="7">
        <v>1</v>
      </c>
      <c r="F782" s="6">
        <f>SUM(G775:G781)</f>
        <v>1257655.02</v>
      </c>
      <c r="G782" s="17">
        <f t="shared" si="33"/>
        <v>1257655.02</v>
      </c>
    </row>
    <row r="783" spans="2:7" x14ac:dyDescent="0.25">
      <c r="B783" s="26" t="s">
        <v>4</v>
      </c>
      <c r="C783" s="26" t="s">
        <v>476</v>
      </c>
      <c r="D783" s="83" t="s">
        <v>10</v>
      </c>
      <c r="E783" s="26">
        <f>E825</f>
        <v>1</v>
      </c>
      <c r="F783" s="26">
        <f>F825</f>
        <v>41873.74</v>
      </c>
      <c r="G783" s="28">
        <f>G825</f>
        <v>41873.74</v>
      </c>
    </row>
    <row r="784" spans="2:7" x14ac:dyDescent="0.25">
      <c r="B784" s="31" t="s">
        <v>4</v>
      </c>
      <c r="C784" s="85" t="s">
        <v>477</v>
      </c>
      <c r="D784" s="84" t="s">
        <v>478</v>
      </c>
      <c r="E784" s="31">
        <f>E813</f>
        <v>1</v>
      </c>
      <c r="F784" s="32">
        <f>F813</f>
        <v>19938.400000000001</v>
      </c>
      <c r="G784" s="74">
        <f>G813</f>
        <v>19938.400000000001</v>
      </c>
    </row>
    <row r="785" spans="2:7" x14ac:dyDescent="0.25">
      <c r="B785" s="3" t="s">
        <v>5</v>
      </c>
      <c r="C785" s="3" t="s">
        <v>36</v>
      </c>
      <c r="D785" s="9" t="s">
        <v>479</v>
      </c>
      <c r="E785" s="4">
        <v>80</v>
      </c>
      <c r="F785" s="4">
        <v>3.77</v>
      </c>
      <c r="G785" s="16">
        <f t="shared" ref="G785:G813" si="34">ROUND(E785*F785,2)</f>
        <v>301.60000000000002</v>
      </c>
    </row>
    <row r="786" spans="2:7" x14ac:dyDescent="0.25">
      <c r="B786" s="3" t="s">
        <v>5</v>
      </c>
      <c r="C786" s="3" t="s">
        <v>36</v>
      </c>
      <c r="D786" s="9" t="s">
        <v>480</v>
      </c>
      <c r="E786" s="4">
        <v>80</v>
      </c>
      <c r="F786" s="4">
        <v>3.77</v>
      </c>
      <c r="G786" s="16">
        <f t="shared" si="34"/>
        <v>301.60000000000002</v>
      </c>
    </row>
    <row r="787" spans="2:7" x14ac:dyDescent="0.25">
      <c r="B787" s="3" t="s">
        <v>5</v>
      </c>
      <c r="C787" s="3" t="s">
        <v>36</v>
      </c>
      <c r="D787" s="9" t="s">
        <v>481</v>
      </c>
      <c r="E787" s="4">
        <v>5</v>
      </c>
      <c r="F787" s="4">
        <v>18.48</v>
      </c>
      <c r="G787" s="16">
        <f t="shared" si="34"/>
        <v>92.4</v>
      </c>
    </row>
    <row r="788" spans="2:7" x14ac:dyDescent="0.25">
      <c r="B788" s="3" t="s">
        <v>5</v>
      </c>
      <c r="C788" s="3" t="s">
        <v>36</v>
      </c>
      <c r="D788" s="9" t="s">
        <v>482</v>
      </c>
      <c r="E788" s="4">
        <v>10</v>
      </c>
      <c r="F788" s="4">
        <v>12.39</v>
      </c>
      <c r="G788" s="16">
        <f t="shared" si="34"/>
        <v>123.9</v>
      </c>
    </row>
    <row r="789" spans="2:7" x14ac:dyDescent="0.25">
      <c r="B789" s="3" t="s">
        <v>5</v>
      </c>
      <c r="C789" s="3" t="s">
        <v>36</v>
      </c>
      <c r="D789" s="9" t="s">
        <v>483</v>
      </c>
      <c r="E789" s="4">
        <v>80</v>
      </c>
      <c r="F789" s="4">
        <v>15.98</v>
      </c>
      <c r="G789" s="16">
        <f t="shared" si="34"/>
        <v>1278.4000000000001</v>
      </c>
    </row>
    <row r="790" spans="2:7" x14ac:dyDescent="0.25">
      <c r="B790" s="3" t="s">
        <v>5</v>
      </c>
      <c r="C790" s="3" t="s">
        <v>36</v>
      </c>
      <c r="D790" s="9" t="s">
        <v>484</v>
      </c>
      <c r="E790" s="4">
        <v>80</v>
      </c>
      <c r="F790" s="4">
        <v>17.04</v>
      </c>
      <c r="G790" s="16">
        <f t="shared" si="34"/>
        <v>1363.2</v>
      </c>
    </row>
    <row r="791" spans="2:7" x14ac:dyDescent="0.25">
      <c r="B791" s="3" t="s">
        <v>5</v>
      </c>
      <c r="C791" s="3" t="s">
        <v>36</v>
      </c>
      <c r="D791" s="9" t="s">
        <v>485</v>
      </c>
      <c r="E791" s="4">
        <v>30</v>
      </c>
      <c r="F791" s="4">
        <v>0.56999999999999995</v>
      </c>
      <c r="G791" s="16">
        <f t="shared" si="34"/>
        <v>17.100000000000001</v>
      </c>
    </row>
    <row r="792" spans="2:7" x14ac:dyDescent="0.25">
      <c r="B792" s="3" t="s">
        <v>5</v>
      </c>
      <c r="C792" s="3" t="s">
        <v>36</v>
      </c>
      <c r="D792" s="9" t="s">
        <v>486</v>
      </c>
      <c r="E792" s="4">
        <v>50</v>
      </c>
      <c r="F792" s="4">
        <v>19.190000000000001</v>
      </c>
      <c r="G792" s="16">
        <f t="shared" si="34"/>
        <v>959.5</v>
      </c>
    </row>
    <row r="793" spans="2:7" x14ac:dyDescent="0.25">
      <c r="B793" s="3" t="s">
        <v>5</v>
      </c>
      <c r="C793" s="3" t="s">
        <v>36</v>
      </c>
      <c r="D793" s="9" t="s">
        <v>487</v>
      </c>
      <c r="E793" s="4">
        <v>5</v>
      </c>
      <c r="F793" s="4">
        <v>33.74</v>
      </c>
      <c r="G793" s="16">
        <f t="shared" si="34"/>
        <v>168.7</v>
      </c>
    </row>
    <row r="794" spans="2:7" x14ac:dyDescent="0.25">
      <c r="B794" s="3" t="s">
        <v>5</v>
      </c>
      <c r="C794" s="3" t="s">
        <v>36</v>
      </c>
      <c r="D794" s="9" t="s">
        <v>488</v>
      </c>
      <c r="E794" s="4">
        <v>10</v>
      </c>
      <c r="F794" s="4">
        <v>9.27</v>
      </c>
      <c r="G794" s="16">
        <f t="shared" si="34"/>
        <v>92.7</v>
      </c>
    </row>
    <row r="795" spans="2:7" x14ac:dyDescent="0.25">
      <c r="B795" s="3" t="s">
        <v>5</v>
      </c>
      <c r="C795" s="3" t="s">
        <v>36</v>
      </c>
      <c r="D795" s="9" t="s">
        <v>489</v>
      </c>
      <c r="E795" s="4">
        <v>10</v>
      </c>
      <c r="F795" s="4">
        <v>19.760000000000002</v>
      </c>
      <c r="G795" s="16">
        <f t="shared" si="34"/>
        <v>197.6</v>
      </c>
    </row>
    <row r="796" spans="2:7" x14ac:dyDescent="0.25">
      <c r="B796" s="3" t="s">
        <v>5</v>
      </c>
      <c r="C796" s="3" t="s">
        <v>36</v>
      </c>
      <c r="D796" s="9" t="s">
        <v>490</v>
      </c>
      <c r="E796" s="4">
        <v>90</v>
      </c>
      <c r="F796" s="4">
        <v>46.01</v>
      </c>
      <c r="G796" s="16">
        <f t="shared" si="34"/>
        <v>4140.8999999999996</v>
      </c>
    </row>
    <row r="797" spans="2:7" x14ac:dyDescent="0.25">
      <c r="B797" s="3" t="s">
        <v>5</v>
      </c>
      <c r="C797" s="3" t="s">
        <v>36</v>
      </c>
      <c r="D797" s="9" t="s">
        <v>491</v>
      </c>
      <c r="E797" s="4">
        <v>5</v>
      </c>
      <c r="F797" s="4">
        <v>15.11</v>
      </c>
      <c r="G797" s="16">
        <f t="shared" si="34"/>
        <v>75.55</v>
      </c>
    </row>
    <row r="798" spans="2:7" x14ac:dyDescent="0.25">
      <c r="B798" s="3" t="s">
        <v>5</v>
      </c>
      <c r="C798" s="3" t="s">
        <v>36</v>
      </c>
      <c r="D798" s="9" t="s">
        <v>492</v>
      </c>
      <c r="E798" s="4">
        <v>10</v>
      </c>
      <c r="F798" s="4">
        <v>24.56</v>
      </c>
      <c r="G798" s="16">
        <f t="shared" si="34"/>
        <v>245.6</v>
      </c>
    </row>
    <row r="799" spans="2:7" x14ac:dyDescent="0.25">
      <c r="B799" s="3" t="s">
        <v>5</v>
      </c>
      <c r="C799" s="3" t="s">
        <v>36</v>
      </c>
      <c r="D799" s="9" t="s">
        <v>493</v>
      </c>
      <c r="E799" s="4">
        <v>90</v>
      </c>
      <c r="F799" s="4">
        <v>20.93</v>
      </c>
      <c r="G799" s="16">
        <f t="shared" si="34"/>
        <v>1883.7</v>
      </c>
    </row>
    <row r="800" spans="2:7" x14ac:dyDescent="0.25">
      <c r="B800" s="3" t="s">
        <v>5</v>
      </c>
      <c r="C800" s="3" t="s">
        <v>36</v>
      </c>
      <c r="D800" s="9" t="s">
        <v>494</v>
      </c>
      <c r="E800" s="4">
        <v>20</v>
      </c>
      <c r="F800" s="4">
        <v>19.899999999999999</v>
      </c>
      <c r="G800" s="16">
        <f t="shared" si="34"/>
        <v>398</v>
      </c>
    </row>
    <row r="801" spans="2:7" x14ac:dyDescent="0.25">
      <c r="B801" s="3" t="s">
        <v>5</v>
      </c>
      <c r="C801" s="3" t="s">
        <v>36</v>
      </c>
      <c r="D801" s="9" t="s">
        <v>495</v>
      </c>
      <c r="E801" s="4">
        <v>10</v>
      </c>
      <c r="F801" s="4">
        <v>39.54</v>
      </c>
      <c r="G801" s="16">
        <f t="shared" si="34"/>
        <v>395.4</v>
      </c>
    </row>
    <row r="802" spans="2:7" x14ac:dyDescent="0.25">
      <c r="B802" s="3" t="s">
        <v>5</v>
      </c>
      <c r="C802" s="3" t="s">
        <v>36</v>
      </c>
      <c r="D802" s="9" t="s">
        <v>496</v>
      </c>
      <c r="E802" s="4">
        <v>10</v>
      </c>
      <c r="F802" s="4">
        <v>3.95</v>
      </c>
      <c r="G802" s="16">
        <f t="shared" si="34"/>
        <v>39.5</v>
      </c>
    </row>
    <row r="803" spans="2:7" x14ac:dyDescent="0.25">
      <c r="B803" s="3" t="s">
        <v>5</v>
      </c>
      <c r="C803" s="3" t="s">
        <v>36</v>
      </c>
      <c r="D803" s="9" t="s">
        <v>497</v>
      </c>
      <c r="E803" s="4">
        <v>10</v>
      </c>
      <c r="F803" s="4">
        <v>5.01</v>
      </c>
      <c r="G803" s="16">
        <f t="shared" si="34"/>
        <v>50.1</v>
      </c>
    </row>
    <row r="804" spans="2:7" x14ac:dyDescent="0.25">
      <c r="B804" s="3" t="s">
        <v>5</v>
      </c>
      <c r="C804" s="3" t="s">
        <v>36</v>
      </c>
      <c r="D804" s="9" t="s">
        <v>498</v>
      </c>
      <c r="E804" s="4">
        <v>10</v>
      </c>
      <c r="F804" s="4">
        <v>13.11</v>
      </c>
      <c r="G804" s="16">
        <f t="shared" si="34"/>
        <v>131.1</v>
      </c>
    </row>
    <row r="805" spans="2:7" x14ac:dyDescent="0.25">
      <c r="B805" s="3" t="s">
        <v>5</v>
      </c>
      <c r="C805" s="3" t="s">
        <v>36</v>
      </c>
      <c r="D805" s="9" t="s">
        <v>499</v>
      </c>
      <c r="E805" s="4">
        <v>20</v>
      </c>
      <c r="F805" s="4">
        <v>1.8</v>
      </c>
      <c r="G805" s="16">
        <f t="shared" si="34"/>
        <v>36</v>
      </c>
    </row>
    <row r="806" spans="2:7" x14ac:dyDescent="0.25">
      <c r="B806" s="3" t="s">
        <v>5</v>
      </c>
      <c r="C806" s="3" t="s">
        <v>36</v>
      </c>
      <c r="D806" s="9" t="s">
        <v>500</v>
      </c>
      <c r="E806" s="4">
        <v>500</v>
      </c>
      <c r="F806" s="4">
        <v>9.5299999999999994</v>
      </c>
      <c r="G806" s="16">
        <f t="shared" si="34"/>
        <v>4765</v>
      </c>
    </row>
    <row r="807" spans="2:7" x14ac:dyDescent="0.25">
      <c r="B807" s="3" t="s">
        <v>5</v>
      </c>
      <c r="C807" s="3" t="s">
        <v>36</v>
      </c>
      <c r="D807" s="9" t="s">
        <v>501</v>
      </c>
      <c r="E807" s="4">
        <v>10</v>
      </c>
      <c r="F807" s="4">
        <v>10.25</v>
      </c>
      <c r="G807" s="16">
        <f t="shared" si="34"/>
        <v>102.5</v>
      </c>
    </row>
    <row r="808" spans="2:7" x14ac:dyDescent="0.25">
      <c r="B808" s="3" t="s">
        <v>5</v>
      </c>
      <c r="C808" s="3" t="s">
        <v>36</v>
      </c>
      <c r="D808" s="9" t="s">
        <v>502</v>
      </c>
      <c r="E808" s="4">
        <v>5</v>
      </c>
      <c r="F808" s="4">
        <v>32.08</v>
      </c>
      <c r="G808" s="16">
        <f t="shared" si="34"/>
        <v>160.4</v>
      </c>
    </row>
    <row r="809" spans="2:7" x14ac:dyDescent="0.25">
      <c r="B809" s="3" t="s">
        <v>5</v>
      </c>
      <c r="C809" s="3" t="s">
        <v>36</v>
      </c>
      <c r="D809" s="9" t="s">
        <v>503</v>
      </c>
      <c r="E809" s="4">
        <v>110</v>
      </c>
      <c r="F809" s="4">
        <v>16.329999999999998</v>
      </c>
      <c r="G809" s="16">
        <f t="shared" si="34"/>
        <v>1796.3</v>
      </c>
    </row>
    <row r="810" spans="2:7" x14ac:dyDescent="0.25">
      <c r="B810" s="3" t="s">
        <v>5</v>
      </c>
      <c r="C810" s="3" t="s">
        <v>36</v>
      </c>
      <c r="D810" s="9" t="s">
        <v>504</v>
      </c>
      <c r="E810" s="4">
        <v>5</v>
      </c>
      <c r="F810" s="4">
        <v>9.99</v>
      </c>
      <c r="G810" s="16">
        <f t="shared" si="34"/>
        <v>49.95</v>
      </c>
    </row>
    <row r="811" spans="2:7" x14ac:dyDescent="0.25">
      <c r="B811" s="3" t="s">
        <v>5</v>
      </c>
      <c r="C811" s="3" t="s">
        <v>36</v>
      </c>
      <c r="D811" s="9" t="s">
        <v>505</v>
      </c>
      <c r="E811" s="4">
        <v>10</v>
      </c>
      <c r="F811" s="4">
        <v>12.27</v>
      </c>
      <c r="G811" s="16">
        <f t="shared" si="34"/>
        <v>122.7</v>
      </c>
    </row>
    <row r="812" spans="2:7" x14ac:dyDescent="0.25">
      <c r="B812" s="3" t="s">
        <v>5</v>
      </c>
      <c r="C812" s="3" t="s">
        <v>36</v>
      </c>
      <c r="D812" s="9" t="s">
        <v>506</v>
      </c>
      <c r="E812" s="4">
        <v>100</v>
      </c>
      <c r="F812" s="4">
        <v>6.49</v>
      </c>
      <c r="G812" s="16">
        <f t="shared" si="34"/>
        <v>649</v>
      </c>
    </row>
    <row r="813" spans="2:7" x14ac:dyDescent="0.25">
      <c r="B813" s="5"/>
      <c r="C813" s="5"/>
      <c r="D813" s="10" t="s">
        <v>507</v>
      </c>
      <c r="E813" s="4">
        <v>1</v>
      </c>
      <c r="F813" s="6">
        <f>SUM(G785:G812)</f>
        <v>19938.400000000001</v>
      </c>
      <c r="G813" s="17">
        <f t="shared" si="34"/>
        <v>19938.400000000001</v>
      </c>
    </row>
    <row r="814" spans="2:7" x14ac:dyDescent="0.25">
      <c r="B814" s="31" t="s">
        <v>4</v>
      </c>
      <c r="C814" s="85" t="s">
        <v>572</v>
      </c>
      <c r="D814" s="84" t="s">
        <v>573</v>
      </c>
      <c r="E814" s="31">
        <f>E819</f>
        <v>1</v>
      </c>
      <c r="F814" s="32">
        <f>F819</f>
        <v>9639.24</v>
      </c>
      <c r="G814" s="74">
        <f>G819</f>
        <v>9639.24</v>
      </c>
    </row>
    <row r="815" spans="2:7" x14ac:dyDescent="0.25">
      <c r="B815" s="3" t="s">
        <v>5</v>
      </c>
      <c r="C815" s="3" t="s">
        <v>36</v>
      </c>
      <c r="D815" s="9" t="s">
        <v>574</v>
      </c>
      <c r="E815" s="4">
        <v>3</v>
      </c>
      <c r="F815" s="4">
        <v>127.76</v>
      </c>
      <c r="G815" s="16">
        <f>ROUND(E815*F815,2)</f>
        <v>383.28</v>
      </c>
    </row>
    <row r="816" spans="2:7" x14ac:dyDescent="0.25">
      <c r="B816" s="3" t="s">
        <v>5</v>
      </c>
      <c r="C816" s="3" t="s">
        <v>36</v>
      </c>
      <c r="D816" s="9" t="s">
        <v>575</v>
      </c>
      <c r="E816" s="4">
        <v>6</v>
      </c>
      <c r="F816" s="4">
        <v>127.76</v>
      </c>
      <c r="G816" s="16">
        <f>ROUND(E816*F816,2)</f>
        <v>766.56</v>
      </c>
    </row>
    <row r="817" spans="2:7" x14ac:dyDescent="0.25">
      <c r="B817" s="3" t="s">
        <v>5</v>
      </c>
      <c r="C817" s="3" t="s">
        <v>36</v>
      </c>
      <c r="D817" s="9" t="s">
        <v>576</v>
      </c>
      <c r="E817" s="4">
        <v>6</v>
      </c>
      <c r="F817" s="4">
        <v>56.9</v>
      </c>
      <c r="G817" s="16">
        <f>ROUND(E817*F817,2)</f>
        <v>341.4</v>
      </c>
    </row>
    <row r="818" spans="2:7" x14ac:dyDescent="0.25">
      <c r="B818" s="3" t="s">
        <v>5</v>
      </c>
      <c r="C818" s="3" t="s">
        <v>36</v>
      </c>
      <c r="D818" s="9" t="s">
        <v>2363</v>
      </c>
      <c r="E818" s="4">
        <v>100</v>
      </c>
      <c r="F818" s="4">
        <v>81.48</v>
      </c>
      <c r="G818" s="16">
        <f>ROUND(E818*F818,2)</f>
        <v>8148</v>
      </c>
    </row>
    <row r="819" spans="2:7" x14ac:dyDescent="0.25">
      <c r="B819" s="5"/>
      <c r="C819" s="5"/>
      <c r="D819" s="10" t="s">
        <v>578</v>
      </c>
      <c r="E819" s="4">
        <v>1</v>
      </c>
      <c r="F819" s="6">
        <f>SUM(G815:G818)</f>
        <v>9639.24</v>
      </c>
      <c r="G819" s="17">
        <f>ROUND(E819*F819,2)</f>
        <v>9639.24</v>
      </c>
    </row>
    <row r="820" spans="2:7" x14ac:dyDescent="0.25">
      <c r="B820" s="31" t="s">
        <v>4</v>
      </c>
      <c r="C820" s="85" t="s">
        <v>579</v>
      </c>
      <c r="D820" s="84" t="s">
        <v>580</v>
      </c>
      <c r="E820" s="31">
        <f>E824</f>
        <v>1</v>
      </c>
      <c r="F820" s="32">
        <f>F824</f>
        <v>12296.1</v>
      </c>
      <c r="G820" s="74">
        <f>G824</f>
        <v>12296.1</v>
      </c>
    </row>
    <row r="821" spans="2:7" x14ac:dyDescent="0.25">
      <c r="B821" s="3" t="s">
        <v>5</v>
      </c>
      <c r="C821" s="3" t="s">
        <v>581</v>
      </c>
      <c r="D821" s="9" t="s">
        <v>583</v>
      </c>
      <c r="E821" s="4">
        <v>30</v>
      </c>
      <c r="F821" s="4">
        <v>55.11</v>
      </c>
      <c r="G821" s="16">
        <f>ROUND(E821*F821,2)</f>
        <v>1653.3</v>
      </c>
    </row>
    <row r="822" spans="2:7" x14ac:dyDescent="0.25">
      <c r="B822" s="3" t="s">
        <v>5</v>
      </c>
      <c r="C822" s="3" t="s">
        <v>581</v>
      </c>
      <c r="D822" s="9" t="s">
        <v>584</v>
      </c>
      <c r="E822" s="4">
        <v>60</v>
      </c>
      <c r="F822" s="4">
        <v>36.130000000000003</v>
      </c>
      <c r="G822" s="16">
        <f>ROUND(E822*F822,2)</f>
        <v>2167.8000000000002</v>
      </c>
    </row>
    <row r="823" spans="2:7" x14ac:dyDescent="0.25">
      <c r="B823" s="3" t="s">
        <v>5</v>
      </c>
      <c r="C823" s="3" t="s">
        <v>581</v>
      </c>
      <c r="D823" s="9" t="s">
        <v>585</v>
      </c>
      <c r="E823" s="4">
        <v>500</v>
      </c>
      <c r="F823" s="4">
        <v>16.95</v>
      </c>
      <c r="G823" s="16">
        <f>ROUND(E823*F823,2)</f>
        <v>8475</v>
      </c>
    </row>
    <row r="824" spans="2:7" x14ac:dyDescent="0.25">
      <c r="B824" s="5"/>
      <c r="C824" s="5"/>
      <c r="D824" s="10" t="s">
        <v>586</v>
      </c>
      <c r="E824" s="4">
        <v>1</v>
      </c>
      <c r="F824" s="6">
        <f>SUM(G821:G823)</f>
        <v>12296.1</v>
      </c>
      <c r="G824" s="17">
        <f>ROUND(E824*F824,2)</f>
        <v>12296.1</v>
      </c>
    </row>
    <row r="825" spans="2:7" x14ac:dyDescent="0.25">
      <c r="B825" s="5"/>
      <c r="C825" s="5"/>
      <c r="D825" s="10" t="s">
        <v>587</v>
      </c>
      <c r="E825" s="7">
        <v>1</v>
      </c>
      <c r="F825" s="6">
        <f>G784+G814+G820</f>
        <v>41873.74</v>
      </c>
      <c r="G825" s="17">
        <f>ROUND(E825*F825,2)</f>
        <v>41873.74</v>
      </c>
    </row>
    <row r="826" spans="2:7" x14ac:dyDescent="0.25">
      <c r="B826" s="26" t="s">
        <v>4</v>
      </c>
      <c r="C826" s="26" t="s">
        <v>2364</v>
      </c>
      <c r="D826" s="83" t="s">
        <v>9</v>
      </c>
      <c r="E826" s="26">
        <f>E828</f>
        <v>1</v>
      </c>
      <c r="F826" s="26">
        <f>F828</f>
        <v>9638.7999999999993</v>
      </c>
      <c r="G826" s="28">
        <f>G828</f>
        <v>9638.7999999999993</v>
      </c>
    </row>
    <row r="827" spans="2:7" x14ac:dyDescent="0.25">
      <c r="B827" s="3" t="s">
        <v>5</v>
      </c>
      <c r="C827" s="3" t="s">
        <v>54</v>
      </c>
      <c r="D827" s="9" t="s">
        <v>2365</v>
      </c>
      <c r="E827" s="4">
        <v>1</v>
      </c>
      <c r="F827" s="4">
        <v>9638.7999999999993</v>
      </c>
      <c r="G827" s="16">
        <f>ROUND(E827*F827,2)</f>
        <v>9638.7999999999993</v>
      </c>
    </row>
    <row r="828" spans="2:7" x14ac:dyDescent="0.25">
      <c r="B828" s="5"/>
      <c r="C828" s="5"/>
      <c r="D828" s="10" t="s">
        <v>2366</v>
      </c>
      <c r="E828" s="7">
        <v>1</v>
      </c>
      <c r="F828" s="6">
        <f>G827</f>
        <v>9638.7999999999993</v>
      </c>
      <c r="G828" s="17">
        <f>ROUND(E828*F828,2)</f>
        <v>9638.7999999999993</v>
      </c>
    </row>
    <row r="829" spans="2:7" x14ac:dyDescent="0.25">
      <c r="B829" s="5"/>
      <c r="C829" s="5"/>
      <c r="D829" s="10" t="s">
        <v>2367</v>
      </c>
      <c r="E829" s="7">
        <v>1</v>
      </c>
      <c r="F829" s="6">
        <f>G8+G599+G631+G774+G783+G826</f>
        <v>10320689.9</v>
      </c>
      <c r="G829" s="17">
        <f>ROUND(E829*F829,2)</f>
        <v>10320689.9</v>
      </c>
    </row>
    <row r="830" spans="2:7" x14ac:dyDescent="0.25">
      <c r="B830" s="39"/>
      <c r="C830" s="39"/>
      <c r="D830" s="40"/>
      <c r="E830" s="86"/>
      <c r="F830" s="86"/>
      <c r="G830" s="41"/>
    </row>
    <row r="831" spans="2:7" x14ac:dyDescent="0.25">
      <c r="B831" s="39"/>
      <c r="C831" s="39"/>
      <c r="D831" s="40"/>
      <c r="E831" s="86"/>
      <c r="F831" s="86"/>
      <c r="G831" s="41"/>
    </row>
    <row r="832" spans="2:7" x14ac:dyDescent="0.25">
      <c r="B832" s="39"/>
      <c r="C832" s="39"/>
      <c r="D832" s="40"/>
      <c r="E832" s="86"/>
      <c r="F832" s="86"/>
      <c r="G832" s="41"/>
    </row>
    <row r="833" spans="2:7" x14ac:dyDescent="0.25">
      <c r="B833" s="39"/>
      <c r="C833" s="39"/>
      <c r="D833" s="40"/>
      <c r="E833" s="86"/>
      <c r="F833" s="86"/>
      <c r="G833" s="41"/>
    </row>
    <row r="834" spans="2:7" x14ac:dyDescent="0.25">
      <c r="B834" s="39"/>
      <c r="C834" s="39"/>
      <c r="D834" s="40"/>
      <c r="E834" s="86"/>
      <c r="F834" s="86"/>
      <c r="G834" s="41"/>
    </row>
  </sheetData>
  <mergeCells count="4">
    <mergeCell ref="A2:G2"/>
    <mergeCell ref="A3:G3"/>
    <mergeCell ref="A4:G4"/>
    <mergeCell ref="A5:G5"/>
  </mergeCells>
  <dataValidations count="2">
    <dataValidation type="list" allowBlank="1" showInputMessage="1" showErrorMessage="1" sqref="B8:B829">
      <formula1>"Capítulo,Partida,Mano de obra,Maquinaria,Material,Otros,Tarea,"</formula1>
    </dataValidation>
    <dataValidation type="list" allowBlank="1" showInputMessage="1" showErrorMessage="1" sqref="B830:B834">
      <formula1>"Capítulo,Partida,Mano de obra,Maquinaria,Material,Otros,"</formula1>
    </dataValidation>
  </dataValidations>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4"/>
  <sheetViews>
    <sheetView tabSelected="1" topLeftCell="A181" workbookViewId="0">
      <selection activeCell="D201" sqref="D201"/>
    </sheetView>
  </sheetViews>
  <sheetFormatPr baseColWidth="10" defaultRowHeight="15" x14ac:dyDescent="0.25"/>
  <cols>
    <col min="1" max="1" width="3" customWidth="1"/>
    <col min="2" max="2" width="6.5703125" customWidth="1"/>
    <col min="3" max="3" width="3.7109375" customWidth="1"/>
    <col min="4" max="4" width="47.140625" customWidth="1"/>
    <col min="5" max="5" width="10.28515625" customWidth="1"/>
    <col min="6" max="6" width="10.85546875" hidden="1" customWidth="1"/>
    <col min="7" max="7" width="14.85546875" hidden="1" customWidth="1"/>
    <col min="8" max="8" width="10.28515625" style="221" customWidth="1"/>
    <col min="13" max="13" width="11.7109375" bestFit="1" customWidth="1"/>
  </cols>
  <sheetData>
    <row r="2" spans="1:8" ht="21" customHeight="1" x14ac:dyDescent="0.35">
      <c r="A2" s="37" t="s">
        <v>3126</v>
      </c>
      <c r="B2" s="37"/>
      <c r="C2" s="37"/>
      <c r="D2" s="37"/>
      <c r="E2" s="37"/>
      <c r="F2" s="37"/>
      <c r="G2" s="37"/>
      <c r="H2" s="37"/>
    </row>
    <row r="3" spans="1:8" ht="21" customHeight="1" x14ac:dyDescent="0.35">
      <c r="A3" s="37" t="s">
        <v>13</v>
      </c>
      <c r="B3" s="37"/>
      <c r="C3" s="37"/>
      <c r="D3" s="37"/>
      <c r="E3" s="37"/>
      <c r="F3" s="37"/>
      <c r="G3" s="37"/>
      <c r="H3" s="37"/>
    </row>
    <row r="4" spans="1:8" ht="21" customHeight="1" x14ac:dyDescent="0.35">
      <c r="A4" s="37" t="s">
        <v>14</v>
      </c>
      <c r="B4" s="37"/>
      <c r="C4" s="37"/>
      <c r="D4" s="37"/>
      <c r="E4" s="37"/>
      <c r="F4" s="37"/>
      <c r="G4" s="37"/>
      <c r="H4" s="37"/>
    </row>
    <row r="5" spans="1:8" ht="21" customHeight="1" x14ac:dyDescent="0.25">
      <c r="A5" s="38" t="s">
        <v>3127</v>
      </c>
      <c r="B5" s="38"/>
      <c r="C5" s="38"/>
      <c r="D5" s="38"/>
      <c r="E5" s="38"/>
      <c r="F5" s="38"/>
      <c r="G5" s="38"/>
      <c r="H5" s="38"/>
    </row>
    <row r="6" spans="1:8" x14ac:dyDescent="0.25">
      <c r="B6" s="73"/>
      <c r="C6" s="73"/>
      <c r="D6" s="73"/>
      <c r="E6" s="73"/>
      <c r="F6" s="73"/>
      <c r="G6" s="73"/>
      <c r="H6" s="87"/>
    </row>
    <row r="7" spans="1:8" ht="25.5" x14ac:dyDescent="0.25">
      <c r="B7" s="43" t="s">
        <v>0</v>
      </c>
      <c r="C7" s="43" t="s">
        <v>54</v>
      </c>
      <c r="D7" s="44" t="s">
        <v>1</v>
      </c>
      <c r="E7" s="44" t="s">
        <v>3128</v>
      </c>
      <c r="F7" s="45" t="s">
        <v>2</v>
      </c>
      <c r="G7" s="45" t="s">
        <v>595</v>
      </c>
      <c r="H7" s="88" t="s">
        <v>1179</v>
      </c>
    </row>
    <row r="8" spans="1:8" x14ac:dyDescent="0.25">
      <c r="B8" s="89" t="s">
        <v>3129</v>
      </c>
      <c r="C8" s="89"/>
      <c r="D8" s="89"/>
      <c r="E8" s="90"/>
      <c r="F8" s="91" t="e">
        <f>#REF!</f>
        <v>#REF!</v>
      </c>
      <c r="G8" s="70" t="e">
        <f>#REF!</f>
        <v>#REF!</v>
      </c>
      <c r="H8" s="92">
        <f>H9+H11</f>
        <v>33200</v>
      </c>
    </row>
    <row r="9" spans="1:8" x14ac:dyDescent="0.25">
      <c r="B9" s="93" t="s">
        <v>3130</v>
      </c>
      <c r="C9" s="93"/>
      <c r="D9" s="93"/>
      <c r="E9" s="94"/>
      <c r="F9" s="70" t="e">
        <f>#REF!</f>
        <v>#REF!</v>
      </c>
      <c r="G9" s="70" t="e">
        <f>#REF!</f>
        <v>#REF!</v>
      </c>
      <c r="H9" s="95">
        <v>27000</v>
      </c>
    </row>
    <row r="10" spans="1:8" ht="73.5" customHeight="1" x14ac:dyDescent="0.25">
      <c r="B10" s="96" t="s">
        <v>3131</v>
      </c>
      <c r="C10" s="97" t="s">
        <v>3132</v>
      </c>
      <c r="D10" s="98" t="s">
        <v>3132</v>
      </c>
      <c r="E10" s="99"/>
      <c r="F10" s="100">
        <v>27000</v>
      </c>
      <c r="G10" s="101"/>
      <c r="H10" s="102"/>
    </row>
    <row r="11" spans="1:8" x14ac:dyDescent="0.25">
      <c r="B11" s="93" t="s">
        <v>3133</v>
      </c>
      <c r="C11" s="93"/>
      <c r="D11" s="93"/>
      <c r="E11" s="103"/>
      <c r="F11" s="103"/>
      <c r="G11" s="103"/>
      <c r="H11" s="104">
        <f>H12+H13</f>
        <v>6200</v>
      </c>
    </row>
    <row r="12" spans="1:8" ht="77.25" customHeight="1" x14ac:dyDescent="0.25">
      <c r="B12" s="105" t="s">
        <v>3134</v>
      </c>
      <c r="C12" s="106"/>
      <c r="D12" s="107"/>
      <c r="E12" s="3"/>
      <c r="F12" s="3"/>
      <c r="G12" s="3"/>
      <c r="H12" s="108">
        <v>4000</v>
      </c>
    </row>
    <row r="13" spans="1:8" ht="53.25" customHeight="1" x14ac:dyDescent="0.25">
      <c r="B13" s="105" t="s">
        <v>3135</v>
      </c>
      <c r="C13" s="106"/>
      <c r="D13" s="107"/>
      <c r="E13" s="109"/>
      <c r="F13" s="110">
        <v>1</v>
      </c>
      <c r="G13" s="111">
        <v>2200</v>
      </c>
      <c r="H13" s="108">
        <f>+F13*G13</f>
        <v>2200</v>
      </c>
    </row>
    <row r="14" spans="1:8" ht="15" customHeight="1" x14ac:dyDescent="0.25">
      <c r="B14" s="89" t="s">
        <v>3136</v>
      </c>
      <c r="C14" s="89"/>
      <c r="D14" s="89"/>
      <c r="E14" s="26"/>
      <c r="F14" s="27"/>
      <c r="G14" s="112"/>
      <c r="H14" s="113">
        <f>H15+H34+H54+H84+H98+H105+H115+H119</f>
        <v>194255.25</v>
      </c>
    </row>
    <row r="15" spans="1:8" ht="15" customHeight="1" x14ac:dyDescent="0.25">
      <c r="B15" s="31" t="s">
        <v>7</v>
      </c>
      <c r="C15" s="31"/>
      <c r="D15" s="31"/>
      <c r="E15" s="31"/>
      <c r="F15" s="31"/>
      <c r="G15" s="31"/>
      <c r="H15" s="114">
        <f>SUM(H17:H33)</f>
        <v>95935</v>
      </c>
    </row>
    <row r="16" spans="1:8" ht="15" customHeight="1" x14ac:dyDescent="0.25">
      <c r="B16" s="115" t="s">
        <v>3137</v>
      </c>
      <c r="C16" s="116"/>
      <c r="D16" s="116"/>
      <c r="E16" s="117"/>
      <c r="F16" s="117"/>
      <c r="G16" s="117"/>
      <c r="H16" s="118"/>
    </row>
    <row r="17" spans="2:8" ht="45" customHeight="1" x14ac:dyDescent="0.25">
      <c r="B17" s="96" t="s">
        <v>3138</v>
      </c>
      <c r="C17" s="97"/>
      <c r="D17" s="98"/>
      <c r="E17" s="119" t="s">
        <v>3139</v>
      </c>
      <c r="F17" s="110">
        <v>1493</v>
      </c>
      <c r="G17" s="111">
        <v>45</v>
      </c>
      <c r="H17" s="120">
        <f>+G17*F17</f>
        <v>67185</v>
      </c>
    </row>
    <row r="18" spans="2:8" ht="15" customHeight="1" x14ac:dyDescent="0.25">
      <c r="B18" s="105" t="s">
        <v>3140</v>
      </c>
      <c r="C18" s="106"/>
      <c r="D18" s="107"/>
      <c r="E18" s="121"/>
      <c r="F18" s="110">
        <v>10</v>
      </c>
      <c r="G18" s="111">
        <v>30</v>
      </c>
      <c r="H18" s="108">
        <f>+G18*F18</f>
        <v>300</v>
      </c>
    </row>
    <row r="19" spans="2:8" ht="15.75" customHeight="1" x14ac:dyDescent="0.25">
      <c r="B19" s="105" t="s">
        <v>3141</v>
      </c>
      <c r="C19" s="106"/>
      <c r="D19" s="107"/>
      <c r="E19" s="121"/>
      <c r="F19" s="110">
        <v>20</v>
      </c>
      <c r="G19" s="111">
        <v>30</v>
      </c>
      <c r="H19" s="108">
        <f>+G19*F19</f>
        <v>600</v>
      </c>
    </row>
    <row r="20" spans="2:8" ht="15.75" customHeight="1" x14ac:dyDescent="0.25">
      <c r="B20" s="115" t="s">
        <v>3142</v>
      </c>
      <c r="C20" s="116"/>
      <c r="D20" s="116"/>
      <c r="E20" s="122"/>
      <c r="F20" s="123"/>
      <c r="G20" s="124"/>
      <c r="H20" s="125"/>
    </row>
    <row r="21" spans="2:8" ht="48.75" customHeight="1" x14ac:dyDescent="0.25">
      <c r="B21" s="126" t="s">
        <v>3143</v>
      </c>
      <c r="C21" s="127"/>
      <c r="D21" s="128"/>
      <c r="E21" s="119" t="s">
        <v>3144</v>
      </c>
      <c r="F21" s="110">
        <v>100</v>
      </c>
      <c r="G21" s="111">
        <v>25</v>
      </c>
      <c r="H21" s="129">
        <f>+G21*ROUND(F21,0)</f>
        <v>2500</v>
      </c>
    </row>
    <row r="22" spans="2:8" ht="49.5" customHeight="1" x14ac:dyDescent="0.25">
      <c r="B22" s="126" t="s">
        <v>3145</v>
      </c>
      <c r="C22" s="127"/>
      <c r="D22" s="128"/>
      <c r="E22" s="119" t="s">
        <v>3144</v>
      </c>
      <c r="F22" s="110">
        <v>100</v>
      </c>
      <c r="G22" s="111">
        <v>20</v>
      </c>
      <c r="H22" s="129">
        <f>+G22*ROUND(F22,0)</f>
        <v>2000</v>
      </c>
    </row>
    <row r="23" spans="2:8" ht="45" customHeight="1" x14ac:dyDescent="0.25">
      <c r="B23" s="126" t="s">
        <v>3146</v>
      </c>
      <c r="C23" s="127"/>
      <c r="D23" s="128"/>
      <c r="E23" s="119" t="s">
        <v>3144</v>
      </c>
      <c r="F23" s="110">
        <v>100</v>
      </c>
      <c r="G23" s="111">
        <v>60</v>
      </c>
      <c r="H23" s="129">
        <f>+G23*ROUND(F23,0)</f>
        <v>6000</v>
      </c>
    </row>
    <row r="24" spans="2:8" ht="21.75" customHeight="1" x14ac:dyDescent="0.25">
      <c r="B24" s="115" t="s">
        <v>3147</v>
      </c>
      <c r="C24" s="116"/>
      <c r="D24" s="116"/>
      <c r="E24" s="122"/>
      <c r="F24" s="123"/>
      <c r="G24" s="124"/>
      <c r="H24" s="130"/>
    </row>
    <row r="25" spans="2:8" ht="18" customHeight="1" x14ac:dyDescent="0.25">
      <c r="B25" s="131" t="s">
        <v>3148</v>
      </c>
      <c r="C25" s="131"/>
      <c r="D25" s="131"/>
      <c r="E25" s="121"/>
      <c r="F25" s="110">
        <v>6</v>
      </c>
      <c r="G25" s="132">
        <v>95</v>
      </c>
      <c r="H25" s="108">
        <f>+G25*F25</f>
        <v>570</v>
      </c>
    </row>
    <row r="26" spans="2:8" ht="12.75" customHeight="1" x14ac:dyDescent="0.25">
      <c r="B26" s="131" t="s">
        <v>3149</v>
      </c>
      <c r="C26" s="131"/>
      <c r="D26" s="131"/>
      <c r="E26" s="121"/>
      <c r="F26" s="110">
        <v>6</v>
      </c>
      <c r="G26" s="132">
        <v>100</v>
      </c>
      <c r="H26" s="108">
        <f>+G26*F26</f>
        <v>600</v>
      </c>
    </row>
    <row r="27" spans="2:8" ht="26.25" customHeight="1" x14ac:dyDescent="0.25">
      <c r="B27" s="131" t="s">
        <v>3150</v>
      </c>
      <c r="C27" s="131"/>
      <c r="D27" s="131"/>
      <c r="E27" s="121"/>
      <c r="F27" s="110">
        <v>6</v>
      </c>
      <c r="G27" s="132">
        <v>225</v>
      </c>
      <c r="H27" s="108">
        <f>+G27*F27</f>
        <v>1350</v>
      </c>
    </row>
    <row r="28" spans="2:8" ht="14.25" customHeight="1" x14ac:dyDescent="0.25">
      <c r="B28" s="131" t="s">
        <v>3151</v>
      </c>
      <c r="C28" s="131"/>
      <c r="D28" s="131"/>
      <c r="E28" s="121"/>
      <c r="F28" s="110">
        <v>6</v>
      </c>
      <c r="G28" s="132">
        <v>180</v>
      </c>
      <c r="H28" s="108">
        <f>+G28*F28</f>
        <v>1080</v>
      </c>
    </row>
    <row r="29" spans="2:8" ht="18.75" customHeight="1" x14ac:dyDescent="0.25">
      <c r="B29" s="133" t="s">
        <v>3152</v>
      </c>
      <c r="C29" s="134"/>
      <c r="D29" s="134"/>
      <c r="E29" s="134"/>
      <c r="F29" s="135"/>
      <c r="G29" s="136"/>
      <c r="H29" s="137"/>
    </row>
    <row r="30" spans="2:8" ht="56.25" customHeight="1" x14ac:dyDescent="0.25">
      <c r="B30" s="131" t="s">
        <v>3153</v>
      </c>
      <c r="C30" s="131"/>
      <c r="D30" s="131"/>
      <c r="E30" s="121"/>
      <c r="F30" s="110">
        <v>15</v>
      </c>
      <c r="G30" s="111">
        <v>300</v>
      </c>
      <c r="H30" s="108">
        <f>+G30*F30</f>
        <v>4500</v>
      </c>
    </row>
    <row r="31" spans="2:8" ht="51" customHeight="1" x14ac:dyDescent="0.25">
      <c r="B31" s="131" t="s">
        <v>3154</v>
      </c>
      <c r="C31" s="131"/>
      <c r="D31" s="131"/>
      <c r="E31" s="121"/>
      <c r="F31" s="110">
        <v>5</v>
      </c>
      <c r="G31" s="111">
        <v>450</v>
      </c>
      <c r="H31" s="108">
        <f>+G31*F31</f>
        <v>2250</v>
      </c>
    </row>
    <row r="32" spans="2:8" ht="28.5" customHeight="1" x14ac:dyDescent="0.25">
      <c r="B32" s="131" t="s">
        <v>3155</v>
      </c>
      <c r="C32" s="131"/>
      <c r="D32" s="131"/>
      <c r="E32" s="121"/>
      <c r="F32" s="110">
        <v>10</v>
      </c>
      <c r="G32" s="111">
        <v>350</v>
      </c>
      <c r="H32" s="108">
        <f>+G32*F32</f>
        <v>3500</v>
      </c>
    </row>
    <row r="33" spans="2:8" ht="36.75" customHeight="1" x14ac:dyDescent="0.25">
      <c r="B33" s="131" t="s">
        <v>3156</v>
      </c>
      <c r="C33" s="131"/>
      <c r="D33" s="131"/>
      <c r="E33" s="121"/>
      <c r="F33" s="110">
        <v>10</v>
      </c>
      <c r="G33" s="111">
        <v>350</v>
      </c>
      <c r="H33" s="108">
        <f>+G33*F33</f>
        <v>3500</v>
      </c>
    </row>
    <row r="34" spans="2:8" ht="21" customHeight="1" x14ac:dyDescent="0.25">
      <c r="B34" s="31" t="s">
        <v>3157</v>
      </c>
      <c r="C34" s="31"/>
      <c r="D34" s="31"/>
      <c r="E34" s="31"/>
      <c r="F34" s="31"/>
      <c r="G34" s="31"/>
      <c r="H34" s="114">
        <f>SUM(H35:H53)</f>
        <v>37540</v>
      </c>
    </row>
    <row r="35" spans="2:8" ht="21" customHeight="1" x14ac:dyDescent="0.25">
      <c r="B35" s="133" t="s">
        <v>3158</v>
      </c>
      <c r="C35" s="133"/>
      <c r="D35" s="133"/>
      <c r="E35" s="134"/>
      <c r="F35" s="138"/>
      <c r="G35" s="139"/>
      <c r="H35" s="137"/>
    </row>
    <row r="36" spans="2:8" ht="36.75" customHeight="1" x14ac:dyDescent="0.25">
      <c r="B36" s="131" t="s">
        <v>3159</v>
      </c>
      <c r="C36" s="131"/>
      <c r="D36" s="131"/>
      <c r="E36" s="140" t="s">
        <v>3160</v>
      </c>
      <c r="F36" s="110">
        <v>20</v>
      </c>
      <c r="G36" s="132">
        <v>80</v>
      </c>
      <c r="H36" s="108">
        <f>+G36*F36</f>
        <v>1600</v>
      </c>
    </row>
    <row r="37" spans="2:8" ht="24.75" customHeight="1" x14ac:dyDescent="0.25">
      <c r="B37" s="131" t="s">
        <v>3161</v>
      </c>
      <c r="C37" s="131"/>
      <c r="D37" s="131"/>
      <c r="E37" s="140" t="s">
        <v>3162</v>
      </c>
      <c r="F37" s="110">
        <v>20</v>
      </c>
      <c r="G37" s="132">
        <v>72</v>
      </c>
      <c r="H37" s="108">
        <f>+G37*F37</f>
        <v>1440</v>
      </c>
    </row>
    <row r="38" spans="2:8" ht="22.5" customHeight="1" x14ac:dyDescent="0.25">
      <c r="B38" s="131" t="s">
        <v>3163</v>
      </c>
      <c r="C38" s="131"/>
      <c r="D38" s="131"/>
      <c r="E38" s="140" t="s">
        <v>3164</v>
      </c>
      <c r="F38" s="110">
        <v>20</v>
      </c>
      <c r="G38" s="132">
        <v>70</v>
      </c>
      <c r="H38" s="108">
        <f>+G38*F38</f>
        <v>1400</v>
      </c>
    </row>
    <row r="39" spans="2:8" ht="28.5" customHeight="1" x14ac:dyDescent="0.25">
      <c r="B39" s="131" t="s">
        <v>3165</v>
      </c>
      <c r="C39" s="131"/>
      <c r="D39" s="131"/>
      <c r="E39" s="140" t="s">
        <v>3166</v>
      </c>
      <c r="F39" s="110">
        <v>20</v>
      </c>
      <c r="G39" s="132">
        <v>49</v>
      </c>
      <c r="H39" s="108">
        <f>+G39*F39</f>
        <v>980</v>
      </c>
    </row>
    <row r="40" spans="2:8" ht="21" customHeight="1" x14ac:dyDescent="0.25">
      <c r="B40" s="133" t="s">
        <v>3167</v>
      </c>
      <c r="C40" s="133"/>
      <c r="D40" s="133"/>
      <c r="E40" s="122"/>
      <c r="F40" s="123"/>
      <c r="G40" s="124"/>
      <c r="H40" s="125"/>
    </row>
    <row r="41" spans="2:8" ht="49.5" customHeight="1" x14ac:dyDescent="0.25">
      <c r="B41" s="131" t="s">
        <v>3159</v>
      </c>
      <c r="C41" s="131"/>
      <c r="D41" s="131"/>
      <c r="E41" s="140" t="s">
        <v>3160</v>
      </c>
      <c r="F41" s="110">
        <v>80</v>
      </c>
      <c r="G41" s="132">
        <v>80</v>
      </c>
      <c r="H41" s="108">
        <f>+G41*F41</f>
        <v>6400</v>
      </c>
    </row>
    <row r="42" spans="2:8" ht="27.75" customHeight="1" x14ac:dyDescent="0.25">
      <c r="B42" s="131" t="s">
        <v>3161</v>
      </c>
      <c r="C42" s="131"/>
      <c r="D42" s="131"/>
      <c r="E42" s="140" t="s">
        <v>3162</v>
      </c>
      <c r="F42" s="110">
        <v>80</v>
      </c>
      <c r="G42" s="132">
        <v>72</v>
      </c>
      <c r="H42" s="108">
        <f>+G42*F42</f>
        <v>5760</v>
      </c>
    </row>
    <row r="43" spans="2:8" ht="26.25" customHeight="1" x14ac:dyDescent="0.25">
      <c r="B43" s="131" t="s">
        <v>3163</v>
      </c>
      <c r="C43" s="131"/>
      <c r="D43" s="131"/>
      <c r="E43" s="140" t="s">
        <v>3164</v>
      </c>
      <c r="F43" s="110">
        <v>80</v>
      </c>
      <c r="G43" s="132">
        <v>70</v>
      </c>
      <c r="H43" s="108">
        <f>+G43*F43</f>
        <v>5600</v>
      </c>
    </row>
    <row r="44" spans="2:8" ht="24.75" customHeight="1" x14ac:dyDescent="0.25">
      <c r="B44" s="131" t="s">
        <v>3165</v>
      </c>
      <c r="C44" s="131"/>
      <c r="D44" s="131"/>
      <c r="E44" s="140" t="s">
        <v>3166</v>
      </c>
      <c r="F44" s="110">
        <v>80</v>
      </c>
      <c r="G44" s="132">
        <v>49</v>
      </c>
      <c r="H44" s="108">
        <f>+G44*F44</f>
        <v>3920</v>
      </c>
    </row>
    <row r="45" spans="2:8" ht="21" customHeight="1" x14ac:dyDescent="0.25">
      <c r="B45" s="133" t="s">
        <v>3168</v>
      </c>
      <c r="C45" s="134"/>
      <c r="D45" s="134"/>
      <c r="E45" s="134"/>
      <c r="F45" s="138"/>
      <c r="G45" s="139"/>
      <c r="H45" s="137"/>
    </row>
    <row r="46" spans="2:8" ht="27" customHeight="1" x14ac:dyDescent="0.25">
      <c r="B46" s="131" t="s">
        <v>3169</v>
      </c>
      <c r="C46" s="131"/>
      <c r="D46" s="131"/>
      <c r="E46" s="140" t="s">
        <v>3170</v>
      </c>
      <c r="F46" s="110">
        <v>50</v>
      </c>
      <c r="G46" s="111">
        <v>19</v>
      </c>
      <c r="H46" s="108">
        <f>+G46*F46</f>
        <v>950</v>
      </c>
    </row>
    <row r="47" spans="2:8" ht="30" customHeight="1" x14ac:dyDescent="0.25">
      <c r="B47" s="131" t="s">
        <v>3171</v>
      </c>
      <c r="C47" s="131"/>
      <c r="D47" s="131"/>
      <c r="E47" s="140" t="s">
        <v>3172</v>
      </c>
      <c r="F47" s="110">
        <v>50</v>
      </c>
      <c r="G47" s="111">
        <v>83</v>
      </c>
      <c r="H47" s="108">
        <f>+G47*F47</f>
        <v>4150</v>
      </c>
    </row>
    <row r="48" spans="2:8" ht="18" customHeight="1" x14ac:dyDescent="0.25">
      <c r="B48" s="133" t="s">
        <v>3173</v>
      </c>
      <c r="C48" s="134"/>
      <c r="D48" s="134"/>
      <c r="E48" s="141"/>
      <c r="F48" s="138"/>
      <c r="G48" s="139"/>
      <c r="H48" s="137"/>
    </row>
    <row r="49" spans="2:8" ht="26.25" customHeight="1" x14ac:dyDescent="0.25">
      <c r="B49" s="131" t="s">
        <v>3174</v>
      </c>
      <c r="C49" s="131"/>
      <c r="D49" s="131"/>
      <c r="E49" s="140" t="s">
        <v>3175</v>
      </c>
      <c r="F49" s="110">
        <v>30</v>
      </c>
      <c r="G49" s="142">
        <v>50</v>
      </c>
      <c r="H49" s="143">
        <f>+G49*F49</f>
        <v>1500</v>
      </c>
    </row>
    <row r="50" spans="2:8" ht="21" customHeight="1" x14ac:dyDescent="0.25">
      <c r="B50" s="133" t="s">
        <v>3176</v>
      </c>
      <c r="C50" s="134"/>
      <c r="D50" s="134"/>
      <c r="E50" s="141"/>
      <c r="F50" s="144"/>
      <c r="G50" s="134"/>
      <c r="H50" s="137"/>
    </row>
    <row r="51" spans="2:8" ht="22.5" customHeight="1" x14ac:dyDescent="0.25">
      <c r="B51" s="131" t="s">
        <v>3177</v>
      </c>
      <c r="C51" s="131"/>
      <c r="D51" s="131"/>
      <c r="E51" s="145" t="s">
        <v>3178</v>
      </c>
      <c r="F51" s="110">
        <v>20</v>
      </c>
      <c r="G51" s="111">
        <v>45</v>
      </c>
      <c r="H51" s="108">
        <f>+G51*F51</f>
        <v>900</v>
      </c>
    </row>
    <row r="52" spans="2:8" ht="21" customHeight="1" x14ac:dyDescent="0.25">
      <c r="B52" s="131" t="s">
        <v>3179</v>
      </c>
      <c r="C52" s="131"/>
      <c r="D52" s="131"/>
      <c r="E52" s="145" t="s">
        <v>3180</v>
      </c>
      <c r="F52" s="110">
        <v>20</v>
      </c>
      <c r="G52" s="111">
        <v>102</v>
      </c>
      <c r="H52" s="108">
        <f>+G52*F52</f>
        <v>2040</v>
      </c>
    </row>
    <row r="53" spans="2:8" ht="21" customHeight="1" x14ac:dyDescent="0.25">
      <c r="B53" s="131" t="s">
        <v>3181</v>
      </c>
      <c r="C53" s="131"/>
      <c r="D53" s="131"/>
      <c r="E53" s="145" t="s">
        <v>3180</v>
      </c>
      <c r="F53" s="110">
        <v>20</v>
      </c>
      <c r="G53" s="111">
        <v>45</v>
      </c>
      <c r="H53" s="108">
        <f>+G53*F53</f>
        <v>900</v>
      </c>
    </row>
    <row r="54" spans="2:8" ht="21" customHeight="1" x14ac:dyDescent="0.25">
      <c r="B54" s="31" t="s">
        <v>3182</v>
      </c>
      <c r="C54" s="31"/>
      <c r="D54" s="31"/>
      <c r="E54" s="31"/>
      <c r="F54" s="31"/>
      <c r="G54" s="31"/>
      <c r="H54" s="114">
        <f>SUM(H55:H83)</f>
        <v>23219.7</v>
      </c>
    </row>
    <row r="55" spans="2:8" ht="21" customHeight="1" x14ac:dyDescent="0.25">
      <c r="B55" s="133" t="s">
        <v>3183</v>
      </c>
      <c r="C55" s="134"/>
      <c r="D55" s="134"/>
      <c r="E55" s="134"/>
      <c r="F55" s="144"/>
      <c r="G55" s="134"/>
      <c r="H55" s="137"/>
    </row>
    <row r="56" spans="2:8" ht="21" customHeight="1" x14ac:dyDescent="0.25">
      <c r="B56" s="105" t="s">
        <v>3184</v>
      </c>
      <c r="C56" s="106"/>
      <c r="D56" s="107"/>
      <c r="E56" s="121"/>
      <c r="F56" s="110">
        <v>12</v>
      </c>
      <c r="G56" s="111">
        <v>70</v>
      </c>
      <c r="H56" s="108">
        <f>+G56*F56</f>
        <v>840</v>
      </c>
    </row>
    <row r="57" spans="2:8" ht="25.5" customHeight="1" x14ac:dyDescent="0.25">
      <c r="B57" s="105" t="s">
        <v>3185</v>
      </c>
      <c r="C57" s="106"/>
      <c r="D57" s="107"/>
      <c r="E57" s="121"/>
      <c r="F57" s="110">
        <v>12</v>
      </c>
      <c r="G57" s="111">
        <v>70</v>
      </c>
      <c r="H57" s="108">
        <f>+G57*F57</f>
        <v>840</v>
      </c>
    </row>
    <row r="58" spans="2:8" ht="28.5" customHeight="1" x14ac:dyDescent="0.25">
      <c r="B58" s="105" t="s">
        <v>3186</v>
      </c>
      <c r="C58" s="106"/>
      <c r="D58" s="107"/>
      <c r="E58" s="119" t="s">
        <v>3187</v>
      </c>
      <c r="F58" s="110">
        <v>12</v>
      </c>
      <c r="G58" s="111"/>
      <c r="H58" s="108"/>
    </row>
    <row r="59" spans="2:8" ht="61.5" customHeight="1" x14ac:dyDescent="0.25">
      <c r="B59" s="105" t="s">
        <v>3188</v>
      </c>
      <c r="C59" s="106"/>
      <c r="D59" s="107"/>
      <c r="E59" s="119" t="s">
        <v>3189</v>
      </c>
      <c r="F59" s="110">
        <v>12</v>
      </c>
      <c r="G59" s="111">
        <v>200</v>
      </c>
      <c r="H59" s="108">
        <f>+G59*F59</f>
        <v>2400</v>
      </c>
    </row>
    <row r="60" spans="2:8" ht="20.25" customHeight="1" x14ac:dyDescent="0.25">
      <c r="B60" s="105" t="s">
        <v>3190</v>
      </c>
      <c r="C60" s="106"/>
      <c r="D60" s="107"/>
      <c r="E60" s="119" t="s">
        <v>3191</v>
      </c>
      <c r="F60" s="110">
        <v>12</v>
      </c>
      <c r="G60" s="111">
        <v>100</v>
      </c>
      <c r="H60" s="108">
        <f>+G60*F60</f>
        <v>1200</v>
      </c>
    </row>
    <row r="61" spans="2:8" ht="21" customHeight="1" x14ac:dyDescent="0.25">
      <c r="B61" s="133" t="s">
        <v>3168</v>
      </c>
      <c r="C61" s="134"/>
      <c r="D61" s="134"/>
      <c r="E61" s="141"/>
      <c r="F61" s="138"/>
      <c r="G61" s="139"/>
      <c r="H61" s="137"/>
    </row>
    <row r="62" spans="2:8" ht="28.5" customHeight="1" x14ac:dyDescent="0.25">
      <c r="B62" s="131" t="s">
        <v>3169</v>
      </c>
      <c r="C62" s="131"/>
      <c r="D62" s="131"/>
      <c r="E62" s="140" t="s">
        <v>3170</v>
      </c>
      <c r="F62" s="110">
        <v>15</v>
      </c>
      <c r="G62" s="132">
        <v>19</v>
      </c>
      <c r="H62" s="108">
        <f>+G62*F62</f>
        <v>285</v>
      </c>
    </row>
    <row r="63" spans="2:8" ht="28.5" customHeight="1" x14ac:dyDescent="0.25">
      <c r="B63" s="131" t="s">
        <v>3171</v>
      </c>
      <c r="C63" s="131"/>
      <c r="D63" s="131"/>
      <c r="E63" s="140" t="s">
        <v>3172</v>
      </c>
      <c r="F63" s="110">
        <v>35</v>
      </c>
      <c r="G63" s="132">
        <v>83</v>
      </c>
      <c r="H63" s="108">
        <f>+G63*F63</f>
        <v>2905</v>
      </c>
    </row>
    <row r="64" spans="2:8" ht="25.5" customHeight="1" x14ac:dyDescent="0.25">
      <c r="B64" s="131" t="s">
        <v>3192</v>
      </c>
      <c r="C64" s="131"/>
      <c r="D64" s="131"/>
      <c r="E64" s="140" t="s">
        <v>3193</v>
      </c>
      <c r="F64" s="110">
        <v>15</v>
      </c>
      <c r="G64" s="132">
        <v>164</v>
      </c>
      <c r="H64" s="108">
        <f>+G64*F64</f>
        <v>2460</v>
      </c>
    </row>
    <row r="65" spans="2:8" ht="21" customHeight="1" x14ac:dyDescent="0.25">
      <c r="B65" s="133" t="s">
        <v>3194</v>
      </c>
      <c r="C65" s="134"/>
      <c r="D65" s="134"/>
      <c r="E65" s="134"/>
      <c r="F65" s="144"/>
      <c r="G65" s="134"/>
      <c r="H65" s="137"/>
    </row>
    <row r="66" spans="2:8" ht="21" customHeight="1" x14ac:dyDescent="0.25">
      <c r="B66" s="131" t="s">
        <v>3195</v>
      </c>
      <c r="C66" s="131"/>
      <c r="D66" s="131"/>
      <c r="E66" s="146"/>
      <c r="F66" s="110">
        <v>3</v>
      </c>
      <c r="G66" s="111">
        <v>80</v>
      </c>
      <c r="H66" s="108">
        <f>+G66*F66</f>
        <v>240</v>
      </c>
    </row>
    <row r="67" spans="2:8" ht="21" customHeight="1" x14ac:dyDescent="0.25">
      <c r="B67" s="131" t="s">
        <v>3196</v>
      </c>
      <c r="C67" s="131"/>
      <c r="D67" s="131"/>
      <c r="E67" s="146"/>
      <c r="F67" s="110">
        <v>3</v>
      </c>
      <c r="G67" s="111">
        <v>102</v>
      </c>
      <c r="H67" s="108">
        <f>+G67*F67</f>
        <v>306</v>
      </c>
    </row>
    <row r="68" spans="2:8" ht="27.75" customHeight="1" x14ac:dyDescent="0.25">
      <c r="B68" s="131" t="s">
        <v>3197</v>
      </c>
      <c r="C68" s="131"/>
      <c r="D68" s="131"/>
      <c r="E68" s="146"/>
      <c r="F68" s="110">
        <v>3</v>
      </c>
      <c r="G68" s="111">
        <v>74</v>
      </c>
      <c r="H68" s="108">
        <f>+G68*F68</f>
        <v>222</v>
      </c>
    </row>
    <row r="69" spans="2:8" ht="21" customHeight="1" x14ac:dyDescent="0.25">
      <c r="B69" s="131" t="s">
        <v>3198</v>
      </c>
      <c r="C69" s="131"/>
      <c r="D69" s="131"/>
      <c r="E69" s="146"/>
      <c r="F69" s="110">
        <v>3</v>
      </c>
      <c r="G69" s="111">
        <v>24</v>
      </c>
      <c r="H69" s="108">
        <f>+G69*F69</f>
        <v>72</v>
      </c>
    </row>
    <row r="70" spans="2:8" ht="21" customHeight="1" x14ac:dyDescent="0.25">
      <c r="B70" s="133" t="s">
        <v>3199</v>
      </c>
      <c r="C70" s="134"/>
      <c r="D70" s="147"/>
      <c r="E70" s="134"/>
      <c r="F70" s="138"/>
      <c r="G70" s="139"/>
      <c r="H70" s="137"/>
    </row>
    <row r="71" spans="2:8" ht="52.5" customHeight="1" x14ac:dyDescent="0.25">
      <c r="B71" s="105" t="s">
        <v>3138</v>
      </c>
      <c r="C71" s="106"/>
      <c r="D71" s="107"/>
      <c r="E71" s="119" t="s">
        <v>3139</v>
      </c>
      <c r="F71" s="110">
        <v>20</v>
      </c>
      <c r="G71" s="132">
        <v>75</v>
      </c>
      <c r="H71" s="108">
        <f>+G71*F71</f>
        <v>1500</v>
      </c>
    </row>
    <row r="72" spans="2:8" ht="21" customHeight="1" x14ac:dyDescent="0.25">
      <c r="B72" s="133" t="s">
        <v>3200</v>
      </c>
      <c r="C72" s="139"/>
      <c r="D72" s="139"/>
      <c r="E72" s="139"/>
      <c r="F72" s="148"/>
      <c r="G72" s="149"/>
      <c r="H72" s="108"/>
    </row>
    <row r="73" spans="2:8" ht="28.5" customHeight="1" x14ac:dyDescent="0.25">
      <c r="B73" s="131" t="s">
        <v>3201</v>
      </c>
      <c r="C73" s="131"/>
      <c r="D73" s="131"/>
      <c r="E73" s="121"/>
      <c r="F73" s="110">
        <v>7</v>
      </c>
      <c r="G73" s="111">
        <v>41.65</v>
      </c>
      <c r="H73" s="108">
        <f t="shared" ref="H73:H79" si="0">+G73*F73</f>
        <v>291.55</v>
      </c>
    </row>
    <row r="74" spans="2:8" ht="27" customHeight="1" x14ac:dyDescent="0.25">
      <c r="B74" s="131" t="s">
        <v>3202</v>
      </c>
      <c r="C74" s="131"/>
      <c r="D74" s="131"/>
      <c r="E74" s="121"/>
      <c r="F74" s="110">
        <v>7</v>
      </c>
      <c r="G74" s="111">
        <v>39.950000000000003</v>
      </c>
      <c r="H74" s="108">
        <f t="shared" si="0"/>
        <v>279.64999999999998</v>
      </c>
    </row>
    <row r="75" spans="2:8" ht="28.5" customHeight="1" x14ac:dyDescent="0.25">
      <c r="B75" s="150" t="s">
        <v>3203</v>
      </c>
      <c r="C75" s="131"/>
      <c r="D75" s="131"/>
      <c r="E75" s="121"/>
      <c r="F75" s="110">
        <v>7</v>
      </c>
      <c r="G75" s="111">
        <v>55.25</v>
      </c>
      <c r="H75" s="108">
        <f t="shared" si="0"/>
        <v>386.75</v>
      </c>
    </row>
    <row r="76" spans="2:8" ht="24.75" customHeight="1" x14ac:dyDescent="0.25">
      <c r="B76" s="131" t="s">
        <v>3204</v>
      </c>
      <c r="C76" s="131"/>
      <c r="D76" s="131"/>
      <c r="E76" s="121"/>
      <c r="F76" s="110">
        <v>7</v>
      </c>
      <c r="G76" s="111">
        <v>86.7</v>
      </c>
      <c r="H76" s="108">
        <f t="shared" si="0"/>
        <v>606.9</v>
      </c>
    </row>
    <row r="77" spans="2:8" ht="26.25" customHeight="1" x14ac:dyDescent="0.25">
      <c r="B77" s="131" t="s">
        <v>3205</v>
      </c>
      <c r="C77" s="131"/>
      <c r="D77" s="131"/>
      <c r="E77" s="121"/>
      <c r="F77" s="110">
        <v>7</v>
      </c>
      <c r="G77" s="111">
        <v>41.65</v>
      </c>
      <c r="H77" s="108">
        <f t="shared" si="0"/>
        <v>291.55</v>
      </c>
    </row>
    <row r="78" spans="2:8" ht="18.75" customHeight="1" x14ac:dyDescent="0.25">
      <c r="B78" s="131" t="s">
        <v>3206</v>
      </c>
      <c r="C78" s="131"/>
      <c r="D78" s="131"/>
      <c r="E78" s="121"/>
      <c r="F78" s="110">
        <v>7</v>
      </c>
      <c r="G78" s="111">
        <v>11.9</v>
      </c>
      <c r="H78" s="108">
        <f t="shared" si="0"/>
        <v>83.3</v>
      </c>
    </row>
    <row r="79" spans="2:8" ht="18.75" customHeight="1" x14ac:dyDescent="0.25">
      <c r="B79" s="131" t="s">
        <v>3207</v>
      </c>
      <c r="C79" s="131"/>
      <c r="D79" s="131"/>
      <c r="E79" s="121"/>
      <c r="F79" s="110">
        <v>50</v>
      </c>
      <c r="G79" s="111">
        <v>25</v>
      </c>
      <c r="H79" s="108">
        <f t="shared" si="0"/>
        <v>1250</v>
      </c>
    </row>
    <row r="80" spans="2:8" ht="18.75" customHeight="1" x14ac:dyDescent="0.25">
      <c r="B80" s="133" t="s">
        <v>3208</v>
      </c>
      <c r="C80" s="139"/>
      <c r="D80" s="139"/>
      <c r="E80" s="139"/>
      <c r="F80" s="148"/>
      <c r="G80" s="149"/>
      <c r="H80" s="151"/>
    </row>
    <row r="81" spans="2:8" ht="27.75" customHeight="1" x14ac:dyDescent="0.25">
      <c r="B81" s="131" t="s">
        <v>3209</v>
      </c>
      <c r="C81" s="131"/>
      <c r="D81" s="131"/>
      <c r="E81" s="121"/>
      <c r="F81" s="110">
        <v>2</v>
      </c>
      <c r="G81" s="111">
        <v>180</v>
      </c>
      <c r="H81" s="108">
        <f>+G81*F81</f>
        <v>360</v>
      </c>
    </row>
    <row r="82" spans="2:8" ht="18.75" customHeight="1" x14ac:dyDescent="0.25">
      <c r="B82" s="133" t="s">
        <v>3210</v>
      </c>
      <c r="C82" s="139"/>
      <c r="D82" s="139"/>
      <c r="E82" s="139"/>
      <c r="F82" s="148"/>
      <c r="G82" s="149"/>
      <c r="H82" s="151"/>
    </row>
    <row r="83" spans="2:8" ht="29.25" customHeight="1" x14ac:dyDescent="0.25">
      <c r="B83" s="131" t="s">
        <v>3209</v>
      </c>
      <c r="C83" s="131"/>
      <c r="D83" s="131"/>
      <c r="E83" s="121"/>
      <c r="F83" s="110">
        <v>40</v>
      </c>
      <c r="G83" s="111">
        <v>160</v>
      </c>
      <c r="H83" s="108">
        <f>+G83*F83</f>
        <v>6400</v>
      </c>
    </row>
    <row r="84" spans="2:8" ht="18.75" customHeight="1" x14ac:dyDescent="0.25">
      <c r="B84" s="152" t="s">
        <v>3211</v>
      </c>
      <c r="C84" s="152"/>
      <c r="D84" s="152"/>
      <c r="E84" s="31"/>
      <c r="F84" s="31"/>
      <c r="G84" s="31"/>
      <c r="H84" s="114">
        <f>SUM(H86:H97)</f>
        <v>6378</v>
      </c>
    </row>
    <row r="85" spans="2:8" ht="18.75" customHeight="1" x14ac:dyDescent="0.25">
      <c r="B85" s="133" t="s">
        <v>3212</v>
      </c>
      <c r="C85" s="134"/>
      <c r="D85" s="134"/>
      <c r="E85" s="134"/>
      <c r="F85" s="144"/>
      <c r="G85" s="134"/>
      <c r="H85" s="137"/>
    </row>
    <row r="86" spans="2:8" ht="27.75" customHeight="1" x14ac:dyDescent="0.25">
      <c r="B86" s="131" t="s">
        <v>3213</v>
      </c>
      <c r="C86" s="131"/>
      <c r="D86" s="131"/>
      <c r="E86" s="119" t="s">
        <v>3214</v>
      </c>
      <c r="F86" s="110">
        <v>2</v>
      </c>
      <c r="G86" s="142">
        <v>80</v>
      </c>
      <c r="H86" s="143">
        <f t="shared" ref="H86:H92" si="1">+G86*F86</f>
        <v>160</v>
      </c>
    </row>
    <row r="87" spans="2:8" ht="24" customHeight="1" x14ac:dyDescent="0.25">
      <c r="B87" s="131" t="s">
        <v>3215</v>
      </c>
      <c r="C87" s="131"/>
      <c r="D87" s="131"/>
      <c r="E87" s="119" t="s">
        <v>3216</v>
      </c>
      <c r="F87" s="110">
        <v>2</v>
      </c>
      <c r="G87" s="142">
        <v>15</v>
      </c>
      <c r="H87" s="143">
        <f t="shared" si="1"/>
        <v>30</v>
      </c>
    </row>
    <row r="88" spans="2:8" ht="24.75" customHeight="1" x14ac:dyDescent="0.25">
      <c r="B88" s="131" t="s">
        <v>3217</v>
      </c>
      <c r="C88" s="131"/>
      <c r="D88" s="131"/>
      <c r="E88" s="119" t="s">
        <v>3218</v>
      </c>
      <c r="F88" s="110">
        <v>2</v>
      </c>
      <c r="G88" s="142">
        <v>80</v>
      </c>
      <c r="H88" s="143">
        <f t="shared" si="1"/>
        <v>160</v>
      </c>
    </row>
    <row r="89" spans="2:8" ht="27.75" customHeight="1" x14ac:dyDescent="0.25">
      <c r="B89" s="131" t="s">
        <v>3219</v>
      </c>
      <c r="C89" s="131"/>
      <c r="D89" s="131"/>
      <c r="E89" s="119" t="s">
        <v>3220</v>
      </c>
      <c r="F89" s="110">
        <v>2</v>
      </c>
      <c r="G89" s="142">
        <v>30</v>
      </c>
      <c r="H89" s="143">
        <f t="shared" si="1"/>
        <v>60</v>
      </c>
    </row>
    <row r="90" spans="2:8" ht="27" customHeight="1" x14ac:dyDescent="0.25">
      <c r="B90" s="131" t="s">
        <v>3221</v>
      </c>
      <c r="C90" s="131"/>
      <c r="D90" s="131"/>
      <c r="E90" s="119" t="s">
        <v>3222</v>
      </c>
      <c r="F90" s="110">
        <v>2</v>
      </c>
      <c r="G90" s="142">
        <v>40</v>
      </c>
      <c r="H90" s="143">
        <f t="shared" si="1"/>
        <v>80</v>
      </c>
    </row>
    <row r="91" spans="2:8" ht="24.75" customHeight="1" x14ac:dyDescent="0.25">
      <c r="B91" s="131" t="s">
        <v>3223</v>
      </c>
      <c r="C91" s="131"/>
      <c r="D91" s="131"/>
      <c r="E91" s="119" t="s">
        <v>3224</v>
      </c>
      <c r="F91" s="110">
        <v>2</v>
      </c>
      <c r="G91" s="142">
        <v>152</v>
      </c>
      <c r="H91" s="143">
        <f t="shared" si="1"/>
        <v>304</v>
      </c>
    </row>
    <row r="92" spans="2:8" ht="26.25" customHeight="1" x14ac:dyDescent="0.25">
      <c r="B92" s="131" t="s">
        <v>3225</v>
      </c>
      <c r="C92" s="131"/>
      <c r="D92" s="131"/>
      <c r="E92" s="119" t="s">
        <v>3224</v>
      </c>
      <c r="F92" s="110">
        <v>2</v>
      </c>
      <c r="G92" s="142">
        <v>152</v>
      </c>
      <c r="H92" s="143">
        <f t="shared" si="1"/>
        <v>304</v>
      </c>
    </row>
    <row r="93" spans="2:8" ht="18.75" customHeight="1" x14ac:dyDescent="0.25">
      <c r="B93" s="133" t="s">
        <v>3226</v>
      </c>
      <c r="C93" s="134"/>
      <c r="D93" s="134"/>
      <c r="E93" s="134"/>
      <c r="F93" s="144"/>
      <c r="G93" s="134"/>
      <c r="H93" s="137"/>
    </row>
    <row r="94" spans="2:8" ht="26.25" customHeight="1" x14ac:dyDescent="0.25">
      <c r="B94" s="131" t="s">
        <v>3227</v>
      </c>
      <c r="C94" s="131"/>
      <c r="D94" s="131"/>
      <c r="E94" s="119" t="s">
        <v>3228</v>
      </c>
      <c r="F94" s="153">
        <v>10</v>
      </c>
      <c r="G94" s="154">
        <v>97</v>
      </c>
      <c r="H94" s="155">
        <f>+G94*F94</f>
        <v>970</v>
      </c>
    </row>
    <row r="95" spans="2:8" ht="26.25" customHeight="1" x14ac:dyDescent="0.25">
      <c r="B95" s="131" t="s">
        <v>3217</v>
      </c>
      <c r="C95" s="131"/>
      <c r="D95" s="131"/>
      <c r="E95" s="119" t="s">
        <v>3229</v>
      </c>
      <c r="F95" s="153">
        <v>10</v>
      </c>
      <c r="G95" s="154">
        <v>97</v>
      </c>
      <c r="H95" s="155">
        <f>+G95*F95</f>
        <v>970</v>
      </c>
    </row>
    <row r="96" spans="2:8" ht="24" customHeight="1" x14ac:dyDescent="0.25">
      <c r="B96" s="126" t="s">
        <v>3230</v>
      </c>
      <c r="C96" s="127"/>
      <c r="D96" s="128"/>
      <c r="E96" s="119" t="s">
        <v>3231</v>
      </c>
      <c r="F96" s="153">
        <v>10</v>
      </c>
      <c r="G96" s="154">
        <v>184</v>
      </c>
      <c r="H96" s="155">
        <f>+G96*F96</f>
        <v>1840</v>
      </c>
    </row>
    <row r="97" spans="2:8" ht="27.75" customHeight="1" x14ac:dyDescent="0.25">
      <c r="B97" s="126" t="s">
        <v>3232</v>
      </c>
      <c r="C97" s="127"/>
      <c r="D97" s="128"/>
      <c r="E97" s="119" t="s">
        <v>3233</v>
      </c>
      <c r="F97" s="153">
        <v>20</v>
      </c>
      <c r="G97" s="154">
        <v>75</v>
      </c>
      <c r="H97" s="155">
        <f>+G97*F97</f>
        <v>1500</v>
      </c>
    </row>
    <row r="98" spans="2:8" ht="18.75" customHeight="1" x14ac:dyDescent="0.25">
      <c r="B98" s="152" t="s">
        <v>705</v>
      </c>
      <c r="C98" s="152"/>
      <c r="D98" s="152"/>
      <c r="E98" s="31"/>
      <c r="F98" s="31"/>
      <c r="G98" s="31"/>
      <c r="H98" s="114">
        <f>SUM(H100:H104)</f>
        <v>5600</v>
      </c>
    </row>
    <row r="99" spans="2:8" ht="18.75" customHeight="1" x14ac:dyDescent="0.25">
      <c r="B99" s="133" t="s">
        <v>3176</v>
      </c>
      <c r="C99" s="134"/>
      <c r="D99" s="134"/>
      <c r="E99" s="134"/>
      <c r="F99" s="144"/>
      <c r="G99" s="134"/>
      <c r="H99" s="137"/>
    </row>
    <row r="100" spans="2:8" ht="18.75" customHeight="1" x14ac:dyDescent="0.25">
      <c r="B100" s="131" t="s">
        <v>3234</v>
      </c>
      <c r="C100" s="131"/>
      <c r="D100" s="131"/>
      <c r="E100" s="156" t="s">
        <v>3178</v>
      </c>
      <c r="F100" s="153">
        <v>20</v>
      </c>
      <c r="G100" s="157">
        <v>27</v>
      </c>
      <c r="H100" s="158">
        <f>+G100*F100</f>
        <v>540</v>
      </c>
    </row>
    <row r="101" spans="2:8" ht="18.75" customHeight="1" x14ac:dyDescent="0.25">
      <c r="B101" s="131" t="s">
        <v>3179</v>
      </c>
      <c r="C101" s="131"/>
      <c r="D101" s="131"/>
      <c r="E101" s="156" t="s">
        <v>3180</v>
      </c>
      <c r="F101" s="153">
        <v>20</v>
      </c>
      <c r="G101" s="157">
        <v>120</v>
      </c>
      <c r="H101" s="158">
        <f>+G101*F101</f>
        <v>2400</v>
      </c>
    </row>
    <row r="102" spans="2:8" ht="18.75" customHeight="1" x14ac:dyDescent="0.25">
      <c r="B102" s="131" t="s">
        <v>3181</v>
      </c>
      <c r="C102" s="131"/>
      <c r="D102" s="131"/>
      <c r="E102" s="156" t="s">
        <v>3180</v>
      </c>
      <c r="F102" s="153">
        <v>20</v>
      </c>
      <c r="G102" s="157">
        <v>45</v>
      </c>
      <c r="H102" s="158">
        <f>+G102*F102</f>
        <v>900</v>
      </c>
    </row>
    <row r="103" spans="2:8" ht="18.75" customHeight="1" x14ac:dyDescent="0.25">
      <c r="B103" s="131" t="s">
        <v>3235</v>
      </c>
      <c r="C103" s="131"/>
      <c r="D103" s="131"/>
      <c r="E103" s="156" t="s">
        <v>3180</v>
      </c>
      <c r="F103" s="153">
        <v>20</v>
      </c>
      <c r="G103" s="157">
        <v>18</v>
      </c>
      <c r="H103" s="158">
        <f>+G103*F103</f>
        <v>360</v>
      </c>
    </row>
    <row r="104" spans="2:8" ht="18.75" customHeight="1" x14ac:dyDescent="0.25">
      <c r="B104" s="131" t="s">
        <v>3236</v>
      </c>
      <c r="C104" s="131"/>
      <c r="D104" s="131"/>
      <c r="E104" s="156" t="s">
        <v>3180</v>
      </c>
      <c r="F104" s="153">
        <v>20</v>
      </c>
      <c r="G104" s="157">
        <v>70</v>
      </c>
      <c r="H104" s="158">
        <f>+G104*F104</f>
        <v>1400</v>
      </c>
    </row>
    <row r="105" spans="2:8" ht="18.75" customHeight="1" x14ac:dyDescent="0.25">
      <c r="B105" s="159" t="s">
        <v>629</v>
      </c>
      <c r="C105" s="159"/>
      <c r="D105" s="159"/>
      <c r="E105" s="159"/>
      <c r="F105" s="160"/>
      <c r="G105" s="160"/>
      <c r="H105" s="161">
        <f>SUM(H106:H114)</f>
        <v>20188.5</v>
      </c>
    </row>
    <row r="106" spans="2:8" ht="77.25" customHeight="1" x14ac:dyDescent="0.25">
      <c r="B106" s="105" t="s">
        <v>3237</v>
      </c>
      <c r="C106" s="127"/>
      <c r="D106" s="128"/>
      <c r="E106" s="156"/>
      <c r="F106" s="153">
        <v>50</v>
      </c>
      <c r="G106" s="154">
        <v>320</v>
      </c>
      <c r="H106" s="155">
        <f>+G106*F106</f>
        <v>16000</v>
      </c>
    </row>
    <row r="107" spans="2:8" ht="63" customHeight="1" x14ac:dyDescent="0.25">
      <c r="B107" s="105" t="s">
        <v>3238</v>
      </c>
      <c r="C107" s="127"/>
      <c r="D107" s="128"/>
      <c r="E107" s="156"/>
      <c r="F107" s="153">
        <v>10</v>
      </c>
      <c r="G107" s="154">
        <v>350</v>
      </c>
      <c r="H107" s="155">
        <f>+G107*F107</f>
        <v>3500</v>
      </c>
    </row>
    <row r="108" spans="2:8" ht="18.75" customHeight="1" x14ac:dyDescent="0.25">
      <c r="B108" s="133" t="s">
        <v>3239</v>
      </c>
      <c r="C108" s="162"/>
      <c r="D108" s="162"/>
      <c r="E108" s="134"/>
      <c r="F108" s="163"/>
      <c r="G108" s="162"/>
      <c r="H108" s="164"/>
    </row>
    <row r="109" spans="2:8" ht="18.75" customHeight="1" x14ac:dyDescent="0.25">
      <c r="B109" s="131" t="s">
        <v>3240</v>
      </c>
      <c r="C109" s="131"/>
      <c r="D109" s="131"/>
      <c r="E109" s="156"/>
      <c r="F109" s="153">
        <v>10</v>
      </c>
      <c r="G109" s="154">
        <v>28.9</v>
      </c>
      <c r="H109" s="155">
        <v>57.8</v>
      </c>
    </row>
    <row r="110" spans="2:8" ht="18.75" customHeight="1" x14ac:dyDescent="0.25">
      <c r="B110" s="131" t="s">
        <v>3241</v>
      </c>
      <c r="C110" s="131"/>
      <c r="D110" s="131"/>
      <c r="E110" s="156"/>
      <c r="F110" s="153">
        <v>10</v>
      </c>
      <c r="G110" s="154">
        <v>127.5</v>
      </c>
      <c r="H110" s="155">
        <v>255</v>
      </c>
    </row>
    <row r="111" spans="2:8" ht="18.75" customHeight="1" x14ac:dyDescent="0.25">
      <c r="B111" s="131" t="s">
        <v>3242</v>
      </c>
      <c r="C111" s="131"/>
      <c r="D111" s="131"/>
      <c r="E111" s="156"/>
      <c r="F111" s="153">
        <v>10</v>
      </c>
      <c r="G111" s="154">
        <v>65.45</v>
      </c>
      <c r="H111" s="155">
        <v>130.9</v>
      </c>
    </row>
    <row r="112" spans="2:8" ht="25.5" customHeight="1" x14ac:dyDescent="0.25">
      <c r="B112" s="131" t="s">
        <v>3243</v>
      </c>
      <c r="C112" s="131"/>
      <c r="D112" s="131"/>
      <c r="E112" s="156"/>
      <c r="F112" s="153">
        <v>10</v>
      </c>
      <c r="G112" s="154">
        <v>39.950000000000003</v>
      </c>
      <c r="H112" s="155">
        <v>79.900000000000006</v>
      </c>
    </row>
    <row r="113" spans="2:8" ht="18.75" customHeight="1" x14ac:dyDescent="0.25">
      <c r="B113" s="131" t="s">
        <v>3244</v>
      </c>
      <c r="C113" s="131"/>
      <c r="D113" s="131"/>
      <c r="E113" s="156"/>
      <c r="F113" s="153">
        <v>10</v>
      </c>
      <c r="G113" s="154">
        <v>40.799999999999997</v>
      </c>
      <c r="H113" s="155">
        <v>81.599999999999994</v>
      </c>
    </row>
    <row r="114" spans="2:8" ht="18.75" customHeight="1" x14ac:dyDescent="0.25">
      <c r="B114" s="131" t="s">
        <v>3245</v>
      </c>
      <c r="C114" s="131"/>
      <c r="D114" s="131"/>
      <c r="E114" s="156"/>
      <c r="F114" s="153">
        <v>10</v>
      </c>
      <c r="G114" s="154">
        <v>41.65</v>
      </c>
      <c r="H114" s="155">
        <v>83.3</v>
      </c>
    </row>
    <row r="115" spans="2:8" ht="18.75" customHeight="1" x14ac:dyDescent="0.25">
      <c r="B115" s="159" t="s">
        <v>3246</v>
      </c>
      <c r="C115" s="159"/>
      <c r="D115" s="159"/>
      <c r="E115" s="159"/>
      <c r="F115" s="160"/>
      <c r="G115" s="160"/>
      <c r="H115" s="161">
        <f>SUM(H117:H118)</f>
        <v>4550</v>
      </c>
    </row>
    <row r="116" spans="2:8" ht="18.75" customHeight="1" x14ac:dyDescent="0.25">
      <c r="B116" s="133" t="s">
        <v>3247</v>
      </c>
      <c r="C116" s="134"/>
      <c r="D116" s="134"/>
      <c r="E116" s="134"/>
      <c r="F116" s="138"/>
      <c r="G116" s="134"/>
      <c r="H116" s="137"/>
    </row>
    <row r="117" spans="2:8" ht="51" customHeight="1" x14ac:dyDescent="0.25">
      <c r="B117" s="131" t="s">
        <v>3248</v>
      </c>
      <c r="C117" s="131"/>
      <c r="D117" s="131"/>
      <c r="E117" s="156"/>
      <c r="F117" s="153">
        <v>7</v>
      </c>
      <c r="G117" s="154">
        <v>300</v>
      </c>
      <c r="H117" s="155">
        <f>+G117*F117</f>
        <v>2100</v>
      </c>
    </row>
    <row r="118" spans="2:8" ht="51.75" customHeight="1" x14ac:dyDescent="0.25">
      <c r="B118" s="131" t="s">
        <v>3249</v>
      </c>
      <c r="C118" s="131"/>
      <c r="D118" s="131"/>
      <c r="E118" s="156"/>
      <c r="F118" s="153">
        <v>7</v>
      </c>
      <c r="G118" s="154">
        <v>350</v>
      </c>
      <c r="H118" s="155">
        <f>+G118*F118</f>
        <v>2450</v>
      </c>
    </row>
    <row r="119" spans="2:8" ht="18.75" customHeight="1" x14ac:dyDescent="0.25">
      <c r="B119" s="159" t="s">
        <v>137</v>
      </c>
      <c r="C119" s="159"/>
      <c r="D119" s="159"/>
      <c r="E119" s="159"/>
      <c r="F119" s="160"/>
      <c r="G119" s="160"/>
      <c r="H119" s="161">
        <f>SUM(H121:H127)</f>
        <v>844.05</v>
      </c>
    </row>
    <row r="120" spans="2:8" ht="18.75" customHeight="1" x14ac:dyDescent="0.25">
      <c r="B120" s="133" t="s">
        <v>3250</v>
      </c>
      <c r="C120" s="134"/>
      <c r="D120" s="134"/>
      <c r="E120" s="134"/>
      <c r="F120" s="138"/>
      <c r="G120" s="134"/>
      <c r="H120" s="137"/>
    </row>
    <row r="121" spans="2:8" ht="18.75" customHeight="1" x14ac:dyDescent="0.25">
      <c r="B121" s="131" t="s">
        <v>3251</v>
      </c>
      <c r="C121" s="131"/>
      <c r="D121" s="131"/>
      <c r="E121" s="156"/>
      <c r="F121" s="153">
        <v>21</v>
      </c>
      <c r="G121" s="154">
        <v>36.549999999999997</v>
      </c>
      <c r="H121" s="155">
        <v>109.65</v>
      </c>
    </row>
    <row r="122" spans="2:8" ht="18.75" customHeight="1" x14ac:dyDescent="0.25">
      <c r="B122" s="131" t="s">
        <v>3252</v>
      </c>
      <c r="C122" s="131"/>
      <c r="D122" s="131"/>
      <c r="E122" s="156"/>
      <c r="F122" s="153">
        <v>21</v>
      </c>
      <c r="G122" s="154">
        <v>75.650000000000006</v>
      </c>
      <c r="H122" s="155">
        <v>226.95</v>
      </c>
    </row>
    <row r="123" spans="2:8" ht="24.75" customHeight="1" x14ac:dyDescent="0.25">
      <c r="B123" s="131" t="s">
        <v>3253</v>
      </c>
      <c r="C123" s="131"/>
      <c r="D123" s="131"/>
      <c r="E123" s="156"/>
      <c r="F123" s="153">
        <v>21</v>
      </c>
      <c r="G123" s="154">
        <v>29.75</v>
      </c>
      <c r="H123" s="155">
        <v>89.25</v>
      </c>
    </row>
    <row r="124" spans="2:8" ht="27.75" customHeight="1" x14ac:dyDescent="0.25">
      <c r="B124" s="131" t="s">
        <v>3254</v>
      </c>
      <c r="C124" s="131"/>
      <c r="D124" s="131"/>
      <c r="E124" s="156"/>
      <c r="F124" s="153">
        <v>21</v>
      </c>
      <c r="G124" s="154">
        <v>25.5</v>
      </c>
      <c r="H124" s="155">
        <v>76.5</v>
      </c>
    </row>
    <row r="125" spans="2:8" ht="18.75" customHeight="1" x14ac:dyDescent="0.25">
      <c r="B125" s="131" t="s">
        <v>3255</v>
      </c>
      <c r="C125" s="131"/>
      <c r="D125" s="131"/>
      <c r="E125" s="156"/>
      <c r="F125" s="153">
        <v>21</v>
      </c>
      <c r="G125" s="154">
        <v>21.25</v>
      </c>
      <c r="H125" s="155">
        <v>63.75</v>
      </c>
    </row>
    <row r="126" spans="2:8" ht="18.75" customHeight="1" x14ac:dyDescent="0.25">
      <c r="B126" s="131" t="s">
        <v>3256</v>
      </c>
      <c r="C126" s="131"/>
      <c r="D126" s="131"/>
      <c r="E126" s="156"/>
      <c r="F126" s="153">
        <v>21</v>
      </c>
      <c r="G126" s="154">
        <v>7.65</v>
      </c>
      <c r="H126" s="155">
        <v>22.95</v>
      </c>
    </row>
    <row r="127" spans="2:8" ht="28.5" customHeight="1" x14ac:dyDescent="0.25">
      <c r="B127" s="131" t="s">
        <v>3257</v>
      </c>
      <c r="C127" s="131"/>
      <c r="D127" s="131"/>
      <c r="E127" s="156"/>
      <c r="F127" s="153">
        <v>21</v>
      </c>
      <c r="G127" s="154">
        <v>17</v>
      </c>
      <c r="H127" s="155">
        <v>255</v>
      </c>
    </row>
    <row r="128" spans="2:8" ht="18.75" customHeight="1" x14ac:dyDescent="0.25">
      <c r="B128" s="26" t="s">
        <v>3258</v>
      </c>
      <c r="C128" s="26"/>
      <c r="D128" s="26"/>
      <c r="E128" s="26"/>
      <c r="F128" s="27"/>
      <c r="G128" s="112"/>
      <c r="H128" s="113">
        <v>474300</v>
      </c>
    </row>
    <row r="129" spans="2:13" ht="18.75" customHeight="1" x14ac:dyDescent="0.25">
      <c r="B129" s="31" t="s">
        <v>3259</v>
      </c>
      <c r="C129" s="31"/>
      <c r="D129" s="31"/>
      <c r="E129" s="31"/>
      <c r="F129" s="31"/>
      <c r="G129" s="31"/>
      <c r="H129" s="114">
        <f>SUM(H131:H143)</f>
        <v>446300</v>
      </c>
    </row>
    <row r="130" spans="2:13" ht="18.75" customHeight="1" x14ac:dyDescent="0.25">
      <c r="B130" s="165" t="s">
        <v>3260</v>
      </c>
      <c r="C130" s="165"/>
      <c r="D130" s="165"/>
      <c r="E130" s="42"/>
      <c r="F130" s="42"/>
      <c r="G130" s="42"/>
      <c r="H130" s="166"/>
    </row>
    <row r="131" spans="2:13" ht="30" customHeight="1" x14ac:dyDescent="0.25">
      <c r="B131" s="105" t="s">
        <v>3261</v>
      </c>
      <c r="C131" s="106"/>
      <c r="D131" s="107"/>
      <c r="E131" s="109"/>
      <c r="F131" s="153">
        <v>32</v>
      </c>
      <c r="G131" s="154">
        <v>350</v>
      </c>
      <c r="H131" s="155">
        <f>+F131*G131</f>
        <v>11200</v>
      </c>
    </row>
    <row r="132" spans="2:13" ht="18.75" customHeight="1" x14ac:dyDescent="0.25">
      <c r="B132" s="167" t="s">
        <v>3262</v>
      </c>
      <c r="C132" s="168"/>
      <c r="D132" s="168"/>
      <c r="E132" s="169"/>
      <c r="F132" s="170"/>
      <c r="G132" s="169"/>
      <c r="H132" s="171"/>
      <c r="M132" s="12"/>
    </row>
    <row r="133" spans="2:13" ht="38.25" customHeight="1" x14ac:dyDescent="0.25">
      <c r="B133" s="105" t="s">
        <v>3263</v>
      </c>
      <c r="C133" s="106"/>
      <c r="D133" s="107"/>
      <c r="E133" s="109"/>
      <c r="F133" s="153">
        <v>5</v>
      </c>
      <c r="G133" s="154">
        <v>350</v>
      </c>
      <c r="H133" s="155">
        <f>+F133*G133</f>
        <v>1750</v>
      </c>
    </row>
    <row r="134" spans="2:13" ht="18.75" customHeight="1" x14ac:dyDescent="0.25">
      <c r="B134" s="172" t="s">
        <v>3264</v>
      </c>
      <c r="C134" s="172"/>
      <c r="D134" s="172"/>
      <c r="E134" s="173"/>
      <c r="F134" s="174"/>
      <c r="G134" s="173"/>
      <c r="H134" s="175"/>
    </row>
    <row r="135" spans="2:13" ht="38.25" customHeight="1" x14ac:dyDescent="0.25">
      <c r="B135" s="176" t="s">
        <v>3265</v>
      </c>
      <c r="C135" s="177"/>
      <c r="D135" s="178"/>
      <c r="E135" s="179"/>
      <c r="F135" s="180">
        <v>15</v>
      </c>
      <c r="G135" s="181">
        <v>390</v>
      </c>
      <c r="H135" s="182">
        <f>+F135*G135</f>
        <v>5850</v>
      </c>
    </row>
    <row r="136" spans="2:13" ht="18.75" customHeight="1" x14ac:dyDescent="0.25">
      <c r="B136" s="172" t="s">
        <v>3266</v>
      </c>
      <c r="C136" s="172"/>
      <c r="D136" s="172"/>
      <c r="E136" s="173"/>
      <c r="F136" s="174"/>
      <c r="G136" s="173"/>
      <c r="H136" s="175"/>
    </row>
    <row r="137" spans="2:13" ht="87" customHeight="1" x14ac:dyDescent="0.25">
      <c r="B137" s="176" t="s">
        <v>3267</v>
      </c>
      <c r="C137" s="183"/>
      <c r="D137" s="184"/>
      <c r="E137" s="179"/>
      <c r="F137" s="180">
        <v>34</v>
      </c>
      <c r="G137" s="181">
        <v>6250</v>
      </c>
      <c r="H137" s="182">
        <f>+F137*G137</f>
        <v>212500</v>
      </c>
    </row>
    <row r="138" spans="2:13" ht="24" customHeight="1" x14ac:dyDescent="0.25">
      <c r="B138" s="185" t="s">
        <v>3268</v>
      </c>
      <c r="C138" s="185"/>
      <c r="D138" s="185"/>
      <c r="E138" s="173"/>
      <c r="F138" s="174"/>
      <c r="G138" s="173"/>
      <c r="H138" s="175"/>
    </row>
    <row r="139" spans="2:13" ht="99.75" customHeight="1" x14ac:dyDescent="0.25">
      <c r="B139" s="176" t="s">
        <v>3269</v>
      </c>
      <c r="C139" s="183" t="s">
        <v>3270</v>
      </c>
      <c r="D139" s="184" t="s">
        <v>3270</v>
      </c>
      <c r="E139" s="179"/>
      <c r="F139" s="180">
        <v>30</v>
      </c>
      <c r="G139" s="181">
        <v>6250</v>
      </c>
      <c r="H139" s="182">
        <f>+F139*G139</f>
        <v>187500</v>
      </c>
    </row>
    <row r="140" spans="2:13" ht="79.5" customHeight="1" x14ac:dyDescent="0.25">
      <c r="B140" s="105" t="s">
        <v>3271</v>
      </c>
      <c r="C140" s="106"/>
      <c r="D140" s="107"/>
      <c r="E140" s="109"/>
      <c r="F140" s="153">
        <v>40</v>
      </c>
      <c r="G140" s="154">
        <v>350</v>
      </c>
      <c r="H140" s="155">
        <f>+F140*G140</f>
        <v>14000</v>
      </c>
    </row>
    <row r="141" spans="2:13" ht="18.75" customHeight="1" x14ac:dyDescent="0.25">
      <c r="B141" s="186" t="s">
        <v>3272</v>
      </c>
      <c r="C141" s="187"/>
      <c r="D141" s="188"/>
      <c r="E141" s="189"/>
      <c r="F141" s="190"/>
      <c r="G141" s="191"/>
      <c r="H141" s="192"/>
    </row>
    <row r="142" spans="2:13" ht="63.75" customHeight="1" x14ac:dyDescent="0.25">
      <c r="B142" s="193" t="s">
        <v>3273</v>
      </c>
      <c r="C142" s="183"/>
      <c r="D142" s="184"/>
      <c r="E142" s="194"/>
      <c r="F142" s="195"/>
      <c r="G142" s="196"/>
      <c r="H142" s="197"/>
    </row>
    <row r="143" spans="2:13" ht="141" customHeight="1" x14ac:dyDescent="0.25">
      <c r="B143" s="198" t="s">
        <v>3274</v>
      </c>
      <c r="C143" s="127"/>
      <c r="D143" s="128"/>
      <c r="E143" s="199"/>
      <c r="F143" s="153">
        <v>54</v>
      </c>
      <c r="G143" s="154">
        <v>250</v>
      </c>
      <c r="H143" s="155">
        <f>+F143*G143</f>
        <v>13500</v>
      </c>
    </row>
    <row r="144" spans="2:13" ht="18.75" customHeight="1" x14ac:dyDescent="0.25">
      <c r="B144" s="31" t="s">
        <v>3275</v>
      </c>
      <c r="C144" s="31"/>
      <c r="D144" s="31"/>
      <c r="E144" s="31"/>
      <c r="F144" s="31"/>
      <c r="G144" s="31"/>
      <c r="H144" s="114">
        <f>H145</f>
        <v>28000</v>
      </c>
    </row>
    <row r="145" spans="2:8" ht="368.25" customHeight="1" x14ac:dyDescent="0.25">
      <c r="B145" s="198" t="s">
        <v>3276</v>
      </c>
      <c r="C145" s="200"/>
      <c r="D145" s="201"/>
      <c r="E145" s="199"/>
      <c r="F145" s="153">
        <v>1</v>
      </c>
      <c r="G145" s="154">
        <v>28000</v>
      </c>
      <c r="H145" s="155">
        <f>F145*G145</f>
        <v>28000</v>
      </c>
    </row>
    <row r="146" spans="2:8" ht="18.75" customHeight="1" x14ac:dyDescent="0.25">
      <c r="B146" s="26" t="s">
        <v>3277</v>
      </c>
      <c r="C146" s="26"/>
      <c r="D146" s="26"/>
      <c r="E146" s="26"/>
      <c r="F146" s="27"/>
      <c r="G146" s="112"/>
      <c r="H146" s="113">
        <f>H147+H149+H151</f>
        <v>26150</v>
      </c>
    </row>
    <row r="147" spans="2:8" ht="18.75" customHeight="1" x14ac:dyDescent="0.25">
      <c r="B147" s="31" t="s">
        <v>3278</v>
      </c>
      <c r="C147" s="31"/>
      <c r="D147" s="31"/>
      <c r="E147" s="31"/>
      <c r="F147" s="31"/>
      <c r="G147" s="31"/>
      <c r="H147" s="114">
        <v>900</v>
      </c>
    </row>
    <row r="148" spans="2:8" ht="40.5" customHeight="1" x14ac:dyDescent="0.25">
      <c r="B148" s="202" t="s">
        <v>3279</v>
      </c>
      <c r="C148" s="203"/>
      <c r="D148" s="204"/>
      <c r="E148" s="205"/>
      <c r="F148" s="153">
        <v>1</v>
      </c>
      <c r="G148" s="154">
        <v>900</v>
      </c>
      <c r="H148" s="155">
        <f>+F148*G148</f>
        <v>900</v>
      </c>
    </row>
    <row r="149" spans="2:8" ht="18.75" customHeight="1" x14ac:dyDescent="0.25">
      <c r="B149" s="31" t="s">
        <v>3280</v>
      </c>
      <c r="C149" s="31"/>
      <c r="D149" s="31"/>
      <c r="E149" s="31"/>
      <c r="F149" s="31"/>
      <c r="G149" s="31"/>
      <c r="H149" s="114">
        <v>950</v>
      </c>
    </row>
    <row r="150" spans="2:8" ht="18.75" customHeight="1" x14ac:dyDescent="0.25">
      <c r="B150" s="202" t="s">
        <v>3281</v>
      </c>
      <c r="C150" s="203"/>
      <c r="D150" s="204"/>
      <c r="E150" s="205"/>
      <c r="F150" s="153">
        <v>1</v>
      </c>
      <c r="G150" s="154">
        <v>950</v>
      </c>
      <c r="H150" s="155">
        <f>+F150*G150</f>
        <v>950</v>
      </c>
    </row>
    <row r="151" spans="2:8" ht="18.75" customHeight="1" x14ac:dyDescent="0.25">
      <c r="B151" s="31" t="s">
        <v>3282</v>
      </c>
      <c r="C151" s="31"/>
      <c r="D151" s="31"/>
      <c r="E151" s="31"/>
      <c r="F151" s="31"/>
      <c r="G151" s="31"/>
      <c r="H151" s="114">
        <v>24300</v>
      </c>
    </row>
    <row r="152" spans="2:8" ht="45" customHeight="1" x14ac:dyDescent="0.25">
      <c r="B152" s="202" t="s">
        <v>3283</v>
      </c>
      <c r="C152" s="203"/>
      <c r="D152" s="204"/>
      <c r="E152" s="205"/>
      <c r="F152" s="153">
        <v>54</v>
      </c>
      <c r="G152" s="154">
        <v>450</v>
      </c>
      <c r="H152" s="155">
        <f>+F152*G152</f>
        <v>24300</v>
      </c>
    </row>
    <row r="153" spans="2:8" ht="18.75" customHeight="1" x14ac:dyDescent="0.25">
      <c r="B153" s="206" t="s">
        <v>3284</v>
      </c>
      <c r="C153" s="206"/>
      <c r="D153" s="206"/>
      <c r="E153" s="26"/>
      <c r="F153" s="27"/>
      <c r="G153" s="112"/>
      <c r="H153" s="113">
        <f>H154+H156+H158+H160+H167</f>
        <v>74150</v>
      </c>
    </row>
    <row r="154" spans="2:8" ht="18.75" customHeight="1" x14ac:dyDescent="0.25">
      <c r="B154" s="207" t="s">
        <v>3285</v>
      </c>
      <c r="C154" s="207"/>
      <c r="D154" s="207"/>
      <c r="E154" s="31"/>
      <c r="F154" s="31"/>
      <c r="G154" s="31"/>
      <c r="H154" s="114">
        <v>14500</v>
      </c>
    </row>
    <row r="155" spans="2:8" ht="339" customHeight="1" x14ac:dyDescent="0.25">
      <c r="B155" s="105" t="s">
        <v>3286</v>
      </c>
      <c r="C155" s="106"/>
      <c r="D155" s="107"/>
      <c r="E155" s="109"/>
      <c r="F155" s="110">
        <v>1</v>
      </c>
      <c r="G155" s="111">
        <v>14500</v>
      </c>
      <c r="H155" s="108">
        <f>+F155*G155</f>
        <v>14500</v>
      </c>
    </row>
    <row r="156" spans="2:8" ht="18.75" customHeight="1" x14ac:dyDescent="0.25">
      <c r="B156" s="207" t="s">
        <v>3287</v>
      </c>
      <c r="C156" s="207"/>
      <c r="D156" s="207"/>
      <c r="E156" s="31"/>
      <c r="F156" s="31"/>
      <c r="G156" s="31"/>
      <c r="H156" s="114">
        <v>4450</v>
      </c>
    </row>
    <row r="157" spans="2:8" ht="64.5" customHeight="1" x14ac:dyDescent="0.25">
      <c r="B157" s="105" t="s">
        <v>3288</v>
      </c>
      <c r="C157" s="106"/>
      <c r="D157" s="107"/>
      <c r="E157" s="109"/>
      <c r="F157" s="110">
        <v>1</v>
      </c>
      <c r="G157" s="111">
        <v>4450</v>
      </c>
      <c r="H157" s="108">
        <f>+F157*G157</f>
        <v>4450</v>
      </c>
    </row>
    <row r="158" spans="2:8" ht="18.75" customHeight="1" x14ac:dyDescent="0.25">
      <c r="B158" s="207" t="s">
        <v>3289</v>
      </c>
      <c r="C158" s="207"/>
      <c r="D158" s="207"/>
      <c r="E158" s="31"/>
      <c r="F158" s="31"/>
      <c r="G158" s="31"/>
      <c r="H158" s="114">
        <v>2700</v>
      </c>
    </row>
    <row r="159" spans="2:8" ht="32.25" customHeight="1" x14ac:dyDescent="0.25">
      <c r="B159" s="105" t="s">
        <v>3290</v>
      </c>
      <c r="C159" s="106"/>
      <c r="D159" s="107"/>
      <c r="E159" s="109"/>
      <c r="F159" s="110">
        <v>8</v>
      </c>
      <c r="G159" s="111">
        <v>675</v>
      </c>
      <c r="H159" s="108">
        <v>2700</v>
      </c>
    </row>
    <row r="160" spans="2:8" ht="18.75" customHeight="1" x14ac:dyDescent="0.25">
      <c r="B160" s="207" t="s">
        <v>3291</v>
      </c>
      <c r="C160" s="207"/>
      <c r="D160" s="207"/>
      <c r="E160" s="31"/>
      <c r="F160" s="31"/>
      <c r="G160" s="31"/>
      <c r="H160" s="114">
        <f>SUM(H162:H166)</f>
        <v>37500</v>
      </c>
    </row>
    <row r="161" spans="2:8" ht="18.75" customHeight="1" x14ac:dyDescent="0.25">
      <c r="B161" s="208" t="s">
        <v>3292</v>
      </c>
      <c r="C161" s="209"/>
      <c r="D161" s="210"/>
      <c r="E161" s="211" t="s">
        <v>3293</v>
      </c>
      <c r="F161" s="212" t="s">
        <v>3293</v>
      </c>
      <c r="G161" s="213" t="s">
        <v>3293</v>
      </c>
      <c r="H161" s="214"/>
    </row>
    <row r="162" spans="2:8" ht="61.5" customHeight="1" x14ac:dyDescent="0.25">
      <c r="B162" s="105" t="s">
        <v>3294</v>
      </c>
      <c r="C162" s="106"/>
      <c r="D162" s="107"/>
      <c r="E162" s="139"/>
      <c r="F162" s="110">
        <v>1</v>
      </c>
      <c r="G162" s="111">
        <v>2600</v>
      </c>
      <c r="H162" s="108">
        <f>+G162*F162</f>
        <v>2600</v>
      </c>
    </row>
    <row r="163" spans="2:8" ht="18.75" customHeight="1" x14ac:dyDescent="0.25">
      <c r="B163" s="208" t="s">
        <v>3295</v>
      </c>
      <c r="C163" s="209"/>
      <c r="D163" s="210"/>
      <c r="E163" s="211"/>
      <c r="F163" s="110" t="s">
        <v>3293</v>
      </c>
      <c r="G163" s="213" t="s">
        <v>3293</v>
      </c>
      <c r="H163" s="214"/>
    </row>
    <row r="164" spans="2:8" ht="65.25" customHeight="1" x14ac:dyDescent="0.25">
      <c r="B164" s="105" t="s">
        <v>3296</v>
      </c>
      <c r="C164" s="106"/>
      <c r="D164" s="107"/>
      <c r="E164" s="211"/>
      <c r="F164" s="110">
        <v>54</v>
      </c>
      <c r="G164" s="111">
        <v>500</v>
      </c>
      <c r="H164" s="108">
        <f>+F164*G164</f>
        <v>27000</v>
      </c>
    </row>
    <row r="165" spans="2:8" ht="18.75" customHeight="1" x14ac:dyDescent="0.25">
      <c r="B165" s="208" t="s">
        <v>3297</v>
      </c>
      <c r="C165" s="209"/>
      <c r="D165" s="210"/>
      <c r="E165" s="211"/>
      <c r="F165" s="110" t="s">
        <v>3293</v>
      </c>
      <c r="G165" s="213" t="s">
        <v>3293</v>
      </c>
      <c r="H165" s="214"/>
    </row>
    <row r="166" spans="2:8" ht="93.75" customHeight="1" x14ac:dyDescent="0.25">
      <c r="B166" s="105" t="s">
        <v>3298</v>
      </c>
      <c r="C166" s="106"/>
      <c r="D166" s="107"/>
      <c r="E166" s="211"/>
      <c r="F166" s="110">
        <v>1</v>
      </c>
      <c r="G166" s="111">
        <v>7900</v>
      </c>
      <c r="H166" s="108">
        <f>+F166*G166</f>
        <v>7900</v>
      </c>
    </row>
    <row r="167" spans="2:8" ht="18.75" customHeight="1" x14ac:dyDescent="0.25">
      <c r="B167" s="207" t="s">
        <v>3299</v>
      </c>
      <c r="C167" s="207"/>
      <c r="D167" s="207"/>
      <c r="E167" s="31"/>
      <c r="F167" s="31"/>
      <c r="G167" s="31"/>
      <c r="H167" s="114">
        <v>15000</v>
      </c>
    </row>
    <row r="168" spans="2:8" ht="395.25" customHeight="1" x14ac:dyDescent="0.25">
      <c r="B168" s="105" t="s">
        <v>3300</v>
      </c>
      <c r="C168" s="106"/>
      <c r="D168" s="107"/>
      <c r="E168" s="109"/>
      <c r="F168" s="110">
        <v>1</v>
      </c>
      <c r="G168" s="111">
        <v>15000</v>
      </c>
      <c r="H168" s="108">
        <f>+F168*G168</f>
        <v>15000</v>
      </c>
    </row>
    <row r="169" spans="2:8" ht="18.75" customHeight="1" x14ac:dyDescent="0.25">
      <c r="B169" s="206" t="s">
        <v>3301</v>
      </c>
      <c r="C169" s="206"/>
      <c r="D169" s="206"/>
      <c r="E169" s="26"/>
      <c r="F169" s="27"/>
      <c r="G169" s="112"/>
      <c r="H169" s="113">
        <f>H170+H172</f>
        <v>13800</v>
      </c>
    </row>
    <row r="170" spans="2:8" ht="18.75" customHeight="1" x14ac:dyDescent="0.25">
      <c r="B170" s="207" t="s">
        <v>3302</v>
      </c>
      <c r="C170" s="207"/>
      <c r="D170" s="207"/>
      <c r="E170" s="31"/>
      <c r="F170" s="31"/>
      <c r="G170" s="31"/>
      <c r="H170" s="114">
        <v>10300</v>
      </c>
    </row>
    <row r="171" spans="2:8" ht="109.5" customHeight="1" x14ac:dyDescent="0.25">
      <c r="B171" s="202" t="s">
        <v>3303</v>
      </c>
      <c r="C171" s="203"/>
      <c r="D171" s="204"/>
      <c r="E171" s="205"/>
      <c r="F171" s="110">
        <v>1</v>
      </c>
      <c r="G171" s="111">
        <v>10300</v>
      </c>
      <c r="H171" s="108">
        <f>+F171*G171</f>
        <v>10300</v>
      </c>
    </row>
    <row r="172" spans="2:8" ht="18.75" customHeight="1" x14ac:dyDescent="0.25">
      <c r="B172" s="207" t="s">
        <v>3304</v>
      </c>
      <c r="C172" s="207"/>
      <c r="D172" s="207"/>
      <c r="E172" s="31"/>
      <c r="F172" s="31"/>
      <c r="G172" s="31"/>
      <c r="H172" s="114">
        <v>3500</v>
      </c>
    </row>
    <row r="173" spans="2:8" ht="44.25" customHeight="1" x14ac:dyDescent="0.25">
      <c r="B173" s="202" t="s">
        <v>3305</v>
      </c>
      <c r="C173" s="203"/>
      <c r="D173" s="204"/>
      <c r="E173" s="205"/>
      <c r="F173" s="110">
        <v>1</v>
      </c>
      <c r="G173" s="111">
        <v>3500</v>
      </c>
      <c r="H173" s="108">
        <f>+F173*G173</f>
        <v>3500</v>
      </c>
    </row>
    <row r="174" spans="2:8" ht="18.75" customHeight="1" x14ac:dyDescent="0.25">
      <c r="B174" s="215"/>
      <c r="C174" s="216"/>
      <c r="D174" s="217"/>
      <c r="E174" s="122"/>
      <c r="F174" s="123"/>
      <c r="G174" s="124"/>
      <c r="H174" s="125"/>
    </row>
    <row r="175" spans="2:8" ht="18.75" customHeight="1" x14ac:dyDescent="0.25">
      <c r="B175" s="206" t="s">
        <v>3306</v>
      </c>
      <c r="C175" s="206"/>
      <c r="D175" s="206"/>
      <c r="E175" s="26"/>
      <c r="F175" s="27"/>
      <c r="G175" s="112"/>
      <c r="H175" s="113"/>
    </row>
    <row r="176" spans="2:8" ht="18.75" customHeight="1" x14ac:dyDescent="0.25">
      <c r="B176" s="218" t="s">
        <v>3130</v>
      </c>
      <c r="C176" s="219"/>
      <c r="D176" s="219"/>
      <c r="E176" s="122"/>
      <c r="F176" s="123"/>
      <c r="G176" s="124"/>
      <c r="H176" s="125">
        <f>H8</f>
        <v>33200</v>
      </c>
    </row>
    <row r="177" spans="2:8" ht="18.75" customHeight="1" x14ac:dyDescent="0.25">
      <c r="B177" s="220" t="s">
        <v>3136</v>
      </c>
      <c r="C177" s="219"/>
      <c r="D177" s="219"/>
      <c r="E177" s="122"/>
      <c r="F177" s="123"/>
      <c r="G177" s="124"/>
      <c r="H177" s="125">
        <f>H14</f>
        <v>194255.25</v>
      </c>
    </row>
    <row r="178" spans="2:8" ht="18.75" customHeight="1" x14ac:dyDescent="0.25">
      <c r="B178" s="220" t="s">
        <v>3307</v>
      </c>
      <c r="C178" s="219"/>
      <c r="D178" s="219"/>
      <c r="E178" s="122"/>
      <c r="F178" s="123"/>
      <c r="G178" s="124"/>
      <c r="H178" s="125">
        <f>H128</f>
        <v>474300</v>
      </c>
    </row>
    <row r="179" spans="2:8" ht="18.75" customHeight="1" x14ac:dyDescent="0.25">
      <c r="B179" s="218" t="s">
        <v>3284</v>
      </c>
      <c r="C179" s="219"/>
      <c r="D179" s="219"/>
      <c r="E179" s="122"/>
      <c r="F179" s="123"/>
      <c r="G179" s="124"/>
      <c r="H179" s="125">
        <f>H153</f>
        <v>74150</v>
      </c>
    </row>
    <row r="180" spans="2:8" ht="18.75" customHeight="1" x14ac:dyDescent="0.25">
      <c r="B180" s="218" t="s">
        <v>3277</v>
      </c>
      <c r="C180" s="219"/>
      <c r="D180" s="219"/>
      <c r="E180" s="122"/>
      <c r="F180" s="123"/>
      <c r="G180" s="124"/>
      <c r="H180" s="125">
        <f>H146</f>
        <v>26150</v>
      </c>
    </row>
    <row r="181" spans="2:8" ht="18.75" customHeight="1" x14ac:dyDescent="0.25">
      <c r="B181" s="218" t="s">
        <v>3301</v>
      </c>
      <c r="C181" s="219"/>
      <c r="D181" s="219"/>
      <c r="E181" s="122"/>
      <c r="F181" s="123"/>
      <c r="G181" s="124"/>
      <c r="H181" s="125">
        <f>H169</f>
        <v>13800</v>
      </c>
    </row>
    <row r="182" spans="2:8" ht="18.75" customHeight="1" x14ac:dyDescent="0.25">
      <c r="B182" s="215"/>
      <c r="C182" s="216"/>
      <c r="D182" s="217"/>
      <c r="E182" s="122"/>
      <c r="F182" s="123"/>
      <c r="G182" s="124"/>
      <c r="H182" s="125">
        <f>SUM(H176:H181)</f>
        <v>815855.25</v>
      </c>
    </row>
    <row r="183" spans="2:8" ht="18.75" customHeight="1" x14ac:dyDescent="0.25">
      <c r="B183" s="215"/>
      <c r="C183" s="216"/>
      <c r="D183" s="217"/>
      <c r="E183" s="122"/>
      <c r="F183" s="123"/>
      <c r="G183" s="124"/>
      <c r="H183" s="125"/>
    </row>
    <row r="184" spans="2:8" ht="18.75" customHeight="1" x14ac:dyDescent="0.25">
      <c r="B184" s="215"/>
      <c r="C184" s="216"/>
      <c r="D184" s="217"/>
      <c r="E184" s="122"/>
      <c r="F184" s="123"/>
      <c r="G184" s="124"/>
      <c r="H184" s="125"/>
    </row>
  </sheetData>
  <mergeCells count="139">
    <mergeCell ref="B170:D170"/>
    <mergeCell ref="B171:D171"/>
    <mergeCell ref="B172:D172"/>
    <mergeCell ref="B173:D173"/>
    <mergeCell ref="B175:D175"/>
    <mergeCell ref="B164:D164"/>
    <mergeCell ref="B166:D166"/>
    <mergeCell ref="B167:D167"/>
    <mergeCell ref="B168:D168"/>
    <mergeCell ref="B169:D169"/>
    <mergeCell ref="B157:D157"/>
    <mergeCell ref="B158:D158"/>
    <mergeCell ref="B159:D159"/>
    <mergeCell ref="B160:D160"/>
    <mergeCell ref="B162:D162"/>
    <mergeCell ref="B152:D152"/>
    <mergeCell ref="B153:D153"/>
    <mergeCell ref="B154:D154"/>
    <mergeCell ref="B155:D155"/>
    <mergeCell ref="B156:D156"/>
    <mergeCell ref="E142:F142"/>
    <mergeCell ref="B143:D143"/>
    <mergeCell ref="B145:D145"/>
    <mergeCell ref="B148:D148"/>
    <mergeCell ref="B150:D150"/>
    <mergeCell ref="B137:D137"/>
    <mergeCell ref="B139:D139"/>
    <mergeCell ref="B140:D140"/>
    <mergeCell ref="B141:D141"/>
    <mergeCell ref="B142:D142"/>
    <mergeCell ref="B131:D131"/>
    <mergeCell ref="B133:D133"/>
    <mergeCell ref="B134:D134"/>
    <mergeCell ref="B135:D135"/>
    <mergeCell ref="B136:D136"/>
    <mergeCell ref="B123:D123"/>
    <mergeCell ref="B124:D124"/>
    <mergeCell ref="B125:D125"/>
    <mergeCell ref="B126:D126"/>
    <mergeCell ref="B127:D127"/>
    <mergeCell ref="B117:D117"/>
    <mergeCell ref="B118:D118"/>
    <mergeCell ref="B119:E119"/>
    <mergeCell ref="B121:D121"/>
    <mergeCell ref="B122:D122"/>
    <mergeCell ref="B111:D111"/>
    <mergeCell ref="B112:D112"/>
    <mergeCell ref="B113:D113"/>
    <mergeCell ref="B114:D114"/>
    <mergeCell ref="B115:E115"/>
    <mergeCell ref="B105:E105"/>
    <mergeCell ref="B106:D106"/>
    <mergeCell ref="B107:D107"/>
    <mergeCell ref="B109:D109"/>
    <mergeCell ref="B110:D110"/>
    <mergeCell ref="B100:D100"/>
    <mergeCell ref="B101:D101"/>
    <mergeCell ref="B102:D102"/>
    <mergeCell ref="B103:D103"/>
    <mergeCell ref="B104:D104"/>
    <mergeCell ref="B94:D94"/>
    <mergeCell ref="B95:D95"/>
    <mergeCell ref="B96:D96"/>
    <mergeCell ref="B97:D97"/>
    <mergeCell ref="B98:D98"/>
    <mergeCell ref="B88:D88"/>
    <mergeCell ref="B89:D89"/>
    <mergeCell ref="B90:D90"/>
    <mergeCell ref="B91:D91"/>
    <mergeCell ref="B92:D92"/>
    <mergeCell ref="B81:D81"/>
    <mergeCell ref="B83:D83"/>
    <mergeCell ref="B84:D84"/>
    <mergeCell ref="B86:D86"/>
    <mergeCell ref="B87:D87"/>
    <mergeCell ref="B75:D75"/>
    <mergeCell ref="B76:D76"/>
    <mergeCell ref="B77:D77"/>
    <mergeCell ref="B78:D78"/>
    <mergeCell ref="B79:D79"/>
    <mergeCell ref="B68:D68"/>
    <mergeCell ref="B69:D69"/>
    <mergeCell ref="B71:D71"/>
    <mergeCell ref="B73:D73"/>
    <mergeCell ref="B74:D74"/>
    <mergeCell ref="B62:D62"/>
    <mergeCell ref="B63:D63"/>
    <mergeCell ref="B64:D64"/>
    <mergeCell ref="B66:D66"/>
    <mergeCell ref="B67:D67"/>
    <mergeCell ref="B56:D56"/>
    <mergeCell ref="B57:D57"/>
    <mergeCell ref="B58:D58"/>
    <mergeCell ref="B59:D59"/>
    <mergeCell ref="B60:D60"/>
    <mergeCell ref="B47:D47"/>
    <mergeCell ref="B49:D49"/>
    <mergeCell ref="B51:D51"/>
    <mergeCell ref="B52:D52"/>
    <mergeCell ref="B53:D53"/>
    <mergeCell ref="B41:D41"/>
    <mergeCell ref="B42:D42"/>
    <mergeCell ref="B43:D43"/>
    <mergeCell ref="B44:D44"/>
    <mergeCell ref="B46:D46"/>
    <mergeCell ref="B33:D33"/>
    <mergeCell ref="B36:D36"/>
    <mergeCell ref="B37:D37"/>
    <mergeCell ref="B38:D38"/>
    <mergeCell ref="B39:D39"/>
    <mergeCell ref="B27:D27"/>
    <mergeCell ref="B28:D28"/>
    <mergeCell ref="B30:D30"/>
    <mergeCell ref="B31:D31"/>
    <mergeCell ref="B32:D32"/>
    <mergeCell ref="B22:D22"/>
    <mergeCell ref="B23:D23"/>
    <mergeCell ref="B24:D24"/>
    <mergeCell ref="B25:D25"/>
    <mergeCell ref="B26:D26"/>
    <mergeCell ref="B17:D17"/>
    <mergeCell ref="B18:D18"/>
    <mergeCell ref="B19:D19"/>
    <mergeCell ref="B20:D20"/>
    <mergeCell ref="B21:D21"/>
    <mergeCell ref="E11:G11"/>
    <mergeCell ref="B12:D12"/>
    <mergeCell ref="B13:D13"/>
    <mergeCell ref="B14:D14"/>
    <mergeCell ref="B16:D16"/>
    <mergeCell ref="A2:H2"/>
    <mergeCell ref="A3:H3"/>
    <mergeCell ref="A4:H4"/>
    <mergeCell ref="A5:H5"/>
    <mergeCell ref="B8:D8"/>
    <mergeCell ref="B9:D9"/>
    <mergeCell ref="B10:D10"/>
    <mergeCell ref="F10:H10"/>
    <mergeCell ref="B11:D11"/>
  </mergeCells>
  <dataValidations count="1">
    <dataValidation type="list" allowBlank="1" showInputMessage="1" showErrorMessage="1" sqref="B8:B13 B19 B21:B23 B25:B83 B85:B97 B99:B104 B106:B114 B116:B118 B120:B127 B131:B133 B135:B152 B155:B174 B176:B184">
      <formula1>"Capítulo,Partida,Mano de obra,Maquinaria,Material,Otros,"</formula1>
    </dataValidation>
  </dataValidations>
  <hyperlinks>
    <hyperlink ref="E97" r:id="rId1" display="http://www.aenor.es/aenor/normas/normas/fichanorma.asp?tipo=N&amp;codigo=N0026854&amp;PDF=Si"/>
  </hyperlinks>
  <pageMargins left="0" right="0" top="0" bottom="0" header="0" footer="0"/>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lote 1</vt:lpstr>
      <vt:lpstr>lote 2</vt:lpstr>
      <vt:lpstr>lote 3</vt:lpstr>
      <vt:lpstr>lote 4</vt:lpstr>
      <vt:lpstr>lote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smartinezgas</dc:creator>
  <cp:lastModifiedBy>Administrador</cp:lastModifiedBy>
  <cp:lastPrinted>2020-10-30T09:00:12Z</cp:lastPrinted>
  <dcterms:created xsi:type="dcterms:W3CDTF">2020-07-28T12:44:09Z</dcterms:created>
  <dcterms:modified xsi:type="dcterms:W3CDTF">2020-12-21T10:13:06Z</dcterms:modified>
</cp:coreProperties>
</file>