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1.xml" ContentType="application/vnd.openxmlformats-officedocument.drawing+xml"/>
  <Override PartName="/xl/worksheets/sheet25.xml" ContentType="application/vnd.openxmlformats-officedocument.spreadsheetml.worksheet+xml"/>
  <Override PartName="/xl/drawings/drawing13.xml" ContentType="application/vnd.openxmlformats-officedocument.drawing+xml"/>
  <Override PartName="/xl/worksheets/sheet26.xml" ContentType="application/vnd.openxmlformats-officedocument.spreadsheetml.worksheet+xml"/>
  <Override PartName="/xl/drawings/drawing15.xml" ContentType="application/vnd.openxmlformats-officedocument.drawing+xml"/>
  <Override PartName="/xl/worksheets/sheet27.xml" ContentType="application/vnd.openxmlformats-officedocument.spreadsheetml.worksheet+xml"/>
  <Override PartName="/xl/drawings/drawing17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360" windowHeight="8880" tabRatio="747" activeTab="0"/>
  </bookViews>
  <sheets>
    <sheet name="Indice" sheetId="1" r:id="rId1"/>
    <sheet name="Piramide AR" sheetId="2" r:id="rId2"/>
    <sheet name="Piramide HU" sheetId="3" r:id="rId3"/>
    <sheet name="Piramide TE" sheetId="4" r:id="rId4"/>
    <sheet name="Piramide ZA" sheetId="5" r:id="rId5"/>
    <sheet name="pag13" sheetId="6" r:id="rId6"/>
    <sheet name="pag14" sheetId="7" r:id="rId7"/>
    <sheet name="pag15" sheetId="8" r:id="rId8"/>
    <sheet name="pag16" sheetId="9" r:id="rId9"/>
    <sheet name="pag 17" sheetId="10" r:id="rId10"/>
    <sheet name="pag 18" sheetId="11" r:id="rId11"/>
    <sheet name="pag 19" sheetId="12" r:id="rId12"/>
    <sheet name="pag 20" sheetId="13" r:id="rId13"/>
    <sheet name="pag 21" sheetId="14" r:id="rId14"/>
    <sheet name="pag 22" sheetId="15" r:id="rId15"/>
    <sheet name="pag 23" sheetId="16" r:id="rId16"/>
    <sheet name="pag 24" sheetId="17" r:id="rId17"/>
    <sheet name="pag 25" sheetId="18" r:id="rId18"/>
    <sheet name="pag 26" sheetId="19" r:id="rId19"/>
    <sheet name="pag 27" sheetId="20" r:id="rId20"/>
    <sheet name="pag 28" sheetId="21" r:id="rId21"/>
    <sheet name="29" sheetId="22" r:id="rId22"/>
    <sheet name="30" sheetId="23" r:id="rId23"/>
    <sheet name="Piramide AR31" sheetId="24" r:id="rId24"/>
    <sheet name="Piramide HU32" sheetId="25" r:id="rId25"/>
    <sheet name="Piramide TE33" sheetId="26" r:id="rId26"/>
    <sheet name="Piramide ZA34" sheetId="27" r:id="rId27"/>
    <sheet name="35" sheetId="28" r:id="rId28"/>
    <sheet name="36" sheetId="29" r:id="rId29"/>
    <sheet name="37" sheetId="30" r:id="rId30"/>
    <sheet name="38" sheetId="31" r:id="rId31"/>
  </sheets>
  <definedNames>
    <definedName name="_xlnm.Print_Area" localSheetId="21">'29'!$A$1</definedName>
    <definedName name="_xlnm.Print_Area" localSheetId="22">'30'!$A$1</definedName>
    <definedName name="_xlnm.Print_Area" localSheetId="27">'35'!$A$1:$G$32</definedName>
    <definedName name="_xlnm.Print_Area" localSheetId="28">'36'!$A$1:$D$38</definedName>
    <definedName name="_xlnm.Print_Area" localSheetId="29">'37'!$A$1:$G$40</definedName>
    <definedName name="_xlnm.Print_Area" localSheetId="30">'38'!$A$1:$G$40</definedName>
    <definedName name="_xlnm.Print_Area" localSheetId="0">'Indice'!$A$1:$K$29</definedName>
    <definedName name="_xlnm.Print_Area" localSheetId="9">'pag 17'!$A$1:$G$41</definedName>
    <definedName name="_xlnm.Print_Area" localSheetId="10">'pag 18'!$A$1:$G$43</definedName>
    <definedName name="_xlnm.Print_Area" localSheetId="11">'pag 19'!$A$1:$G$41</definedName>
    <definedName name="_xlnm.Print_Area" localSheetId="12">'pag 20'!$A$1:$G$43</definedName>
    <definedName name="_xlnm.Print_Area" localSheetId="13">'pag 21'!$A$1:$I$41</definedName>
    <definedName name="_xlnm.Print_Area" localSheetId="14">'pag 22'!$A$1:$I$45</definedName>
    <definedName name="_xlnm.Print_Area" localSheetId="15">'pag 23'!$A$1:$I$41</definedName>
    <definedName name="_xlnm.Print_Area" localSheetId="16">'pag 24'!$A$1:$I$45</definedName>
    <definedName name="_xlnm.Print_Area" localSheetId="17">'pag 25'!$A$1:$D$7</definedName>
    <definedName name="_xlnm.Print_Area" localSheetId="18">'pag 26'!$A$1:$E$39</definedName>
    <definedName name="_xlnm.Print_Area" localSheetId="19">'pag 27'!$A$1:$G$40</definedName>
    <definedName name="_xlnm.Print_Area" localSheetId="20">'pag 28'!$A$1:$G$40</definedName>
    <definedName name="_xlnm.Print_Area" localSheetId="5">'pag13'!$A$1:$G$44</definedName>
    <definedName name="_xlnm.Print_Area" localSheetId="6">'pag14'!$A$1:$G$44</definedName>
    <definedName name="_xlnm.Print_Area" localSheetId="7">'pag15'!$A$1:$I$44</definedName>
    <definedName name="_xlnm.Print_Area" localSheetId="8">'pag16'!$A$1:$I$44</definedName>
    <definedName name="_xlnm.Print_Area" localSheetId="1">'Piramide AR'!$A$1:$I$41</definedName>
    <definedName name="_xlnm.Print_Area" localSheetId="23">'Piramide AR31'!$A$1:$I$41</definedName>
    <definedName name="_xlnm.Print_Area" localSheetId="2">'Piramide HU'!$A$1:$I$44</definedName>
    <definedName name="_xlnm.Print_Area" localSheetId="24">'Piramide HU32'!$A$1:$I$41</definedName>
    <definedName name="_xlnm.Print_Area" localSheetId="3">'Piramide TE'!$A$1:$I$41</definedName>
    <definedName name="_xlnm.Print_Area" localSheetId="25">'Piramide TE33'!$A$1:$I$41</definedName>
    <definedName name="_xlnm.Print_Area" localSheetId="4">'Piramide ZA'!$A$1:$I$41</definedName>
    <definedName name="_xlnm.Print_Area" localSheetId="26">'Piramide ZA34'!$A$1:$I$41</definedName>
  </definedNames>
  <calcPr fullCalcOnLoad="1"/>
</workbook>
</file>

<file path=xl/sharedStrings.xml><?xml version="1.0" encoding="utf-8"?>
<sst xmlns="http://schemas.openxmlformats.org/spreadsheetml/2006/main" count="1425" uniqueCount="217">
  <si>
    <t>Total</t>
  </si>
  <si>
    <t>Hombres</t>
  </si>
  <si>
    <t>Mujeres</t>
  </si>
  <si>
    <t>Teruel</t>
  </si>
  <si>
    <t>Número</t>
  </si>
  <si>
    <t>Porcentaje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</si>
  <si>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</si>
  <si>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</si>
  <si>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</si>
  <si>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</si>
  <si>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</si>
  <si>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</si>
  <si>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</si>
  <si>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</si>
  <si>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</si>
  <si>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</si>
  <si>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</si>
  <si>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</si>
  <si>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</si>
  <si>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</si>
  <si>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</si>
  <si>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</si>
  <si>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</si>
  <si>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</si>
  <si>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</si>
  <si>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y más</t>
  </si>
  <si>
    <t>Unidad: Porcentajes verticales.</t>
  </si>
  <si>
    <t>Andalucía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</si>
  <si>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</si>
  <si>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</si>
  <si>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</si>
  <si>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</si>
  <si>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</si>
  <si>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</si>
  <si>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</si>
  <si>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</si>
  <si>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País Vasco</t>
  </si>
  <si>
    <t>La Rioja</t>
  </si>
  <si>
    <t>Ceuta</t>
  </si>
  <si>
    <t>Melilla</t>
  </si>
  <si>
    <t>Unidad: Porcentajes horizontales.</t>
  </si>
  <si>
    <t>Huesca</t>
  </si>
  <si>
    <t>Zaragoza</t>
  </si>
  <si>
    <t>Álava</t>
  </si>
  <si>
    <t>Albacete</t>
  </si>
  <si>
    <t>Alicante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</si>
  <si>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</si>
  <si>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</si>
  <si>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</si>
  <si>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</si>
  <si>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</si>
  <si>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</si>
  <si>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</si>
  <si>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</si>
  <si>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 de la Plana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</si>
  <si>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</si>
  <si>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</si>
  <si>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</si>
  <si>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</si>
  <si>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</si>
  <si>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</si>
  <si>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</si>
  <si>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</si>
  <si>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</si>
  <si>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</si>
  <si>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</si>
  <si>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</si>
  <si>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</si>
  <si>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</si>
  <si>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</si>
  <si>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</si>
  <si>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</si>
  <si>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</si>
  <si>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</si>
  <si>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</si>
  <si>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</si>
  <si>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Palmas (Las)</t>
  </si>
  <si>
    <t>Pontevedra</t>
  </si>
  <si>
    <t>(Continúa en la página siguiente)</t>
  </si>
  <si>
    <t>(Viene de la página anterior)</t>
  </si>
  <si>
    <t>Salamanca</t>
  </si>
  <si>
    <t>Santa Cruz de Tenerife</t>
  </si>
  <si>
    <t>Segovia</t>
  </si>
  <si>
    <t>Sevilla</t>
  </si>
  <si>
    <t>Soria</t>
  </si>
  <si>
    <t>Tarragona</t>
  </si>
  <si>
    <t>Toledo</t>
  </si>
  <si>
    <t>Valencia</t>
  </si>
  <si>
    <t>Valladolid</t>
  </si>
  <si>
    <t>Vizcaya</t>
  </si>
  <si>
    <t>Zamora</t>
  </si>
  <si>
    <t>Numero</t>
  </si>
  <si>
    <t>Residentes en Aragón nacidos en otra C.A./ Población residente en la provincia</t>
  </si>
  <si>
    <t>Residentes en Aragón nacidos en otra C.A./ Población residente en la Comarca</t>
  </si>
  <si>
    <t>01 La Jacetania</t>
  </si>
  <si>
    <t>02 Alto Gállego</t>
  </si>
  <si>
    <t>03 Sobrarbe</t>
  </si>
  <si>
    <t>04 La Ribagorza</t>
  </si>
  <si>
    <t>05 Cinco Villas</t>
  </si>
  <si>
    <t>06 Hoya de Huesca / Plana de Uesca</t>
  </si>
  <si>
    <t>07 Somontano de Barbastro</t>
  </si>
  <si>
    <t>08 Cinca Medio</t>
  </si>
  <si>
    <t>09 La Litera / La Llitera</t>
  </si>
  <si>
    <t>10 Los Monegros</t>
  </si>
  <si>
    <t>11 Bajo Cinca / Baix Cinca</t>
  </si>
  <si>
    <t>12 Tarazona y el Moncayo</t>
  </si>
  <si>
    <t>13 Campo de Borja</t>
  </si>
  <si>
    <t>14 Aranda</t>
  </si>
  <si>
    <t>15 Ribera Alta del Ebro</t>
  </si>
  <si>
    <t>16 Valdejalón</t>
  </si>
  <si>
    <t>17 D.C. Zaragoza</t>
  </si>
  <si>
    <t>18 Ribera Baja del Ebro</t>
  </si>
  <si>
    <t>19 Bajo Aragón-Caspe / Baix Aragó-Casp</t>
  </si>
  <si>
    <t>20 Comunidad de Calatayud</t>
  </si>
  <si>
    <t>21 Campo de Cariñena</t>
  </si>
  <si>
    <t>22 Campo de Belchite</t>
  </si>
  <si>
    <t>23 Bajo Martín</t>
  </si>
  <si>
    <t>24 Campo de Daroca</t>
  </si>
  <si>
    <t>25 Jiloca</t>
  </si>
  <si>
    <t>26 Cuencas Mineras</t>
  </si>
  <si>
    <t>27 Andorra-Sierra de Arcos</t>
  </si>
  <si>
    <t>28 Bajo Aragón</t>
  </si>
  <si>
    <t>29 Comunidad de Teruel</t>
  </si>
  <si>
    <t>30 Maestrazgo</t>
  </si>
  <si>
    <t>31 Sierra de Albarracín</t>
  </si>
  <si>
    <t>32 Gúdar-Javalambre</t>
  </si>
  <si>
    <t>33 Matarraña / Matarranya</t>
  </si>
  <si>
    <t>D.C.: Delimitación Comarcal</t>
  </si>
  <si>
    <t>Residentes en Aragón nacidos en el extranjero/ Población residente en la provincia</t>
  </si>
  <si>
    <t>Residentes en Aragón nacidos en el extranjero/ Población residente en la Comarca</t>
  </si>
  <si>
    <r>
      <t xml:space="preserve">Asturias </t>
    </r>
    <r>
      <rPr>
        <sz val="6"/>
        <rFont val="Arial"/>
        <family val="2"/>
      </rPr>
      <t>(Principado de)</t>
    </r>
  </si>
  <si>
    <r>
      <t xml:space="preserve">Baleares </t>
    </r>
    <r>
      <rPr>
        <sz val="6"/>
        <rFont val="Arial"/>
        <family val="2"/>
      </rPr>
      <t>(Illes)</t>
    </r>
  </si>
  <si>
    <r>
      <t xml:space="preserve">Madrid </t>
    </r>
    <r>
      <rPr>
        <sz val="6"/>
        <rFont val="Arial"/>
        <family val="2"/>
      </rPr>
      <t>(Comunidad de)</t>
    </r>
  </si>
  <si>
    <r>
      <t xml:space="preserve">Murcia </t>
    </r>
    <r>
      <rPr>
        <sz val="6"/>
        <rFont val="Arial"/>
        <family val="2"/>
      </rPr>
      <t>(Región de)</t>
    </r>
  </si>
  <si>
    <r>
      <t xml:space="preserve">Navarra </t>
    </r>
    <r>
      <rPr>
        <sz val="6"/>
        <rFont val="Arial"/>
        <family val="2"/>
      </rPr>
      <t>(Comunidad Foral de)</t>
    </r>
  </si>
  <si>
    <t>Pirámide de población. Residentes en Aragón nacidos en otras Comunidades Autónomas por sexo. Año 2005.</t>
  </si>
  <si>
    <t>Residentes en Aragón nacidos en el extranjero, según Comarca de residencia por sexo. Año 2005.</t>
  </si>
  <si>
    <t>Relación entre los residentes en Aragón nacidos en el extranjero y la población residente, según Comarca de residencia por sexo. Año 2005.</t>
  </si>
  <si>
    <t>Relación entre los residentes en Aragón nacidos en el extranjero y la población residente, según provincia de residencia por sexo. Año 2005.</t>
  </si>
  <si>
    <t>Residentes en Aragón nacidos en el extranjero, según provincia de residencia por sexo. Año 2005.</t>
  </si>
  <si>
    <t>Pirámide de población. Residentes en Zaragoza nacidos en el extranjero por sexo. Año 2005.</t>
  </si>
  <si>
    <t>Pirámide de población. Residentes en Teruel nacidos en el extranjero por sexo. Año 2005.</t>
  </si>
  <si>
    <t>Pirámide de población. Residentes en Huesca nacidos en el extranjero por sexo. Año 2005.</t>
  </si>
  <si>
    <t>Pirámide de población. Residentes en Aragón nacidos en el extranjero por sexo. Año 2005.</t>
  </si>
  <si>
    <t>Residentes en Aragón nacidos en otras Comunidades Autónomas, según Comarca de residencia por sexo. Año 2005.</t>
  </si>
  <si>
    <t>Relación entre los nacidos en otra Comunidad Autónoma residentes en Aragón y la población residente, según Comarca de residencia por sexo. Año 2005.</t>
  </si>
  <si>
    <t>Relación entre los residentes en Aragón nacidos en otra Comunidad Autónoma y la población residente, según provincia de residencia por sexo. Año 2005.</t>
  </si>
  <si>
    <t>Residentes en Aragón nacidos en otras Comunidades Autónomas, según provincia de nacimiento por provincia de residencia. Año 2005.</t>
  </si>
  <si>
    <t>Residentes en Aragón nacidos en otras Comunidades Autónomas, según provincia de nacimiento por sexo. Año 2005.</t>
  </si>
  <si>
    <t>Residentes en Aragón nacidos en otras Comunidades Autónomas, según Comunidad Autónoma de nacimiento por provincia de residencia. Año 2005.</t>
  </si>
  <si>
    <t>Residentes en Aragón nacidos en otras Comunidades Autónomas, según Comunidad Autónoma de nacimiento por provincia de residencia.
Año 2005.</t>
  </si>
  <si>
    <t>Residentes en Aragón nacidos en otras Comunidades Autónomas, según Comunidad Autónoma de nacimiento por sexo. Año 2005.</t>
  </si>
  <si>
    <t>Pirámide de población. Residentes en Zaragoza nacidos en otras Comunidades Autónomas por sexo. Año 2005.</t>
  </si>
  <si>
    <t>Pirámide de población. Residentes en Teruel nacidos en otras Comunidades Autónomas por sexo. Año 2005.</t>
  </si>
  <si>
    <t>Pirámide de población. Residentes en Huesca nacidos en otras Comunidades Autónomas por sexo. Año 2005.</t>
  </si>
  <si>
    <t>1</t>
  </si>
  <si>
    <t>6</t>
  </si>
  <si>
    <t>22</t>
  </si>
  <si>
    <t>44</t>
  </si>
  <si>
    <t>50</t>
  </si>
  <si>
    <t>Provincia de Residencia</t>
  </si>
  <si>
    <t>Provincia de residencia</t>
  </si>
  <si>
    <t>NombreMinuscCom</t>
  </si>
  <si>
    <t>La Jacetania</t>
  </si>
  <si>
    <t>Alto Gállego</t>
  </si>
  <si>
    <t>Sobrarbe</t>
  </si>
  <si>
    <t>La Ribagorza</t>
  </si>
  <si>
    <t>Cinco Villas</t>
  </si>
  <si>
    <t>Hoya de Huesca / Plana de Uesca</t>
  </si>
  <si>
    <t>Somontano de Barbastro</t>
  </si>
  <si>
    <t>Cinca Medio</t>
  </si>
  <si>
    <t>La Litera / La Llitera</t>
  </si>
  <si>
    <t>Los Monegros</t>
  </si>
  <si>
    <t>Bajo Cinca / Baix Cinca</t>
  </si>
  <si>
    <t>Tarazona y el Moncayo</t>
  </si>
  <si>
    <t>Campo de Borja</t>
  </si>
  <si>
    <t>Aranda</t>
  </si>
  <si>
    <t>Ribera Alta del Ebro</t>
  </si>
  <si>
    <t>Valdejalón</t>
  </si>
  <si>
    <t>D.C. Zaragoza</t>
  </si>
  <si>
    <t>Ribera Baja del Ebro</t>
  </si>
  <si>
    <t>Bajo Aragón-Caspe / Baix Aragó-Casp</t>
  </si>
  <si>
    <t>Comunidad de Calatayud</t>
  </si>
  <si>
    <t>Campo de Cariñena</t>
  </si>
  <si>
    <t>Campo de Belchite</t>
  </si>
  <si>
    <t>Bajo Martín</t>
  </si>
  <si>
    <t>Campo de Daroca</t>
  </si>
  <si>
    <t>Jiloca</t>
  </si>
  <si>
    <t>Cuencas Mineras</t>
  </si>
  <si>
    <t>Andorra-Sierra de Arcos</t>
  </si>
  <si>
    <t>Bajo Aragón</t>
  </si>
  <si>
    <t>Comunidad de Teruel</t>
  </si>
  <si>
    <t>Maestrazgo</t>
  </si>
  <si>
    <t>Sierra de Albarracín</t>
  </si>
  <si>
    <t>Gúdar-Javalambre</t>
  </si>
  <si>
    <t>Matarraña / Matarranya</t>
  </si>
  <si>
    <t>ARAGÓN</t>
  </si>
  <si>
    <t>Residentes en Aragón nacidos fuera de la Comunidad Autónoma.</t>
  </si>
  <si>
    <t>Explotación Padrón Municipal de Habitantes</t>
  </si>
  <si>
    <t>Nacidos en otras Comunidades Autónomas</t>
  </si>
  <si>
    <t>Pirámide de población</t>
  </si>
  <si>
    <t>Aragón</t>
  </si>
  <si>
    <t>Según Comunidad Autónoma de nacimiento</t>
  </si>
  <si>
    <t>por sexo</t>
  </si>
  <si>
    <t>(% verticales)</t>
  </si>
  <si>
    <t>(% horizontales)</t>
  </si>
  <si>
    <t>por provincia de residencia</t>
  </si>
  <si>
    <t>Según Provincia de nacimiento</t>
  </si>
  <si>
    <t>relación entre los residentes en Aragón nacidos en otra Comunidad Autónoma y la población residente, según provincia de residencia por sexo.</t>
  </si>
  <si>
    <t>Según Comarca de residencia</t>
  </si>
  <si>
    <t>relación entre los nacidos en otra Comunidad Autónoma residentes en Aragón y la población residente por sexo</t>
  </si>
  <si>
    <t>Nacidos en el extranjero residentes en Aragón</t>
  </si>
  <si>
    <t>Según Provincia de residencia</t>
  </si>
  <si>
    <t>relación entre los residentes en Aragón nacidos en el extranjero y la población residente, según provincia de residencia por sexo.</t>
  </si>
  <si>
    <t>relación entre los nacidos en el extranjero y la población residente, según comarca de residencia por sexo</t>
  </si>
  <si>
    <t>Inicio</t>
  </si>
  <si>
    <t>1 de enero de 2005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</si>
</sst>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%"/>
    <numFmt numFmtId="181" formatCode="0.0%"/>
    <numFmt numFmtId="182" formatCode="#,##0;#,##0"/>
    <numFmt numFmtId="183" formatCode="0.000"/>
    <numFmt numFmtId="184" formatCode="#,##0\ %;#,##0\ %"/>
    <numFmt numFmtId="185" formatCode="#,##0\ ;#,##0\ 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,##0.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_-* #,##0.0\ _p_t_a_-;\-* #,##0.0\ _p_t_a_-;_-* &quot;-&quot;\ _p_t_a_-;_-@_-"/>
    <numFmt numFmtId="198" formatCode="_-* #,##0.00\ _p_t_a_-;\-* #,##0.00\ _p_t_a_-;_-* &quot;-&quot;\ _p_t_a_-;_-@_-"/>
    <numFmt numFmtId="199" formatCode="0.0"/>
  </numFmts>
  <fonts count="41">
    <font>
      <sz val="8"/>
      <name val="Arial"/>
      <family val="2"/>
    </font>
    <font>
      <sz val="10"/>
      <name val="Arial"/>
      <family val="0"/>
    </font>
    <font>
      <sz val="6"/>
      <name val="Arial"/>
      <family val="2"/>
    </font>
    <font>
      <sz val="12"/>
      <name val="Arial Black"/>
      <family val="2"/>
    </font>
    <font>
      <sz val="11"/>
      <name val="Arial Black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9"/>
      <color indexed="22"/>
      <name val="Arial"/>
      <family val="2"/>
    </font>
    <font>
      <sz val="11"/>
      <color indexed="22"/>
      <name val="Arial Black"/>
      <family val="2"/>
    </font>
    <font>
      <sz val="10"/>
      <color indexed="22"/>
      <name val="Arial"/>
      <family val="2"/>
    </font>
    <font>
      <sz val="8"/>
      <color indexed="22"/>
      <name val="Arial"/>
      <family val="2"/>
    </font>
    <font>
      <sz val="7"/>
      <color indexed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color indexed="9"/>
      <name val="Arial Black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2"/>
      <color indexed="5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0"/>
      <name val="Swis721 BT"/>
      <family val="2"/>
    </font>
    <font>
      <sz val="10"/>
      <name val="Swis721 BT"/>
      <family val="2"/>
    </font>
    <font>
      <b/>
      <u val="single"/>
      <sz val="10"/>
      <color indexed="12"/>
      <name val="Swis721 BT"/>
      <family val="2"/>
    </font>
    <font>
      <sz val="11"/>
      <name val="Swis721 BT"/>
      <family val="2"/>
    </font>
    <font>
      <b/>
      <u val="single"/>
      <sz val="10"/>
      <color indexed="12"/>
      <name val="Arial"/>
      <family val="2"/>
    </font>
    <font>
      <b/>
      <sz val="11"/>
      <name val="Swis721 BT"/>
      <family val="2"/>
    </font>
    <font>
      <u val="single"/>
      <sz val="9"/>
      <color indexed="12"/>
      <name val="Arial"/>
      <family val="0"/>
    </font>
    <font>
      <sz val="9"/>
      <name val="Swis721 BT"/>
      <family val="2"/>
    </font>
    <font>
      <sz val="12"/>
      <name val="Swis721 BT"/>
      <family val="2"/>
    </font>
    <font>
      <u val="single"/>
      <sz val="12"/>
      <color indexed="12"/>
      <name val="Swis721 BT"/>
      <family val="2"/>
    </font>
    <font>
      <sz val="6"/>
      <color indexed="9"/>
      <name val="Arial"/>
      <family val="0"/>
    </font>
    <font>
      <sz val="6"/>
      <color indexed="9"/>
      <name val="Arial Black"/>
      <family val="2"/>
    </font>
    <font>
      <sz val="7"/>
      <color indexed="9"/>
      <name val="Arial"/>
      <family val="2"/>
    </font>
    <font>
      <i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>
        <color indexed="9"/>
      </right>
      <top style="hair"/>
      <bottom>
        <color indexed="63"/>
      </bottom>
    </border>
    <border>
      <left>
        <color indexed="63"/>
      </left>
      <right style="thick">
        <color indexed="9"/>
      </right>
      <top style="hair"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9"/>
      </left>
      <right style="thick">
        <color indexed="9"/>
      </right>
      <top>
        <color indexed="63"/>
      </top>
      <bottom style="hair"/>
    </border>
    <border>
      <left style="thick">
        <color indexed="9"/>
      </left>
      <right>
        <color indexed="63"/>
      </right>
      <top style="hair"/>
      <bottom style="hair"/>
    </border>
    <border>
      <left>
        <color indexed="63"/>
      </left>
      <right style="thick">
        <color indexed="9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 style="hair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 style="hair"/>
    </border>
    <border>
      <left style="thin">
        <color indexed="9"/>
      </left>
      <right style="thick">
        <color indexed="9"/>
      </right>
      <top style="thin"/>
      <bottom style="hair"/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 horizontal="left"/>
      <protection/>
    </xf>
    <xf numFmtId="9" fontId="1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2" fontId="5" fillId="0" borderId="3" xfId="0" applyNumberFormat="1" applyFont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5" xfId="0" applyFont="1" applyBorder="1" applyAlignment="1">
      <alignment horizontal="left"/>
    </xf>
    <xf numFmtId="3" fontId="6" fillId="0" borderId="6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7" xfId="0" applyBorder="1" applyAlignment="1">
      <alignment/>
    </xf>
    <xf numFmtId="3" fontId="0" fillId="0" borderId="7" xfId="0" applyNumberFormat="1" applyFont="1" applyBorder="1" applyAlignment="1">
      <alignment horizontal="right"/>
    </xf>
    <xf numFmtId="2" fontId="0" fillId="0" borderId="7" xfId="0" applyNumberFormat="1" applyBorder="1" applyAlignment="1">
      <alignment horizontal="right"/>
    </xf>
    <xf numFmtId="3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3" fontId="6" fillId="0" borderId="6" xfId="0" applyNumberFormat="1" applyFont="1" applyBorder="1" applyAlignment="1">
      <alignment/>
    </xf>
    <xf numFmtId="1" fontId="6" fillId="0" borderId="6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7" xfId="0" applyNumberFormat="1" applyFont="1" applyBorder="1" applyAlignment="1">
      <alignment horizontal="right"/>
    </xf>
    <xf numFmtId="3" fontId="0" fillId="0" borderId="7" xfId="0" applyNumberFormat="1" applyBorder="1" applyAlignment="1">
      <alignment/>
    </xf>
    <xf numFmtId="2" fontId="6" fillId="0" borderId="6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7" xfId="0" applyNumberFormat="1" applyFont="1" applyBorder="1" applyAlignment="1">
      <alignment horizontal="right"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Border="1" applyAlignment="1">
      <alignment horizontal="right"/>
    </xf>
    <xf numFmtId="0" fontId="0" fillId="0" borderId="8" xfId="0" applyBorder="1" applyAlignment="1">
      <alignment/>
    </xf>
    <xf numFmtId="3" fontId="0" fillId="0" borderId="8" xfId="0" applyNumberFormat="1" applyFont="1" applyBorder="1" applyAlignment="1">
      <alignment horizontal="right"/>
    </xf>
    <xf numFmtId="2" fontId="0" fillId="0" borderId="8" xfId="0" applyNumberFormat="1" applyBorder="1" applyAlignment="1">
      <alignment horizontal="right"/>
    </xf>
    <xf numFmtId="0" fontId="9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0" fontId="5" fillId="0" borderId="7" xfId="0" applyFont="1" applyBorder="1" applyAlignment="1">
      <alignment/>
    </xf>
    <xf numFmtId="0" fontId="0" fillId="0" borderId="7" xfId="0" applyBorder="1" applyAlignment="1">
      <alignment wrapText="1"/>
    </xf>
    <xf numFmtId="0" fontId="5" fillId="0" borderId="9" xfId="0" applyFont="1" applyBorder="1" applyAlignment="1">
      <alignment horizontal="left"/>
    </xf>
    <xf numFmtId="2" fontId="5" fillId="0" borderId="10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4" fontId="6" fillId="0" borderId="6" xfId="0" applyNumberFormat="1" applyFont="1" applyBorder="1" applyAlignment="1">
      <alignment horizontal="right"/>
    </xf>
    <xf numFmtId="1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0" fontId="0" fillId="0" borderId="0" xfId="0" applyFont="1" applyFill="1" applyBorder="1" applyAlignment="1">
      <alignment/>
    </xf>
    <xf numFmtId="1" fontId="0" fillId="0" borderId="13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0" fontId="0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/>
    </xf>
    <xf numFmtId="0" fontId="9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0" fillId="0" borderId="14" xfId="0" applyNumberFormat="1" applyFon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1" fontId="6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14" xfId="0" applyNumberFormat="1" applyBorder="1" applyAlignment="1">
      <alignment horizontal="right"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4" fontId="6" fillId="0" borderId="6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5" fillId="0" borderId="8" xfId="0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7" xfId="0" applyNumberFormat="1" applyBorder="1" applyAlignment="1">
      <alignment/>
    </xf>
    <xf numFmtId="3" fontId="6" fillId="0" borderId="13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5" fillId="0" borderId="0" xfId="0" applyFont="1" applyBorder="1" applyAlignment="1">
      <alignment wrapText="1"/>
    </xf>
    <xf numFmtId="3" fontId="0" fillId="0" borderId="7" xfId="0" applyNumberFormat="1" applyFont="1" applyBorder="1" applyAlignment="1">
      <alignment/>
    </xf>
    <xf numFmtId="3" fontId="0" fillId="0" borderId="7" xfId="0" applyNumberFormat="1" applyFont="1" applyBorder="1" applyAlignment="1">
      <alignment horizontal="right"/>
    </xf>
    <xf numFmtId="2" fontId="0" fillId="0" borderId="7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" fontId="6" fillId="0" borderId="13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3" fontId="11" fillId="0" borderId="0" xfId="0" applyNumberFormat="1" applyFont="1" applyBorder="1" applyAlignment="1">
      <alignment horizontal="right" wrapText="1"/>
    </xf>
    <xf numFmtId="0" fontId="11" fillId="0" borderId="0" xfId="0" applyFont="1" applyBorder="1" applyAlignment="1">
      <alignment wrapText="1"/>
    </xf>
    <xf numFmtId="1" fontId="0" fillId="0" borderId="7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4" fontId="6" fillId="0" borderId="16" xfId="0" applyNumberFormat="1" applyFont="1" applyBorder="1" applyAlignment="1">
      <alignment/>
    </xf>
    <xf numFmtId="2" fontId="6" fillId="0" borderId="6" xfId="0" applyNumberFormat="1" applyFont="1" applyBorder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3" fontId="15" fillId="0" borderId="0" xfId="0" applyNumberFormat="1" applyFont="1" applyAlignment="1">
      <alignment/>
    </xf>
    <xf numFmtId="0" fontId="16" fillId="0" borderId="0" xfId="0" applyFont="1" applyBorder="1" applyAlignment="1">
      <alignment horizontal="left"/>
    </xf>
    <xf numFmtId="3" fontId="16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3" fontId="14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2" fontId="6" fillId="0" borderId="14" xfId="0" applyNumberFormat="1" applyFont="1" applyBorder="1" applyAlignment="1">
      <alignment/>
    </xf>
    <xf numFmtId="0" fontId="19" fillId="0" borderId="17" xfId="31" applyFont="1" applyFill="1" applyBorder="1" applyAlignment="1">
      <alignment horizontal="right" wrapText="1"/>
      <protection/>
    </xf>
    <xf numFmtId="0" fontId="12" fillId="0" borderId="0" xfId="0" applyFont="1" applyFill="1" applyBorder="1" applyAlignment="1">
      <alignment/>
    </xf>
    <xf numFmtId="0" fontId="19" fillId="0" borderId="0" xfId="31" applyFont="1" applyFill="1" applyBorder="1" applyAlignment="1">
      <alignment horizontal="right" wrapText="1"/>
      <protection/>
    </xf>
    <xf numFmtId="0" fontId="19" fillId="0" borderId="0" xfId="33" applyFont="1" applyFill="1" applyBorder="1" applyAlignment="1">
      <alignment horizontal="center"/>
      <protection/>
    </xf>
    <xf numFmtId="0" fontId="19" fillId="0" borderId="0" xfId="33" applyFont="1" applyFill="1" applyBorder="1" applyAlignment="1">
      <alignment horizontal="right" wrapText="1"/>
      <protection/>
    </xf>
    <xf numFmtId="0" fontId="19" fillId="0" borderId="0" xfId="35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9" fillId="0" borderId="0" xfId="35" applyFont="1" applyFill="1" applyBorder="1" applyAlignment="1">
      <alignment horizontal="right" wrapText="1"/>
      <protection/>
    </xf>
    <xf numFmtId="0" fontId="15" fillId="0" borderId="0" xfId="0" applyFont="1" applyFill="1" applyBorder="1" applyAlignment="1">
      <alignment/>
    </xf>
    <xf numFmtId="0" fontId="19" fillId="0" borderId="0" xfId="37" applyFont="1" applyFill="1" applyBorder="1" applyAlignment="1">
      <alignment horizontal="center"/>
      <protection/>
    </xf>
    <xf numFmtId="0" fontId="19" fillId="0" borderId="0" xfId="37" applyFont="1" applyFill="1" applyBorder="1" applyAlignment="1">
      <alignment horizontal="right" wrapText="1"/>
      <protection/>
    </xf>
    <xf numFmtId="0" fontId="19" fillId="0" borderId="0" xfId="27" applyFont="1" applyFill="1" applyBorder="1" applyAlignment="1">
      <alignment horizontal="center"/>
      <protection/>
    </xf>
    <xf numFmtId="0" fontId="19" fillId="0" borderId="0" xfId="27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/>
    </xf>
    <xf numFmtId="0" fontId="19" fillId="0" borderId="0" xfId="27" applyFont="1" applyFill="1" applyBorder="1" applyAlignment="1">
      <alignment horizontal="left" wrapText="1"/>
      <protection/>
    </xf>
    <xf numFmtId="0" fontId="19" fillId="0" borderId="0" xfId="28" applyFont="1" applyFill="1" applyBorder="1" applyAlignment="1">
      <alignment horizontal="center"/>
      <protection/>
    </xf>
    <xf numFmtId="0" fontId="19" fillId="0" borderId="0" xfId="28" applyFont="1" applyFill="1" applyBorder="1" applyAlignment="1">
      <alignment horizontal="left" wrapText="1"/>
      <protection/>
    </xf>
    <xf numFmtId="0" fontId="19" fillId="0" borderId="0" xfId="28" applyFont="1" applyFill="1" applyBorder="1" applyAlignment="1">
      <alignment horizontal="right" wrapText="1"/>
      <protection/>
    </xf>
    <xf numFmtId="0" fontId="19" fillId="0" borderId="0" xfId="29" applyFont="1" applyFill="1" applyBorder="1" applyAlignment="1">
      <alignment horizontal="left" wrapText="1"/>
      <protection/>
    </xf>
    <xf numFmtId="0" fontId="19" fillId="0" borderId="0" xfId="29" applyFont="1" applyFill="1" applyBorder="1" applyAlignment="1">
      <alignment horizontal="right" wrapText="1"/>
      <protection/>
    </xf>
    <xf numFmtId="0" fontId="19" fillId="0" borderId="0" xfId="30" applyFont="1" applyFill="1" applyBorder="1" applyAlignment="1">
      <alignment horizontal="center"/>
      <protection/>
    </xf>
    <xf numFmtId="0" fontId="19" fillId="0" borderId="0" xfId="30" applyFont="1" applyFill="1" applyBorder="1" applyAlignment="1">
      <alignment horizontal="left" wrapText="1"/>
      <protection/>
    </xf>
    <xf numFmtId="0" fontId="19" fillId="0" borderId="0" xfId="30" applyFont="1" applyFill="1" applyBorder="1" applyAlignment="1">
      <alignment horizontal="right" wrapText="1"/>
      <protection/>
    </xf>
    <xf numFmtId="0" fontId="19" fillId="0" borderId="0" xfId="24" applyFont="1" applyFill="1" applyBorder="1" applyAlignment="1">
      <alignment horizontal="center"/>
      <protection/>
    </xf>
    <xf numFmtId="0" fontId="19" fillId="0" borderId="0" xfId="24" applyFont="1" applyFill="1" applyBorder="1" applyAlignment="1">
      <alignment horizontal="left" wrapText="1"/>
      <protection/>
    </xf>
    <xf numFmtId="0" fontId="19" fillId="0" borderId="0" xfId="24" applyFont="1" applyFill="1" applyBorder="1" applyAlignment="1">
      <alignment horizontal="right" wrapText="1"/>
      <protection/>
    </xf>
    <xf numFmtId="0" fontId="9" fillId="0" borderId="0" xfId="0" applyFont="1" applyFill="1" applyBorder="1" applyAlignment="1">
      <alignment/>
    </xf>
    <xf numFmtId="4" fontId="0" fillId="0" borderId="7" xfId="0" applyNumberFormat="1" applyFont="1" applyBorder="1" applyAlignment="1">
      <alignment/>
    </xf>
    <xf numFmtId="0" fontId="19" fillId="0" borderId="0" xfId="32" applyFont="1" applyFill="1" applyBorder="1" applyAlignment="1">
      <alignment horizontal="center"/>
      <protection/>
    </xf>
    <xf numFmtId="0" fontId="19" fillId="0" borderId="0" xfId="32" applyFont="1" applyFill="1" applyBorder="1" applyAlignment="1">
      <alignment horizontal="right" wrapText="1"/>
      <protection/>
    </xf>
    <xf numFmtId="3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19" fillId="0" borderId="0" xfId="34" applyFont="1" applyFill="1" applyBorder="1" applyAlignment="1">
      <alignment horizontal="right" wrapText="1"/>
      <protection/>
    </xf>
    <xf numFmtId="0" fontId="19" fillId="0" borderId="0" xfId="36" applyFont="1" applyFill="1" applyBorder="1" applyAlignment="1">
      <alignment horizontal="center"/>
      <protection/>
    </xf>
    <xf numFmtId="0" fontId="19" fillId="0" borderId="0" xfId="36" applyFont="1" applyFill="1" applyBorder="1" applyAlignment="1">
      <alignment horizontal="right" wrapText="1"/>
      <protection/>
    </xf>
    <xf numFmtId="3" fontId="1" fillId="0" borderId="0" xfId="0" applyNumberFormat="1" applyFont="1" applyFill="1" applyBorder="1" applyAlignment="1">
      <alignment/>
    </xf>
    <xf numFmtId="0" fontId="19" fillId="0" borderId="0" xfId="38" applyFont="1" applyFill="1" applyBorder="1" applyAlignment="1">
      <alignment horizontal="right" wrapText="1"/>
      <protection/>
    </xf>
    <xf numFmtId="0" fontId="19" fillId="0" borderId="0" xfId="22" applyFont="1" applyFill="1" applyBorder="1" applyAlignment="1">
      <alignment horizontal="center"/>
      <protection/>
    </xf>
    <xf numFmtId="0" fontId="19" fillId="0" borderId="0" xfId="22" applyFont="1" applyFill="1" applyBorder="1" applyAlignment="1">
      <alignment horizontal="left" wrapText="1"/>
      <protection/>
    </xf>
    <xf numFmtId="0" fontId="19" fillId="0" borderId="0" xfId="22" applyFont="1" applyFill="1" applyBorder="1" applyAlignment="1">
      <alignment horizontal="right" wrapText="1"/>
      <protection/>
    </xf>
    <xf numFmtId="10" fontId="0" fillId="0" borderId="0" xfId="0" applyNumberFormat="1" applyFont="1" applyFill="1" applyBorder="1" applyAlignment="1">
      <alignment/>
    </xf>
    <xf numFmtId="3" fontId="0" fillId="0" borderId="7" xfId="0" applyNumberFormat="1" applyFont="1" applyBorder="1" applyAlignment="1">
      <alignment/>
    </xf>
    <xf numFmtId="0" fontId="19" fillId="0" borderId="17" xfId="35" applyFont="1" applyFill="1" applyBorder="1" applyAlignment="1">
      <alignment horizontal="right" wrapText="1"/>
      <protection/>
    </xf>
    <xf numFmtId="2" fontId="6" fillId="0" borderId="14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19" fillId="0" borderId="17" xfId="32" applyFont="1" applyFill="1" applyBorder="1" applyAlignment="1">
      <alignment horizontal="right" wrapText="1"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0" xfId="22" applyFont="1" applyFill="1" applyBorder="1" applyAlignment="1">
      <alignment horizontal="center"/>
      <protection/>
    </xf>
    <xf numFmtId="0" fontId="23" fillId="0" borderId="0" xfId="22" applyFont="1" applyFill="1" applyBorder="1" applyAlignment="1">
      <alignment horizontal="left" wrapText="1"/>
      <protection/>
    </xf>
    <xf numFmtId="0" fontId="23" fillId="0" borderId="0" xfId="22" applyFont="1" applyFill="1" applyBorder="1" applyAlignment="1">
      <alignment horizontal="right" wrapText="1"/>
      <protection/>
    </xf>
    <xf numFmtId="10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1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0" fillId="0" borderId="0" xfId="0" applyNumberFormat="1" applyBorder="1" applyAlignment="1">
      <alignment horizontal="right"/>
    </xf>
    <xf numFmtId="10" fontId="0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1" fontId="16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3" fontId="0" fillId="0" borderId="8" xfId="0" applyNumberFormat="1" applyBorder="1" applyAlignment="1">
      <alignment horizontal="right"/>
    </xf>
    <xf numFmtId="0" fontId="24" fillId="0" borderId="0" xfId="21" applyFont="1" applyAlignment="1">
      <alignment horizontal="left" indent="5"/>
      <protection/>
    </xf>
    <xf numFmtId="0" fontId="0" fillId="0" borderId="0" xfId="21" applyFont="1">
      <alignment/>
      <protection/>
    </xf>
    <xf numFmtId="0" fontId="25" fillId="0" borderId="0" xfId="21" applyFont="1" applyAlignment="1">
      <alignment horizontal="left" indent="4"/>
      <protection/>
    </xf>
    <xf numFmtId="0" fontId="0" fillId="0" borderId="0" xfId="21" applyFont="1" applyAlignment="1">
      <alignment horizontal="left" indent="4"/>
      <protection/>
    </xf>
    <xf numFmtId="0" fontId="26" fillId="0" borderId="0" xfId="21" applyFont="1" applyAlignment="1">
      <alignment horizontal="left" indent="4"/>
      <protection/>
    </xf>
    <xf numFmtId="0" fontId="1" fillId="0" borderId="0" xfId="21">
      <alignment/>
      <protection/>
    </xf>
    <xf numFmtId="0" fontId="27" fillId="0" borderId="0" xfId="21" applyFont="1">
      <alignment/>
      <protection/>
    </xf>
    <xf numFmtId="0" fontId="28" fillId="0" borderId="0" xfId="21" applyFont="1">
      <alignment/>
      <protection/>
    </xf>
    <xf numFmtId="0" fontId="28" fillId="0" borderId="0" xfId="21" applyFont="1" applyFill="1">
      <alignment/>
      <protection/>
    </xf>
    <xf numFmtId="0" fontId="29" fillId="0" borderId="0" xfId="15" applyFont="1" applyFill="1" applyAlignment="1">
      <alignment/>
    </xf>
    <xf numFmtId="0" fontId="27" fillId="0" borderId="0" xfId="21" applyFont="1" applyFill="1">
      <alignment/>
      <protection/>
    </xf>
    <xf numFmtId="0" fontId="30" fillId="0" borderId="0" xfId="21" applyFont="1" applyFill="1">
      <alignment/>
      <protection/>
    </xf>
    <xf numFmtId="0" fontId="31" fillId="0" borderId="0" xfId="15" applyFont="1" applyFill="1" applyAlignment="1">
      <alignment/>
    </xf>
    <xf numFmtId="0" fontId="17" fillId="0" borderId="0" xfId="15" applyFill="1" applyAlignment="1">
      <alignment/>
    </xf>
    <xf numFmtId="0" fontId="32" fillId="0" borderId="0" xfId="21" applyFont="1" applyFill="1">
      <alignment/>
      <protection/>
    </xf>
    <xf numFmtId="0" fontId="33" fillId="0" borderId="0" xfId="15" applyFont="1" applyFill="1" applyAlignment="1">
      <alignment/>
    </xf>
    <xf numFmtId="0" fontId="34" fillId="0" borderId="0" xfId="21" applyFont="1" applyFill="1">
      <alignment/>
      <protection/>
    </xf>
    <xf numFmtId="0" fontId="35" fillId="0" borderId="0" xfId="21" applyFont="1" applyFill="1">
      <alignment/>
      <protection/>
    </xf>
    <xf numFmtId="0" fontId="36" fillId="0" borderId="0" xfId="15" applyFont="1" applyFill="1" applyAlignment="1">
      <alignment/>
    </xf>
    <xf numFmtId="0" fontId="31" fillId="0" borderId="0" xfId="15" applyFont="1" applyFill="1" applyAlignment="1">
      <alignment/>
    </xf>
    <xf numFmtId="0" fontId="17" fillId="0" borderId="0" xfId="15" applyAlignment="1">
      <alignment/>
    </xf>
    <xf numFmtId="0" fontId="5" fillId="0" borderId="0" xfId="0" applyFont="1" applyFill="1" applyAlignment="1">
      <alignment/>
    </xf>
    <xf numFmtId="0" fontId="31" fillId="0" borderId="0" xfId="15" applyFont="1" applyAlignment="1">
      <alignment/>
    </xf>
    <xf numFmtId="0" fontId="17" fillId="0" borderId="0" xfId="15" applyFont="1" applyAlignment="1">
      <alignment/>
    </xf>
    <xf numFmtId="0" fontId="17" fillId="0" borderId="18" xfId="15" applyBorder="1" applyAlignment="1">
      <alignment horizontal="left"/>
    </xf>
    <xf numFmtId="0" fontId="23" fillId="0" borderId="0" xfId="25" applyFont="1" applyFill="1" applyBorder="1" applyAlignment="1">
      <alignment horizontal="center"/>
      <protection/>
    </xf>
    <xf numFmtId="0" fontId="23" fillId="0" borderId="0" xfId="25" applyFont="1" applyFill="1" applyBorder="1" applyAlignment="1">
      <alignment horizontal="left" wrapText="1"/>
      <protection/>
    </xf>
    <xf numFmtId="0" fontId="23" fillId="0" borderId="0" xfId="25" applyFont="1" applyFill="1" applyBorder="1" applyAlignment="1">
      <alignment horizontal="right" wrapText="1"/>
      <protection/>
    </xf>
    <xf numFmtId="0" fontId="37" fillId="0" borderId="0" xfId="26" applyFont="1" applyFill="1" applyBorder="1" applyAlignment="1">
      <alignment horizontal="center"/>
      <protection/>
    </xf>
    <xf numFmtId="0" fontId="37" fillId="0" borderId="0" xfId="0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left"/>
    </xf>
    <xf numFmtId="0" fontId="37" fillId="0" borderId="0" xfId="26" applyFont="1" applyFill="1" applyBorder="1" applyAlignment="1">
      <alignment horizontal="left" wrapText="1"/>
      <protection/>
    </xf>
    <xf numFmtId="0" fontId="37" fillId="0" borderId="0" xfId="26" applyFont="1" applyFill="1" applyBorder="1" applyAlignment="1">
      <alignment horizontal="right" wrapText="1"/>
      <protection/>
    </xf>
    <xf numFmtId="0" fontId="39" fillId="0" borderId="0" xfId="0" applyFont="1" applyFill="1" applyBorder="1" applyAlignment="1">
      <alignment/>
    </xf>
    <xf numFmtId="0" fontId="23" fillId="0" borderId="0" xfId="23" applyFont="1" applyFill="1" applyBorder="1" applyAlignment="1">
      <alignment horizontal="center"/>
      <protection/>
    </xf>
    <xf numFmtId="0" fontId="23" fillId="0" borderId="0" xfId="23" applyFont="1" applyFill="1" applyBorder="1" applyAlignment="1">
      <alignment horizontal="left" wrapText="1"/>
      <protection/>
    </xf>
    <xf numFmtId="0" fontId="23" fillId="0" borderId="0" xfId="23" applyFont="1" applyFill="1" applyBorder="1" applyAlignment="1">
      <alignment horizontal="right" wrapText="1"/>
      <protection/>
    </xf>
    <xf numFmtId="0" fontId="40" fillId="0" borderId="0" xfId="15" applyFont="1" applyAlignment="1">
      <alignment horizontal="right"/>
    </xf>
    <xf numFmtId="0" fontId="40" fillId="0" borderId="7" xfId="15" applyFont="1" applyBorder="1" applyAlignment="1">
      <alignment horizontal="right"/>
    </xf>
    <xf numFmtId="0" fontId="40" fillId="0" borderId="0" xfId="15" applyFont="1" applyBorder="1" applyAlignment="1">
      <alignment horizontal="right"/>
    </xf>
    <xf numFmtId="4" fontId="40" fillId="0" borderId="0" xfId="15" applyNumberFormat="1" applyFont="1" applyAlignment="1">
      <alignment horizontal="right"/>
    </xf>
    <xf numFmtId="0" fontId="5" fillId="0" borderId="1" xfId="0" applyFont="1" applyBorder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7" xfId="0" applyFont="1" applyBorder="1" applyAlignment="1">
      <alignment wrapText="1"/>
    </xf>
    <xf numFmtId="0" fontId="0" fillId="0" borderId="7" xfId="0" applyBorder="1" applyAlignment="1">
      <alignment wrapText="1"/>
    </xf>
  </cellXfs>
  <cellStyles count="27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2vr7f6hb" xfId="21"/>
    <cellStyle name="Normal_35" xfId="22"/>
    <cellStyle name="Normal_36" xfId="23"/>
    <cellStyle name="Normal_pag 17" xfId="24"/>
    <cellStyle name="Normal_pag 25" xfId="25"/>
    <cellStyle name="Normal_pag 26" xfId="26"/>
    <cellStyle name="Normal_pag13" xfId="27"/>
    <cellStyle name="Normal_pag14" xfId="28"/>
    <cellStyle name="Normal_pag15" xfId="29"/>
    <cellStyle name="Normal_pag16" xfId="30"/>
    <cellStyle name="Normal_Piramide AR" xfId="31"/>
    <cellStyle name="Normal_Piramide AR31" xfId="32"/>
    <cellStyle name="Normal_Piramide HU" xfId="33"/>
    <cellStyle name="Normal_Piramide HU32" xfId="34"/>
    <cellStyle name="Normal_Piramide TE" xfId="35"/>
    <cellStyle name="Normal_Piramide TE33" xfId="36"/>
    <cellStyle name="Normal_Piramide ZA" xfId="37"/>
    <cellStyle name="Normal_Piramide ZA34" xfId="38"/>
    <cellStyle name="Pie de tabla" xfId="39"/>
    <cellStyle name="Percent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AR'!$L$25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AR'!$K$26:$K$44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AR'!$L$26:$L$44</c:f>
              <c:numCache>
                <c:ptCount val="19"/>
                <c:pt idx="0">
                  <c:v>-828</c:v>
                </c:pt>
                <c:pt idx="1">
                  <c:v>-1333</c:v>
                </c:pt>
                <c:pt idx="2">
                  <c:v>-1955</c:v>
                </c:pt>
                <c:pt idx="3">
                  <c:v>-2631</c:v>
                </c:pt>
                <c:pt idx="4">
                  <c:v>-3813</c:v>
                </c:pt>
                <c:pt idx="5">
                  <c:v>-6173</c:v>
                </c:pt>
                <c:pt idx="6">
                  <c:v>-7751</c:v>
                </c:pt>
                <c:pt idx="7">
                  <c:v>-8050</c:v>
                </c:pt>
                <c:pt idx="8">
                  <c:v>-8629</c:v>
                </c:pt>
                <c:pt idx="9">
                  <c:v>-8765</c:v>
                </c:pt>
                <c:pt idx="10">
                  <c:v>-8017</c:v>
                </c:pt>
                <c:pt idx="11">
                  <c:v>-7664</c:v>
                </c:pt>
                <c:pt idx="12">
                  <c:v>-6896</c:v>
                </c:pt>
                <c:pt idx="13">
                  <c:v>-5826</c:v>
                </c:pt>
                <c:pt idx="14">
                  <c:v>-5629</c:v>
                </c:pt>
                <c:pt idx="15">
                  <c:v>-4166</c:v>
                </c:pt>
                <c:pt idx="16">
                  <c:v>-2766</c:v>
                </c:pt>
                <c:pt idx="17">
                  <c:v>-1154</c:v>
                </c:pt>
                <c:pt idx="18">
                  <c:v>-538</c:v>
                </c:pt>
              </c:numCache>
            </c:numRef>
          </c:val>
        </c:ser>
        <c:ser>
          <c:idx val="0"/>
          <c:order val="1"/>
          <c:tx>
            <c:strRef>
              <c:f>'Piramide AR'!$M$25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AR'!$K$26:$K$44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AR'!$M$26:$M$44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overlap val="100"/>
        <c:gapWidth val="20"/>
        <c:axId val="24092881"/>
        <c:axId val="36188454"/>
      </c:barChart>
      <c:catAx>
        <c:axId val="24092881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36188454"/>
        <c:crosses val="autoZero"/>
        <c:auto val="1"/>
        <c:lblOffset val="100"/>
        <c:tickLblSkip val="1"/>
        <c:noMultiLvlLbl val="0"/>
      </c:catAx>
      <c:valAx>
        <c:axId val="36188454"/>
        <c:scaling>
          <c:orientation val="minMax"/>
          <c:max val="10000"/>
          <c:min val="-100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\ ;#,##0\ " sourceLinked="0"/>
        <c:majorTickMark val="out"/>
        <c:minorTickMark val="none"/>
        <c:tickLblPos val="nextTo"/>
        <c:crossAx val="24092881"/>
        <c:crossesAt val="1"/>
        <c:crossBetween val="between"/>
        <c:dispUnits/>
        <c:majorUnit val="2500"/>
        <c:minorUnit val="25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0675"/>
          <c:y val="0.003"/>
          <c:w val="0.472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HU'!$L$25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HU'!$K$26:$K$44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HU'!$L$26:$L$44</c:f>
              <c:numCache>
                <c:ptCount val="19"/>
                <c:pt idx="0">
                  <c:v>-195</c:v>
                </c:pt>
                <c:pt idx="1">
                  <c:v>-330</c:v>
                </c:pt>
                <c:pt idx="2">
                  <c:v>-585</c:v>
                </c:pt>
                <c:pt idx="3">
                  <c:v>-721</c:v>
                </c:pt>
                <c:pt idx="4">
                  <c:v>-965</c:v>
                </c:pt>
                <c:pt idx="5">
                  <c:v>-1492</c:v>
                </c:pt>
                <c:pt idx="6">
                  <c:v>-1723</c:v>
                </c:pt>
                <c:pt idx="7">
                  <c:v>-1745</c:v>
                </c:pt>
                <c:pt idx="8">
                  <c:v>-1603</c:v>
                </c:pt>
                <c:pt idx="9">
                  <c:v>-1515</c:v>
                </c:pt>
                <c:pt idx="10">
                  <c:v>-1304</c:v>
                </c:pt>
                <c:pt idx="11">
                  <c:v>-1057</c:v>
                </c:pt>
                <c:pt idx="12">
                  <c:v>-873</c:v>
                </c:pt>
                <c:pt idx="13">
                  <c:v>-915</c:v>
                </c:pt>
                <c:pt idx="14">
                  <c:v>-865</c:v>
                </c:pt>
                <c:pt idx="15">
                  <c:v>-640</c:v>
                </c:pt>
                <c:pt idx="16">
                  <c:v>-416</c:v>
                </c:pt>
                <c:pt idx="17">
                  <c:v>-137</c:v>
                </c:pt>
                <c:pt idx="18">
                  <c:v>-65</c:v>
                </c:pt>
              </c:numCache>
            </c:numRef>
          </c:val>
        </c:ser>
        <c:ser>
          <c:idx val="0"/>
          <c:order val="1"/>
          <c:tx>
            <c:strRef>
              <c:f>'Piramide HU'!$M$25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HU'!$K$26:$K$44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HU'!$M$26:$M$44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overlap val="100"/>
        <c:gapWidth val="20"/>
        <c:axId val="21760031"/>
        <c:axId val="54307468"/>
      </c:barChart>
      <c:catAx>
        <c:axId val="21760031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54307468"/>
        <c:crosses val="autoZero"/>
        <c:auto val="1"/>
        <c:lblOffset val="100"/>
        <c:tickLblSkip val="1"/>
        <c:noMultiLvlLbl val="0"/>
      </c:catAx>
      <c:valAx>
        <c:axId val="54307468"/>
        <c:scaling>
          <c:orientation val="minMax"/>
          <c:max val="2000"/>
          <c:min val="-20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21760031"/>
        <c:crossesAt val="1"/>
        <c:crossBetween val="between"/>
        <c:dispUnits/>
        <c:majorUnit val="500"/>
        <c:minorUnit val="5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8075"/>
          <c:y val="0.003"/>
          <c:w val="0.471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TE'!$L$26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TE'!$K$27:$K$45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TE'!$L$27:$L$45</c:f>
              <c:numCache>
                <c:ptCount val="19"/>
                <c:pt idx="0">
                  <c:v>-134</c:v>
                </c:pt>
                <c:pt idx="1">
                  <c:v>-174</c:v>
                </c:pt>
                <c:pt idx="2">
                  <c:v>-229</c:v>
                </c:pt>
                <c:pt idx="3">
                  <c:v>-289</c:v>
                </c:pt>
                <c:pt idx="4">
                  <c:v>-417</c:v>
                </c:pt>
                <c:pt idx="5">
                  <c:v>-711</c:v>
                </c:pt>
                <c:pt idx="6">
                  <c:v>-839</c:v>
                </c:pt>
                <c:pt idx="7">
                  <c:v>-802</c:v>
                </c:pt>
                <c:pt idx="8">
                  <c:v>-798</c:v>
                </c:pt>
                <c:pt idx="9">
                  <c:v>-800</c:v>
                </c:pt>
                <c:pt idx="10">
                  <c:v>-731</c:v>
                </c:pt>
                <c:pt idx="11">
                  <c:v>-556</c:v>
                </c:pt>
                <c:pt idx="12">
                  <c:v>-527</c:v>
                </c:pt>
                <c:pt idx="13">
                  <c:v>-518</c:v>
                </c:pt>
                <c:pt idx="14">
                  <c:v>-476</c:v>
                </c:pt>
                <c:pt idx="15">
                  <c:v>-356</c:v>
                </c:pt>
                <c:pt idx="16">
                  <c:v>-238</c:v>
                </c:pt>
                <c:pt idx="17">
                  <c:v>-89</c:v>
                </c:pt>
                <c:pt idx="18">
                  <c:v>-53</c:v>
                </c:pt>
              </c:numCache>
            </c:numRef>
          </c:val>
        </c:ser>
        <c:ser>
          <c:idx val="0"/>
          <c:order val="1"/>
          <c:tx>
            <c:strRef>
              <c:f>'Piramide TE'!$M$26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TE'!$K$27:$K$45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TE'!$M$27:$M$45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overlap val="100"/>
        <c:gapWidth val="20"/>
        <c:axId val="66715005"/>
        <c:axId val="58837826"/>
      </c:barChart>
      <c:catAx>
        <c:axId val="66715005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58837826"/>
        <c:crosses val="autoZero"/>
        <c:auto val="1"/>
        <c:lblOffset val="100"/>
        <c:tickLblSkip val="1"/>
        <c:noMultiLvlLbl val="0"/>
      </c:catAx>
      <c:valAx>
        <c:axId val="58837826"/>
        <c:scaling>
          <c:orientation val="minMax"/>
          <c:max val="1000"/>
          <c:min val="-10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66715005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375"/>
          <c:y val="0.003"/>
          <c:w val="0.444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ZA'!$L$25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ZA'!$K$26:$K$44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ZA'!$L$26:$L$44</c:f>
              <c:numCache>
                <c:ptCount val="19"/>
                <c:pt idx="0">
                  <c:v>-499</c:v>
                </c:pt>
                <c:pt idx="1">
                  <c:v>-829</c:v>
                </c:pt>
                <c:pt idx="2">
                  <c:v>-1141</c:v>
                </c:pt>
                <c:pt idx="3">
                  <c:v>-1621</c:v>
                </c:pt>
                <c:pt idx="4">
                  <c:v>-2431</c:v>
                </c:pt>
                <c:pt idx="5">
                  <c:v>-3970</c:v>
                </c:pt>
                <c:pt idx="6">
                  <c:v>-5189</c:v>
                </c:pt>
                <c:pt idx="7">
                  <c:v>-5503</c:v>
                </c:pt>
                <c:pt idx="8">
                  <c:v>-6228</c:v>
                </c:pt>
                <c:pt idx="9">
                  <c:v>-6450</c:v>
                </c:pt>
                <c:pt idx="10">
                  <c:v>-5982</c:v>
                </c:pt>
                <c:pt idx="11">
                  <c:v>-6051</c:v>
                </c:pt>
                <c:pt idx="12">
                  <c:v>-5496</c:v>
                </c:pt>
                <c:pt idx="13">
                  <c:v>-4393</c:v>
                </c:pt>
                <c:pt idx="14">
                  <c:v>-4288</c:v>
                </c:pt>
                <c:pt idx="15">
                  <c:v>-3170</c:v>
                </c:pt>
                <c:pt idx="16">
                  <c:v>-2112</c:v>
                </c:pt>
                <c:pt idx="17">
                  <c:v>-928</c:v>
                </c:pt>
                <c:pt idx="18">
                  <c:v>-420</c:v>
                </c:pt>
              </c:numCache>
            </c:numRef>
          </c:val>
        </c:ser>
        <c:ser>
          <c:idx val="0"/>
          <c:order val="1"/>
          <c:tx>
            <c:strRef>
              <c:f>'Piramide ZA'!$M$25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ZA'!$K$26:$K$44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ZA'!$M$26:$M$44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overlap val="100"/>
        <c:gapWidth val="20"/>
        <c:axId val="27634795"/>
        <c:axId val="43459784"/>
      </c:barChart>
      <c:catAx>
        <c:axId val="27634795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43459784"/>
        <c:crosses val="autoZero"/>
        <c:auto val="1"/>
        <c:lblOffset val="100"/>
        <c:tickLblSkip val="1"/>
        <c:noMultiLvlLbl val="0"/>
      </c:catAx>
      <c:valAx>
        <c:axId val="43459784"/>
        <c:scaling>
          <c:orientation val="minMax"/>
          <c:max val="7000"/>
          <c:min val="-70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27634795"/>
        <c:crossesAt val="1"/>
        <c:crossBetween val="between"/>
        <c:dispUnits/>
        <c:majorUnit val="1750"/>
        <c:minorUnit val="175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1375"/>
          <c:y val="0.003"/>
          <c:w val="0.486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AR31'!$L$25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AR31'!$K$26:$K$44</c:f>
              <c:strCache/>
            </c:strRef>
          </c:cat>
          <c:val>
            <c:numRef>
              <c:f>'Piramide AR31'!$L$26:$L$44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0"/>
          <c:order val="1"/>
          <c:tx>
            <c:strRef>
              <c:f>'Piramide AR31'!$M$25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AR31'!$K$26:$K$44</c:f>
              <c:strCache/>
            </c:strRef>
          </c:cat>
          <c:val>
            <c:numRef>
              <c:f>'Piramide AR31'!$M$26:$M$44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overlap val="100"/>
        <c:gapWidth val="20"/>
        <c:axId val="40240233"/>
        <c:axId val="39738526"/>
      </c:barChart>
      <c:catAx>
        <c:axId val="40240233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39738526"/>
        <c:crosses val="autoZero"/>
        <c:auto val="1"/>
        <c:lblOffset val="100"/>
        <c:tickLblSkip val="1"/>
        <c:noMultiLvlLbl val="0"/>
      </c:catAx>
      <c:valAx>
        <c:axId val="39738526"/>
        <c:scaling>
          <c:orientation val="minMax"/>
          <c:max val="12000"/>
          <c:min val="-120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\ ;#,##0\ " sourceLinked="0"/>
        <c:majorTickMark val="out"/>
        <c:minorTickMark val="none"/>
        <c:tickLblPos val="nextTo"/>
        <c:crossAx val="40240233"/>
        <c:crossesAt val="1"/>
        <c:crossBetween val="between"/>
        <c:dispUnits/>
        <c:majorUnit val="3000"/>
        <c:minorUnit val="3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2775"/>
          <c:y val="0.003"/>
          <c:w val="0.472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HU32'!$L$25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HU32'!$K$26:$K$44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HU32'!$L$26:$L$44</c:f>
              <c:numCache>
                <c:ptCount val="19"/>
                <c:pt idx="0">
                  <c:v>-205</c:v>
                </c:pt>
                <c:pt idx="1">
                  <c:v>-426</c:v>
                </c:pt>
                <c:pt idx="2">
                  <c:v>-388</c:v>
                </c:pt>
                <c:pt idx="3">
                  <c:v>-424</c:v>
                </c:pt>
                <c:pt idx="4">
                  <c:v>-906</c:v>
                </c:pt>
                <c:pt idx="5">
                  <c:v>-1755</c:v>
                </c:pt>
                <c:pt idx="6">
                  <c:v>-1751</c:v>
                </c:pt>
                <c:pt idx="7">
                  <c:v>-1431</c:v>
                </c:pt>
                <c:pt idx="8">
                  <c:v>-898</c:v>
                </c:pt>
                <c:pt idx="9">
                  <c:v>-569</c:v>
                </c:pt>
                <c:pt idx="10">
                  <c:v>-291</c:v>
                </c:pt>
                <c:pt idx="11">
                  <c:v>-155</c:v>
                </c:pt>
                <c:pt idx="12">
                  <c:v>-105</c:v>
                </c:pt>
                <c:pt idx="13">
                  <c:v>-75</c:v>
                </c:pt>
                <c:pt idx="14">
                  <c:v>-63</c:v>
                </c:pt>
                <c:pt idx="15">
                  <c:v>-41</c:v>
                </c:pt>
                <c:pt idx="16">
                  <c:v>-33</c:v>
                </c:pt>
                <c:pt idx="17">
                  <c:v>-8</c:v>
                </c:pt>
                <c:pt idx="18">
                  <c:v>-10</c:v>
                </c:pt>
              </c:numCache>
            </c:numRef>
          </c:val>
        </c:ser>
        <c:ser>
          <c:idx val="0"/>
          <c:order val="1"/>
          <c:tx>
            <c:strRef>
              <c:f>'Piramide HU32'!$M$25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HU32'!$K$26:$K$44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HU32'!$M$26:$M$44</c:f>
              <c:numCache>
                <c:ptCount val="19"/>
                <c:pt idx="0">
                  <c:v>219</c:v>
                </c:pt>
                <c:pt idx="1">
                  <c:v>399</c:v>
                </c:pt>
                <c:pt idx="2">
                  <c:v>328</c:v>
                </c:pt>
                <c:pt idx="3">
                  <c:v>393</c:v>
                </c:pt>
                <c:pt idx="4">
                  <c:v>757</c:v>
                </c:pt>
                <c:pt idx="5">
                  <c:v>1081</c:v>
                </c:pt>
                <c:pt idx="6">
                  <c:v>1023</c:v>
                </c:pt>
                <c:pt idx="7">
                  <c:v>836</c:v>
                </c:pt>
                <c:pt idx="8">
                  <c:v>627</c:v>
                </c:pt>
                <c:pt idx="9">
                  <c:v>370</c:v>
                </c:pt>
                <c:pt idx="10">
                  <c:v>254</c:v>
                </c:pt>
                <c:pt idx="11">
                  <c:v>146</c:v>
                </c:pt>
                <c:pt idx="12">
                  <c:v>104</c:v>
                </c:pt>
                <c:pt idx="13">
                  <c:v>79</c:v>
                </c:pt>
                <c:pt idx="14">
                  <c:v>66</c:v>
                </c:pt>
                <c:pt idx="15">
                  <c:v>70</c:v>
                </c:pt>
                <c:pt idx="16">
                  <c:v>40</c:v>
                </c:pt>
                <c:pt idx="17">
                  <c:v>18</c:v>
                </c:pt>
                <c:pt idx="18">
                  <c:v>15</c:v>
                </c:pt>
              </c:numCache>
            </c:numRef>
          </c:val>
        </c:ser>
        <c:overlap val="100"/>
        <c:gapWidth val="20"/>
        <c:axId val="29202679"/>
        <c:axId val="9276484"/>
      </c:barChart>
      <c:catAx>
        <c:axId val="29202679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9276484"/>
        <c:crosses val="autoZero"/>
        <c:auto val="1"/>
        <c:lblOffset val="100"/>
        <c:tickLblSkip val="1"/>
        <c:noMultiLvlLbl val="0"/>
      </c:catAx>
      <c:valAx>
        <c:axId val="9276484"/>
        <c:scaling>
          <c:orientation val="minMax"/>
          <c:max val="1800"/>
          <c:min val="-18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29202679"/>
        <c:crossesAt val="1"/>
        <c:crossBetween val="between"/>
        <c:dispUnits/>
        <c:majorUnit val="300"/>
        <c:minorUnit val="3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29"/>
          <c:y val="0.003"/>
          <c:w val="0.471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TE33'!$L$26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TE33'!$K$27:$K$45</c:f>
              <c:strCache/>
            </c:strRef>
          </c:cat>
          <c:val>
            <c:numRef>
              <c:f>'Piramide TE33'!$L$27:$L$45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0"/>
          <c:order val="1"/>
          <c:tx>
            <c:strRef>
              <c:f>'Piramide TE33'!$M$26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TE33'!$K$27:$K$45</c:f>
              <c:strCache/>
            </c:strRef>
          </c:cat>
          <c:val>
            <c:numRef>
              <c:f>'Piramide TE33'!$M$27:$M$45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overlap val="100"/>
        <c:gapWidth val="20"/>
        <c:axId val="60588437"/>
        <c:axId val="64397626"/>
      </c:barChart>
      <c:catAx>
        <c:axId val="60588437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64397626"/>
        <c:crosses val="autoZero"/>
        <c:auto val="1"/>
        <c:lblOffset val="100"/>
        <c:tickLblSkip val="1"/>
        <c:noMultiLvlLbl val="0"/>
      </c:catAx>
      <c:valAx>
        <c:axId val="64397626"/>
        <c:scaling>
          <c:orientation val="minMax"/>
          <c:max val="1200"/>
          <c:min val="-12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60588437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575"/>
          <c:y val="0.003"/>
          <c:w val="0.444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ZA34'!$L$25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ZA34'!$K$26:$K$44</c:f>
              <c:strCache/>
            </c:strRef>
          </c:cat>
          <c:val>
            <c:numRef>
              <c:f>'Piramide ZA34'!$L$26:$L$44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0"/>
          <c:order val="1"/>
          <c:tx>
            <c:strRef>
              <c:f>'Piramide ZA34'!$M$25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ZA34'!$K$26:$K$44</c:f>
              <c:strCache/>
            </c:strRef>
          </c:cat>
          <c:val>
            <c:numRef>
              <c:f>'Piramide ZA34'!$M$26:$M$44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overlap val="100"/>
        <c:gapWidth val="20"/>
        <c:axId val="10172867"/>
        <c:axId val="12303616"/>
      </c:barChart>
      <c:catAx>
        <c:axId val="10172867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12303616"/>
        <c:crosses val="autoZero"/>
        <c:auto val="1"/>
        <c:lblOffset val="100"/>
        <c:tickLblSkip val="1"/>
        <c:noMultiLvlLbl val="0"/>
      </c:catAx>
      <c:valAx>
        <c:axId val="12303616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10172867"/>
        <c:crossesAt val="1"/>
        <c:crossBetween val="between"/>
        <c:dispUnits/>
        <c:majorUnit val="2000"/>
        <c:minorUnit val="2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1375"/>
          <c:y val="0.003"/>
          <c:w val="0.486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1955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5</xdr:col>
      <xdr:colOff>600075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40195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29075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5</xdr:col>
      <xdr:colOff>609600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4029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6720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6</xdr:col>
      <xdr:colOff>114300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4267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90525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5</xdr:col>
      <xdr:colOff>485775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39052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1955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5</xdr:col>
      <xdr:colOff>600075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40195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29075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5</xdr:col>
      <xdr:colOff>609600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4029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6720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6</xdr:col>
      <xdr:colOff>114300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4267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90525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5</xdr:col>
      <xdr:colOff>485775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39052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 topLeftCell="A1">
      <selection activeCell="A4" sqref="A4"/>
    </sheetView>
  </sheetViews>
  <sheetFormatPr defaultColWidth="12" defaultRowHeight="11.25"/>
  <cols>
    <col min="1" max="1" width="7" style="228" customWidth="1"/>
    <col min="2" max="2" width="7.66015625" style="228" customWidth="1"/>
    <col min="3" max="3" width="13.33203125" style="228" customWidth="1"/>
    <col min="4" max="4" width="14.83203125" style="228" customWidth="1"/>
    <col min="5" max="16384" width="13.33203125" style="228" customWidth="1"/>
  </cols>
  <sheetData>
    <row r="1" spans="1:8" s="226" customFormat="1" ht="15.75">
      <c r="A1" s="221" t="s">
        <v>197</v>
      </c>
      <c r="B1" s="222"/>
      <c r="C1" s="223"/>
      <c r="D1" s="224"/>
      <c r="E1" s="225"/>
      <c r="F1" s="225"/>
      <c r="G1" s="225"/>
      <c r="H1" s="224"/>
    </row>
    <row r="2" spans="2:8" s="226" customFormat="1" ht="12.75">
      <c r="B2" s="227" t="s">
        <v>198</v>
      </c>
      <c r="D2" s="222"/>
      <c r="E2" s="222"/>
      <c r="F2" s="222"/>
      <c r="G2" s="222"/>
      <c r="H2" s="222"/>
    </row>
    <row r="3" ht="12.75">
      <c r="B3" s="227" t="s">
        <v>216</v>
      </c>
    </row>
    <row r="4" ht="12.75">
      <c r="B4" s="227"/>
    </row>
    <row r="5" s="229" customFormat="1" ht="12.75"/>
    <row r="6" spans="1:2" s="231" customFormat="1" ht="12.75">
      <c r="A6" s="230"/>
      <c r="B6" s="231" t="s">
        <v>199</v>
      </c>
    </row>
    <row r="7" spans="2:7" s="232" customFormat="1" ht="15">
      <c r="B7" s="233" t="s">
        <v>200</v>
      </c>
      <c r="C7" s="233"/>
      <c r="D7" s="234"/>
      <c r="E7" s="231"/>
      <c r="F7" s="235"/>
      <c r="G7" s="235"/>
    </row>
    <row r="8" spans="3:6" s="229" customFormat="1" ht="12.75">
      <c r="C8" s="236" t="s">
        <v>201</v>
      </c>
      <c r="D8" s="237"/>
      <c r="E8" s="237"/>
      <c r="F8" s="237"/>
    </row>
    <row r="9" spans="3:6" s="229" customFormat="1" ht="12.75">
      <c r="C9" s="236" t="s">
        <v>41</v>
      </c>
      <c r="D9" s="237"/>
      <c r="E9" s="237"/>
      <c r="F9" s="237"/>
    </row>
    <row r="10" spans="3:6" s="229" customFormat="1" ht="12.75">
      <c r="C10" s="236" t="s">
        <v>3</v>
      </c>
      <c r="D10" s="237"/>
      <c r="E10" s="237"/>
      <c r="F10" s="237"/>
    </row>
    <row r="11" spans="3:6" s="229" customFormat="1" ht="13.5" customHeight="1">
      <c r="C11" s="236" t="s">
        <v>42</v>
      </c>
      <c r="D11" s="237"/>
      <c r="E11" s="237"/>
      <c r="F11" s="237"/>
    </row>
    <row r="12" s="229" customFormat="1" ht="12.75"/>
    <row r="13" spans="2:7" s="232" customFormat="1" ht="14.25">
      <c r="B13" s="233" t="s">
        <v>202</v>
      </c>
      <c r="C13" s="233"/>
      <c r="D13" s="233"/>
      <c r="E13" s="233"/>
      <c r="F13" s="231"/>
      <c r="G13" s="231"/>
    </row>
    <row r="14" spans="3:8" s="229" customFormat="1" ht="12.75">
      <c r="C14" s="234" t="s">
        <v>203</v>
      </c>
      <c r="D14" s="234" t="s">
        <v>204</v>
      </c>
      <c r="E14" s="234"/>
      <c r="F14" s="237"/>
      <c r="G14" s="237"/>
      <c r="H14" s="237"/>
    </row>
    <row r="15" spans="3:8" s="229" customFormat="1" ht="12.75">
      <c r="C15" s="234" t="s">
        <v>203</v>
      </c>
      <c r="D15" s="234" t="s">
        <v>205</v>
      </c>
      <c r="E15" s="234"/>
      <c r="F15" s="237"/>
      <c r="G15" s="237"/>
      <c r="H15" s="237"/>
    </row>
    <row r="16" spans="3:8" s="229" customFormat="1" ht="12.75">
      <c r="C16" s="234" t="s">
        <v>206</v>
      </c>
      <c r="D16" s="234"/>
      <c r="E16" s="234" t="s">
        <v>204</v>
      </c>
      <c r="F16" s="237"/>
      <c r="G16" s="237"/>
      <c r="H16" s="237"/>
    </row>
    <row r="17" spans="3:8" s="229" customFormat="1" ht="12.75">
      <c r="C17" s="234" t="s">
        <v>206</v>
      </c>
      <c r="D17" s="234"/>
      <c r="E17" s="234" t="s">
        <v>205</v>
      </c>
      <c r="F17" s="237"/>
      <c r="G17" s="237"/>
      <c r="H17" s="237"/>
    </row>
    <row r="18" spans="1:4" s="229" customFormat="1" ht="15">
      <c r="A18" s="238"/>
      <c r="B18" s="238"/>
      <c r="C18" s="239"/>
      <c r="D18" s="238"/>
    </row>
    <row r="19" spans="2:9" s="232" customFormat="1" ht="14.25">
      <c r="B19" s="233" t="s">
        <v>207</v>
      </c>
      <c r="C19" s="233"/>
      <c r="D19" s="233"/>
      <c r="E19" s="240"/>
      <c r="F19" s="231"/>
      <c r="G19" s="231"/>
      <c r="H19" s="231"/>
      <c r="I19" s="231"/>
    </row>
    <row r="20" spans="3:8" s="229" customFormat="1" ht="12.75">
      <c r="C20" s="234" t="s">
        <v>203</v>
      </c>
      <c r="D20" s="234" t="s">
        <v>204</v>
      </c>
      <c r="E20" s="234"/>
      <c r="F20" s="237"/>
      <c r="G20" s="237"/>
      <c r="H20" s="237"/>
    </row>
    <row r="21" spans="3:8" s="229" customFormat="1" ht="12.75">
      <c r="C21" s="241" t="s">
        <v>203</v>
      </c>
      <c r="D21" s="241" t="s">
        <v>205</v>
      </c>
      <c r="E21" s="234"/>
      <c r="F21" s="237"/>
      <c r="G21" s="237"/>
      <c r="H21" s="237"/>
    </row>
    <row r="22" spans="3:8" s="229" customFormat="1" ht="12.75">
      <c r="C22" s="234" t="s">
        <v>206</v>
      </c>
      <c r="D22" s="234"/>
      <c r="E22" s="234" t="s">
        <v>204</v>
      </c>
      <c r="F22" s="237"/>
      <c r="G22" s="237"/>
      <c r="H22" s="237"/>
    </row>
    <row r="23" spans="3:8" s="229" customFormat="1" ht="12.75">
      <c r="C23" s="234" t="s">
        <v>206</v>
      </c>
      <c r="D23" s="234"/>
      <c r="E23" s="234" t="s">
        <v>205</v>
      </c>
      <c r="F23" s="234"/>
      <c r="G23" s="237"/>
      <c r="H23" s="237"/>
    </row>
    <row r="24" spans="3:13" s="229" customFormat="1" ht="12.75">
      <c r="C24" s="234" t="s">
        <v>208</v>
      </c>
      <c r="D24" s="234"/>
      <c r="E24" s="234"/>
      <c r="F24" s="234"/>
      <c r="G24" s="234"/>
      <c r="H24" s="234"/>
      <c r="I24" s="234"/>
      <c r="J24" s="234"/>
      <c r="K24" s="234"/>
      <c r="L24" s="234"/>
      <c r="M24" s="234"/>
    </row>
    <row r="25" spans="1:7" s="229" customFormat="1" ht="15">
      <c r="A25" s="238"/>
      <c r="B25" s="238"/>
      <c r="C25" s="239"/>
      <c r="D25" s="238"/>
      <c r="E25" s="238"/>
      <c r="F25" s="238"/>
      <c r="G25" s="238"/>
    </row>
    <row r="26" spans="2:8" s="232" customFormat="1" ht="14.25">
      <c r="B26" s="233" t="s">
        <v>209</v>
      </c>
      <c r="C26" s="233"/>
      <c r="D26" s="233"/>
      <c r="E26" s="240"/>
      <c r="F26" s="231"/>
      <c r="G26" s="231"/>
      <c r="H26" s="231"/>
    </row>
    <row r="27" spans="1:11" s="229" customFormat="1" ht="12.75">
      <c r="A27" s="230"/>
      <c r="B27" s="237"/>
      <c r="C27" s="234" t="s">
        <v>210</v>
      </c>
      <c r="D27" s="234"/>
      <c r="E27" s="234"/>
      <c r="F27" s="234"/>
      <c r="G27" s="234"/>
      <c r="H27" s="234"/>
      <c r="I27" s="234"/>
      <c r="J27" s="234"/>
      <c r="K27" s="236"/>
    </row>
    <row r="28" spans="2:11" s="229" customFormat="1" ht="12.75">
      <c r="B28" s="237"/>
      <c r="C28" s="234" t="s">
        <v>203</v>
      </c>
      <c r="D28" s="234" t="s">
        <v>204</v>
      </c>
      <c r="E28" s="242"/>
      <c r="F28" s="242"/>
      <c r="G28" s="237"/>
      <c r="H28" s="242"/>
      <c r="I28" s="242"/>
      <c r="J28" s="242"/>
      <c r="K28" s="237"/>
    </row>
    <row r="29" spans="2:11" s="229" customFormat="1" ht="12.75">
      <c r="B29" s="237"/>
      <c r="C29" s="234" t="s">
        <v>203</v>
      </c>
      <c r="D29" s="234" t="s">
        <v>205</v>
      </c>
      <c r="E29" s="242"/>
      <c r="F29" s="237"/>
      <c r="G29" s="237"/>
      <c r="H29" s="237"/>
      <c r="I29" s="237"/>
      <c r="J29" s="237"/>
      <c r="K29" s="237"/>
    </row>
    <row r="30" s="229" customFormat="1" ht="12.75"/>
    <row r="32" spans="1:2" s="231" customFormat="1" ht="12.75">
      <c r="A32" s="230"/>
      <c r="B32" s="231" t="s">
        <v>211</v>
      </c>
    </row>
    <row r="33" spans="2:5" s="235" customFormat="1" ht="15">
      <c r="B33" s="243" t="s">
        <v>200</v>
      </c>
      <c r="C33" s="243"/>
      <c r="D33" s="243"/>
      <c r="E33" s="231"/>
    </row>
    <row r="34" spans="3:6" s="229" customFormat="1" ht="12.75">
      <c r="C34" s="234" t="s">
        <v>201</v>
      </c>
      <c r="D34" s="237"/>
      <c r="E34" s="237"/>
      <c r="F34" s="237"/>
    </row>
    <row r="35" spans="3:6" s="229" customFormat="1" ht="12.75">
      <c r="C35" s="234" t="s">
        <v>41</v>
      </c>
      <c r="D35" s="237"/>
      <c r="E35" s="237"/>
      <c r="F35" s="237"/>
    </row>
    <row r="36" spans="3:6" s="229" customFormat="1" ht="12.75">
      <c r="C36" s="234" t="s">
        <v>3</v>
      </c>
      <c r="D36" s="237"/>
      <c r="E36" s="237"/>
      <c r="F36" s="237"/>
    </row>
    <row r="37" spans="3:6" s="229" customFormat="1" ht="13.5" customHeight="1">
      <c r="C37" s="234" t="s">
        <v>42</v>
      </c>
      <c r="D37" s="237"/>
      <c r="E37" s="237"/>
      <c r="F37" s="237"/>
    </row>
    <row r="38" s="229" customFormat="1" ht="12.75"/>
    <row r="39" spans="2:9" s="235" customFormat="1" ht="15">
      <c r="B39" s="243" t="s">
        <v>212</v>
      </c>
      <c r="C39" s="243"/>
      <c r="D39" s="243"/>
      <c r="E39" s="243"/>
      <c r="F39" s="231"/>
      <c r="G39" s="231"/>
      <c r="H39" s="231"/>
      <c r="I39" s="231"/>
    </row>
    <row r="40" spans="3:8" s="229" customFormat="1" ht="12.75">
      <c r="C40" s="241" t="s">
        <v>203</v>
      </c>
      <c r="D40" s="241" t="s">
        <v>204</v>
      </c>
      <c r="E40" s="234"/>
      <c r="F40" s="237"/>
      <c r="G40" s="237"/>
      <c r="H40" s="237"/>
    </row>
    <row r="41" spans="3:8" s="229" customFormat="1" ht="12.75">
      <c r="C41" s="241" t="s">
        <v>203</v>
      </c>
      <c r="D41" s="241" t="s">
        <v>205</v>
      </c>
      <c r="E41" s="234"/>
      <c r="F41" s="237"/>
      <c r="G41" s="237"/>
      <c r="H41" s="237"/>
    </row>
    <row r="42" spans="3:13" s="229" customFormat="1" ht="12.75">
      <c r="C42" s="241" t="s">
        <v>213</v>
      </c>
      <c r="D42" s="241"/>
      <c r="E42" s="241"/>
      <c r="F42" s="241"/>
      <c r="G42" s="241"/>
      <c r="H42" s="241"/>
      <c r="I42" s="241"/>
      <c r="J42" s="241"/>
      <c r="K42" s="241"/>
      <c r="L42" s="241"/>
      <c r="M42"/>
    </row>
    <row r="43" spans="1:7" s="229" customFormat="1" ht="15">
      <c r="A43" s="238"/>
      <c r="B43" s="238"/>
      <c r="C43" s="239"/>
      <c r="D43" s="238"/>
      <c r="E43" s="238"/>
      <c r="F43" s="238"/>
      <c r="G43" s="238"/>
    </row>
    <row r="44" spans="2:8" s="235" customFormat="1" ht="15">
      <c r="B44" s="243" t="s">
        <v>209</v>
      </c>
      <c r="C44" s="243"/>
      <c r="D44" s="243"/>
      <c r="E44" s="240"/>
      <c r="F44" s="231"/>
      <c r="G44" s="231"/>
      <c r="H44" s="231"/>
    </row>
    <row r="45" spans="1:11" s="229" customFormat="1" ht="12.75">
      <c r="A45" s="230"/>
      <c r="B45" s="237"/>
      <c r="C45" s="244" t="s">
        <v>214</v>
      </c>
      <c r="D45" s="241"/>
      <c r="E45" s="241"/>
      <c r="F45" s="241"/>
      <c r="G45" s="241"/>
      <c r="H45" s="241"/>
      <c r="I45" s="241"/>
      <c r="J45" s="241"/>
      <c r="K45"/>
    </row>
    <row r="46" spans="2:11" s="229" customFormat="1" ht="12.75">
      <c r="B46" s="237"/>
      <c r="C46" s="241" t="s">
        <v>203</v>
      </c>
      <c r="D46" s="241" t="s">
        <v>204</v>
      </c>
      <c r="E46" s="242"/>
      <c r="F46" s="242"/>
      <c r="G46" s="237"/>
      <c r="H46" s="242"/>
      <c r="I46" s="242"/>
      <c r="J46" s="242"/>
      <c r="K46" s="237"/>
    </row>
    <row r="47" spans="2:11" s="229" customFormat="1" ht="12.75">
      <c r="B47" s="237"/>
      <c r="C47" s="241" t="s">
        <v>203</v>
      </c>
      <c r="D47" s="241" t="s">
        <v>205</v>
      </c>
      <c r="E47" s="242"/>
      <c r="F47" s="237"/>
      <c r="G47" s="237"/>
      <c r="H47" s="237"/>
      <c r="I47" s="237"/>
      <c r="J47" s="237"/>
      <c r="K47" s="237"/>
    </row>
  </sheetData>
  <hyperlinks>
    <hyperlink ref="C8" location="'Piramide AR'!A1" display="Aragón"/>
    <hyperlink ref="C9" location="'Piramide HU'!A1" display="Huesca"/>
    <hyperlink ref="C10" location="'Piramide TE'!A1" display="Teruel"/>
    <hyperlink ref="C11" location="'Piramide ZA'!A1" display="Zaragoza"/>
    <hyperlink ref="D14" location="'nacidos-2'!A6" display="(% verticales)"/>
    <hyperlink ref="C15:D15" location="'nacidos-2'!A31" display="por sexo"/>
    <hyperlink ref="C14:D14" location="'nacidos-2'!A6" display="por sexo"/>
    <hyperlink ref="D15" location="'nacidos-2'!A34" display="(% horizontales)"/>
    <hyperlink ref="B7:C7" location="'Piramide AR'!A1" display="Pirámide de población: "/>
    <hyperlink ref="B7" location="indice!B6" display="Pirámide de población: "/>
    <hyperlink ref="B13:E13" location="indice!C15" display="Según Comunidad Autónoma de residencia"/>
    <hyperlink ref="C14:E14" location="pag13!A1" display="por sexo"/>
    <hyperlink ref="C15:E15" location="pag14!A1" display="por sexo"/>
    <hyperlink ref="E16" location="pag14!A1" display="por grupos de edad"/>
    <hyperlink ref="E17" location="pag15!A1" display="por grupos de edad"/>
    <hyperlink ref="C16:E16" location="pag15!A1" display="por provincia de residencia"/>
    <hyperlink ref="C17:E17" location="pag16!A1" display="por provincia de residencia"/>
    <hyperlink ref="B19:E19" location="indice!C17" display="Según Comunidad Autónoma de residencia"/>
    <hyperlink ref="D20" location="'nacidos-2'!A6" display="(% verticales)"/>
    <hyperlink ref="C20:D20" location="'pag 17'!A1" display="por sexo"/>
    <hyperlink ref="E22" location="pag14!A1" display="por grupos de edad"/>
    <hyperlink ref="E23" location="pag15!A1" display="por grupos de edad"/>
    <hyperlink ref="C22:E22" location="'pag 21'!A1" display="por provincia de residencia"/>
    <hyperlink ref="C23:E23" location="pag19!A1" display="por provincia de nacimiento"/>
    <hyperlink ref="B19" location="indice!C25" display="Según Provincia de residencia"/>
    <hyperlink ref="C27:K27" location="'pag 39'!A1" display="Relación entre los nacidos en Aragón residentes en otra Comunidad Autónoma y la población residente en Aragón"/>
    <hyperlink ref="D28" location="'pag 37'!A1" display="por grupos de edad"/>
    <hyperlink ref="D29" location="'pag 37'!A1" display="por grupos de edad"/>
    <hyperlink ref="C28:D28" location="'pag 27'!A1" display="por sexo"/>
    <hyperlink ref="C29:D29" location="'pag 28'!A1" display="por sexo"/>
    <hyperlink ref="B7:D7" location="indice!C8" display="Pirámide de población"/>
    <hyperlink ref="B13" location="indice!C14" display="Según Comunidad Autónoma de nacimiento"/>
    <hyperlink ref="B19:D19" location="indice!C20" display="Según Provincia de nacimiento"/>
    <hyperlink ref="B26:D26" location="indice!C27" display="Según Comarca de residencia"/>
    <hyperlink ref="C23:F23" location="'pag 23'!A1" display="por provincia de residencia"/>
    <hyperlink ref="C24:M24" location="'pag 25'!A1" display="relación entre los residentes en Aragón nacidos en otra Comunidad Autónoma y la población residente, según provincia de residencia por sexo."/>
    <hyperlink ref="C27:J27" location="'pag 26'!A1" display="relación entre los nacidos en otra Comunidad Autónoma residentes en Aragón y la población residente por sexo"/>
    <hyperlink ref="C34" location="'Piramide AR31'!A1" display="Aragón"/>
    <hyperlink ref="C35" location="'Piramide HU32'!A1" display="Huesca"/>
    <hyperlink ref="C36" location="'Piramide TE33'!A1" display="Teruel"/>
    <hyperlink ref="C37" location="'Piramide ZA34'!A1" display="Zaragoza"/>
    <hyperlink ref="B33:C33" location="indice!C34" display="Pirámide de población"/>
    <hyperlink ref="B33" location="indice!B6" display="Pirámide de población: "/>
    <hyperlink ref="B33:D33" location="indice!C34" display="Pirámide de población"/>
    <hyperlink ref="B39:E39" location="indice!C40" display="Según Provincia de residencia"/>
    <hyperlink ref="C40:D40" location="'35'!A1" display="por sexo"/>
    <hyperlink ref="C42:J42" location="'35'!A30" display="relación entre los residentes en Aragón nacidos en el extranjero y la población residente, según provincia de residencia por sexo."/>
    <hyperlink ref="B44:D44" location="indice!C45" display="Según Comarca de residencia"/>
    <hyperlink ref="C45" location="'36'!A1" display="relación entre los nacidos en el extranjero y la población residente, según comarca de residencia por sexo"/>
    <hyperlink ref="C45:J45" location="'36'!A1" display="relación entre los nacidos en el extranjero y la población residente, según comarca de residencia por sexo"/>
    <hyperlink ref="C46:D46" location="'37'!A1" display="por sexo"/>
    <hyperlink ref="C47:D47" location="'38'!A1" display="por sexo"/>
    <hyperlink ref="C21:D21" location="'pag 19'!A1" display="por sexo"/>
    <hyperlink ref="C41:D41" location="'35'!A12" display="por sexo"/>
  </hyperlinks>
  <printOptions/>
  <pageMargins left="0.3937007874015748" right="0.75" top="1.1811023622047245" bottom="1" header="0" footer="0"/>
  <pageSetup horizontalDpi="600" verticalDpi="600" orientation="portrait" paperSize="9" scale="91" r:id="rId2"/>
  <colBreaks count="1" manualBreakCount="1">
    <brk id="11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5"/>
  <sheetViews>
    <sheetView zoomScaleSheetLayoutView="100" workbookViewId="0" topLeftCell="A1">
      <selection activeCell="A1" sqref="A1:G1"/>
    </sheetView>
  </sheetViews>
  <sheetFormatPr defaultColWidth="12" defaultRowHeight="11.25"/>
  <cols>
    <col min="1" max="1" width="24.83203125" style="0" customWidth="1"/>
    <col min="2" max="7" width="12.83203125" style="0" customWidth="1"/>
    <col min="8" max="8" width="10.83203125" style="0" customWidth="1"/>
    <col min="9" max="9" width="11" style="0" bestFit="1" customWidth="1"/>
    <col min="10" max="10" width="23.5" style="0" bestFit="1" customWidth="1"/>
    <col min="11" max="12" width="7" style="0" bestFit="1" customWidth="1"/>
  </cols>
  <sheetData>
    <row r="1" spans="1:12" s="2" customFormat="1" ht="39.75" customHeight="1">
      <c r="A1" s="268" t="s">
        <v>148</v>
      </c>
      <c r="B1" s="269"/>
      <c r="C1" s="269"/>
      <c r="D1" s="269"/>
      <c r="E1" s="269"/>
      <c r="F1" s="269"/>
      <c r="G1" s="269"/>
      <c r="J1"/>
      <c r="K1"/>
      <c r="L1"/>
    </row>
    <row r="2" spans="1:12" s="32" customFormat="1" ht="18" customHeight="1">
      <c r="A2" s="9" t="s">
        <v>26</v>
      </c>
      <c r="B2" s="1"/>
      <c r="C2" s="1"/>
      <c r="D2" s="1"/>
      <c r="E2" s="1"/>
      <c r="F2" s="1"/>
      <c r="G2" s="1"/>
      <c r="H2" s="31"/>
      <c r="J2"/>
      <c r="K2"/>
      <c r="L2"/>
    </row>
    <row r="3" spans="1:12" s="5" customFormat="1" ht="36" customHeight="1">
      <c r="A3" s="245" t="s">
        <v>215</v>
      </c>
      <c r="B3" s="265" t="s">
        <v>0</v>
      </c>
      <c r="C3" s="265"/>
      <c r="D3" s="265" t="s">
        <v>1</v>
      </c>
      <c r="E3" s="265"/>
      <c r="F3" s="265" t="s">
        <v>2</v>
      </c>
      <c r="G3" s="265" t="s">
        <v>3</v>
      </c>
      <c r="H3" s="4"/>
      <c r="J3"/>
      <c r="K3"/>
      <c r="L3"/>
    </row>
    <row r="4" spans="1:8" s="10" customFormat="1" ht="19.5" customHeight="1">
      <c r="A4" s="6"/>
      <c r="B4" s="7" t="s">
        <v>4</v>
      </c>
      <c r="C4" s="8" t="s">
        <v>5</v>
      </c>
      <c r="D4" s="7" t="s">
        <v>4</v>
      </c>
      <c r="E4" s="8" t="s">
        <v>5</v>
      </c>
      <c r="F4" s="7" t="s">
        <v>4</v>
      </c>
      <c r="G4" s="8" t="s">
        <v>5</v>
      </c>
      <c r="H4" s="9"/>
    </row>
    <row r="5" spans="1:8" s="13" customFormat="1" ht="15" customHeight="1">
      <c r="A5" s="11" t="s">
        <v>6</v>
      </c>
      <c r="B5" s="12">
        <f>D5+F5</f>
        <v>192589</v>
      </c>
      <c r="C5" s="12">
        <f aca="true" t="shared" si="0" ref="C5:C40">B5/$B$5*100</f>
        <v>100</v>
      </c>
      <c r="D5" s="12">
        <f>SUM(D6:D40)+SUM('pag 18'!D5:D18)</f>
        <v>92584</v>
      </c>
      <c r="E5" s="12">
        <f aca="true" t="shared" si="1" ref="E5:E40">D5/$D$5*100</f>
        <v>100</v>
      </c>
      <c r="F5" s="12">
        <f>SUM(F6:F40)+SUM('pag 18'!F5:F18)</f>
        <v>100005</v>
      </c>
      <c r="G5" s="12">
        <f aca="true" t="shared" si="2" ref="G5:G40">F5/$F$5*100</f>
        <v>100</v>
      </c>
      <c r="H5"/>
    </row>
    <row r="6" spans="1:7" ht="15" customHeight="1">
      <c r="A6" s="14" t="s">
        <v>43</v>
      </c>
      <c r="B6" s="18">
        <f>D6+F6</f>
        <v>1091</v>
      </c>
      <c r="C6" s="50">
        <f t="shared" si="0"/>
        <v>0.5664913364730073</v>
      </c>
      <c r="D6" s="18">
        <v>533</v>
      </c>
      <c r="E6" s="50">
        <f t="shared" si="1"/>
        <v>0.5756934243497797</v>
      </c>
      <c r="F6" s="18">
        <v>558</v>
      </c>
      <c r="G6" s="50">
        <f t="shared" si="2"/>
        <v>0.5579721013949303</v>
      </c>
    </row>
    <row r="7" spans="1:7" ht="15" customHeight="1">
      <c r="A7" s="14" t="s">
        <v>44</v>
      </c>
      <c r="B7" s="18">
        <f aca="true" t="shared" si="3" ref="B7:B40">D7+F7</f>
        <v>1782</v>
      </c>
      <c r="C7" s="50">
        <f t="shared" si="0"/>
        <v>0.9252864909210807</v>
      </c>
      <c r="D7" s="18">
        <v>891</v>
      </c>
      <c r="E7" s="50">
        <f t="shared" si="1"/>
        <v>0.9623693078717706</v>
      </c>
      <c r="F7" s="18">
        <v>891</v>
      </c>
      <c r="G7" s="50">
        <f t="shared" si="2"/>
        <v>0.8909554522273886</v>
      </c>
    </row>
    <row r="8" spans="1:7" ht="15" customHeight="1">
      <c r="A8" s="14" t="s">
        <v>45</v>
      </c>
      <c r="B8" s="18">
        <f t="shared" si="3"/>
        <v>1463</v>
      </c>
      <c r="C8" s="50">
        <f t="shared" si="0"/>
        <v>0.7596487857561958</v>
      </c>
      <c r="D8" s="18">
        <v>747</v>
      </c>
      <c r="E8" s="50">
        <f t="shared" si="1"/>
        <v>0.8068348742763328</v>
      </c>
      <c r="F8" s="18">
        <v>716</v>
      </c>
      <c r="G8" s="50">
        <f t="shared" si="2"/>
        <v>0.7159642017899105</v>
      </c>
    </row>
    <row r="9" spans="1:7" ht="15" customHeight="1">
      <c r="A9" s="14" t="s">
        <v>46</v>
      </c>
      <c r="B9" s="18">
        <f t="shared" si="3"/>
        <v>1636</v>
      </c>
      <c r="C9" s="50">
        <f t="shared" si="0"/>
        <v>0.8494773844819798</v>
      </c>
      <c r="D9" s="18">
        <v>777</v>
      </c>
      <c r="E9" s="50">
        <f t="shared" si="1"/>
        <v>0.8392378812753823</v>
      </c>
      <c r="F9" s="18">
        <v>859</v>
      </c>
      <c r="G9" s="50">
        <f t="shared" si="2"/>
        <v>0.8589570521473926</v>
      </c>
    </row>
    <row r="10" spans="1:7" ht="15" customHeight="1">
      <c r="A10" s="14" t="s">
        <v>47</v>
      </c>
      <c r="B10" s="18">
        <f t="shared" si="3"/>
        <v>1156</v>
      </c>
      <c r="C10" s="50">
        <f t="shared" si="0"/>
        <v>0.600241966052059</v>
      </c>
      <c r="D10" s="18">
        <v>577</v>
      </c>
      <c r="E10" s="50">
        <f t="shared" si="1"/>
        <v>0.6232178346150523</v>
      </c>
      <c r="F10" s="18">
        <v>579</v>
      </c>
      <c r="G10" s="50">
        <f t="shared" si="2"/>
        <v>0.5789710514474277</v>
      </c>
    </row>
    <row r="11" spans="1:7" ht="22.5" customHeight="1">
      <c r="A11" s="17" t="s">
        <v>48</v>
      </c>
      <c r="B11" s="18">
        <f t="shared" si="3"/>
        <v>5492</v>
      </c>
      <c r="C11" s="50">
        <f t="shared" si="0"/>
        <v>2.851668579202343</v>
      </c>
      <c r="D11" s="18">
        <v>2709</v>
      </c>
      <c r="E11" s="50">
        <f t="shared" si="1"/>
        <v>2.9259915320141707</v>
      </c>
      <c r="F11" s="18">
        <v>2783</v>
      </c>
      <c r="G11" s="50">
        <f t="shared" si="2"/>
        <v>2.7828608569571522</v>
      </c>
    </row>
    <row r="12" spans="1:7" ht="15" customHeight="1">
      <c r="A12" s="17" t="s">
        <v>49</v>
      </c>
      <c r="B12" s="18">
        <f t="shared" si="3"/>
        <v>934</v>
      </c>
      <c r="C12" s="50">
        <f t="shared" si="0"/>
        <v>0.48497058502822066</v>
      </c>
      <c r="D12" s="18">
        <v>457</v>
      </c>
      <c r="E12" s="50">
        <f t="shared" si="1"/>
        <v>0.4936058066188543</v>
      </c>
      <c r="F12" s="18">
        <v>477</v>
      </c>
      <c r="G12" s="50">
        <f t="shared" si="2"/>
        <v>0.4769761511924404</v>
      </c>
    </row>
    <row r="13" spans="1:7" ht="15" customHeight="1">
      <c r="A13" s="17" t="s">
        <v>50</v>
      </c>
      <c r="B13" s="18">
        <f t="shared" si="3"/>
        <v>20550</v>
      </c>
      <c r="C13" s="50">
        <f t="shared" si="0"/>
        <v>10.67039135153098</v>
      </c>
      <c r="D13" s="18">
        <v>10110</v>
      </c>
      <c r="E13" s="50">
        <f t="shared" si="1"/>
        <v>10.919813358679685</v>
      </c>
      <c r="F13" s="18">
        <v>10440</v>
      </c>
      <c r="G13" s="50">
        <f t="shared" si="2"/>
        <v>10.439478026098694</v>
      </c>
    </row>
    <row r="14" spans="1:7" ht="15" customHeight="1">
      <c r="A14" s="17" t="s">
        <v>51</v>
      </c>
      <c r="B14" s="18">
        <f t="shared" si="3"/>
        <v>4427</v>
      </c>
      <c r="C14" s="50">
        <f t="shared" si="0"/>
        <v>2.2986774945609563</v>
      </c>
      <c r="D14" s="18">
        <v>2050</v>
      </c>
      <c r="E14" s="50">
        <f t="shared" si="1"/>
        <v>2.2142054782683833</v>
      </c>
      <c r="F14" s="18">
        <v>2377</v>
      </c>
      <c r="G14" s="50">
        <f t="shared" si="2"/>
        <v>2.376881155942203</v>
      </c>
    </row>
    <row r="15" spans="1:7" ht="15" customHeight="1">
      <c r="A15" s="17" t="s">
        <v>52</v>
      </c>
      <c r="B15" s="18">
        <f t="shared" si="3"/>
        <v>2912</v>
      </c>
      <c r="C15" s="50">
        <f t="shared" si="0"/>
        <v>1.512028205141519</v>
      </c>
      <c r="D15" s="18">
        <v>1504</v>
      </c>
      <c r="E15" s="50">
        <f t="shared" si="1"/>
        <v>1.6244707508856822</v>
      </c>
      <c r="F15" s="18">
        <v>1408</v>
      </c>
      <c r="G15" s="50">
        <f t="shared" si="2"/>
        <v>1.407929603519824</v>
      </c>
    </row>
    <row r="16" spans="1:7" ht="15" customHeight="1">
      <c r="A16" s="17" t="s">
        <v>53</v>
      </c>
      <c r="B16" s="18">
        <f t="shared" si="3"/>
        <v>2609</v>
      </c>
      <c r="C16" s="50">
        <f t="shared" si="0"/>
        <v>1.3546983472576315</v>
      </c>
      <c r="D16" s="18">
        <v>1327</v>
      </c>
      <c r="E16" s="50">
        <f t="shared" si="1"/>
        <v>1.4332930095912901</v>
      </c>
      <c r="F16" s="18">
        <v>1282</v>
      </c>
      <c r="G16" s="50">
        <f t="shared" si="2"/>
        <v>1.2819359032048399</v>
      </c>
    </row>
    <row r="17" spans="1:7" ht="22.5" customHeight="1">
      <c r="A17" s="17" t="s">
        <v>54</v>
      </c>
      <c r="B17" s="18">
        <f t="shared" si="3"/>
        <v>2725</v>
      </c>
      <c r="C17" s="50">
        <f t="shared" si="0"/>
        <v>1.4149302400448622</v>
      </c>
      <c r="D17" s="18">
        <v>1320</v>
      </c>
      <c r="E17" s="50">
        <f t="shared" si="1"/>
        <v>1.4257323079581785</v>
      </c>
      <c r="F17" s="18">
        <v>1405</v>
      </c>
      <c r="G17" s="50">
        <f t="shared" si="2"/>
        <v>1.4049297535123244</v>
      </c>
    </row>
    <row r="18" spans="1:7" ht="15" customHeight="1">
      <c r="A18" s="17" t="s">
        <v>55</v>
      </c>
      <c r="B18" s="18">
        <f t="shared" si="3"/>
        <v>3659</v>
      </c>
      <c r="C18" s="50">
        <f t="shared" si="0"/>
        <v>1.8999008250730829</v>
      </c>
      <c r="D18" s="18">
        <v>1832</v>
      </c>
      <c r="E18" s="50">
        <f t="shared" si="1"/>
        <v>1.9787436274086234</v>
      </c>
      <c r="F18" s="18">
        <v>1827</v>
      </c>
      <c r="G18" s="50">
        <f t="shared" si="2"/>
        <v>1.8269086545672715</v>
      </c>
    </row>
    <row r="19" spans="1:7" ht="15" customHeight="1">
      <c r="A19" s="17" t="s">
        <v>56</v>
      </c>
      <c r="B19" s="18">
        <f t="shared" si="3"/>
        <v>6625</v>
      </c>
      <c r="C19" s="50">
        <f t="shared" si="0"/>
        <v>3.439968014787968</v>
      </c>
      <c r="D19" s="18">
        <v>3200</v>
      </c>
      <c r="E19" s="50">
        <f t="shared" si="1"/>
        <v>3.4563207465652814</v>
      </c>
      <c r="F19" s="18">
        <v>3425</v>
      </c>
      <c r="G19" s="50">
        <f t="shared" si="2"/>
        <v>3.424828758562072</v>
      </c>
    </row>
    <row r="20" spans="1:7" ht="15" customHeight="1">
      <c r="A20" s="17" t="s">
        <v>57</v>
      </c>
      <c r="B20" s="18">
        <f t="shared" si="3"/>
        <v>1708</v>
      </c>
      <c r="C20" s="50">
        <f t="shared" si="0"/>
        <v>0.8868626972464679</v>
      </c>
      <c r="D20" s="18">
        <v>876</v>
      </c>
      <c r="E20" s="50">
        <f t="shared" si="1"/>
        <v>0.9461678043722457</v>
      </c>
      <c r="F20" s="18">
        <v>832</v>
      </c>
      <c r="G20" s="50">
        <f t="shared" si="2"/>
        <v>0.8319584020798959</v>
      </c>
    </row>
    <row r="21" spans="1:7" ht="15" customHeight="1">
      <c r="A21" s="17" t="s">
        <v>58</v>
      </c>
      <c r="B21" s="18">
        <f t="shared" si="3"/>
        <v>2510</v>
      </c>
      <c r="C21" s="50">
        <f t="shared" si="0"/>
        <v>1.3032935422064604</v>
      </c>
      <c r="D21" s="18">
        <v>1238</v>
      </c>
      <c r="E21" s="50">
        <f t="shared" si="1"/>
        <v>1.3371640888274432</v>
      </c>
      <c r="F21" s="18">
        <v>1272</v>
      </c>
      <c r="G21" s="50">
        <f t="shared" si="2"/>
        <v>1.271936403179841</v>
      </c>
    </row>
    <row r="22" spans="1:7" ht="15" customHeight="1">
      <c r="A22" s="17" t="s">
        <v>59</v>
      </c>
      <c r="B22" s="18">
        <f t="shared" si="3"/>
        <v>1103</v>
      </c>
      <c r="C22" s="50">
        <f t="shared" si="0"/>
        <v>0.5727222219337553</v>
      </c>
      <c r="D22" s="18">
        <v>493</v>
      </c>
      <c r="E22" s="50">
        <f t="shared" si="1"/>
        <v>0.5324894150177136</v>
      </c>
      <c r="F22" s="18">
        <v>610</v>
      </c>
      <c r="G22" s="50">
        <f t="shared" si="2"/>
        <v>0.6099695015249237</v>
      </c>
    </row>
    <row r="23" spans="1:7" ht="22.5" customHeight="1">
      <c r="A23" s="17" t="s">
        <v>60</v>
      </c>
      <c r="B23" s="18">
        <f t="shared" si="3"/>
        <v>3928</v>
      </c>
      <c r="C23" s="50">
        <f t="shared" si="0"/>
        <v>2.0395765074848513</v>
      </c>
      <c r="D23" s="18">
        <v>1955</v>
      </c>
      <c r="E23" s="50">
        <f t="shared" si="1"/>
        <v>2.1115959561047264</v>
      </c>
      <c r="F23" s="18">
        <v>1973</v>
      </c>
      <c r="G23" s="50">
        <f t="shared" si="2"/>
        <v>1.9729013549322536</v>
      </c>
    </row>
    <row r="24" spans="1:7" ht="15" customHeight="1">
      <c r="A24" s="17" t="s">
        <v>61</v>
      </c>
      <c r="B24" s="18">
        <f t="shared" si="3"/>
        <v>6740</v>
      </c>
      <c r="C24" s="50">
        <f t="shared" si="0"/>
        <v>3.4996806671201366</v>
      </c>
      <c r="D24" s="18">
        <v>3063</v>
      </c>
      <c r="E24" s="50">
        <f t="shared" si="1"/>
        <v>3.308347014602955</v>
      </c>
      <c r="F24" s="18">
        <v>3677</v>
      </c>
      <c r="G24" s="50">
        <f t="shared" si="2"/>
        <v>3.67681615919204</v>
      </c>
    </row>
    <row r="25" spans="1:7" ht="15" customHeight="1">
      <c r="A25" s="17" t="s">
        <v>62</v>
      </c>
      <c r="B25" s="18">
        <f t="shared" si="3"/>
        <v>3615</v>
      </c>
      <c r="C25" s="50">
        <f t="shared" si="0"/>
        <v>1.8770542450503402</v>
      </c>
      <c r="D25" s="18">
        <v>1711</v>
      </c>
      <c r="E25" s="50">
        <f t="shared" si="1"/>
        <v>1.848051499179124</v>
      </c>
      <c r="F25" s="18">
        <v>1904</v>
      </c>
      <c r="G25" s="50">
        <f t="shared" si="2"/>
        <v>1.903904804759762</v>
      </c>
    </row>
    <row r="26" spans="1:7" ht="15" customHeight="1">
      <c r="A26" s="17" t="s">
        <v>63</v>
      </c>
      <c r="B26" s="18">
        <f t="shared" si="3"/>
        <v>831</v>
      </c>
      <c r="C26" s="50">
        <f t="shared" si="0"/>
        <v>0.43148881815680024</v>
      </c>
      <c r="D26" s="18">
        <v>410</v>
      </c>
      <c r="E26" s="50">
        <f t="shared" si="1"/>
        <v>0.44284109565367663</v>
      </c>
      <c r="F26" s="18">
        <v>421</v>
      </c>
      <c r="G26" s="50">
        <f t="shared" si="2"/>
        <v>0.42097895105244737</v>
      </c>
    </row>
    <row r="27" spans="1:7" ht="15" customHeight="1">
      <c r="A27" s="17" t="s">
        <v>64</v>
      </c>
      <c r="B27" s="18">
        <f t="shared" si="3"/>
        <v>5477</v>
      </c>
      <c r="C27" s="50">
        <f t="shared" si="0"/>
        <v>2.8438799723764077</v>
      </c>
      <c r="D27" s="18">
        <v>2717</v>
      </c>
      <c r="E27" s="50">
        <f t="shared" si="1"/>
        <v>2.934632333880584</v>
      </c>
      <c r="F27" s="18">
        <v>2760</v>
      </c>
      <c r="G27" s="50">
        <f t="shared" si="2"/>
        <v>2.759862006899655</v>
      </c>
    </row>
    <row r="28" spans="1:7" ht="15" customHeight="1">
      <c r="A28" s="17" t="s">
        <v>65</v>
      </c>
      <c r="B28" s="18">
        <f t="shared" si="3"/>
        <v>3395</v>
      </c>
      <c r="C28" s="50">
        <f t="shared" si="0"/>
        <v>1.7628213449366266</v>
      </c>
      <c r="D28" s="18">
        <v>1726</v>
      </c>
      <c r="E28" s="50">
        <f t="shared" si="1"/>
        <v>1.8642530026786488</v>
      </c>
      <c r="F28" s="18">
        <v>1669</v>
      </c>
      <c r="G28" s="50">
        <f t="shared" si="2"/>
        <v>1.6689165541722915</v>
      </c>
    </row>
    <row r="29" spans="1:7" ht="22.5" customHeight="1">
      <c r="A29" s="17" t="s">
        <v>66</v>
      </c>
      <c r="B29" s="18">
        <f t="shared" si="3"/>
        <v>10371</v>
      </c>
      <c r="C29" s="50">
        <f t="shared" si="0"/>
        <v>5.3850427594514745</v>
      </c>
      <c r="D29" s="18">
        <v>5025</v>
      </c>
      <c r="E29" s="50">
        <f t="shared" si="1"/>
        <v>5.427503672340793</v>
      </c>
      <c r="F29" s="18">
        <v>5346</v>
      </c>
      <c r="G29" s="50">
        <f t="shared" si="2"/>
        <v>5.345732713364332</v>
      </c>
    </row>
    <row r="30" spans="1:7" ht="15" customHeight="1">
      <c r="A30" s="17" t="s">
        <v>67</v>
      </c>
      <c r="B30" s="18">
        <f t="shared" si="3"/>
        <v>6878</v>
      </c>
      <c r="C30" s="50">
        <f t="shared" si="0"/>
        <v>3.5713358499187384</v>
      </c>
      <c r="D30" s="18">
        <v>2883</v>
      </c>
      <c r="E30" s="50">
        <f t="shared" si="1"/>
        <v>3.113928972608658</v>
      </c>
      <c r="F30" s="18">
        <v>3995</v>
      </c>
      <c r="G30" s="50">
        <f t="shared" si="2"/>
        <v>3.9948002599870005</v>
      </c>
    </row>
    <row r="31" spans="1:7" ht="15" customHeight="1">
      <c r="A31" s="17" t="s">
        <v>68</v>
      </c>
      <c r="B31" s="18">
        <f t="shared" si="3"/>
        <v>865</v>
      </c>
      <c r="C31" s="50">
        <f t="shared" si="0"/>
        <v>0.44914299362891963</v>
      </c>
      <c r="D31" s="18">
        <v>461</v>
      </c>
      <c r="E31" s="50">
        <f t="shared" si="1"/>
        <v>0.4979262075520608</v>
      </c>
      <c r="F31" s="18">
        <v>404</v>
      </c>
      <c r="G31" s="50">
        <f t="shared" si="2"/>
        <v>0.40397980100994946</v>
      </c>
    </row>
    <row r="32" spans="1:7" ht="15" customHeight="1">
      <c r="A32" s="17" t="s">
        <v>69</v>
      </c>
      <c r="B32" s="18">
        <f t="shared" si="3"/>
        <v>13658</v>
      </c>
      <c r="C32" s="50">
        <f t="shared" si="0"/>
        <v>7.091786135241369</v>
      </c>
      <c r="D32" s="18">
        <v>6813</v>
      </c>
      <c r="E32" s="50">
        <f t="shared" si="1"/>
        <v>7.358722889484144</v>
      </c>
      <c r="F32" s="18">
        <v>6845</v>
      </c>
      <c r="G32" s="50">
        <f t="shared" si="2"/>
        <v>6.844657767111645</v>
      </c>
    </row>
    <row r="33" spans="1:7" ht="15" customHeight="1">
      <c r="A33" s="17" t="s">
        <v>70</v>
      </c>
      <c r="B33" s="18">
        <f t="shared" si="3"/>
        <v>2448</v>
      </c>
      <c r="C33" s="50">
        <f t="shared" si="0"/>
        <v>1.2711006339925957</v>
      </c>
      <c r="D33" s="18">
        <v>1247</v>
      </c>
      <c r="E33" s="50">
        <f t="shared" si="1"/>
        <v>1.3468849909271579</v>
      </c>
      <c r="F33" s="18">
        <v>1201</v>
      </c>
      <c r="G33" s="50">
        <f t="shared" si="2"/>
        <v>1.20093995300235</v>
      </c>
    </row>
    <row r="34" spans="1:7" ht="15" customHeight="1">
      <c r="A34" s="17" t="s">
        <v>71</v>
      </c>
      <c r="B34" s="18">
        <f t="shared" si="3"/>
        <v>2072</v>
      </c>
      <c r="C34" s="50">
        <f t="shared" si="0"/>
        <v>1.0758662228891578</v>
      </c>
      <c r="D34" s="18">
        <v>1048</v>
      </c>
      <c r="E34" s="50">
        <f t="shared" si="1"/>
        <v>1.1319450445001296</v>
      </c>
      <c r="F34" s="18">
        <v>1024</v>
      </c>
      <c r="G34" s="50">
        <f t="shared" si="2"/>
        <v>1.023948802559872</v>
      </c>
    </row>
    <row r="35" spans="1:7" ht="22.5" customHeight="1">
      <c r="A35" s="17" t="s">
        <v>72</v>
      </c>
      <c r="B35" s="18">
        <f t="shared" si="3"/>
        <v>11574</v>
      </c>
      <c r="C35" s="50">
        <f t="shared" si="0"/>
        <v>6.009689026891463</v>
      </c>
      <c r="D35" s="18">
        <v>4966</v>
      </c>
      <c r="E35" s="50">
        <f t="shared" si="1"/>
        <v>5.363777758575996</v>
      </c>
      <c r="F35" s="18">
        <v>6608</v>
      </c>
      <c r="G35" s="50">
        <f t="shared" si="2"/>
        <v>6.607669616519174</v>
      </c>
    </row>
    <row r="36" spans="1:12" ht="15" customHeight="1">
      <c r="A36" s="17" t="s">
        <v>73</v>
      </c>
      <c r="B36" s="18">
        <f t="shared" si="3"/>
        <v>1060</v>
      </c>
      <c r="C36" s="50">
        <f t="shared" si="0"/>
        <v>0.5503948823660749</v>
      </c>
      <c r="D36" s="18">
        <v>538</v>
      </c>
      <c r="E36" s="50">
        <f t="shared" si="1"/>
        <v>0.5810939255162879</v>
      </c>
      <c r="F36" s="18">
        <v>522</v>
      </c>
      <c r="G36" s="50">
        <f t="shared" si="2"/>
        <v>0.5219739013049347</v>
      </c>
      <c r="H36" s="17"/>
      <c r="I36" s="17"/>
      <c r="J36" s="17"/>
      <c r="K36" s="17"/>
      <c r="L36" s="17"/>
    </row>
    <row r="37" spans="1:12" ht="15" customHeight="1">
      <c r="A37" s="17" t="s">
        <v>74</v>
      </c>
      <c r="B37" s="18">
        <f t="shared" si="3"/>
        <v>2687</v>
      </c>
      <c r="C37" s="50">
        <f t="shared" si="0"/>
        <v>1.3951991027524935</v>
      </c>
      <c r="D37" s="18">
        <v>1350</v>
      </c>
      <c r="E37" s="50">
        <f t="shared" si="1"/>
        <v>1.458135314957228</v>
      </c>
      <c r="F37" s="18">
        <v>1337</v>
      </c>
      <c r="G37" s="50">
        <f t="shared" si="2"/>
        <v>1.3369331533423328</v>
      </c>
      <c r="H37" s="17"/>
      <c r="I37" s="17"/>
      <c r="J37" s="17"/>
      <c r="K37" s="17"/>
      <c r="L37" s="17"/>
    </row>
    <row r="38" spans="1:12" ht="15" customHeight="1">
      <c r="A38" s="17" t="s">
        <v>75</v>
      </c>
      <c r="B38" s="18">
        <f t="shared" si="3"/>
        <v>1966</v>
      </c>
      <c r="C38" s="50">
        <f t="shared" si="0"/>
        <v>1.0208267346525504</v>
      </c>
      <c r="D38" s="18">
        <v>886</v>
      </c>
      <c r="E38" s="50">
        <f t="shared" si="1"/>
        <v>0.9569688067052622</v>
      </c>
      <c r="F38" s="18">
        <v>1080</v>
      </c>
      <c r="G38" s="50">
        <f t="shared" si="2"/>
        <v>1.079946002699865</v>
      </c>
      <c r="H38" s="17"/>
      <c r="I38" s="17"/>
      <c r="J38" s="17"/>
      <c r="K38" s="17"/>
      <c r="L38" s="17"/>
    </row>
    <row r="39" spans="1:12" ht="15" customHeight="1">
      <c r="A39" s="17" t="s">
        <v>76</v>
      </c>
      <c r="B39" s="18">
        <f t="shared" si="3"/>
        <v>689</v>
      </c>
      <c r="C39" s="50">
        <f t="shared" si="0"/>
        <v>0.35775667353794866</v>
      </c>
      <c r="D39" s="18">
        <v>323</v>
      </c>
      <c r="E39" s="50">
        <f t="shared" si="1"/>
        <v>0.34887237535643306</v>
      </c>
      <c r="F39" s="18">
        <v>366</v>
      </c>
      <c r="G39" s="50">
        <f t="shared" si="2"/>
        <v>0.36598170091495424</v>
      </c>
      <c r="H39" s="17"/>
      <c r="I39" s="17"/>
      <c r="J39" s="17"/>
      <c r="K39" s="17"/>
      <c r="L39" s="17"/>
    </row>
    <row r="40" spans="1:12" ht="15" customHeight="1">
      <c r="A40" s="51" t="s">
        <v>77</v>
      </c>
      <c r="B40" s="52">
        <f t="shared" si="3"/>
        <v>1385</v>
      </c>
      <c r="C40" s="53">
        <f t="shared" si="0"/>
        <v>0.7191480302613338</v>
      </c>
      <c r="D40" s="52">
        <v>721</v>
      </c>
      <c r="E40" s="53">
        <f t="shared" si="1"/>
        <v>0.7787522682104899</v>
      </c>
      <c r="F40" s="52">
        <v>664</v>
      </c>
      <c r="G40" s="53">
        <f t="shared" si="2"/>
        <v>0.6639668016599171</v>
      </c>
      <c r="H40" s="17"/>
      <c r="I40" s="17"/>
      <c r="J40" s="17"/>
      <c r="K40" s="17"/>
      <c r="L40" s="17"/>
    </row>
    <row r="41" spans="7:12" ht="15" customHeight="1">
      <c r="G41" s="261" t="s">
        <v>78</v>
      </c>
      <c r="H41" s="17"/>
      <c r="I41" s="17"/>
      <c r="J41" s="17"/>
      <c r="K41" s="17"/>
      <c r="L41" s="17"/>
    </row>
    <row r="42" spans="1:12" ht="15" customHeight="1">
      <c r="A42" s="17"/>
      <c r="B42" s="38"/>
      <c r="C42" s="24"/>
      <c r="D42" s="38"/>
      <c r="E42" s="24"/>
      <c r="F42" s="38"/>
      <c r="G42" s="24"/>
      <c r="H42" s="214"/>
      <c r="I42" s="17"/>
      <c r="J42" s="17"/>
      <c r="K42" s="17"/>
      <c r="L42" s="17"/>
    </row>
    <row r="43" spans="1:12" ht="15" customHeight="1">
      <c r="A43" s="17"/>
      <c r="B43" s="38"/>
      <c r="C43" s="24"/>
      <c r="D43" s="38"/>
      <c r="E43" s="24"/>
      <c r="F43" s="38"/>
      <c r="G43" s="24"/>
      <c r="H43" s="17"/>
      <c r="I43" s="17"/>
      <c r="J43" s="17"/>
      <c r="K43" s="17"/>
      <c r="L43" s="17"/>
    </row>
    <row r="44" spans="8:12" ht="15" customHeight="1">
      <c r="H44" s="17"/>
      <c r="I44" s="17"/>
      <c r="J44" s="17"/>
      <c r="K44" s="17"/>
      <c r="L44" s="17"/>
    </row>
    <row r="45" spans="8:12" ht="15" customHeight="1">
      <c r="H45" s="17"/>
      <c r="I45" s="17"/>
      <c r="J45" s="17"/>
      <c r="K45" s="17"/>
      <c r="L45" s="17"/>
    </row>
    <row r="46" ht="15" customHeight="1"/>
    <row r="47" ht="15" customHeight="1"/>
    <row r="48" ht="15" customHeight="1"/>
  </sheetData>
  <mergeCells count="4">
    <mergeCell ref="F3:G3"/>
    <mergeCell ref="A1:G1"/>
    <mergeCell ref="B3:C3"/>
    <mergeCell ref="D3:E3"/>
  </mergeCells>
  <hyperlinks>
    <hyperlink ref="A3" location="Indice!B6" display="Inicio"/>
    <hyperlink ref="G41" location="'pag 18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2005.&amp;R&amp;9&amp;P+8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49"/>
  <sheetViews>
    <sheetView zoomScaleSheetLayoutView="100" workbookViewId="0" topLeftCell="A1">
      <selection activeCell="G2" sqref="G2"/>
    </sheetView>
  </sheetViews>
  <sheetFormatPr defaultColWidth="12" defaultRowHeight="11.25"/>
  <cols>
    <col min="1" max="1" width="24.83203125" style="0" customWidth="1"/>
    <col min="2" max="7" width="12.83203125" style="0" customWidth="1"/>
    <col min="8" max="8" width="10.83203125" style="0" customWidth="1"/>
    <col min="9" max="9" width="11" style="0" bestFit="1" customWidth="1"/>
    <col min="10" max="10" width="10.33203125" style="0" bestFit="1" customWidth="1"/>
  </cols>
  <sheetData>
    <row r="1" spans="1:7" s="2" customFormat="1" ht="39.75" customHeight="1">
      <c r="A1" s="268" t="s">
        <v>148</v>
      </c>
      <c r="B1" s="269"/>
      <c r="C1" s="269"/>
      <c r="D1" s="269"/>
      <c r="E1" s="269"/>
      <c r="F1" s="269"/>
      <c r="G1" s="269"/>
    </row>
    <row r="2" spans="1:8" s="32" customFormat="1" ht="18" customHeight="1">
      <c r="A2" s="56" t="s">
        <v>26</v>
      </c>
      <c r="B2" s="57"/>
      <c r="C2" s="57"/>
      <c r="D2" s="57"/>
      <c r="E2" s="57"/>
      <c r="F2" s="57"/>
      <c r="G2" s="262" t="s">
        <v>79</v>
      </c>
      <c r="H2" s="31"/>
    </row>
    <row r="3" spans="1:8" s="5" customFormat="1" ht="36" customHeight="1">
      <c r="A3" s="245" t="s">
        <v>215</v>
      </c>
      <c r="B3" s="272" t="s">
        <v>0</v>
      </c>
      <c r="C3" s="272"/>
      <c r="D3" s="272" t="s">
        <v>1</v>
      </c>
      <c r="E3" s="272"/>
      <c r="F3" s="272" t="s">
        <v>2</v>
      </c>
      <c r="G3" s="273" t="s">
        <v>3</v>
      </c>
      <c r="H3" s="4"/>
    </row>
    <row r="4" spans="1:8" s="10" customFormat="1" ht="19.5" customHeight="1">
      <c r="A4" s="58"/>
      <c r="B4" s="59" t="s">
        <v>4</v>
      </c>
      <c r="C4" s="60" t="s">
        <v>5</v>
      </c>
      <c r="D4" s="61" t="s">
        <v>4</v>
      </c>
      <c r="E4" s="60" t="s">
        <v>5</v>
      </c>
      <c r="F4" s="61" t="s">
        <v>4</v>
      </c>
      <c r="G4" s="60" t="s">
        <v>5</v>
      </c>
      <c r="H4" s="9"/>
    </row>
    <row r="5" spans="1:7" ht="15" customHeight="1">
      <c r="A5" s="17" t="s">
        <v>80</v>
      </c>
      <c r="B5" s="86">
        <f>D5+F5</f>
        <v>2867</v>
      </c>
      <c r="C5" s="63">
        <f>B5/'pag 17'!$B$5*100</f>
        <v>1.488662384663714</v>
      </c>
      <c r="D5" s="62">
        <v>1484</v>
      </c>
      <c r="E5" s="63">
        <f>D5/'pag 17'!$D$5*100</f>
        <v>1.6028687462196494</v>
      </c>
      <c r="F5" s="62">
        <v>1383</v>
      </c>
      <c r="G5" s="63">
        <f>F5/'pag 17'!$F$5*100</f>
        <v>1.382930853457327</v>
      </c>
    </row>
    <row r="6" spans="1:8" ht="15" customHeight="1">
      <c r="A6" s="14" t="s">
        <v>81</v>
      </c>
      <c r="B6" s="18">
        <f aca="true" t="shared" si="0" ref="B6:B18">D6+F6</f>
        <v>510</v>
      </c>
      <c r="C6" s="50">
        <f>B6/'pag 17'!$B$5*100</f>
        <v>0.26481263208179073</v>
      </c>
      <c r="D6" s="18">
        <v>245</v>
      </c>
      <c r="E6" s="50">
        <f>D6/'pag 17'!$D$5*100</f>
        <v>0.26462455715890437</v>
      </c>
      <c r="F6" s="18">
        <v>265</v>
      </c>
      <c r="G6" s="50">
        <f>F6/'pag 17'!$F$5*100</f>
        <v>0.26498675066246685</v>
      </c>
      <c r="H6" s="17"/>
    </row>
    <row r="7" spans="1:8" ht="15" customHeight="1">
      <c r="A7" s="14" t="s">
        <v>29</v>
      </c>
      <c r="B7" s="18">
        <f t="shared" si="0"/>
        <v>2022</v>
      </c>
      <c r="C7" s="50">
        <f>B7/'pag 17'!$B$5*100</f>
        <v>1.049904200136041</v>
      </c>
      <c r="D7" s="18">
        <v>937</v>
      </c>
      <c r="E7" s="50">
        <f>D7/'pag 17'!$D$5*100</f>
        <v>1.0120539186036464</v>
      </c>
      <c r="F7" s="18">
        <v>1085</v>
      </c>
      <c r="G7" s="50">
        <f>F7/'pag 17'!$F$5*100</f>
        <v>1.0849457527123643</v>
      </c>
      <c r="H7" s="17"/>
    </row>
    <row r="8" spans="1:8" ht="15" customHeight="1">
      <c r="A8" s="14" t="s">
        <v>82</v>
      </c>
      <c r="B8" s="18">
        <f t="shared" si="0"/>
        <v>1088</v>
      </c>
      <c r="C8" s="50">
        <f>B8/'pag 17'!$B$5*100</f>
        <v>0.5649336151078203</v>
      </c>
      <c r="D8" s="18">
        <v>528</v>
      </c>
      <c r="E8" s="50">
        <f>D8/'pag 17'!$D$5*100</f>
        <v>0.5702929231832714</v>
      </c>
      <c r="F8" s="18">
        <v>560</v>
      </c>
      <c r="G8" s="50">
        <f>F8/'pag 17'!$F$5*100</f>
        <v>0.55997200139993</v>
      </c>
      <c r="H8" s="17"/>
    </row>
    <row r="9" spans="1:8" ht="15" customHeight="1">
      <c r="A9" s="14" t="s">
        <v>83</v>
      </c>
      <c r="B9" s="18">
        <f t="shared" si="0"/>
        <v>3574</v>
      </c>
      <c r="C9" s="50">
        <f>B9/'pag 17'!$B$5*100</f>
        <v>1.8557653863927845</v>
      </c>
      <c r="D9" s="18">
        <v>1818</v>
      </c>
      <c r="E9" s="50">
        <f>D9/'pag 17'!$D$5*100</f>
        <v>1.9636222241424004</v>
      </c>
      <c r="F9" s="18">
        <v>1756</v>
      </c>
      <c r="G9" s="50">
        <f>F9/'pag 17'!$F$5*100</f>
        <v>1.7559122043897806</v>
      </c>
      <c r="H9" s="17"/>
    </row>
    <row r="10" spans="1:8" ht="15" customHeight="1">
      <c r="A10" s="17" t="s">
        <v>84</v>
      </c>
      <c r="B10" s="18">
        <f t="shared" si="0"/>
        <v>17739</v>
      </c>
      <c r="C10" s="50">
        <f>B10/'pag 17'!$B$5*100</f>
        <v>9.210806432350758</v>
      </c>
      <c r="D10" s="18">
        <v>7920</v>
      </c>
      <c r="E10" s="50">
        <f>D10/'pag 17'!$D$5*100</f>
        <v>8.554393847749072</v>
      </c>
      <c r="F10" s="18">
        <v>9819</v>
      </c>
      <c r="G10" s="50">
        <f>F10/'pag 17'!$F$5*100</f>
        <v>9.818509074546272</v>
      </c>
      <c r="H10" s="17"/>
    </row>
    <row r="11" spans="1:8" ht="22.5" customHeight="1">
      <c r="A11" s="17" t="s">
        <v>85</v>
      </c>
      <c r="B11" s="18">
        <f t="shared" si="0"/>
        <v>3645</v>
      </c>
      <c r="C11" s="50">
        <f>B11/'pag 17'!$B$5*100</f>
        <v>1.8926314587022104</v>
      </c>
      <c r="D11" s="18">
        <v>1826</v>
      </c>
      <c r="E11" s="50">
        <f>D11/'pag 17'!$D$5*100</f>
        <v>1.9722630260088136</v>
      </c>
      <c r="F11" s="18">
        <v>1819</v>
      </c>
      <c r="G11" s="50">
        <f>F11/'pag 17'!$F$5*100</f>
        <v>1.8189090545472728</v>
      </c>
      <c r="H11" s="17"/>
    </row>
    <row r="12" spans="1:8" ht="15" customHeight="1">
      <c r="A12" s="17" t="s">
        <v>86</v>
      </c>
      <c r="B12" s="18">
        <f t="shared" si="0"/>
        <v>2055</v>
      </c>
      <c r="C12" s="50">
        <f>B12/'pag 17'!$B$5*100</f>
        <v>1.0670391351530981</v>
      </c>
      <c r="D12" s="18">
        <v>1021</v>
      </c>
      <c r="E12" s="50">
        <f>D12/'pag 17'!$D$5*100</f>
        <v>1.102782338200985</v>
      </c>
      <c r="F12" s="18">
        <v>1034</v>
      </c>
      <c r="G12" s="50">
        <f>F12/'pag 17'!$F$5*100</f>
        <v>1.0339483025848706</v>
      </c>
      <c r="H12" s="17"/>
    </row>
    <row r="13" spans="1:8" ht="15" customHeight="1">
      <c r="A13" s="17" t="s">
        <v>87</v>
      </c>
      <c r="B13" s="18">
        <f t="shared" si="0"/>
        <v>6447</v>
      </c>
      <c r="C13" s="50">
        <f>B13/'pag 17'!$B$5*100</f>
        <v>3.347543213786872</v>
      </c>
      <c r="D13" s="18">
        <v>3180</v>
      </c>
      <c r="E13" s="50">
        <f>D13/'pag 17'!$D$5*100</f>
        <v>3.434718741899248</v>
      </c>
      <c r="F13" s="18">
        <v>3267</v>
      </c>
      <c r="G13" s="50">
        <f>F13/'pag 17'!$F$5*100</f>
        <v>3.2668366581670916</v>
      </c>
      <c r="H13" s="17"/>
    </row>
    <row r="14" spans="1:8" ht="15" customHeight="1">
      <c r="A14" s="17" t="s">
        <v>88</v>
      </c>
      <c r="B14" s="18">
        <f t="shared" si="0"/>
        <v>3019</v>
      </c>
      <c r="C14" s="50">
        <f>B14/'pag 17'!$B$5*100</f>
        <v>1.567586933833189</v>
      </c>
      <c r="D14" s="18">
        <v>1432</v>
      </c>
      <c r="E14" s="50">
        <f>D14/'pag 17'!$D$5*100</f>
        <v>1.5467035340879633</v>
      </c>
      <c r="F14" s="18">
        <v>1587</v>
      </c>
      <c r="G14" s="50">
        <f>F14/'pag 17'!$F$5*100</f>
        <v>1.5869206539673015</v>
      </c>
      <c r="H14" s="17"/>
    </row>
    <row r="15" spans="1:8" ht="15" customHeight="1">
      <c r="A15" s="17" t="s">
        <v>89</v>
      </c>
      <c r="B15" s="18">
        <f t="shared" si="0"/>
        <v>4012</v>
      </c>
      <c r="C15" s="50">
        <f>B15/'pag 17'!$B$5*100</f>
        <v>2.083192705710087</v>
      </c>
      <c r="D15" s="18">
        <v>1914</v>
      </c>
      <c r="E15" s="50">
        <f>D15/'pag 17'!$D$5*100</f>
        <v>2.0673118465393587</v>
      </c>
      <c r="F15" s="18">
        <v>2098</v>
      </c>
      <c r="G15" s="50">
        <f>F15/'pag 17'!$F$5*100</f>
        <v>2.097895105244738</v>
      </c>
      <c r="H15" s="17"/>
    </row>
    <row r="16" spans="1:8" ht="15" customHeight="1">
      <c r="A16" s="17" t="s">
        <v>90</v>
      </c>
      <c r="B16" s="18">
        <f t="shared" si="0"/>
        <v>2000</v>
      </c>
      <c r="C16" s="50">
        <f>B16/'pag 17'!$B$5*100</f>
        <v>1.0384809101246697</v>
      </c>
      <c r="D16" s="18">
        <v>1039</v>
      </c>
      <c r="E16" s="50">
        <f>D16/'pag 17'!$D$5*100</f>
        <v>1.1222241424004147</v>
      </c>
      <c r="F16" s="18">
        <v>961</v>
      </c>
      <c r="G16" s="50">
        <f>F16/'pag 17'!$F$5*100</f>
        <v>0.9609519524023798</v>
      </c>
      <c r="H16" s="17"/>
    </row>
    <row r="17" spans="1:8" ht="22.5" customHeight="1">
      <c r="A17" s="17" t="s">
        <v>38</v>
      </c>
      <c r="B17" s="18">
        <f t="shared" si="0"/>
        <v>665</v>
      </c>
      <c r="C17" s="50">
        <f>B17/'pag 17'!$B$5*100</f>
        <v>0.3452949026164527</v>
      </c>
      <c r="D17" s="18">
        <v>316</v>
      </c>
      <c r="E17" s="50">
        <f>D17/'pag 17'!$D$5*100</f>
        <v>0.34131167372332155</v>
      </c>
      <c r="F17" s="18">
        <v>349</v>
      </c>
      <c r="G17" s="50">
        <f>F17/'pag 17'!$F$5*100</f>
        <v>0.34898255087245633</v>
      </c>
      <c r="H17" s="17"/>
    </row>
    <row r="18" spans="1:8" ht="15" customHeight="1">
      <c r="A18" s="20" t="s">
        <v>39</v>
      </c>
      <c r="B18" s="21">
        <f t="shared" si="0"/>
        <v>925</v>
      </c>
      <c r="C18" s="22">
        <f>B18/'pag 17'!$B$5*100</f>
        <v>0.48029742093265965</v>
      </c>
      <c r="D18" s="21">
        <v>440</v>
      </c>
      <c r="E18" s="22">
        <f>D18/'pag 17'!$D$5*100</f>
        <v>0.47524410265272615</v>
      </c>
      <c r="F18" s="21">
        <v>485</v>
      </c>
      <c r="G18" s="22">
        <f>F18/'pag 17'!$F$5*100</f>
        <v>0.48497575121243935</v>
      </c>
      <c r="H18" s="17"/>
    </row>
    <row r="19" spans="1:12" s="19" customFormat="1" ht="15" customHeight="1">
      <c r="A19" s="17"/>
      <c r="B19" s="18"/>
      <c r="C19" s="24"/>
      <c r="D19" s="18"/>
      <c r="E19" s="24"/>
      <c r="F19" s="18"/>
      <c r="G19" s="24"/>
      <c r="H19" s="17"/>
      <c r="I19"/>
      <c r="J19"/>
      <c r="K19"/>
      <c r="L19"/>
    </row>
    <row r="20" spans="1:9" ht="22.5" customHeight="1">
      <c r="A20" s="17"/>
      <c r="B20" s="18"/>
      <c r="C20" s="24"/>
      <c r="D20" s="18"/>
      <c r="E20" s="24"/>
      <c r="F20" s="18"/>
      <c r="G20" s="24"/>
      <c r="H20" s="17"/>
      <c r="I20" s="17"/>
    </row>
    <row r="21" spans="1:9" ht="15" customHeight="1">
      <c r="A21" s="17"/>
      <c r="B21" s="18"/>
      <c r="C21" s="24"/>
      <c r="D21" s="18"/>
      <c r="E21" s="24"/>
      <c r="F21" s="18"/>
      <c r="G21" s="24"/>
      <c r="H21" s="17"/>
      <c r="I21" s="17"/>
    </row>
    <row r="22" spans="1:9" ht="15" customHeight="1">
      <c r="A22" s="17"/>
      <c r="B22" s="18"/>
      <c r="C22" s="24"/>
      <c r="D22" s="18"/>
      <c r="E22" s="24"/>
      <c r="F22" s="18"/>
      <c r="G22" s="24"/>
      <c r="H22" s="17"/>
      <c r="I22" s="17"/>
    </row>
    <row r="23" spans="1:9" ht="15" customHeight="1">
      <c r="A23" s="17"/>
      <c r="B23" s="18"/>
      <c r="C23" s="24"/>
      <c r="D23" s="18"/>
      <c r="E23" s="24"/>
      <c r="F23" s="18"/>
      <c r="G23" s="24"/>
      <c r="H23" s="17"/>
      <c r="I23" s="17"/>
    </row>
    <row r="24" spans="1:10" ht="15" customHeight="1">
      <c r="A24" s="17"/>
      <c r="B24" s="18"/>
      <c r="C24" s="24"/>
      <c r="D24" s="18"/>
      <c r="E24" s="24"/>
      <c r="F24" s="18"/>
      <c r="G24" s="24"/>
      <c r="H24" s="17"/>
      <c r="I24" s="17"/>
      <c r="J24" s="17"/>
    </row>
    <row r="25" spans="1:10" ht="1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1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5" customHeight="1">
      <c r="A27" s="17"/>
      <c r="B27" s="17"/>
      <c r="C27" s="17"/>
      <c r="D27" s="17"/>
      <c r="E27" s="17"/>
      <c r="F27" s="17"/>
      <c r="G27" s="17"/>
      <c r="H27" s="17"/>
      <c r="I27" s="64"/>
      <c r="J27" s="64"/>
    </row>
    <row r="28" spans="1:11" ht="15" customHeight="1">
      <c r="A28" s="17"/>
      <c r="B28" s="17"/>
      <c r="C28" s="17"/>
      <c r="D28" s="17"/>
      <c r="E28" s="17"/>
      <c r="F28" s="17"/>
      <c r="G28" s="17"/>
      <c r="H28" s="17"/>
      <c r="I28" s="65"/>
      <c r="J28" s="65"/>
      <c r="K28" s="23"/>
    </row>
    <row r="29" spans="1:11" ht="15" customHeight="1">
      <c r="A29" s="17"/>
      <c r="B29" s="17"/>
      <c r="C29" s="17"/>
      <c r="D29" s="17"/>
      <c r="E29" s="17"/>
      <c r="F29" s="17"/>
      <c r="G29" s="17"/>
      <c r="H29" s="17"/>
      <c r="I29" s="65"/>
      <c r="J29" s="65"/>
      <c r="K29" s="23"/>
    </row>
    <row r="30" spans="1:11" ht="15" customHeight="1">
      <c r="A30" s="17"/>
      <c r="B30" s="17"/>
      <c r="C30" s="17"/>
      <c r="D30" s="17"/>
      <c r="E30" s="17"/>
      <c r="F30" s="17"/>
      <c r="G30" s="17"/>
      <c r="H30" s="17"/>
      <c r="I30" s="65"/>
      <c r="J30" s="65"/>
      <c r="K30" s="23"/>
    </row>
    <row r="31" spans="1:11" ht="15" customHeight="1">
      <c r="A31" s="17"/>
      <c r="B31" s="17"/>
      <c r="C31" s="17"/>
      <c r="D31" s="17"/>
      <c r="E31" s="17"/>
      <c r="F31" s="17"/>
      <c r="G31" s="17"/>
      <c r="H31" s="17"/>
      <c r="I31" s="65"/>
      <c r="J31" s="65"/>
      <c r="K31" s="23"/>
    </row>
    <row r="32" spans="1:11" ht="15" customHeight="1">
      <c r="A32" s="17"/>
      <c r="B32" s="17"/>
      <c r="C32" s="17"/>
      <c r="D32" s="17"/>
      <c r="E32" s="17"/>
      <c r="F32" s="17"/>
      <c r="G32" s="17"/>
      <c r="H32" s="17"/>
      <c r="I32" s="65"/>
      <c r="J32" s="65"/>
      <c r="K32" s="23"/>
    </row>
    <row r="33" spans="1:11" ht="15" customHeight="1">
      <c r="A33" s="17"/>
      <c r="B33" s="17"/>
      <c r="C33" s="17"/>
      <c r="D33" s="17"/>
      <c r="E33" s="17"/>
      <c r="F33" s="17"/>
      <c r="G33" s="17"/>
      <c r="H33" s="17"/>
      <c r="I33" s="65"/>
      <c r="J33" s="65"/>
      <c r="K33" s="23"/>
    </row>
    <row r="34" spans="1:11" ht="15" customHeight="1">
      <c r="A34" s="17"/>
      <c r="B34" s="17"/>
      <c r="C34" s="17"/>
      <c r="D34" s="17"/>
      <c r="E34" s="17"/>
      <c r="F34" s="17"/>
      <c r="G34" s="17"/>
      <c r="H34" s="17"/>
      <c r="I34" s="65"/>
      <c r="J34" s="65"/>
      <c r="K34" s="23"/>
    </row>
    <row r="35" spans="1:11" ht="15" customHeight="1">
      <c r="A35" s="17"/>
      <c r="B35" s="17"/>
      <c r="C35" s="17"/>
      <c r="D35" s="17"/>
      <c r="E35" s="17"/>
      <c r="F35" s="17"/>
      <c r="G35" s="17"/>
      <c r="H35" s="17"/>
      <c r="I35" s="65"/>
      <c r="J35" s="65"/>
      <c r="K35" s="23"/>
    </row>
    <row r="36" spans="1:12" ht="15" customHeight="1">
      <c r="A36" s="17"/>
      <c r="B36" s="17"/>
      <c r="C36" s="17"/>
      <c r="D36" s="17"/>
      <c r="E36" s="17"/>
      <c r="F36" s="17"/>
      <c r="G36" s="17"/>
      <c r="H36" s="17"/>
      <c r="I36" s="65"/>
      <c r="J36" s="65"/>
      <c r="K36" s="78"/>
      <c r="L36" s="17"/>
    </row>
    <row r="37" spans="1:12" ht="15" customHeight="1">
      <c r="A37" s="17"/>
      <c r="B37" s="17"/>
      <c r="C37" s="17"/>
      <c r="D37" s="17"/>
      <c r="E37" s="17"/>
      <c r="F37" s="17"/>
      <c r="G37" s="17"/>
      <c r="H37" s="17"/>
      <c r="I37" s="65"/>
      <c r="J37" s="65"/>
      <c r="K37" s="78"/>
      <c r="L37" s="17"/>
    </row>
    <row r="38" spans="1:12" ht="15" customHeight="1">
      <c r="A38" s="17"/>
      <c r="B38" s="17"/>
      <c r="C38" s="17"/>
      <c r="D38" s="17"/>
      <c r="E38" s="17"/>
      <c r="F38" s="17"/>
      <c r="G38" s="17"/>
      <c r="H38" s="17"/>
      <c r="I38" s="65"/>
      <c r="J38" s="65"/>
      <c r="K38" s="78"/>
      <c r="L38" s="17"/>
    </row>
    <row r="39" spans="1:12" ht="15" customHeight="1">
      <c r="A39" s="17"/>
      <c r="B39" s="17"/>
      <c r="C39" s="17"/>
      <c r="D39" s="17"/>
      <c r="E39" s="17"/>
      <c r="F39" s="17"/>
      <c r="G39" s="17"/>
      <c r="H39" s="17"/>
      <c r="I39" s="65"/>
      <c r="J39" s="65"/>
      <c r="K39" s="78"/>
      <c r="L39" s="17"/>
    </row>
    <row r="40" spans="1:12" ht="15" customHeight="1">
      <c r="A40" s="17"/>
      <c r="B40" s="17"/>
      <c r="C40" s="17"/>
      <c r="D40" s="17"/>
      <c r="E40" s="17"/>
      <c r="F40" s="17"/>
      <c r="G40" s="17"/>
      <c r="H40" s="17"/>
      <c r="I40" s="65"/>
      <c r="J40" s="65"/>
      <c r="K40" s="78"/>
      <c r="L40" s="17"/>
    </row>
    <row r="41" spans="1:12" ht="15" customHeight="1">
      <c r="A41" s="17"/>
      <c r="B41" s="17"/>
      <c r="C41" s="17"/>
      <c r="D41" s="17"/>
      <c r="E41" s="17"/>
      <c r="F41" s="17"/>
      <c r="G41" s="17"/>
      <c r="H41" s="17"/>
      <c r="I41" s="65"/>
      <c r="J41" s="65"/>
      <c r="K41" s="78"/>
      <c r="L41" s="17"/>
    </row>
    <row r="42" spans="1:12" ht="15" customHeight="1">
      <c r="A42" s="17"/>
      <c r="B42" s="17"/>
      <c r="C42" s="17"/>
      <c r="D42" s="17"/>
      <c r="E42" s="17"/>
      <c r="F42" s="17"/>
      <c r="G42" s="17"/>
      <c r="H42" s="17"/>
      <c r="I42" s="65"/>
      <c r="J42" s="65"/>
      <c r="K42" s="78"/>
      <c r="L42" s="17"/>
    </row>
    <row r="43" spans="1:12" ht="15" customHeight="1">
      <c r="A43" s="17"/>
      <c r="B43" s="17"/>
      <c r="C43" s="17"/>
      <c r="D43" s="17"/>
      <c r="E43" s="17"/>
      <c r="F43" s="17"/>
      <c r="G43" s="17"/>
      <c r="H43" s="17"/>
      <c r="I43" s="65"/>
      <c r="J43" s="65"/>
      <c r="K43" s="78"/>
      <c r="L43" s="17"/>
    </row>
    <row r="44" spans="1:12" ht="15" customHeight="1">
      <c r="A44" s="17"/>
      <c r="B44" s="17"/>
      <c r="C44" s="17"/>
      <c r="D44" s="17"/>
      <c r="E44" s="17"/>
      <c r="F44" s="17"/>
      <c r="G44" s="17"/>
      <c r="H44" s="17"/>
      <c r="I44" s="65"/>
      <c r="J44" s="65"/>
      <c r="K44" s="78"/>
      <c r="L44" s="17"/>
    </row>
    <row r="45" spans="1:12" ht="15" customHeight="1">
      <c r="A45" s="17"/>
      <c r="B45" s="17"/>
      <c r="C45" s="17"/>
      <c r="D45" s="17"/>
      <c r="E45" s="17"/>
      <c r="F45" s="17"/>
      <c r="G45" s="17"/>
      <c r="H45" s="17"/>
      <c r="I45" s="65"/>
      <c r="J45" s="65"/>
      <c r="K45" s="78"/>
      <c r="L45" s="17"/>
    </row>
    <row r="46" spans="1:10" ht="15" customHeight="1">
      <c r="A46" s="17"/>
      <c r="B46" s="17"/>
      <c r="C46" s="17"/>
      <c r="D46" s="17"/>
      <c r="E46" s="17"/>
      <c r="F46" s="17"/>
      <c r="G46" s="17"/>
      <c r="H46" s="17"/>
      <c r="I46" s="65"/>
      <c r="J46" s="65"/>
    </row>
    <row r="47" spans="1:10" ht="1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</row>
    <row r="48" spans="1:10" ht="1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</row>
    <row r="49" spans="1:10" ht="11.25">
      <c r="A49" s="17"/>
      <c r="B49" s="17"/>
      <c r="C49" s="17"/>
      <c r="D49" s="17"/>
      <c r="E49" s="17"/>
      <c r="F49" s="17"/>
      <c r="G49" s="17"/>
      <c r="H49" s="17"/>
      <c r="I49" s="17"/>
      <c r="J49" s="17"/>
    </row>
  </sheetData>
  <mergeCells count="4">
    <mergeCell ref="F3:G3"/>
    <mergeCell ref="A1:G1"/>
    <mergeCell ref="B3:C3"/>
    <mergeCell ref="D3:E3"/>
  </mergeCells>
  <hyperlinks>
    <hyperlink ref="A3" location="Indice!B6" display="Inicio"/>
    <hyperlink ref="G2" location="'pag 17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2005.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100" workbookViewId="0" topLeftCell="A1">
      <selection activeCell="A3" sqref="A3"/>
    </sheetView>
  </sheetViews>
  <sheetFormatPr defaultColWidth="12" defaultRowHeight="11.25"/>
  <cols>
    <col min="1" max="1" width="24.83203125" style="0" customWidth="1"/>
    <col min="2" max="7" width="12.83203125" style="0" customWidth="1"/>
    <col min="8" max="10" width="10.83203125" style="0" customWidth="1"/>
    <col min="11" max="11" width="8.5" style="0" bestFit="1" customWidth="1"/>
    <col min="12" max="12" width="11" style="0" bestFit="1" customWidth="1"/>
    <col min="13" max="13" width="10.33203125" style="0" bestFit="1" customWidth="1"/>
  </cols>
  <sheetData>
    <row r="1" spans="1:7" s="2" customFormat="1" ht="39.75" customHeight="1">
      <c r="A1" s="268" t="s">
        <v>148</v>
      </c>
      <c r="B1" s="269"/>
      <c r="C1" s="269"/>
      <c r="D1" s="269"/>
      <c r="E1" s="269"/>
      <c r="F1" s="269"/>
      <c r="G1" s="269"/>
    </row>
    <row r="2" spans="1:9" s="32" customFormat="1" ht="18" customHeight="1">
      <c r="A2" s="9" t="s">
        <v>40</v>
      </c>
      <c r="B2" s="1"/>
      <c r="C2" s="1"/>
      <c r="D2" s="1"/>
      <c r="E2" s="1"/>
      <c r="F2" s="1"/>
      <c r="G2" s="1"/>
      <c r="H2" s="31"/>
      <c r="I2" s="31"/>
    </row>
    <row r="3" spans="1:9" s="5" customFormat="1" ht="36" customHeight="1">
      <c r="A3" s="245" t="s">
        <v>215</v>
      </c>
      <c r="B3" s="265" t="s">
        <v>0</v>
      </c>
      <c r="C3" s="265"/>
      <c r="D3" s="265" t="s">
        <v>1</v>
      </c>
      <c r="E3" s="265"/>
      <c r="F3" s="265" t="s">
        <v>2</v>
      </c>
      <c r="G3" s="265" t="s">
        <v>3</v>
      </c>
      <c r="H3" s="4"/>
      <c r="I3" s="4"/>
    </row>
    <row r="4" spans="1:11" s="10" customFormat="1" ht="19.5" customHeight="1">
      <c r="A4" s="6"/>
      <c r="B4" s="7" t="s">
        <v>4</v>
      </c>
      <c r="C4" s="8" t="s">
        <v>5</v>
      </c>
      <c r="D4" s="7" t="s">
        <v>4</v>
      </c>
      <c r="E4" s="8" t="s">
        <v>5</v>
      </c>
      <c r="F4" s="7" t="s">
        <v>4</v>
      </c>
      <c r="G4" s="8" t="s">
        <v>5</v>
      </c>
      <c r="H4" s="9"/>
      <c r="I4" s="165"/>
      <c r="J4" s="165"/>
      <c r="K4" s="165"/>
    </row>
    <row r="5" spans="1:12" s="13" customFormat="1" ht="15" customHeight="1">
      <c r="A5" s="11" t="s">
        <v>6</v>
      </c>
      <c r="B5" s="12">
        <f>D5+F5</f>
        <v>192589</v>
      </c>
      <c r="C5" s="12">
        <f aca="true" t="shared" si="0" ref="C5:C40">B5/$B5*100</f>
        <v>100</v>
      </c>
      <c r="D5" s="12">
        <f>SUM(D6:D40)+SUM('pag 20'!D5:D18)</f>
        <v>92584</v>
      </c>
      <c r="E5" s="66">
        <f aca="true" t="shared" si="1" ref="E5:E40">D5/$B5*100</f>
        <v>48.07335829149121</v>
      </c>
      <c r="F5" s="12">
        <f>SUM(F6:F40)+SUM('pag 20'!F5:F18)</f>
        <v>100005</v>
      </c>
      <c r="G5" s="66">
        <f aca="true" t="shared" si="2" ref="G5:G40">F5/$B5*100</f>
        <v>51.92664170850879</v>
      </c>
      <c r="H5"/>
      <c r="I5" s="175"/>
      <c r="J5" s="175"/>
      <c r="K5" s="175"/>
      <c r="L5"/>
    </row>
    <row r="6" spans="1:11" ht="15" customHeight="1">
      <c r="A6" s="14" t="s">
        <v>43</v>
      </c>
      <c r="B6" s="18">
        <f>D6+F6</f>
        <v>1091</v>
      </c>
      <c r="C6" s="67">
        <f t="shared" si="0"/>
        <v>100</v>
      </c>
      <c r="D6" s="18">
        <v>533</v>
      </c>
      <c r="E6" s="68">
        <f t="shared" si="1"/>
        <v>48.85426214482126</v>
      </c>
      <c r="F6" s="18">
        <v>558</v>
      </c>
      <c r="G6" s="50">
        <f t="shared" si="2"/>
        <v>51.14573785517873</v>
      </c>
      <c r="I6" s="176"/>
      <c r="J6" s="177"/>
      <c r="K6" s="177"/>
    </row>
    <row r="7" spans="1:11" ht="15" customHeight="1">
      <c r="A7" s="14" t="s">
        <v>44</v>
      </c>
      <c r="B7" s="18">
        <f aca="true" t="shared" si="3" ref="B7:B40">D7+F7</f>
        <v>1782</v>
      </c>
      <c r="C7" s="67">
        <f t="shared" si="0"/>
        <v>100</v>
      </c>
      <c r="D7" s="18">
        <v>891</v>
      </c>
      <c r="E7" s="68">
        <f t="shared" si="1"/>
        <v>50</v>
      </c>
      <c r="F7" s="18">
        <v>891</v>
      </c>
      <c r="G7" s="50">
        <f t="shared" si="2"/>
        <v>50</v>
      </c>
      <c r="I7" s="176"/>
      <c r="J7" s="177"/>
      <c r="K7" s="177"/>
    </row>
    <row r="8" spans="1:11" ht="15" customHeight="1">
      <c r="A8" s="14" t="s">
        <v>45</v>
      </c>
      <c r="B8" s="18">
        <f t="shared" si="3"/>
        <v>1463</v>
      </c>
      <c r="C8" s="67">
        <f t="shared" si="0"/>
        <v>100</v>
      </c>
      <c r="D8" s="18">
        <v>747</v>
      </c>
      <c r="E8" s="68">
        <f t="shared" si="1"/>
        <v>51.05946684894054</v>
      </c>
      <c r="F8" s="18">
        <v>716</v>
      </c>
      <c r="G8" s="50">
        <f t="shared" si="2"/>
        <v>48.94053315105947</v>
      </c>
      <c r="I8" s="176"/>
      <c r="J8" s="177"/>
      <c r="K8" s="177"/>
    </row>
    <row r="9" spans="1:11" ht="15" customHeight="1">
      <c r="A9" s="14" t="s">
        <v>46</v>
      </c>
      <c r="B9" s="18">
        <f t="shared" si="3"/>
        <v>1636</v>
      </c>
      <c r="C9" s="67">
        <f t="shared" si="0"/>
        <v>100</v>
      </c>
      <c r="D9" s="18">
        <v>777</v>
      </c>
      <c r="E9" s="68">
        <f t="shared" si="1"/>
        <v>47.49388753056235</v>
      </c>
      <c r="F9" s="18">
        <v>859</v>
      </c>
      <c r="G9" s="50">
        <f t="shared" si="2"/>
        <v>52.506112469437646</v>
      </c>
      <c r="I9" s="176"/>
      <c r="J9" s="177"/>
      <c r="K9" s="177"/>
    </row>
    <row r="10" spans="1:11" ht="15" customHeight="1">
      <c r="A10" s="14" t="s">
        <v>47</v>
      </c>
      <c r="B10" s="18">
        <f t="shared" si="3"/>
        <v>1156</v>
      </c>
      <c r="C10" s="67">
        <f t="shared" si="0"/>
        <v>100</v>
      </c>
      <c r="D10" s="18">
        <v>577</v>
      </c>
      <c r="E10" s="68">
        <f t="shared" si="1"/>
        <v>49.91349480968858</v>
      </c>
      <c r="F10" s="18">
        <v>579</v>
      </c>
      <c r="G10" s="50">
        <f t="shared" si="2"/>
        <v>50.086505190311414</v>
      </c>
      <c r="I10" s="176"/>
      <c r="J10" s="177"/>
      <c r="K10" s="177"/>
    </row>
    <row r="11" spans="1:11" ht="22.5" customHeight="1">
      <c r="A11" s="17" t="s">
        <v>48</v>
      </c>
      <c r="B11" s="18">
        <f t="shared" si="3"/>
        <v>5492</v>
      </c>
      <c r="C11" s="67">
        <f t="shared" si="0"/>
        <v>100</v>
      </c>
      <c r="D11" s="18">
        <v>2709</v>
      </c>
      <c r="E11" s="68">
        <f t="shared" si="1"/>
        <v>49.32629278951202</v>
      </c>
      <c r="F11" s="18">
        <v>2783</v>
      </c>
      <c r="G11" s="50">
        <f t="shared" si="2"/>
        <v>50.67370721048798</v>
      </c>
      <c r="I11" s="176"/>
      <c r="J11" s="177"/>
      <c r="K11" s="177"/>
    </row>
    <row r="12" spans="1:11" ht="15" customHeight="1">
      <c r="A12" s="17" t="s">
        <v>49</v>
      </c>
      <c r="B12" s="18">
        <f t="shared" si="3"/>
        <v>934</v>
      </c>
      <c r="C12" s="67">
        <f t="shared" si="0"/>
        <v>100</v>
      </c>
      <c r="D12" s="18">
        <v>457</v>
      </c>
      <c r="E12" s="68">
        <f t="shared" si="1"/>
        <v>48.92933618843683</v>
      </c>
      <c r="F12" s="18">
        <v>477</v>
      </c>
      <c r="G12" s="50">
        <f t="shared" si="2"/>
        <v>51.070663811563165</v>
      </c>
      <c r="I12" s="176"/>
      <c r="J12" s="177"/>
      <c r="K12" s="177"/>
    </row>
    <row r="13" spans="1:11" ht="15" customHeight="1">
      <c r="A13" s="17" t="s">
        <v>50</v>
      </c>
      <c r="B13" s="18">
        <f t="shared" si="3"/>
        <v>20550</v>
      </c>
      <c r="C13" s="67">
        <f t="shared" si="0"/>
        <v>100</v>
      </c>
      <c r="D13" s="18">
        <v>10110</v>
      </c>
      <c r="E13" s="68">
        <f t="shared" si="1"/>
        <v>49.1970802919708</v>
      </c>
      <c r="F13" s="18">
        <v>10440</v>
      </c>
      <c r="G13" s="50">
        <f t="shared" si="2"/>
        <v>50.802919708029194</v>
      </c>
      <c r="I13" s="176"/>
      <c r="J13" s="177"/>
      <c r="K13" s="177"/>
    </row>
    <row r="14" spans="1:11" ht="15" customHeight="1">
      <c r="A14" s="17" t="s">
        <v>51</v>
      </c>
      <c r="B14" s="18">
        <f t="shared" si="3"/>
        <v>4427</v>
      </c>
      <c r="C14" s="67">
        <f t="shared" si="0"/>
        <v>100</v>
      </c>
      <c r="D14" s="18">
        <v>2050</v>
      </c>
      <c r="E14" s="68">
        <f t="shared" si="1"/>
        <v>46.306754009487236</v>
      </c>
      <c r="F14" s="18">
        <v>2377</v>
      </c>
      <c r="G14" s="50">
        <f t="shared" si="2"/>
        <v>53.693245990512764</v>
      </c>
      <c r="I14" s="176"/>
      <c r="J14" s="177"/>
      <c r="K14" s="177"/>
    </row>
    <row r="15" spans="1:11" ht="15" customHeight="1">
      <c r="A15" s="17" t="s">
        <v>52</v>
      </c>
      <c r="B15" s="18">
        <f t="shared" si="3"/>
        <v>2912</v>
      </c>
      <c r="C15" s="67">
        <f t="shared" si="0"/>
        <v>100</v>
      </c>
      <c r="D15" s="18">
        <v>1504</v>
      </c>
      <c r="E15" s="68">
        <f t="shared" si="1"/>
        <v>51.64835164835166</v>
      </c>
      <c r="F15" s="18">
        <v>1408</v>
      </c>
      <c r="G15" s="50">
        <f t="shared" si="2"/>
        <v>48.35164835164835</v>
      </c>
      <c r="I15" s="176"/>
      <c r="J15" s="177"/>
      <c r="K15" s="177"/>
    </row>
    <row r="16" spans="1:11" ht="15" customHeight="1">
      <c r="A16" s="17" t="s">
        <v>53</v>
      </c>
      <c r="B16" s="18">
        <f t="shared" si="3"/>
        <v>2609</v>
      </c>
      <c r="C16" s="67">
        <f t="shared" si="0"/>
        <v>100</v>
      </c>
      <c r="D16" s="18">
        <v>1327</v>
      </c>
      <c r="E16" s="68">
        <f t="shared" si="1"/>
        <v>50.86239938673821</v>
      </c>
      <c r="F16" s="18">
        <v>1282</v>
      </c>
      <c r="G16" s="50">
        <f t="shared" si="2"/>
        <v>49.13760061326178</v>
      </c>
      <c r="I16" s="176"/>
      <c r="J16" s="177"/>
      <c r="K16" s="177"/>
    </row>
    <row r="17" spans="1:11" ht="22.5" customHeight="1">
      <c r="A17" s="17" t="s">
        <v>54</v>
      </c>
      <c r="B17" s="18">
        <f t="shared" si="3"/>
        <v>2725</v>
      </c>
      <c r="C17" s="67">
        <f t="shared" si="0"/>
        <v>100</v>
      </c>
      <c r="D17" s="18">
        <v>1320</v>
      </c>
      <c r="E17" s="68">
        <f t="shared" si="1"/>
        <v>48.440366972477065</v>
      </c>
      <c r="F17" s="18">
        <v>1405</v>
      </c>
      <c r="G17" s="50">
        <f t="shared" si="2"/>
        <v>51.559633027522935</v>
      </c>
      <c r="I17" s="176"/>
      <c r="J17" s="177"/>
      <c r="K17" s="177"/>
    </row>
    <row r="18" spans="1:11" ht="15" customHeight="1">
      <c r="A18" s="17" t="s">
        <v>55</v>
      </c>
      <c r="B18" s="18">
        <f t="shared" si="3"/>
        <v>3659</v>
      </c>
      <c r="C18" s="67">
        <f t="shared" si="0"/>
        <v>100</v>
      </c>
      <c r="D18" s="18">
        <v>1832</v>
      </c>
      <c r="E18" s="68">
        <f t="shared" si="1"/>
        <v>50.068324678874006</v>
      </c>
      <c r="F18" s="18">
        <v>1827</v>
      </c>
      <c r="G18" s="50">
        <f t="shared" si="2"/>
        <v>49.931675321125994</v>
      </c>
      <c r="I18" s="176"/>
      <c r="J18" s="177"/>
      <c r="K18" s="177"/>
    </row>
    <row r="19" spans="1:11" ht="15" customHeight="1">
      <c r="A19" s="17" t="s">
        <v>56</v>
      </c>
      <c r="B19" s="18">
        <f t="shared" si="3"/>
        <v>6625</v>
      </c>
      <c r="C19" s="67">
        <f t="shared" si="0"/>
        <v>100</v>
      </c>
      <c r="D19" s="18">
        <v>3200</v>
      </c>
      <c r="E19" s="68">
        <f t="shared" si="1"/>
        <v>48.301886792452834</v>
      </c>
      <c r="F19" s="18">
        <v>3425</v>
      </c>
      <c r="G19" s="50">
        <f t="shared" si="2"/>
        <v>51.698113207547166</v>
      </c>
      <c r="I19" s="176"/>
      <c r="J19" s="177"/>
      <c r="K19" s="177"/>
    </row>
    <row r="20" spans="1:11" ht="15" customHeight="1">
      <c r="A20" s="17" t="s">
        <v>57</v>
      </c>
      <c r="B20" s="18">
        <f t="shared" si="3"/>
        <v>1708</v>
      </c>
      <c r="C20" s="67">
        <f t="shared" si="0"/>
        <v>100</v>
      </c>
      <c r="D20" s="18">
        <v>876</v>
      </c>
      <c r="E20" s="68">
        <f t="shared" si="1"/>
        <v>51.288056206088996</v>
      </c>
      <c r="F20" s="18">
        <v>832</v>
      </c>
      <c r="G20" s="50">
        <f t="shared" si="2"/>
        <v>48.711943793911004</v>
      </c>
      <c r="I20" s="176"/>
      <c r="J20" s="177"/>
      <c r="K20" s="177"/>
    </row>
    <row r="21" spans="1:11" ht="15" customHeight="1">
      <c r="A21" s="17" t="s">
        <v>58</v>
      </c>
      <c r="B21" s="18">
        <f t="shared" si="3"/>
        <v>2510</v>
      </c>
      <c r="C21" s="67">
        <f t="shared" si="0"/>
        <v>100</v>
      </c>
      <c r="D21" s="18">
        <v>1238</v>
      </c>
      <c r="E21" s="68">
        <f t="shared" si="1"/>
        <v>49.32270916334661</v>
      </c>
      <c r="F21" s="18">
        <v>1272</v>
      </c>
      <c r="G21" s="50">
        <f t="shared" si="2"/>
        <v>50.67729083665339</v>
      </c>
      <c r="I21" s="176"/>
      <c r="J21" s="177"/>
      <c r="K21" s="177"/>
    </row>
    <row r="22" spans="1:11" ht="15" customHeight="1">
      <c r="A22" s="17" t="s">
        <v>59</v>
      </c>
      <c r="B22" s="18">
        <f t="shared" si="3"/>
        <v>1103</v>
      </c>
      <c r="C22" s="67">
        <f t="shared" si="0"/>
        <v>100</v>
      </c>
      <c r="D22" s="18">
        <v>493</v>
      </c>
      <c r="E22" s="68">
        <f t="shared" si="1"/>
        <v>44.69628286491387</v>
      </c>
      <c r="F22" s="18">
        <v>610</v>
      </c>
      <c r="G22" s="50">
        <f t="shared" si="2"/>
        <v>55.30371713508613</v>
      </c>
      <c r="I22" s="176"/>
      <c r="J22" s="177"/>
      <c r="K22" s="177"/>
    </row>
    <row r="23" spans="1:11" ht="22.5" customHeight="1">
      <c r="A23" s="17" t="s">
        <v>60</v>
      </c>
      <c r="B23" s="18">
        <f t="shared" si="3"/>
        <v>3928</v>
      </c>
      <c r="C23" s="67">
        <f t="shared" si="0"/>
        <v>100</v>
      </c>
      <c r="D23" s="18">
        <v>1955</v>
      </c>
      <c r="E23" s="68">
        <f t="shared" si="1"/>
        <v>49.770875763747455</v>
      </c>
      <c r="F23" s="18">
        <v>1973</v>
      </c>
      <c r="G23" s="50">
        <f t="shared" si="2"/>
        <v>50.229124236252545</v>
      </c>
      <c r="I23" s="176"/>
      <c r="J23" s="177"/>
      <c r="K23" s="177"/>
    </row>
    <row r="24" spans="1:11" ht="15" customHeight="1">
      <c r="A24" s="17" t="s">
        <v>61</v>
      </c>
      <c r="B24" s="18">
        <f t="shared" si="3"/>
        <v>6740</v>
      </c>
      <c r="C24" s="67">
        <f t="shared" si="0"/>
        <v>100</v>
      </c>
      <c r="D24" s="18">
        <v>3063</v>
      </c>
      <c r="E24" s="68">
        <f t="shared" si="1"/>
        <v>45.445103857566764</v>
      </c>
      <c r="F24" s="18">
        <v>3677</v>
      </c>
      <c r="G24" s="50">
        <f t="shared" si="2"/>
        <v>54.55489614243323</v>
      </c>
      <c r="I24" s="176"/>
      <c r="J24" s="177"/>
      <c r="K24" s="177"/>
    </row>
    <row r="25" spans="1:11" ht="15" customHeight="1">
      <c r="A25" s="17" t="s">
        <v>62</v>
      </c>
      <c r="B25" s="18">
        <f t="shared" si="3"/>
        <v>3615</v>
      </c>
      <c r="C25" s="67">
        <f t="shared" si="0"/>
        <v>100</v>
      </c>
      <c r="D25" s="18">
        <v>1711</v>
      </c>
      <c r="E25" s="68">
        <f t="shared" si="1"/>
        <v>47.33056708160442</v>
      </c>
      <c r="F25" s="18">
        <v>1904</v>
      </c>
      <c r="G25" s="50">
        <f t="shared" si="2"/>
        <v>52.66943291839558</v>
      </c>
      <c r="I25" s="176"/>
      <c r="J25" s="177"/>
      <c r="K25" s="177"/>
    </row>
    <row r="26" spans="1:11" ht="15" customHeight="1">
      <c r="A26" s="17" t="s">
        <v>63</v>
      </c>
      <c r="B26" s="18">
        <f t="shared" si="3"/>
        <v>831</v>
      </c>
      <c r="C26" s="67">
        <f t="shared" si="0"/>
        <v>100</v>
      </c>
      <c r="D26" s="18">
        <v>410</v>
      </c>
      <c r="E26" s="68">
        <f t="shared" si="1"/>
        <v>49.338146811071</v>
      </c>
      <c r="F26" s="18">
        <v>421</v>
      </c>
      <c r="G26" s="50">
        <f t="shared" si="2"/>
        <v>50.661853188928994</v>
      </c>
      <c r="I26" s="176"/>
      <c r="J26" s="177"/>
      <c r="K26" s="177"/>
    </row>
    <row r="27" spans="1:11" ht="15" customHeight="1">
      <c r="A27" s="17" t="s">
        <v>64</v>
      </c>
      <c r="B27" s="18">
        <f t="shared" si="3"/>
        <v>5477</v>
      </c>
      <c r="C27" s="67">
        <f t="shared" si="0"/>
        <v>100</v>
      </c>
      <c r="D27" s="18">
        <v>2717</v>
      </c>
      <c r="E27" s="68">
        <f t="shared" si="1"/>
        <v>49.607449333576774</v>
      </c>
      <c r="F27" s="18">
        <v>2760</v>
      </c>
      <c r="G27" s="50">
        <f t="shared" si="2"/>
        <v>50.39255066642322</v>
      </c>
      <c r="I27" s="176"/>
      <c r="J27" s="177"/>
      <c r="K27" s="177"/>
    </row>
    <row r="28" spans="1:11" ht="15" customHeight="1">
      <c r="A28" s="17" t="s">
        <v>65</v>
      </c>
      <c r="B28" s="18">
        <f t="shared" si="3"/>
        <v>3395</v>
      </c>
      <c r="C28" s="67">
        <f t="shared" si="0"/>
        <v>100</v>
      </c>
      <c r="D28" s="18">
        <v>1726</v>
      </c>
      <c r="E28" s="68">
        <f t="shared" si="1"/>
        <v>50.83946980854197</v>
      </c>
      <c r="F28" s="18">
        <v>1669</v>
      </c>
      <c r="G28" s="50">
        <f t="shared" si="2"/>
        <v>49.16053019145802</v>
      </c>
      <c r="I28" s="176"/>
      <c r="J28" s="177"/>
      <c r="K28" s="177"/>
    </row>
    <row r="29" spans="1:11" ht="22.5" customHeight="1">
      <c r="A29" s="17" t="s">
        <v>66</v>
      </c>
      <c r="B29" s="18">
        <f t="shared" si="3"/>
        <v>10371</v>
      </c>
      <c r="C29" s="67">
        <f t="shared" si="0"/>
        <v>100</v>
      </c>
      <c r="D29" s="18">
        <v>5025</v>
      </c>
      <c r="E29" s="68">
        <f t="shared" si="1"/>
        <v>48.45241538906566</v>
      </c>
      <c r="F29" s="18">
        <v>5346</v>
      </c>
      <c r="G29" s="50">
        <f t="shared" si="2"/>
        <v>51.54758461093434</v>
      </c>
      <c r="I29" s="176"/>
      <c r="J29" s="177"/>
      <c r="K29" s="177"/>
    </row>
    <row r="30" spans="1:11" ht="15" customHeight="1">
      <c r="A30" s="17" t="s">
        <v>67</v>
      </c>
      <c r="B30" s="18">
        <f t="shared" si="3"/>
        <v>6878</v>
      </c>
      <c r="C30" s="67">
        <f t="shared" si="0"/>
        <v>100</v>
      </c>
      <c r="D30" s="18">
        <v>2883</v>
      </c>
      <c r="E30" s="68">
        <f t="shared" si="1"/>
        <v>41.91625472521082</v>
      </c>
      <c r="F30" s="18">
        <v>3995</v>
      </c>
      <c r="G30" s="50">
        <f t="shared" si="2"/>
        <v>58.08374527478918</v>
      </c>
      <c r="I30" s="176"/>
      <c r="J30" s="177"/>
      <c r="K30" s="177"/>
    </row>
    <row r="31" spans="1:11" ht="15" customHeight="1">
      <c r="A31" s="17" t="s">
        <v>68</v>
      </c>
      <c r="B31" s="18">
        <f t="shared" si="3"/>
        <v>865</v>
      </c>
      <c r="C31" s="67">
        <f t="shared" si="0"/>
        <v>100</v>
      </c>
      <c r="D31" s="18">
        <v>461</v>
      </c>
      <c r="E31" s="68">
        <f t="shared" si="1"/>
        <v>53.294797687861276</v>
      </c>
      <c r="F31" s="18">
        <v>404</v>
      </c>
      <c r="G31" s="50">
        <f t="shared" si="2"/>
        <v>46.705202312138724</v>
      </c>
      <c r="I31" s="176"/>
      <c r="J31" s="177"/>
      <c r="K31" s="177"/>
    </row>
    <row r="32" spans="1:11" ht="15" customHeight="1">
      <c r="A32" s="17" t="s">
        <v>69</v>
      </c>
      <c r="B32" s="18">
        <f t="shared" si="3"/>
        <v>13658</v>
      </c>
      <c r="C32" s="67">
        <f t="shared" si="0"/>
        <v>100</v>
      </c>
      <c r="D32" s="18">
        <v>6813</v>
      </c>
      <c r="E32" s="68">
        <f t="shared" si="1"/>
        <v>49.882852540635525</v>
      </c>
      <c r="F32" s="18">
        <v>6845</v>
      </c>
      <c r="G32" s="50">
        <f t="shared" si="2"/>
        <v>50.117147459364475</v>
      </c>
      <c r="I32" s="176"/>
      <c r="J32" s="177"/>
      <c r="K32" s="177"/>
    </row>
    <row r="33" spans="1:11" ht="15" customHeight="1">
      <c r="A33" s="17" t="s">
        <v>70</v>
      </c>
      <c r="B33" s="18">
        <f t="shared" si="3"/>
        <v>2448</v>
      </c>
      <c r="C33" s="67">
        <f t="shared" si="0"/>
        <v>100</v>
      </c>
      <c r="D33" s="18">
        <v>1247</v>
      </c>
      <c r="E33" s="68">
        <f t="shared" si="1"/>
        <v>50.93954248366013</v>
      </c>
      <c r="F33" s="18">
        <v>1201</v>
      </c>
      <c r="G33" s="50">
        <f t="shared" si="2"/>
        <v>49.060457516339866</v>
      </c>
      <c r="I33" s="176"/>
      <c r="J33" s="177"/>
      <c r="K33" s="177"/>
    </row>
    <row r="34" spans="1:11" ht="15" customHeight="1">
      <c r="A34" s="17" t="s">
        <v>71</v>
      </c>
      <c r="B34" s="18">
        <f t="shared" si="3"/>
        <v>2072</v>
      </c>
      <c r="C34" s="67">
        <f t="shared" si="0"/>
        <v>100</v>
      </c>
      <c r="D34" s="18">
        <v>1048</v>
      </c>
      <c r="E34" s="68">
        <f t="shared" si="1"/>
        <v>50.57915057915058</v>
      </c>
      <c r="F34" s="18">
        <v>1024</v>
      </c>
      <c r="G34" s="50">
        <f t="shared" si="2"/>
        <v>49.42084942084942</v>
      </c>
      <c r="I34" s="176"/>
      <c r="J34" s="177"/>
      <c r="K34" s="177"/>
    </row>
    <row r="35" spans="1:11" ht="22.5" customHeight="1">
      <c r="A35" s="17" t="s">
        <v>72</v>
      </c>
      <c r="B35" s="18">
        <f t="shared" si="3"/>
        <v>11574</v>
      </c>
      <c r="C35" s="67">
        <f t="shared" si="0"/>
        <v>100</v>
      </c>
      <c r="D35" s="18">
        <v>4966</v>
      </c>
      <c r="E35" s="68">
        <f t="shared" si="1"/>
        <v>42.90651460169345</v>
      </c>
      <c r="F35" s="18">
        <v>6608</v>
      </c>
      <c r="G35" s="50">
        <f t="shared" si="2"/>
        <v>57.093485398306555</v>
      </c>
      <c r="I35" s="176"/>
      <c r="J35" s="177"/>
      <c r="K35" s="177"/>
    </row>
    <row r="36" spans="1:12" ht="15" customHeight="1">
      <c r="A36" s="17" t="s">
        <v>73</v>
      </c>
      <c r="B36" s="18">
        <f t="shared" si="3"/>
        <v>1060</v>
      </c>
      <c r="C36" s="67">
        <f t="shared" si="0"/>
        <v>100</v>
      </c>
      <c r="D36" s="18">
        <v>538</v>
      </c>
      <c r="E36" s="68">
        <f t="shared" si="1"/>
        <v>50.75471698113208</v>
      </c>
      <c r="F36" s="18">
        <v>522</v>
      </c>
      <c r="G36" s="50">
        <f t="shared" si="2"/>
        <v>49.24528301886792</v>
      </c>
      <c r="H36" s="17"/>
      <c r="I36" s="176"/>
      <c r="J36" s="177"/>
      <c r="K36" s="177"/>
      <c r="L36" s="17"/>
    </row>
    <row r="37" spans="1:12" ht="15" customHeight="1">
      <c r="A37" s="17" t="s">
        <v>74</v>
      </c>
      <c r="B37" s="18">
        <f t="shared" si="3"/>
        <v>2687</v>
      </c>
      <c r="C37" s="67">
        <f t="shared" si="0"/>
        <v>100</v>
      </c>
      <c r="D37" s="18">
        <v>1350</v>
      </c>
      <c r="E37" s="68">
        <f t="shared" si="1"/>
        <v>50.24190547078526</v>
      </c>
      <c r="F37" s="18">
        <v>1337</v>
      </c>
      <c r="G37" s="50">
        <f t="shared" si="2"/>
        <v>49.75809452921474</v>
      </c>
      <c r="H37" s="17"/>
      <c r="I37" s="176"/>
      <c r="J37" s="177"/>
      <c r="K37" s="177"/>
      <c r="L37" s="17"/>
    </row>
    <row r="38" spans="1:12" ht="15" customHeight="1">
      <c r="A38" s="17" t="s">
        <v>75</v>
      </c>
      <c r="B38" s="18">
        <f t="shared" si="3"/>
        <v>1966</v>
      </c>
      <c r="C38" s="67">
        <f t="shared" si="0"/>
        <v>100</v>
      </c>
      <c r="D38" s="18">
        <v>886</v>
      </c>
      <c r="E38" s="68">
        <f t="shared" si="1"/>
        <v>45.06612410986775</v>
      </c>
      <c r="F38" s="18">
        <v>1080</v>
      </c>
      <c r="G38" s="50">
        <f t="shared" si="2"/>
        <v>54.93387589013224</v>
      </c>
      <c r="H38" s="17"/>
      <c r="I38" s="176"/>
      <c r="J38" s="177"/>
      <c r="K38" s="177"/>
      <c r="L38" s="17"/>
    </row>
    <row r="39" spans="1:12" ht="15" customHeight="1">
      <c r="A39" s="17" t="s">
        <v>76</v>
      </c>
      <c r="B39" s="18">
        <f t="shared" si="3"/>
        <v>689</v>
      </c>
      <c r="C39" s="67">
        <f t="shared" si="0"/>
        <v>100</v>
      </c>
      <c r="D39" s="18">
        <v>323</v>
      </c>
      <c r="E39" s="68">
        <f t="shared" si="1"/>
        <v>46.879535558780844</v>
      </c>
      <c r="F39" s="18">
        <v>366</v>
      </c>
      <c r="G39" s="50">
        <f t="shared" si="2"/>
        <v>53.12046444121916</v>
      </c>
      <c r="H39" s="17"/>
      <c r="I39" s="176"/>
      <c r="J39" s="177"/>
      <c r="K39" s="177"/>
      <c r="L39" s="17"/>
    </row>
    <row r="40" spans="1:12" ht="15" customHeight="1">
      <c r="A40" s="51" t="s">
        <v>77</v>
      </c>
      <c r="B40" s="52">
        <f t="shared" si="3"/>
        <v>1385</v>
      </c>
      <c r="C40" s="69">
        <f t="shared" si="0"/>
        <v>100</v>
      </c>
      <c r="D40" s="52">
        <v>721</v>
      </c>
      <c r="E40" s="70">
        <f t="shared" si="1"/>
        <v>52.05776173285198</v>
      </c>
      <c r="F40" s="52">
        <v>664</v>
      </c>
      <c r="G40" s="53">
        <f t="shared" si="2"/>
        <v>47.942238267148014</v>
      </c>
      <c r="H40" s="17"/>
      <c r="I40" s="176"/>
      <c r="J40" s="177"/>
      <c r="K40" s="177"/>
      <c r="L40" s="17"/>
    </row>
    <row r="41" spans="7:12" ht="15" customHeight="1">
      <c r="G41" s="261" t="s">
        <v>78</v>
      </c>
      <c r="H41" s="17"/>
      <c r="I41" s="178"/>
      <c r="J41" s="158"/>
      <c r="K41" s="158"/>
      <c r="L41" s="17"/>
    </row>
    <row r="42" spans="1:12" ht="15" customHeight="1">
      <c r="A42" s="17"/>
      <c r="B42" s="38"/>
      <c r="C42" s="24"/>
      <c r="D42" s="38"/>
      <c r="E42" s="24"/>
      <c r="F42" s="38"/>
      <c r="G42" s="24"/>
      <c r="H42" s="214"/>
      <c r="I42" s="17"/>
      <c r="J42" s="17"/>
      <c r="K42" s="17"/>
      <c r="L42" s="17"/>
    </row>
    <row r="43" spans="1:12" ht="15" customHeight="1">
      <c r="A43" s="17"/>
      <c r="B43" s="38"/>
      <c r="C43" s="24"/>
      <c r="D43" s="38"/>
      <c r="E43" s="24"/>
      <c r="F43" s="38"/>
      <c r="G43" s="24"/>
      <c r="H43" s="17"/>
      <c r="I43" s="17"/>
      <c r="J43" s="17"/>
      <c r="K43" s="64"/>
      <c r="L43" s="65"/>
    </row>
    <row r="44" spans="8:14" ht="15" customHeight="1">
      <c r="H44" s="17"/>
      <c r="I44" s="17"/>
      <c r="J44" s="17"/>
      <c r="K44" s="64"/>
      <c r="L44" s="65"/>
      <c r="M44" s="55"/>
      <c r="N44" s="23"/>
    </row>
    <row r="45" spans="8:14" ht="15" customHeight="1">
      <c r="H45" s="17"/>
      <c r="I45" s="17"/>
      <c r="J45" s="17"/>
      <c r="K45" s="71"/>
      <c r="L45" s="65"/>
      <c r="M45" s="55"/>
      <c r="N45" s="23"/>
    </row>
    <row r="46" ht="15" customHeight="1">
      <c r="M46" s="55"/>
    </row>
    <row r="47" ht="15" customHeight="1"/>
    <row r="48" ht="15" customHeight="1"/>
  </sheetData>
  <mergeCells count="4">
    <mergeCell ref="F3:G3"/>
    <mergeCell ref="A1:G1"/>
    <mergeCell ref="B3:C3"/>
    <mergeCell ref="D3:E3"/>
  </mergeCells>
  <hyperlinks>
    <hyperlink ref="A3" location="Indice!B6" display="Inicio"/>
    <hyperlink ref="G41" location="'pag 20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2005.&amp;R&amp;9&amp;P+8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9"/>
  <sheetViews>
    <sheetView zoomScaleSheetLayoutView="100" workbookViewId="0" topLeftCell="A1">
      <selection activeCell="A1" sqref="A1:G1"/>
    </sheetView>
  </sheetViews>
  <sheetFormatPr defaultColWidth="12" defaultRowHeight="11.25"/>
  <cols>
    <col min="1" max="1" width="24.83203125" style="0" customWidth="1"/>
    <col min="2" max="7" width="12.83203125" style="0" customWidth="1"/>
    <col min="8" max="10" width="10.83203125" style="0" customWidth="1"/>
    <col min="11" max="11" width="8.5" style="0" bestFit="1" customWidth="1"/>
    <col min="12" max="12" width="11" style="0" bestFit="1" customWidth="1"/>
    <col min="13" max="13" width="10.33203125" style="0" bestFit="1" customWidth="1"/>
  </cols>
  <sheetData>
    <row r="1" spans="1:7" s="2" customFormat="1" ht="39.75" customHeight="1">
      <c r="A1" s="268" t="s">
        <v>148</v>
      </c>
      <c r="B1" s="269"/>
      <c r="C1" s="269"/>
      <c r="D1" s="269"/>
      <c r="E1" s="269"/>
      <c r="F1" s="269"/>
      <c r="G1" s="269"/>
    </row>
    <row r="2" spans="1:9" s="32" customFormat="1" ht="18" customHeight="1">
      <c r="A2" s="9" t="s">
        <v>40</v>
      </c>
      <c r="B2" s="57"/>
      <c r="C2" s="57"/>
      <c r="D2" s="57"/>
      <c r="E2" s="57"/>
      <c r="F2" s="57"/>
      <c r="G2" s="262" t="s">
        <v>79</v>
      </c>
      <c r="H2" s="31"/>
      <c r="I2" s="31"/>
    </row>
    <row r="3" spans="1:9" s="5" customFormat="1" ht="36" customHeight="1">
      <c r="A3" s="245" t="s">
        <v>215</v>
      </c>
      <c r="B3" s="272" t="s">
        <v>0</v>
      </c>
      <c r="C3" s="272"/>
      <c r="D3" s="272" t="s">
        <v>1</v>
      </c>
      <c r="E3" s="272"/>
      <c r="F3" s="272" t="s">
        <v>2</v>
      </c>
      <c r="G3" s="273" t="s">
        <v>3</v>
      </c>
      <c r="H3" s="4"/>
      <c r="I3" s="4"/>
    </row>
    <row r="4" spans="1:11" s="10" customFormat="1" ht="19.5" customHeight="1">
      <c r="A4" s="58"/>
      <c r="B4" s="59" t="s">
        <v>4</v>
      </c>
      <c r="C4" s="60" t="s">
        <v>5</v>
      </c>
      <c r="D4" s="61" t="s">
        <v>4</v>
      </c>
      <c r="E4" s="60" t="s">
        <v>5</v>
      </c>
      <c r="F4" s="61" t="s">
        <v>4</v>
      </c>
      <c r="G4" s="60" t="s">
        <v>5</v>
      </c>
      <c r="H4" s="9"/>
      <c r="I4" s="165"/>
      <c r="J4" s="165"/>
      <c r="K4" s="165"/>
    </row>
    <row r="5" spans="1:11" ht="15" customHeight="1">
      <c r="A5" s="17" t="s">
        <v>80</v>
      </c>
      <c r="B5" s="62">
        <f>D5+F5</f>
        <v>2867</v>
      </c>
      <c r="C5" s="72">
        <f aca="true" t="shared" si="0" ref="C5:C18">B5/$B5*100</f>
        <v>100</v>
      </c>
      <c r="D5" s="62">
        <v>1484</v>
      </c>
      <c r="E5" s="63">
        <f aca="true" t="shared" si="1" ref="E5:E18">D5/$B5*100</f>
        <v>51.76142309033833</v>
      </c>
      <c r="F5" s="62">
        <v>1383</v>
      </c>
      <c r="G5" s="63">
        <f aca="true" t="shared" si="2" ref="G5:G18">F5/$B5*100</f>
        <v>48.23857690966167</v>
      </c>
      <c r="I5" s="176"/>
      <c r="J5" s="177"/>
      <c r="K5" s="177"/>
    </row>
    <row r="6" spans="1:13" ht="15" customHeight="1">
      <c r="A6" s="14" t="s">
        <v>81</v>
      </c>
      <c r="B6" s="18">
        <f aca="true" t="shared" si="3" ref="B6:B18">D6+F6</f>
        <v>510</v>
      </c>
      <c r="C6" s="67">
        <f t="shared" si="0"/>
        <v>100</v>
      </c>
      <c r="D6" s="18">
        <v>245</v>
      </c>
      <c r="E6" s="50">
        <f t="shared" si="1"/>
        <v>48.03921568627451</v>
      </c>
      <c r="F6" s="18">
        <v>265</v>
      </c>
      <c r="G6" s="50">
        <f t="shared" si="2"/>
        <v>51.9607843137255</v>
      </c>
      <c r="H6" s="17"/>
      <c r="I6" s="176"/>
      <c r="J6" s="177"/>
      <c r="K6" s="177"/>
      <c r="L6" s="17"/>
      <c r="M6" s="17"/>
    </row>
    <row r="7" spans="1:13" ht="15" customHeight="1">
      <c r="A7" s="14" t="s">
        <v>29</v>
      </c>
      <c r="B7" s="18">
        <f t="shared" si="3"/>
        <v>2022</v>
      </c>
      <c r="C7" s="67">
        <f t="shared" si="0"/>
        <v>100</v>
      </c>
      <c r="D7" s="18">
        <v>937</v>
      </c>
      <c r="E7" s="50">
        <f t="shared" si="1"/>
        <v>46.340257171117706</v>
      </c>
      <c r="F7" s="18">
        <v>1085</v>
      </c>
      <c r="G7" s="50">
        <f t="shared" si="2"/>
        <v>53.659742828882294</v>
      </c>
      <c r="H7" s="17"/>
      <c r="I7" s="176"/>
      <c r="J7" s="177"/>
      <c r="K7" s="177"/>
      <c r="L7" s="17"/>
      <c r="M7" s="17"/>
    </row>
    <row r="8" spans="1:13" ht="15" customHeight="1">
      <c r="A8" s="14" t="s">
        <v>82</v>
      </c>
      <c r="B8" s="18">
        <f t="shared" si="3"/>
        <v>1088</v>
      </c>
      <c r="C8" s="67">
        <f t="shared" si="0"/>
        <v>100</v>
      </c>
      <c r="D8" s="18">
        <v>528</v>
      </c>
      <c r="E8" s="50">
        <f t="shared" si="1"/>
        <v>48.529411764705884</v>
      </c>
      <c r="F8" s="18">
        <v>560</v>
      </c>
      <c r="G8" s="50">
        <f t="shared" si="2"/>
        <v>51.470588235294116</v>
      </c>
      <c r="H8" s="17"/>
      <c r="I8" s="176"/>
      <c r="J8" s="177"/>
      <c r="K8" s="177"/>
      <c r="L8" s="17"/>
      <c r="M8" s="17"/>
    </row>
    <row r="9" spans="1:13" ht="15" customHeight="1">
      <c r="A9" s="14" t="s">
        <v>83</v>
      </c>
      <c r="B9" s="18">
        <f t="shared" si="3"/>
        <v>3574</v>
      </c>
      <c r="C9" s="67">
        <f t="shared" si="0"/>
        <v>100</v>
      </c>
      <c r="D9" s="18">
        <v>1818</v>
      </c>
      <c r="E9" s="50">
        <f t="shared" si="1"/>
        <v>50.86737548964745</v>
      </c>
      <c r="F9" s="18">
        <v>1756</v>
      </c>
      <c r="G9" s="50">
        <f t="shared" si="2"/>
        <v>49.13262451035255</v>
      </c>
      <c r="H9" s="17"/>
      <c r="I9" s="176"/>
      <c r="J9" s="177"/>
      <c r="K9" s="177"/>
      <c r="L9" s="17"/>
      <c r="M9" s="17"/>
    </row>
    <row r="10" spans="1:13" ht="15" customHeight="1">
      <c r="A10" s="17" t="s">
        <v>84</v>
      </c>
      <c r="B10" s="18">
        <f t="shared" si="3"/>
        <v>17739</v>
      </c>
      <c r="C10" s="67">
        <f t="shared" si="0"/>
        <v>100</v>
      </c>
      <c r="D10" s="18">
        <v>7920</v>
      </c>
      <c r="E10" s="50">
        <f t="shared" si="1"/>
        <v>44.64738711314054</v>
      </c>
      <c r="F10" s="18">
        <v>9819</v>
      </c>
      <c r="G10" s="50">
        <f t="shared" si="2"/>
        <v>55.35261288685946</v>
      </c>
      <c r="H10" s="17"/>
      <c r="I10" s="176"/>
      <c r="J10" s="177"/>
      <c r="K10" s="177"/>
      <c r="L10" s="17"/>
      <c r="M10" s="17"/>
    </row>
    <row r="11" spans="1:13" ht="22.5" customHeight="1">
      <c r="A11" s="17" t="s">
        <v>85</v>
      </c>
      <c r="B11" s="18">
        <f t="shared" si="3"/>
        <v>3645</v>
      </c>
      <c r="C11" s="67">
        <f t="shared" si="0"/>
        <v>100</v>
      </c>
      <c r="D11" s="18">
        <v>1826</v>
      </c>
      <c r="E11" s="50">
        <f t="shared" si="1"/>
        <v>50.0960219478738</v>
      </c>
      <c r="F11" s="18">
        <v>1819</v>
      </c>
      <c r="G11" s="50">
        <f t="shared" si="2"/>
        <v>49.9039780521262</v>
      </c>
      <c r="H11" s="17"/>
      <c r="I11" s="176"/>
      <c r="J11" s="177"/>
      <c r="K11" s="177"/>
      <c r="L11" s="17"/>
      <c r="M11" s="17"/>
    </row>
    <row r="12" spans="1:13" ht="15" customHeight="1">
      <c r="A12" s="17" t="s">
        <v>86</v>
      </c>
      <c r="B12" s="18">
        <f t="shared" si="3"/>
        <v>2055</v>
      </c>
      <c r="C12" s="67">
        <f t="shared" si="0"/>
        <v>100</v>
      </c>
      <c r="D12" s="18">
        <v>1021</v>
      </c>
      <c r="E12" s="50">
        <f t="shared" si="1"/>
        <v>49.68369829683698</v>
      </c>
      <c r="F12" s="18">
        <v>1034</v>
      </c>
      <c r="G12" s="50">
        <f t="shared" si="2"/>
        <v>50.31630170316301</v>
      </c>
      <c r="H12" s="17"/>
      <c r="I12" s="176"/>
      <c r="J12" s="177"/>
      <c r="K12" s="177"/>
      <c r="L12" s="17"/>
      <c r="M12" s="17"/>
    </row>
    <row r="13" spans="1:13" ht="15" customHeight="1">
      <c r="A13" s="17" t="s">
        <v>87</v>
      </c>
      <c r="B13" s="18">
        <f t="shared" si="3"/>
        <v>6447</v>
      </c>
      <c r="C13" s="67">
        <f t="shared" si="0"/>
        <v>100</v>
      </c>
      <c r="D13" s="18">
        <v>3180</v>
      </c>
      <c r="E13" s="50">
        <f t="shared" si="1"/>
        <v>49.32526756630991</v>
      </c>
      <c r="F13" s="18">
        <v>3267</v>
      </c>
      <c r="G13" s="50">
        <f t="shared" si="2"/>
        <v>50.67473243369008</v>
      </c>
      <c r="H13" s="17"/>
      <c r="I13" s="176"/>
      <c r="J13" s="177"/>
      <c r="K13" s="177"/>
      <c r="L13" s="17"/>
      <c r="M13" s="17"/>
    </row>
    <row r="14" spans="1:13" ht="15" customHeight="1">
      <c r="A14" s="17" t="s">
        <v>88</v>
      </c>
      <c r="B14" s="18">
        <f t="shared" si="3"/>
        <v>3019</v>
      </c>
      <c r="C14" s="67">
        <f t="shared" si="0"/>
        <v>100</v>
      </c>
      <c r="D14" s="18">
        <v>1432</v>
      </c>
      <c r="E14" s="50">
        <f t="shared" si="1"/>
        <v>47.432924809539585</v>
      </c>
      <c r="F14" s="18">
        <v>1587</v>
      </c>
      <c r="G14" s="50">
        <f t="shared" si="2"/>
        <v>52.56707519046042</v>
      </c>
      <c r="H14" s="17"/>
      <c r="I14" s="176"/>
      <c r="J14" s="177"/>
      <c r="K14" s="177"/>
      <c r="L14" s="17"/>
      <c r="M14" s="17"/>
    </row>
    <row r="15" spans="1:13" ht="15" customHeight="1">
      <c r="A15" s="17" t="s">
        <v>89</v>
      </c>
      <c r="B15" s="18">
        <f t="shared" si="3"/>
        <v>4012</v>
      </c>
      <c r="C15" s="67">
        <f t="shared" si="0"/>
        <v>100</v>
      </c>
      <c r="D15" s="18">
        <v>1914</v>
      </c>
      <c r="E15" s="50">
        <f t="shared" si="1"/>
        <v>47.706879361914254</v>
      </c>
      <c r="F15" s="18">
        <v>2098</v>
      </c>
      <c r="G15" s="50">
        <f t="shared" si="2"/>
        <v>52.293120638085746</v>
      </c>
      <c r="H15" s="17"/>
      <c r="I15" s="176"/>
      <c r="J15" s="177"/>
      <c r="K15" s="177"/>
      <c r="L15" s="17"/>
      <c r="M15" s="17"/>
    </row>
    <row r="16" spans="1:13" ht="15" customHeight="1">
      <c r="A16" s="17" t="s">
        <v>90</v>
      </c>
      <c r="B16" s="18">
        <f t="shared" si="3"/>
        <v>2000</v>
      </c>
      <c r="C16" s="67">
        <f t="shared" si="0"/>
        <v>100</v>
      </c>
      <c r="D16" s="18">
        <v>1039</v>
      </c>
      <c r="E16" s="50">
        <f t="shared" si="1"/>
        <v>51.949999999999996</v>
      </c>
      <c r="F16" s="18">
        <v>961</v>
      </c>
      <c r="G16" s="50">
        <f t="shared" si="2"/>
        <v>48.05</v>
      </c>
      <c r="H16" s="17"/>
      <c r="I16" s="176"/>
      <c r="J16" s="177"/>
      <c r="K16" s="177"/>
      <c r="L16" s="17"/>
      <c r="M16" s="17"/>
    </row>
    <row r="17" spans="1:13" ht="22.5" customHeight="1">
      <c r="A17" s="17" t="s">
        <v>38</v>
      </c>
      <c r="B17" s="18">
        <f t="shared" si="3"/>
        <v>665</v>
      </c>
      <c r="C17" s="67">
        <f t="shared" si="0"/>
        <v>100</v>
      </c>
      <c r="D17" s="18">
        <v>316</v>
      </c>
      <c r="E17" s="50">
        <f t="shared" si="1"/>
        <v>47.51879699248121</v>
      </c>
      <c r="F17" s="18">
        <v>349</v>
      </c>
      <c r="G17" s="50">
        <f t="shared" si="2"/>
        <v>52.48120300751879</v>
      </c>
      <c r="H17" s="17"/>
      <c r="I17" s="176"/>
      <c r="J17" s="177"/>
      <c r="K17" s="177"/>
      <c r="L17" s="17"/>
      <c r="M17" s="17"/>
    </row>
    <row r="18" spans="1:13" ht="15" customHeight="1">
      <c r="A18" s="20" t="s">
        <v>39</v>
      </c>
      <c r="B18" s="21">
        <f t="shared" si="3"/>
        <v>925</v>
      </c>
      <c r="C18" s="73">
        <f t="shared" si="0"/>
        <v>100</v>
      </c>
      <c r="D18" s="21">
        <v>440</v>
      </c>
      <c r="E18" s="22">
        <f t="shared" si="1"/>
        <v>47.56756756756757</v>
      </c>
      <c r="F18" s="21">
        <v>485</v>
      </c>
      <c r="G18" s="22">
        <f t="shared" si="2"/>
        <v>52.43243243243243</v>
      </c>
      <c r="H18" s="17"/>
      <c r="I18" s="176"/>
      <c r="J18" s="177"/>
      <c r="K18" s="177"/>
      <c r="L18" s="17"/>
      <c r="M18" s="17"/>
    </row>
    <row r="19" spans="1:13" s="19" customFormat="1" ht="15" customHeight="1">
      <c r="A19" s="17"/>
      <c r="B19" s="18"/>
      <c r="C19" s="24"/>
      <c r="D19" s="18"/>
      <c r="E19" s="24"/>
      <c r="F19" s="18"/>
      <c r="G19" s="24"/>
      <c r="H19" s="17"/>
      <c r="I19" s="158"/>
      <c r="J19" s="28"/>
      <c r="K19" s="28"/>
      <c r="L19" s="27"/>
      <c r="M19" s="27"/>
    </row>
    <row r="20" spans="1:13" ht="22.5" customHeight="1">
      <c r="A20" s="17"/>
      <c r="B20" s="18"/>
      <c r="C20" s="24"/>
      <c r="D20" s="18"/>
      <c r="E20" s="24"/>
      <c r="F20" s="18"/>
      <c r="G20" s="24"/>
      <c r="H20" s="17"/>
      <c r="I20" s="158"/>
      <c r="J20" s="158"/>
      <c r="K20" s="158"/>
      <c r="L20" s="17"/>
      <c r="M20" s="17"/>
    </row>
    <row r="21" spans="1:13" ht="15" customHeight="1">
      <c r="A21" s="17"/>
      <c r="B21" s="18"/>
      <c r="C21" s="24"/>
      <c r="D21" s="18"/>
      <c r="E21" s="24"/>
      <c r="F21" s="18"/>
      <c r="G21" s="24"/>
      <c r="H21" s="17"/>
      <c r="I21" s="17"/>
      <c r="J21" s="17"/>
      <c r="K21" s="17"/>
      <c r="L21" s="17"/>
      <c r="M21" s="17"/>
    </row>
    <row r="22" spans="1:13" ht="15" customHeight="1">
      <c r="A22" s="17"/>
      <c r="B22" s="18"/>
      <c r="C22" s="24"/>
      <c r="D22" s="18"/>
      <c r="E22" s="24"/>
      <c r="F22" s="18"/>
      <c r="G22" s="24"/>
      <c r="H22" s="17"/>
      <c r="I22" s="17"/>
      <c r="J22" s="17"/>
      <c r="K22" s="17"/>
      <c r="L22" s="17"/>
      <c r="M22" s="17"/>
    </row>
    <row r="23" spans="1:13" ht="15" customHeight="1">
      <c r="A23" s="17"/>
      <c r="B23" s="18"/>
      <c r="C23" s="24"/>
      <c r="D23" s="18"/>
      <c r="E23" s="24"/>
      <c r="F23" s="18"/>
      <c r="G23" s="24"/>
      <c r="H23" s="17"/>
      <c r="I23" s="17"/>
      <c r="J23" s="17"/>
      <c r="K23" s="17"/>
      <c r="L23" s="17"/>
      <c r="M23" s="17"/>
    </row>
    <row r="24" spans="1:13" ht="15" customHeight="1">
      <c r="A24" s="17"/>
      <c r="B24" s="18"/>
      <c r="C24" s="24"/>
      <c r="D24" s="18"/>
      <c r="E24" s="24"/>
      <c r="F24" s="18"/>
      <c r="G24" s="24"/>
      <c r="H24" s="17"/>
      <c r="I24" s="17"/>
      <c r="J24" s="17"/>
      <c r="K24" s="17"/>
      <c r="L24" s="17"/>
      <c r="M24" s="17"/>
    </row>
    <row r="25" spans="1:13" ht="1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1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1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64"/>
      <c r="L27" s="64"/>
      <c r="M27" s="64"/>
    </row>
    <row r="28" spans="1:14" ht="1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74"/>
      <c r="L28" s="65"/>
      <c r="M28" s="65"/>
      <c r="N28" s="23"/>
    </row>
    <row r="29" spans="1:14" ht="1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74"/>
      <c r="L29" s="65"/>
      <c r="M29" s="65"/>
      <c r="N29" s="23"/>
    </row>
    <row r="30" spans="1:14" ht="1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74"/>
      <c r="L30" s="65"/>
      <c r="M30" s="65"/>
      <c r="N30" s="23"/>
    </row>
    <row r="31" spans="1:14" ht="1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74"/>
      <c r="L31" s="65"/>
      <c r="M31" s="65"/>
      <c r="N31" s="23"/>
    </row>
    <row r="32" spans="1:14" ht="1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74"/>
      <c r="L32" s="65"/>
      <c r="M32" s="65"/>
      <c r="N32" s="23"/>
    </row>
    <row r="33" spans="1:14" ht="1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64"/>
      <c r="L33" s="65"/>
      <c r="M33" s="65"/>
      <c r="N33" s="23"/>
    </row>
    <row r="34" spans="1:14" ht="1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64"/>
      <c r="L34" s="65"/>
      <c r="M34" s="65"/>
      <c r="N34" s="23"/>
    </row>
    <row r="35" spans="1:14" ht="1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64"/>
      <c r="L35" s="65"/>
      <c r="M35" s="65"/>
      <c r="N35" s="23"/>
    </row>
    <row r="36" spans="1:14" ht="1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64"/>
      <c r="L36" s="65"/>
      <c r="M36" s="65"/>
      <c r="N36" s="23"/>
    </row>
    <row r="37" spans="1:14" ht="1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64"/>
      <c r="L37" s="65"/>
      <c r="M37" s="65"/>
      <c r="N37" s="23"/>
    </row>
    <row r="38" spans="1:14" ht="1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64"/>
      <c r="L38" s="65"/>
      <c r="M38" s="65"/>
      <c r="N38" s="23"/>
    </row>
    <row r="39" spans="1:14" ht="1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64"/>
      <c r="L39" s="65"/>
      <c r="M39" s="65"/>
      <c r="N39" s="23"/>
    </row>
    <row r="40" spans="1:14" ht="1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64"/>
      <c r="L40" s="65"/>
      <c r="M40" s="65"/>
      <c r="N40" s="23"/>
    </row>
    <row r="41" spans="1:14" ht="1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64"/>
      <c r="L41" s="65"/>
      <c r="M41" s="65"/>
      <c r="N41" s="23"/>
    </row>
    <row r="42" spans="1:14" ht="1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64"/>
      <c r="L42" s="65"/>
      <c r="M42" s="65"/>
      <c r="N42" s="23"/>
    </row>
    <row r="43" spans="1:14" ht="1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64"/>
      <c r="L43" s="65"/>
      <c r="M43" s="65"/>
      <c r="N43" s="23"/>
    </row>
    <row r="44" spans="1:14" ht="1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64"/>
      <c r="L44" s="65"/>
      <c r="M44" s="65"/>
      <c r="N44" s="23"/>
    </row>
    <row r="45" spans="1:14" ht="1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64"/>
      <c r="L45" s="65"/>
      <c r="M45" s="65"/>
      <c r="N45" s="23"/>
    </row>
    <row r="46" spans="1:13" ht="1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71"/>
      <c r="L46" s="65"/>
      <c r="M46" s="65"/>
    </row>
    <row r="47" spans="1:13" ht="1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1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</sheetData>
  <mergeCells count="4">
    <mergeCell ref="F3:G3"/>
    <mergeCell ref="A1:G1"/>
    <mergeCell ref="B3:C3"/>
    <mergeCell ref="D3:E3"/>
  </mergeCells>
  <hyperlinks>
    <hyperlink ref="A3" location="Indice!B6" display="Inicio"/>
    <hyperlink ref="G2" location="'pag 19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2005.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45"/>
  <sheetViews>
    <sheetView zoomScaleSheetLayoutView="100" workbookViewId="0" topLeftCell="A1">
      <selection activeCell="A1" sqref="A1:I1"/>
    </sheetView>
  </sheetViews>
  <sheetFormatPr defaultColWidth="12" defaultRowHeight="11.25"/>
  <cols>
    <col min="1" max="1" width="19.33203125" style="0" customWidth="1"/>
    <col min="2" max="2" width="10.5" style="0" customWidth="1"/>
    <col min="3" max="3" width="11.66015625" style="0" customWidth="1"/>
    <col min="4" max="4" width="10.5" style="0" customWidth="1"/>
    <col min="5" max="5" width="11.66015625" style="0" customWidth="1"/>
    <col min="6" max="6" width="10.5" style="0" customWidth="1"/>
    <col min="7" max="7" width="11.66015625" style="0" customWidth="1"/>
    <col min="8" max="8" width="10.5" style="23" customWidth="1"/>
    <col min="9" max="9" width="11.66015625" style="85" customWidth="1"/>
    <col min="11" max="11" width="22" style="0" bestFit="1" customWidth="1"/>
    <col min="12" max="13" width="5.83203125" style="0" bestFit="1" customWidth="1"/>
    <col min="14" max="14" width="7" style="0" bestFit="1" customWidth="1"/>
  </cols>
  <sheetData>
    <row r="1" spans="1:9" s="2" customFormat="1" ht="39.75" customHeight="1">
      <c r="A1" s="274" t="s">
        <v>147</v>
      </c>
      <c r="B1" s="274"/>
      <c r="C1" s="274"/>
      <c r="D1" s="274"/>
      <c r="E1" s="274"/>
      <c r="F1" s="274"/>
      <c r="G1" s="274"/>
      <c r="H1" s="274"/>
      <c r="I1" s="274"/>
    </row>
    <row r="2" spans="1:9" s="32" customFormat="1" ht="18" customHeight="1">
      <c r="A2" s="9" t="s">
        <v>26</v>
      </c>
      <c r="B2" s="17"/>
      <c r="C2" s="17"/>
      <c r="D2" s="17"/>
      <c r="E2" s="17"/>
      <c r="F2" s="17"/>
      <c r="G2" s="17"/>
      <c r="H2" s="75"/>
      <c r="I2" s="76"/>
    </row>
    <row r="3" spans="1:9" s="5" customFormat="1" ht="36" customHeight="1">
      <c r="A3" s="245" t="s">
        <v>215</v>
      </c>
      <c r="B3" s="265" t="s">
        <v>0</v>
      </c>
      <c r="C3" s="265"/>
      <c r="D3" s="265" t="s">
        <v>41</v>
      </c>
      <c r="E3" s="265"/>
      <c r="F3" s="265" t="s">
        <v>3</v>
      </c>
      <c r="G3" s="265"/>
      <c r="H3" s="265" t="s">
        <v>42</v>
      </c>
      <c r="I3" s="265"/>
    </row>
    <row r="4" spans="1:9" s="10" customFormat="1" ht="19.5" customHeight="1">
      <c r="A4" s="6"/>
      <c r="B4" s="7" t="s">
        <v>91</v>
      </c>
      <c r="C4" s="8" t="s">
        <v>5</v>
      </c>
      <c r="D4" s="7" t="s">
        <v>91</v>
      </c>
      <c r="E4" s="8" t="s">
        <v>5</v>
      </c>
      <c r="F4" s="7" t="s">
        <v>91</v>
      </c>
      <c r="G4" s="8" t="s">
        <v>5</v>
      </c>
      <c r="H4" s="7" t="s">
        <v>91</v>
      </c>
      <c r="I4" s="8" t="s">
        <v>5</v>
      </c>
    </row>
    <row r="5" spans="1:9" s="13" customFormat="1" ht="15" customHeight="1">
      <c r="A5" s="11" t="s">
        <v>6</v>
      </c>
      <c r="B5" s="12">
        <f>D5+F5+H5</f>
        <v>192589</v>
      </c>
      <c r="C5" s="12">
        <f aca="true" t="shared" si="0" ref="C5:C40">B5/$B$5*100</f>
        <v>100</v>
      </c>
      <c r="D5" s="12">
        <f>SUM(D6:D40)+SUM('pag 22'!D5:D18)</f>
        <v>34192</v>
      </c>
      <c r="E5" s="12">
        <f aca="true" t="shared" si="1" ref="E5:E40">D5/$D$5*100</f>
        <v>100</v>
      </c>
      <c r="F5" s="12">
        <f>SUM(F6:F40)+SUM('pag 22'!F5:F18)</f>
        <v>17357</v>
      </c>
      <c r="G5" s="12">
        <f aca="true" t="shared" si="2" ref="G5:G40">F5/$F$5*100</f>
        <v>100</v>
      </c>
      <c r="H5" s="12">
        <f>SUM(H6:H40)+SUM('pag 22'!H5:H18)</f>
        <v>141040</v>
      </c>
      <c r="I5" s="12">
        <f aca="true" t="shared" si="3" ref="I5:I40">H5/$H$5*100</f>
        <v>100</v>
      </c>
    </row>
    <row r="6" spans="1:9" ht="15" customHeight="1">
      <c r="A6" s="14" t="s">
        <v>43</v>
      </c>
      <c r="B6" s="18">
        <f>D6+F6+H6</f>
        <v>1091</v>
      </c>
      <c r="C6" s="50">
        <f t="shared" si="0"/>
        <v>0.5664913364730073</v>
      </c>
      <c r="D6" s="18">
        <v>118</v>
      </c>
      <c r="E6" s="50">
        <f t="shared" si="1"/>
        <v>0.3451099672437997</v>
      </c>
      <c r="F6" s="18">
        <v>25</v>
      </c>
      <c r="G6" s="50">
        <f t="shared" si="2"/>
        <v>0.1440341072766031</v>
      </c>
      <c r="H6" s="77">
        <v>948</v>
      </c>
      <c r="I6" s="50">
        <f t="shared" si="3"/>
        <v>0.6721497447532615</v>
      </c>
    </row>
    <row r="7" spans="1:9" ht="15" customHeight="1">
      <c r="A7" s="14" t="s">
        <v>44</v>
      </c>
      <c r="B7" s="18">
        <f aca="true" t="shared" si="4" ref="B7:B40">D7+F7+H7</f>
        <v>1782</v>
      </c>
      <c r="C7" s="50">
        <f t="shared" si="0"/>
        <v>0.9252864909210807</v>
      </c>
      <c r="D7" s="18">
        <v>351</v>
      </c>
      <c r="E7" s="50">
        <f t="shared" si="1"/>
        <v>1.0265559195133365</v>
      </c>
      <c r="F7" s="18">
        <v>205</v>
      </c>
      <c r="G7" s="50">
        <f t="shared" si="2"/>
        <v>1.1810796796681453</v>
      </c>
      <c r="H7" s="77">
        <v>1226</v>
      </c>
      <c r="I7" s="50">
        <f t="shared" si="3"/>
        <v>0.8692569483834373</v>
      </c>
    </row>
    <row r="8" spans="1:9" ht="15" customHeight="1">
      <c r="A8" s="14" t="s">
        <v>45</v>
      </c>
      <c r="B8" s="18">
        <f t="shared" si="4"/>
        <v>1463</v>
      </c>
      <c r="C8" s="50">
        <f t="shared" si="0"/>
        <v>0.7596487857561958</v>
      </c>
      <c r="D8" s="18">
        <v>230</v>
      </c>
      <c r="E8" s="50">
        <f t="shared" si="1"/>
        <v>0.6726719700514739</v>
      </c>
      <c r="F8" s="18">
        <v>179</v>
      </c>
      <c r="G8" s="50">
        <f t="shared" si="2"/>
        <v>1.0312842081004783</v>
      </c>
      <c r="H8" s="77">
        <v>1054</v>
      </c>
      <c r="I8" s="50">
        <f t="shared" si="3"/>
        <v>0.7473057288712422</v>
      </c>
    </row>
    <row r="9" spans="1:9" ht="15" customHeight="1">
      <c r="A9" s="14" t="s">
        <v>46</v>
      </c>
      <c r="B9" s="18">
        <f t="shared" si="4"/>
        <v>1636</v>
      </c>
      <c r="C9" s="50">
        <f t="shared" si="0"/>
        <v>0.8494773844819798</v>
      </c>
      <c r="D9" s="18">
        <v>392</v>
      </c>
      <c r="E9" s="50">
        <f t="shared" si="1"/>
        <v>1.1464670098268601</v>
      </c>
      <c r="F9" s="18">
        <v>315</v>
      </c>
      <c r="G9" s="50">
        <f t="shared" si="2"/>
        <v>1.814829751685199</v>
      </c>
      <c r="H9" s="77">
        <v>929</v>
      </c>
      <c r="I9" s="50">
        <f t="shared" si="3"/>
        <v>0.6586783891094725</v>
      </c>
    </row>
    <row r="10" spans="1:9" ht="15" customHeight="1">
      <c r="A10" s="14" t="s">
        <v>47</v>
      </c>
      <c r="B10" s="18">
        <f t="shared" si="4"/>
        <v>1156</v>
      </c>
      <c r="C10" s="50">
        <f t="shared" si="0"/>
        <v>0.600241966052059</v>
      </c>
      <c r="D10" s="18">
        <v>220</v>
      </c>
      <c r="E10" s="50">
        <f t="shared" si="1"/>
        <v>0.6434253626579317</v>
      </c>
      <c r="F10" s="18">
        <v>60</v>
      </c>
      <c r="G10" s="50">
        <f t="shared" si="2"/>
        <v>0.34568185746384744</v>
      </c>
      <c r="H10" s="77">
        <v>876</v>
      </c>
      <c r="I10" s="50">
        <f t="shared" si="3"/>
        <v>0.6211003970504821</v>
      </c>
    </row>
    <row r="11" spans="1:9" ht="22.5" customHeight="1">
      <c r="A11" s="17" t="s">
        <v>48</v>
      </c>
      <c r="B11" s="18">
        <f t="shared" si="4"/>
        <v>5492</v>
      </c>
      <c r="C11" s="50">
        <f t="shared" si="0"/>
        <v>2.851668579202343</v>
      </c>
      <c r="D11" s="18">
        <v>1049</v>
      </c>
      <c r="E11" s="50">
        <f t="shared" si="1"/>
        <v>3.0679691155825926</v>
      </c>
      <c r="F11" s="18">
        <v>321</v>
      </c>
      <c r="G11" s="50">
        <f t="shared" si="2"/>
        <v>1.8493979374315839</v>
      </c>
      <c r="H11" s="77">
        <v>4122</v>
      </c>
      <c r="I11" s="50">
        <f t="shared" si="3"/>
        <v>2.9225751559841178</v>
      </c>
    </row>
    <row r="12" spans="1:9" ht="15" customHeight="1">
      <c r="A12" s="17" t="s">
        <v>49</v>
      </c>
      <c r="B12" s="18">
        <f t="shared" si="4"/>
        <v>934</v>
      </c>
      <c r="C12" s="50">
        <f t="shared" si="0"/>
        <v>0.48497058502822066</v>
      </c>
      <c r="D12" s="18">
        <v>151</v>
      </c>
      <c r="E12" s="50">
        <f t="shared" si="1"/>
        <v>0.4416237716424895</v>
      </c>
      <c r="F12" s="18">
        <v>74</v>
      </c>
      <c r="G12" s="50">
        <f t="shared" si="2"/>
        <v>0.4263409575387451</v>
      </c>
      <c r="H12" s="77">
        <v>709</v>
      </c>
      <c r="I12" s="50">
        <f t="shared" si="3"/>
        <v>0.5026942711287578</v>
      </c>
    </row>
    <row r="13" spans="1:9" ht="15" customHeight="1">
      <c r="A13" s="17" t="s">
        <v>50</v>
      </c>
      <c r="B13" s="18">
        <f t="shared" si="4"/>
        <v>20550</v>
      </c>
      <c r="C13" s="50">
        <f t="shared" si="0"/>
        <v>10.67039135153098</v>
      </c>
      <c r="D13" s="18">
        <v>6229</v>
      </c>
      <c r="E13" s="50">
        <f t="shared" si="1"/>
        <v>18.21771174543753</v>
      </c>
      <c r="F13" s="18">
        <v>3176</v>
      </c>
      <c r="G13" s="50">
        <f t="shared" si="2"/>
        <v>18.298092988419658</v>
      </c>
      <c r="H13" s="77">
        <v>11145</v>
      </c>
      <c r="I13" s="50">
        <f t="shared" si="3"/>
        <v>7.902013613159388</v>
      </c>
    </row>
    <row r="14" spans="1:9" ht="15" customHeight="1">
      <c r="A14" s="17" t="s">
        <v>51</v>
      </c>
      <c r="B14" s="18">
        <f t="shared" si="4"/>
        <v>4427</v>
      </c>
      <c r="C14" s="50">
        <f t="shared" si="0"/>
        <v>2.2986774945609563</v>
      </c>
      <c r="D14" s="18">
        <v>383</v>
      </c>
      <c r="E14" s="50">
        <f t="shared" si="1"/>
        <v>1.120145063172672</v>
      </c>
      <c r="F14" s="18">
        <v>137</v>
      </c>
      <c r="G14" s="50">
        <f t="shared" si="2"/>
        <v>0.7893069078757851</v>
      </c>
      <c r="H14" s="77">
        <v>3907</v>
      </c>
      <c r="I14" s="50">
        <f t="shared" si="3"/>
        <v>2.770136131593874</v>
      </c>
    </row>
    <row r="15" spans="1:9" ht="15" customHeight="1">
      <c r="A15" s="17" t="s">
        <v>52</v>
      </c>
      <c r="B15" s="18">
        <f t="shared" si="4"/>
        <v>2912</v>
      </c>
      <c r="C15" s="50">
        <f t="shared" si="0"/>
        <v>1.512028205141519</v>
      </c>
      <c r="D15" s="18">
        <v>483</v>
      </c>
      <c r="E15" s="50">
        <f t="shared" si="1"/>
        <v>1.4126111371080954</v>
      </c>
      <c r="F15" s="18">
        <v>177</v>
      </c>
      <c r="G15" s="50">
        <f t="shared" si="2"/>
        <v>1.01976147951835</v>
      </c>
      <c r="H15" s="77">
        <v>2252</v>
      </c>
      <c r="I15" s="50">
        <f t="shared" si="3"/>
        <v>1.596710153148043</v>
      </c>
    </row>
    <row r="16" spans="1:9" ht="15" customHeight="1">
      <c r="A16" s="17" t="s">
        <v>53</v>
      </c>
      <c r="B16" s="18">
        <f t="shared" si="4"/>
        <v>2609</v>
      </c>
      <c r="C16" s="50">
        <f t="shared" si="0"/>
        <v>1.3546983472576315</v>
      </c>
      <c r="D16" s="18">
        <v>417</v>
      </c>
      <c r="E16" s="50">
        <f t="shared" si="1"/>
        <v>1.219583528310716</v>
      </c>
      <c r="F16" s="18">
        <v>162</v>
      </c>
      <c r="G16" s="50">
        <f t="shared" si="2"/>
        <v>0.9333410151523881</v>
      </c>
      <c r="H16" s="77">
        <v>2030</v>
      </c>
      <c r="I16" s="50">
        <f t="shared" si="3"/>
        <v>1.4393079977311403</v>
      </c>
    </row>
    <row r="17" spans="1:9" ht="22.5" customHeight="1">
      <c r="A17" s="17" t="s">
        <v>54</v>
      </c>
      <c r="B17" s="18">
        <f t="shared" si="4"/>
        <v>2725</v>
      </c>
      <c r="C17" s="50">
        <f t="shared" si="0"/>
        <v>1.4149302400448622</v>
      </c>
      <c r="D17" s="18">
        <v>248</v>
      </c>
      <c r="E17" s="50">
        <f t="shared" si="1"/>
        <v>0.7253158633598502</v>
      </c>
      <c r="F17" s="18">
        <v>1435</v>
      </c>
      <c r="G17" s="50">
        <f t="shared" si="2"/>
        <v>8.267557757677018</v>
      </c>
      <c r="H17" s="77">
        <v>1042</v>
      </c>
      <c r="I17" s="50">
        <f t="shared" si="3"/>
        <v>0.7387975042541123</v>
      </c>
    </row>
    <row r="18" spans="1:9" ht="15" customHeight="1">
      <c r="A18" s="17" t="s">
        <v>55</v>
      </c>
      <c r="B18" s="18">
        <f t="shared" si="4"/>
        <v>3659</v>
      </c>
      <c r="C18" s="50">
        <f t="shared" si="0"/>
        <v>1.8999008250730829</v>
      </c>
      <c r="D18" s="18">
        <v>525</v>
      </c>
      <c r="E18" s="50">
        <f t="shared" si="1"/>
        <v>1.5354468881609733</v>
      </c>
      <c r="F18" s="18">
        <v>469</v>
      </c>
      <c r="G18" s="50">
        <f t="shared" si="2"/>
        <v>2.702079852509074</v>
      </c>
      <c r="H18" s="77">
        <v>2665</v>
      </c>
      <c r="I18" s="50">
        <f t="shared" si="3"/>
        <v>1.88953488372093</v>
      </c>
    </row>
    <row r="19" spans="1:9" ht="15" customHeight="1">
      <c r="A19" s="17" t="s">
        <v>56</v>
      </c>
      <c r="B19" s="18">
        <f t="shared" si="4"/>
        <v>6625</v>
      </c>
      <c r="C19" s="50">
        <f t="shared" si="0"/>
        <v>3.439968014787968</v>
      </c>
      <c r="D19" s="18">
        <v>964</v>
      </c>
      <c r="E19" s="50">
        <f t="shared" si="1"/>
        <v>2.8193729527374827</v>
      </c>
      <c r="F19" s="18">
        <v>533</v>
      </c>
      <c r="G19" s="50">
        <f t="shared" si="2"/>
        <v>3.070807167137178</v>
      </c>
      <c r="H19" s="77">
        <v>5128</v>
      </c>
      <c r="I19" s="50">
        <f t="shared" si="3"/>
        <v>3.6358479863868407</v>
      </c>
    </row>
    <row r="20" spans="1:9" ht="15" customHeight="1">
      <c r="A20" s="17" t="s">
        <v>57</v>
      </c>
      <c r="B20" s="18">
        <f t="shared" si="4"/>
        <v>1708</v>
      </c>
      <c r="C20" s="50">
        <f t="shared" si="0"/>
        <v>0.8868626972464679</v>
      </c>
      <c r="D20" s="18">
        <v>264</v>
      </c>
      <c r="E20" s="50">
        <f t="shared" si="1"/>
        <v>0.772110435189518</v>
      </c>
      <c r="F20" s="18">
        <v>157</v>
      </c>
      <c r="G20" s="50">
        <f t="shared" si="2"/>
        <v>0.9045341936970674</v>
      </c>
      <c r="H20" s="77">
        <v>1287</v>
      </c>
      <c r="I20" s="50">
        <f t="shared" si="3"/>
        <v>0.9125070901871809</v>
      </c>
    </row>
    <row r="21" spans="1:9" ht="15" customHeight="1">
      <c r="A21" s="17" t="s">
        <v>58</v>
      </c>
      <c r="B21" s="18">
        <f t="shared" si="4"/>
        <v>2510</v>
      </c>
      <c r="C21" s="50">
        <f t="shared" si="0"/>
        <v>1.3032935422064604</v>
      </c>
      <c r="D21" s="18">
        <v>246</v>
      </c>
      <c r="E21" s="50">
        <f t="shared" si="1"/>
        <v>0.7194665418811418</v>
      </c>
      <c r="F21" s="18">
        <v>568</v>
      </c>
      <c r="G21" s="50">
        <f t="shared" si="2"/>
        <v>3.2724549173244224</v>
      </c>
      <c r="H21" s="77">
        <v>1696</v>
      </c>
      <c r="I21" s="50">
        <f t="shared" si="3"/>
        <v>1.2024957458876915</v>
      </c>
    </row>
    <row r="22" spans="1:9" ht="15" customHeight="1">
      <c r="A22" s="17" t="s">
        <v>59</v>
      </c>
      <c r="B22" s="18">
        <f t="shared" si="4"/>
        <v>1103</v>
      </c>
      <c r="C22" s="50">
        <f t="shared" si="0"/>
        <v>0.5727222219337553</v>
      </c>
      <c r="D22" s="18">
        <v>247</v>
      </c>
      <c r="E22" s="50">
        <f t="shared" si="1"/>
        <v>0.7223912026204959</v>
      </c>
      <c r="F22" s="18">
        <v>117</v>
      </c>
      <c r="G22" s="50">
        <f t="shared" si="2"/>
        <v>0.6740796220545026</v>
      </c>
      <c r="H22" s="77">
        <v>739</v>
      </c>
      <c r="I22" s="50">
        <f t="shared" si="3"/>
        <v>0.5239648326715824</v>
      </c>
    </row>
    <row r="23" spans="1:9" ht="22.5" customHeight="1">
      <c r="A23" s="17" t="s">
        <v>60</v>
      </c>
      <c r="B23" s="18">
        <f t="shared" si="4"/>
        <v>3928</v>
      </c>
      <c r="C23" s="50">
        <f t="shared" si="0"/>
        <v>2.0395765074848513</v>
      </c>
      <c r="D23" s="18">
        <v>1101</v>
      </c>
      <c r="E23" s="50">
        <f t="shared" si="1"/>
        <v>3.2200514740290127</v>
      </c>
      <c r="F23" s="18">
        <v>519</v>
      </c>
      <c r="G23" s="50">
        <f t="shared" si="2"/>
        <v>2.9901480670622806</v>
      </c>
      <c r="H23" s="77">
        <v>2308</v>
      </c>
      <c r="I23" s="50">
        <f t="shared" si="3"/>
        <v>1.636415201361316</v>
      </c>
    </row>
    <row r="24" spans="1:9" ht="15" customHeight="1">
      <c r="A24" s="17" t="s">
        <v>61</v>
      </c>
      <c r="B24" s="18">
        <f t="shared" si="4"/>
        <v>6740</v>
      </c>
      <c r="C24" s="50">
        <f t="shared" si="0"/>
        <v>3.4996806671201366</v>
      </c>
      <c r="D24" s="18">
        <v>410</v>
      </c>
      <c r="E24" s="50">
        <f t="shared" si="1"/>
        <v>1.1991109031352363</v>
      </c>
      <c r="F24" s="18">
        <v>475</v>
      </c>
      <c r="G24" s="50">
        <f t="shared" si="2"/>
        <v>2.7366480382554585</v>
      </c>
      <c r="H24" s="77">
        <v>5855</v>
      </c>
      <c r="I24" s="50">
        <f t="shared" si="3"/>
        <v>4.151304594441293</v>
      </c>
    </row>
    <row r="25" spans="1:9" ht="15" customHeight="1">
      <c r="A25" s="17" t="s">
        <v>62</v>
      </c>
      <c r="B25" s="18">
        <f t="shared" si="4"/>
        <v>3615</v>
      </c>
      <c r="C25" s="50">
        <f t="shared" si="0"/>
        <v>1.8770542450503402</v>
      </c>
      <c r="D25" s="18">
        <v>644</v>
      </c>
      <c r="E25" s="50">
        <f t="shared" si="1"/>
        <v>1.8834815161441272</v>
      </c>
      <c r="F25" s="18">
        <v>90</v>
      </c>
      <c r="G25" s="50">
        <f t="shared" si="2"/>
        <v>0.5185227861957712</v>
      </c>
      <c r="H25" s="77">
        <v>2881</v>
      </c>
      <c r="I25" s="50">
        <f t="shared" si="3"/>
        <v>2.0426829268292686</v>
      </c>
    </row>
    <row r="26" spans="1:9" ht="15" customHeight="1">
      <c r="A26" s="17" t="s">
        <v>63</v>
      </c>
      <c r="B26" s="18">
        <f t="shared" si="4"/>
        <v>831</v>
      </c>
      <c r="C26" s="50">
        <f t="shared" si="0"/>
        <v>0.43148881815680024</v>
      </c>
      <c r="D26" s="18">
        <v>189</v>
      </c>
      <c r="E26" s="50">
        <f t="shared" si="1"/>
        <v>0.5527608797379504</v>
      </c>
      <c r="F26" s="18">
        <v>78</v>
      </c>
      <c r="G26" s="50">
        <f t="shared" si="2"/>
        <v>0.44938641470300167</v>
      </c>
      <c r="H26" s="77">
        <v>564</v>
      </c>
      <c r="I26" s="50">
        <f t="shared" si="3"/>
        <v>0.39988655700510495</v>
      </c>
    </row>
    <row r="27" spans="1:9" ht="15" customHeight="1">
      <c r="A27" s="17" t="s">
        <v>64</v>
      </c>
      <c r="B27" s="18">
        <f t="shared" si="4"/>
        <v>5477</v>
      </c>
      <c r="C27" s="50">
        <f t="shared" si="0"/>
        <v>2.8438799723764077</v>
      </c>
      <c r="D27" s="18">
        <v>1423</v>
      </c>
      <c r="E27" s="50">
        <f t="shared" si="1"/>
        <v>4.161792232101076</v>
      </c>
      <c r="F27" s="18">
        <v>578</v>
      </c>
      <c r="G27" s="50">
        <f t="shared" si="2"/>
        <v>3.330068560235064</v>
      </c>
      <c r="H27" s="77">
        <v>3476</v>
      </c>
      <c r="I27" s="50">
        <f t="shared" si="3"/>
        <v>2.464549064095292</v>
      </c>
    </row>
    <row r="28" spans="1:9" ht="15" customHeight="1">
      <c r="A28" s="17" t="s">
        <v>65</v>
      </c>
      <c r="B28" s="18">
        <f t="shared" si="4"/>
        <v>3395</v>
      </c>
      <c r="C28" s="50">
        <f t="shared" si="0"/>
        <v>1.7628213449366266</v>
      </c>
      <c r="D28" s="18">
        <v>375</v>
      </c>
      <c r="E28" s="50">
        <f t="shared" si="1"/>
        <v>1.0967477772578382</v>
      </c>
      <c r="F28" s="18">
        <v>234</v>
      </c>
      <c r="G28" s="50">
        <f t="shared" si="2"/>
        <v>1.3481592441090051</v>
      </c>
      <c r="H28" s="77">
        <v>2786</v>
      </c>
      <c r="I28" s="50">
        <f t="shared" si="3"/>
        <v>1.975326148610323</v>
      </c>
    </row>
    <row r="29" spans="1:9" ht="22.5" customHeight="1">
      <c r="A29" s="17" t="s">
        <v>66</v>
      </c>
      <c r="B29" s="18">
        <f t="shared" si="4"/>
        <v>10371</v>
      </c>
      <c r="C29" s="50">
        <f t="shared" si="0"/>
        <v>5.3850427594514745</v>
      </c>
      <c r="D29" s="18">
        <v>7366</v>
      </c>
      <c r="E29" s="50">
        <f t="shared" si="1"/>
        <v>21.543051006083296</v>
      </c>
      <c r="F29" s="18">
        <v>160</v>
      </c>
      <c r="G29" s="50">
        <f t="shared" si="2"/>
        <v>0.9218182865702598</v>
      </c>
      <c r="H29" s="77">
        <v>2845</v>
      </c>
      <c r="I29" s="50">
        <f t="shared" si="3"/>
        <v>2.017158252977879</v>
      </c>
    </row>
    <row r="30" spans="1:9" ht="15" customHeight="1">
      <c r="A30" s="17" t="s">
        <v>67</v>
      </c>
      <c r="B30" s="18">
        <f t="shared" si="4"/>
        <v>6878</v>
      </c>
      <c r="C30" s="50">
        <f t="shared" si="0"/>
        <v>3.5713358499187384</v>
      </c>
      <c r="D30" s="18">
        <v>361</v>
      </c>
      <c r="E30" s="50">
        <f t="shared" si="1"/>
        <v>1.055802526906879</v>
      </c>
      <c r="F30" s="18">
        <v>125</v>
      </c>
      <c r="G30" s="50">
        <f t="shared" si="2"/>
        <v>0.7201705363830155</v>
      </c>
      <c r="H30" s="77">
        <v>6392</v>
      </c>
      <c r="I30" s="50">
        <f t="shared" si="3"/>
        <v>4.532047646057856</v>
      </c>
    </row>
    <row r="31" spans="1:9" ht="15" customHeight="1">
      <c r="A31" s="17" t="s">
        <v>68</v>
      </c>
      <c r="B31" s="18">
        <f t="shared" si="4"/>
        <v>865</v>
      </c>
      <c r="C31" s="50">
        <f t="shared" si="0"/>
        <v>0.44914299362891963</v>
      </c>
      <c r="D31" s="18">
        <v>156</v>
      </c>
      <c r="E31" s="50">
        <f t="shared" si="1"/>
        <v>0.4562470753392607</v>
      </c>
      <c r="F31" s="18">
        <v>69</v>
      </c>
      <c r="G31" s="50">
        <f t="shared" si="2"/>
        <v>0.3975341360834246</v>
      </c>
      <c r="H31" s="77">
        <v>640</v>
      </c>
      <c r="I31" s="50">
        <f t="shared" si="3"/>
        <v>0.45377197958026094</v>
      </c>
    </row>
    <row r="32" spans="1:9" ht="15" customHeight="1">
      <c r="A32" s="17" t="s">
        <v>69</v>
      </c>
      <c r="B32" s="18">
        <f t="shared" si="4"/>
        <v>13658</v>
      </c>
      <c r="C32" s="50">
        <f t="shared" si="0"/>
        <v>7.091786135241369</v>
      </c>
      <c r="D32" s="18">
        <v>1814</v>
      </c>
      <c r="E32" s="50">
        <f t="shared" si="1"/>
        <v>5.305334581188583</v>
      </c>
      <c r="F32" s="18">
        <v>869</v>
      </c>
      <c r="G32" s="50">
        <f t="shared" si="2"/>
        <v>5.006625568934724</v>
      </c>
      <c r="H32" s="77">
        <v>10975</v>
      </c>
      <c r="I32" s="50">
        <f t="shared" si="3"/>
        <v>7.781480431083381</v>
      </c>
    </row>
    <row r="33" spans="1:9" ht="15" customHeight="1">
      <c r="A33" s="17" t="s">
        <v>70</v>
      </c>
      <c r="B33" s="18">
        <f t="shared" si="4"/>
        <v>2448</v>
      </c>
      <c r="C33" s="50">
        <f t="shared" si="0"/>
        <v>1.2711006339925957</v>
      </c>
      <c r="D33" s="18">
        <v>666</v>
      </c>
      <c r="E33" s="50">
        <f t="shared" si="1"/>
        <v>1.9478240524099206</v>
      </c>
      <c r="F33" s="18">
        <v>174</v>
      </c>
      <c r="G33" s="50">
        <f t="shared" si="2"/>
        <v>1.0024773866451575</v>
      </c>
      <c r="H33" s="77">
        <v>1608</v>
      </c>
      <c r="I33" s="50">
        <f t="shared" si="3"/>
        <v>1.1401020986954056</v>
      </c>
    </row>
    <row r="34" spans="1:9" ht="15" customHeight="1">
      <c r="A34" s="17" t="s">
        <v>71</v>
      </c>
      <c r="B34" s="18">
        <f t="shared" si="4"/>
        <v>2072</v>
      </c>
      <c r="C34" s="50">
        <f t="shared" si="0"/>
        <v>1.0758662228891578</v>
      </c>
      <c r="D34" s="18">
        <v>350</v>
      </c>
      <c r="E34" s="50">
        <f t="shared" si="1"/>
        <v>1.0236312587739822</v>
      </c>
      <c r="F34" s="18">
        <v>182</v>
      </c>
      <c r="G34" s="50">
        <f t="shared" si="2"/>
        <v>1.0485683009736706</v>
      </c>
      <c r="H34" s="77">
        <v>1540</v>
      </c>
      <c r="I34" s="50">
        <f t="shared" si="3"/>
        <v>1.0918888258650028</v>
      </c>
    </row>
    <row r="35" spans="1:9" ht="22.5" customHeight="1">
      <c r="A35" s="17" t="s">
        <v>72</v>
      </c>
      <c r="B35" s="18">
        <f t="shared" si="4"/>
        <v>11574</v>
      </c>
      <c r="C35" s="50">
        <f t="shared" si="0"/>
        <v>6.009689026891463</v>
      </c>
      <c r="D35" s="18">
        <v>1071</v>
      </c>
      <c r="E35" s="50">
        <f t="shared" si="1"/>
        <v>3.132311651848386</v>
      </c>
      <c r="F35" s="18">
        <v>190</v>
      </c>
      <c r="G35" s="50">
        <f t="shared" si="2"/>
        <v>1.0946592153021837</v>
      </c>
      <c r="H35" s="77">
        <v>10313</v>
      </c>
      <c r="I35" s="50">
        <f t="shared" si="3"/>
        <v>7.312110039705049</v>
      </c>
    </row>
    <row r="36" spans="1:12" ht="15" customHeight="1">
      <c r="A36" s="17" t="s">
        <v>73</v>
      </c>
      <c r="B36" s="18">
        <f t="shared" si="4"/>
        <v>1060</v>
      </c>
      <c r="C36" s="50">
        <f t="shared" si="0"/>
        <v>0.5503948823660749</v>
      </c>
      <c r="D36" s="18">
        <v>202</v>
      </c>
      <c r="E36" s="50">
        <f t="shared" si="1"/>
        <v>0.5907814693495554</v>
      </c>
      <c r="F36" s="18">
        <v>72</v>
      </c>
      <c r="G36" s="50">
        <f t="shared" si="2"/>
        <v>0.4148182289566169</v>
      </c>
      <c r="H36" s="215">
        <v>786</v>
      </c>
      <c r="I36" s="50">
        <f t="shared" si="3"/>
        <v>0.557288712422008</v>
      </c>
      <c r="J36" s="17"/>
      <c r="K36" s="17"/>
      <c r="L36" s="17"/>
    </row>
    <row r="37" spans="1:12" ht="15" customHeight="1">
      <c r="A37" s="17" t="s">
        <v>74</v>
      </c>
      <c r="B37" s="18">
        <f t="shared" si="4"/>
        <v>2687</v>
      </c>
      <c r="C37" s="50">
        <f t="shared" si="0"/>
        <v>1.3951991027524935</v>
      </c>
      <c r="D37" s="18">
        <v>430</v>
      </c>
      <c r="E37" s="50">
        <f t="shared" si="1"/>
        <v>1.257604117922321</v>
      </c>
      <c r="F37" s="18">
        <v>218</v>
      </c>
      <c r="G37" s="50">
        <f t="shared" si="2"/>
        <v>1.255977415451979</v>
      </c>
      <c r="H37" s="215">
        <v>2039</v>
      </c>
      <c r="I37" s="50">
        <f t="shared" si="3"/>
        <v>1.4456891661939875</v>
      </c>
      <c r="J37" s="17"/>
      <c r="K37" s="17"/>
      <c r="L37" s="17"/>
    </row>
    <row r="38" spans="1:12" ht="15" customHeight="1">
      <c r="A38" s="17" t="s">
        <v>75</v>
      </c>
      <c r="B38" s="18">
        <f t="shared" si="4"/>
        <v>1966</v>
      </c>
      <c r="C38" s="50">
        <f t="shared" si="0"/>
        <v>1.0208267346525504</v>
      </c>
      <c r="D38" s="18">
        <v>186</v>
      </c>
      <c r="E38" s="50">
        <f t="shared" si="1"/>
        <v>0.5439868975198877</v>
      </c>
      <c r="F38" s="18">
        <v>82</v>
      </c>
      <c r="G38" s="50">
        <f t="shared" si="2"/>
        <v>0.47243187186725816</v>
      </c>
      <c r="H38" s="215">
        <v>1698</v>
      </c>
      <c r="I38" s="50">
        <f t="shared" si="3"/>
        <v>1.2039137833238798</v>
      </c>
      <c r="J38" s="17"/>
      <c r="K38" s="17"/>
      <c r="L38" s="17"/>
    </row>
    <row r="39" spans="1:12" ht="15" customHeight="1">
      <c r="A39" s="17" t="s">
        <v>76</v>
      </c>
      <c r="B39" s="18">
        <f t="shared" si="4"/>
        <v>689</v>
      </c>
      <c r="C39" s="50">
        <f t="shared" si="0"/>
        <v>0.35775667353794866</v>
      </c>
      <c r="D39" s="18">
        <v>79</v>
      </c>
      <c r="E39" s="50">
        <f t="shared" si="1"/>
        <v>0.23104819840898458</v>
      </c>
      <c r="F39" s="18">
        <v>29</v>
      </c>
      <c r="G39" s="50">
        <f t="shared" si="2"/>
        <v>0.1670795644408596</v>
      </c>
      <c r="H39" s="215">
        <v>581</v>
      </c>
      <c r="I39" s="50">
        <f t="shared" si="3"/>
        <v>0.4119398752127056</v>
      </c>
      <c r="J39" s="17"/>
      <c r="K39" s="17"/>
      <c r="L39" s="17"/>
    </row>
    <row r="40" spans="1:12" ht="15" customHeight="1">
      <c r="A40" s="51" t="s">
        <v>77</v>
      </c>
      <c r="B40" s="52">
        <f t="shared" si="4"/>
        <v>1385</v>
      </c>
      <c r="C40" s="53">
        <f t="shared" si="0"/>
        <v>0.7191480302613338</v>
      </c>
      <c r="D40" s="52">
        <v>330</v>
      </c>
      <c r="E40" s="53">
        <f t="shared" si="1"/>
        <v>0.9651380439868975</v>
      </c>
      <c r="F40" s="52">
        <v>97</v>
      </c>
      <c r="G40" s="53">
        <f t="shared" si="2"/>
        <v>0.5588523362332201</v>
      </c>
      <c r="H40" s="220">
        <v>958</v>
      </c>
      <c r="I40" s="53">
        <f t="shared" si="3"/>
        <v>0.6792399319342031</v>
      </c>
      <c r="J40" s="17"/>
      <c r="K40" s="17"/>
      <c r="L40" s="17"/>
    </row>
    <row r="41" spans="1:12" ht="15" customHeight="1">
      <c r="A41" s="17"/>
      <c r="B41" s="78"/>
      <c r="C41" s="17"/>
      <c r="D41" s="78"/>
      <c r="E41" s="17"/>
      <c r="F41" s="78"/>
      <c r="G41" s="79"/>
      <c r="H41" s="17"/>
      <c r="I41" s="263" t="s">
        <v>78</v>
      </c>
      <c r="J41" s="17"/>
      <c r="K41" s="17"/>
      <c r="L41" s="17"/>
    </row>
    <row r="42" spans="1:12" s="13" customFormat="1" ht="15" customHeight="1">
      <c r="A42" s="80"/>
      <c r="B42" s="81"/>
      <c r="C42" s="81"/>
      <c r="D42" s="81"/>
      <c r="E42" s="82"/>
      <c r="F42" s="81"/>
      <c r="G42" s="82"/>
      <c r="H42" s="17"/>
      <c r="I42" s="17"/>
      <c r="J42" s="139"/>
      <c r="K42" s="139"/>
      <c r="L42" s="139"/>
    </row>
    <row r="43" spans="1:12" ht="15" customHeight="1">
      <c r="A43" s="14"/>
      <c r="B43" s="38"/>
      <c r="C43" s="83"/>
      <c r="D43" s="38"/>
      <c r="E43" s="24"/>
      <c r="F43" s="38"/>
      <c r="G43" s="24"/>
      <c r="H43" s="17"/>
      <c r="I43" s="17"/>
      <c r="J43" s="17"/>
      <c r="K43" s="17"/>
      <c r="L43" s="17"/>
    </row>
    <row r="44" spans="1:12" ht="15" customHeight="1">
      <c r="A44" s="14"/>
      <c r="B44" s="38"/>
      <c r="C44" s="83"/>
      <c r="D44" s="38"/>
      <c r="E44" s="24"/>
      <c r="F44" s="38"/>
      <c r="G44" s="24"/>
      <c r="H44" s="17"/>
      <c r="I44" s="17"/>
      <c r="J44" s="17"/>
      <c r="K44" s="17"/>
      <c r="L44" s="17"/>
    </row>
    <row r="45" spans="1:12" ht="15" customHeight="1">
      <c r="A45" s="17"/>
      <c r="B45" s="17"/>
      <c r="C45" s="17"/>
      <c r="D45" s="17"/>
      <c r="E45" s="17"/>
      <c r="F45" s="17"/>
      <c r="G45" s="17"/>
      <c r="H45" s="78"/>
      <c r="I45" s="84"/>
      <c r="J45" s="17"/>
      <c r="K45" s="17"/>
      <c r="L45" s="17"/>
    </row>
    <row r="46" ht="15" customHeight="1"/>
    <row r="47" ht="15" customHeight="1"/>
  </sheetData>
  <mergeCells count="5">
    <mergeCell ref="B3:C3"/>
    <mergeCell ref="D3:E3"/>
    <mergeCell ref="A1:I1"/>
    <mergeCell ref="H3:I3"/>
    <mergeCell ref="F3:G3"/>
  </mergeCells>
  <hyperlinks>
    <hyperlink ref="A3" location="Indice!B6" display="Inicio"/>
    <hyperlink ref="I41" location="'pag 22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2005.&amp;R&amp;9&amp;P+8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5"/>
  <sheetViews>
    <sheetView zoomScaleSheetLayoutView="100" workbookViewId="0" topLeftCell="A1">
      <selection activeCell="A1" sqref="A1:I1"/>
    </sheetView>
  </sheetViews>
  <sheetFormatPr defaultColWidth="12" defaultRowHeight="11.25"/>
  <cols>
    <col min="1" max="1" width="19.33203125" style="0" customWidth="1"/>
    <col min="2" max="2" width="10.5" style="0" customWidth="1"/>
    <col min="3" max="3" width="11.66015625" style="0" customWidth="1"/>
    <col min="4" max="4" width="10.5" style="0" customWidth="1"/>
    <col min="5" max="5" width="11.66015625" style="0" customWidth="1"/>
    <col min="6" max="6" width="10.5" style="0" customWidth="1"/>
    <col min="7" max="7" width="11.66015625" style="0" customWidth="1"/>
    <col min="8" max="8" width="10.5" style="23" customWidth="1"/>
    <col min="9" max="9" width="11.66015625" style="85" customWidth="1"/>
    <col min="11" max="11" width="23.5" style="0" bestFit="1" customWidth="1"/>
    <col min="12" max="12" width="4.66015625" style="0" bestFit="1" customWidth="1"/>
    <col min="13" max="13" width="5.83203125" style="0" bestFit="1" customWidth="1"/>
    <col min="14" max="14" width="7" style="0" bestFit="1" customWidth="1"/>
  </cols>
  <sheetData>
    <row r="1" spans="1:9" s="2" customFormat="1" ht="39.75" customHeight="1">
      <c r="A1" s="274" t="s">
        <v>147</v>
      </c>
      <c r="B1" s="274"/>
      <c r="C1" s="274"/>
      <c r="D1" s="274"/>
      <c r="E1" s="274"/>
      <c r="F1" s="274"/>
      <c r="G1" s="274"/>
      <c r="H1" s="274"/>
      <c r="I1" s="274"/>
    </row>
    <row r="2" spans="1:9" s="32" customFormat="1" ht="18" customHeight="1">
      <c r="A2" s="9" t="s">
        <v>26</v>
      </c>
      <c r="B2" s="17"/>
      <c r="C2" s="17"/>
      <c r="D2" s="17"/>
      <c r="E2" s="17"/>
      <c r="F2" s="17"/>
      <c r="G2" s="17"/>
      <c r="H2" s="75"/>
      <c r="I2" s="264" t="s">
        <v>79</v>
      </c>
    </row>
    <row r="3" spans="1:9" s="5" customFormat="1" ht="36" customHeight="1">
      <c r="A3" s="245" t="s">
        <v>215</v>
      </c>
      <c r="B3" s="265" t="s">
        <v>0</v>
      </c>
      <c r="C3" s="265"/>
      <c r="D3" s="265" t="s">
        <v>41</v>
      </c>
      <c r="E3" s="265"/>
      <c r="F3" s="265" t="s">
        <v>3</v>
      </c>
      <c r="G3" s="265"/>
      <c r="H3" s="265" t="s">
        <v>42</v>
      </c>
      <c r="I3" s="265"/>
    </row>
    <row r="4" spans="1:9" s="10" customFormat="1" ht="19.5" customHeight="1">
      <c r="A4" s="58"/>
      <c r="B4" s="59" t="s">
        <v>91</v>
      </c>
      <c r="C4" s="60" t="s">
        <v>5</v>
      </c>
      <c r="D4" s="61" t="s">
        <v>91</v>
      </c>
      <c r="E4" s="60" t="s">
        <v>5</v>
      </c>
      <c r="F4" s="61" t="s">
        <v>91</v>
      </c>
      <c r="G4" s="60" t="s">
        <v>5</v>
      </c>
      <c r="H4" s="61" t="s">
        <v>91</v>
      </c>
      <c r="I4" s="60" t="s">
        <v>5</v>
      </c>
    </row>
    <row r="5" spans="1:9" ht="15" customHeight="1">
      <c r="A5" s="17" t="s">
        <v>80</v>
      </c>
      <c r="B5" s="86">
        <f>D5+F5+H5</f>
        <v>2867</v>
      </c>
      <c r="C5" s="87">
        <f>B5/'pag 21'!B$5*100</f>
        <v>1.488662384663714</v>
      </c>
      <c r="D5" s="86">
        <v>397</v>
      </c>
      <c r="E5" s="87">
        <f>D5/'pag 21'!D$5*100</f>
        <v>1.1610903135236312</v>
      </c>
      <c r="F5" s="86">
        <v>165</v>
      </c>
      <c r="G5" s="87">
        <f>F5/'pag 21'!F$5*100</f>
        <v>0.9506251080255804</v>
      </c>
      <c r="H5" s="88">
        <v>2305</v>
      </c>
      <c r="I5" s="87">
        <f>H5/'pag 21'!H$5*100</f>
        <v>1.6342881452070337</v>
      </c>
    </row>
    <row r="6" spans="1:9" ht="15" customHeight="1">
      <c r="A6" s="14" t="s">
        <v>81</v>
      </c>
      <c r="B6" s="18">
        <f aca="true" t="shared" si="0" ref="B6:B18">D6+F6+H6</f>
        <v>510</v>
      </c>
      <c r="C6" s="50">
        <f>B6/'pag 21'!B$5*100</f>
        <v>0.26481263208179073</v>
      </c>
      <c r="D6" s="18">
        <v>62</v>
      </c>
      <c r="E6" s="50">
        <f>D6/'pag 21'!D$5*100</f>
        <v>0.18132896583996255</v>
      </c>
      <c r="F6" s="18">
        <v>28</v>
      </c>
      <c r="G6" s="50">
        <f>F6/'pag 21'!F$5*100</f>
        <v>0.16131820014979548</v>
      </c>
      <c r="H6" s="77">
        <v>420</v>
      </c>
      <c r="I6" s="50">
        <f>H6/'pag 21'!H$5*100</f>
        <v>0.29778786159954623</v>
      </c>
    </row>
    <row r="7" spans="1:9" ht="15" customHeight="1">
      <c r="A7" s="14" t="s">
        <v>29</v>
      </c>
      <c r="B7" s="18">
        <f t="shared" si="0"/>
        <v>2022</v>
      </c>
      <c r="C7" s="50">
        <f>B7/'pag 21'!B$5*100</f>
        <v>1.049904200136041</v>
      </c>
      <c r="D7" s="18">
        <v>263</v>
      </c>
      <c r="E7" s="50">
        <f>D7/'pag 21'!D$5*100</f>
        <v>0.7691857744501638</v>
      </c>
      <c r="F7" s="18">
        <v>72</v>
      </c>
      <c r="G7" s="50">
        <f>F7/'pag 21'!F$5*100</f>
        <v>0.4148182289566169</v>
      </c>
      <c r="H7" s="77">
        <v>1687</v>
      </c>
      <c r="I7" s="50">
        <f>H7/'pag 21'!H$5*100</f>
        <v>1.196114577424844</v>
      </c>
    </row>
    <row r="8" spans="1:9" ht="15" customHeight="1">
      <c r="A8" s="14" t="s">
        <v>82</v>
      </c>
      <c r="B8" s="18">
        <f t="shared" si="0"/>
        <v>1088</v>
      </c>
      <c r="C8" s="50">
        <f>B8/'pag 21'!B$5*100</f>
        <v>0.5649336151078203</v>
      </c>
      <c r="D8" s="18">
        <v>130</v>
      </c>
      <c r="E8" s="50">
        <f>D8/'pag 21'!D$5*100</f>
        <v>0.38020589611605055</v>
      </c>
      <c r="F8" s="18">
        <v>60</v>
      </c>
      <c r="G8" s="50">
        <f>F8/'pag 21'!F$5*100</f>
        <v>0.34568185746384744</v>
      </c>
      <c r="H8" s="77">
        <v>898</v>
      </c>
      <c r="I8" s="50">
        <f>H8/'pag 21'!H$5*100</f>
        <v>0.6366988088485537</v>
      </c>
    </row>
    <row r="9" spans="1:9" ht="15" customHeight="1">
      <c r="A9" s="14" t="s">
        <v>83</v>
      </c>
      <c r="B9" s="18">
        <f t="shared" si="0"/>
        <v>3574</v>
      </c>
      <c r="C9" s="50">
        <f>B9/'pag 21'!B$5*100</f>
        <v>1.8557653863927845</v>
      </c>
      <c r="D9" s="18">
        <v>541</v>
      </c>
      <c r="E9" s="50">
        <f>D9/'pag 21'!D$5*100</f>
        <v>1.582241459990641</v>
      </c>
      <c r="F9" s="18">
        <v>669</v>
      </c>
      <c r="G9" s="50">
        <f>F9/'pag 21'!F$5*100</f>
        <v>3.854352710721899</v>
      </c>
      <c r="H9" s="77">
        <v>2364</v>
      </c>
      <c r="I9" s="50">
        <f>H9/'pag 21'!H$5*100</f>
        <v>1.6761202495745888</v>
      </c>
    </row>
    <row r="10" spans="1:9" ht="15" customHeight="1">
      <c r="A10" s="17" t="s">
        <v>84</v>
      </c>
      <c r="B10" s="18">
        <f t="shared" si="0"/>
        <v>17739</v>
      </c>
      <c r="C10" s="50">
        <f>B10/'pag 21'!B$5*100</f>
        <v>9.210806432350758</v>
      </c>
      <c r="D10" s="18">
        <v>481</v>
      </c>
      <c r="E10" s="50">
        <f>D10/'pag 21'!D$5*100</f>
        <v>1.406761815629387</v>
      </c>
      <c r="F10" s="18">
        <v>202</v>
      </c>
      <c r="G10" s="50">
        <f>F10/'pag 21'!F$5*100</f>
        <v>1.163795586794953</v>
      </c>
      <c r="H10" s="77">
        <v>17056</v>
      </c>
      <c r="I10" s="50">
        <f>H10/'pag 21'!H$5*100</f>
        <v>12.093023255813954</v>
      </c>
    </row>
    <row r="11" spans="1:9" ht="22.5" customHeight="1">
      <c r="A11" s="17" t="s">
        <v>85</v>
      </c>
      <c r="B11" s="18">
        <f t="shared" si="0"/>
        <v>3645</v>
      </c>
      <c r="C11" s="50">
        <f>B11/'pag 21'!B$5*100</f>
        <v>1.8926314587022104</v>
      </c>
      <c r="D11" s="18">
        <v>607</v>
      </c>
      <c r="E11" s="50">
        <f>D11/'pag 21'!D$5*100</f>
        <v>1.7752690687880206</v>
      </c>
      <c r="F11" s="18">
        <v>867</v>
      </c>
      <c r="G11" s="50">
        <f>F11/'pag 21'!F$5*100</f>
        <v>4.995102840352596</v>
      </c>
      <c r="H11" s="77">
        <v>2171</v>
      </c>
      <c r="I11" s="50">
        <f>H11/'pag 21'!H$5*100</f>
        <v>1.5392796369824162</v>
      </c>
    </row>
    <row r="12" spans="1:9" ht="15" customHeight="1">
      <c r="A12" s="17" t="s">
        <v>86</v>
      </c>
      <c r="B12" s="18">
        <f t="shared" si="0"/>
        <v>2055</v>
      </c>
      <c r="C12" s="50">
        <f>B12/'pag 21'!B$5*100</f>
        <v>1.0670391351530981</v>
      </c>
      <c r="D12" s="18">
        <v>261</v>
      </c>
      <c r="E12" s="50">
        <f>D12/'pag 21'!D$5*100</f>
        <v>0.7633364529714552</v>
      </c>
      <c r="F12" s="18">
        <v>109</v>
      </c>
      <c r="G12" s="50">
        <f>F12/'pag 21'!F$5*100</f>
        <v>0.6279887077259895</v>
      </c>
      <c r="H12" s="77">
        <v>1685</v>
      </c>
      <c r="I12" s="50">
        <f>H12/'pag 21'!H$5*100</f>
        <v>1.1946965399886555</v>
      </c>
    </row>
    <row r="13" spans="1:9" ht="15" customHeight="1">
      <c r="A13" s="17" t="s">
        <v>87</v>
      </c>
      <c r="B13" s="18">
        <f t="shared" si="0"/>
        <v>6447</v>
      </c>
      <c r="C13" s="50">
        <f>B13/'pag 21'!B$5*100</f>
        <v>3.347543213786872</v>
      </c>
      <c r="D13" s="18">
        <v>625</v>
      </c>
      <c r="E13" s="50">
        <f>D13/'pag 21'!D$5*100</f>
        <v>1.827912962096397</v>
      </c>
      <c r="F13" s="18">
        <v>2472</v>
      </c>
      <c r="G13" s="50">
        <f>F13/'pag 21'!F$5*100</f>
        <v>14.242092527510513</v>
      </c>
      <c r="H13" s="77">
        <v>3350</v>
      </c>
      <c r="I13" s="50">
        <f>H13/'pag 21'!H$5*100</f>
        <v>2.375212705615428</v>
      </c>
    </row>
    <row r="14" spans="1:9" ht="15" customHeight="1">
      <c r="A14" s="17" t="s">
        <v>88</v>
      </c>
      <c r="B14" s="18">
        <f t="shared" si="0"/>
        <v>3019</v>
      </c>
      <c r="C14" s="50">
        <f>B14/'pag 21'!B$5*100</f>
        <v>1.567586933833189</v>
      </c>
      <c r="D14" s="18">
        <v>277</v>
      </c>
      <c r="E14" s="50">
        <f>D14/'pag 21'!D$5*100</f>
        <v>0.810131024801123</v>
      </c>
      <c r="F14" s="18">
        <v>87</v>
      </c>
      <c r="G14" s="50">
        <f>F14/'pag 21'!F$5*100</f>
        <v>0.5012386933225788</v>
      </c>
      <c r="H14" s="77">
        <v>2655</v>
      </c>
      <c r="I14" s="50">
        <f>H14/'pag 21'!H$5*100</f>
        <v>1.8824446965399886</v>
      </c>
    </row>
    <row r="15" spans="1:9" ht="15" customHeight="1">
      <c r="A15" s="17" t="s">
        <v>89</v>
      </c>
      <c r="B15" s="18">
        <f t="shared" si="0"/>
        <v>4012</v>
      </c>
      <c r="C15" s="50">
        <f>B15/'pag 21'!B$5*100</f>
        <v>2.083192705710087</v>
      </c>
      <c r="D15" s="18">
        <v>494</v>
      </c>
      <c r="E15" s="50">
        <f>D15/'pag 21'!D$5*100</f>
        <v>1.4447824052409919</v>
      </c>
      <c r="F15" s="18">
        <v>144</v>
      </c>
      <c r="G15" s="50">
        <f>F15/'pag 21'!F$5*100</f>
        <v>0.8296364579132338</v>
      </c>
      <c r="H15" s="77">
        <v>3374</v>
      </c>
      <c r="I15" s="50">
        <f>H15/'pag 21'!H$5*100</f>
        <v>2.392229154849688</v>
      </c>
    </row>
    <row r="16" spans="1:9" ht="15" customHeight="1">
      <c r="A16" s="17" t="s">
        <v>90</v>
      </c>
      <c r="B16" s="18">
        <f t="shared" si="0"/>
        <v>2000</v>
      </c>
      <c r="C16" s="50">
        <f>B16/'pag 21'!B$5*100</f>
        <v>1.0384809101246697</v>
      </c>
      <c r="D16" s="18">
        <v>235</v>
      </c>
      <c r="E16" s="50">
        <f>D16/'pag 21'!D$5*100</f>
        <v>0.6872952737482452</v>
      </c>
      <c r="F16" s="18">
        <v>86</v>
      </c>
      <c r="G16" s="50">
        <f>F16/'pag 21'!F$5*100</f>
        <v>0.4954773290315147</v>
      </c>
      <c r="H16" s="77">
        <v>1679</v>
      </c>
      <c r="I16" s="50">
        <f>H16/'pag 21'!H$5*100</f>
        <v>1.1904424276800907</v>
      </c>
    </row>
    <row r="17" spans="1:9" ht="22.5" customHeight="1">
      <c r="A17" s="17" t="s">
        <v>38</v>
      </c>
      <c r="B17" s="18">
        <f t="shared" si="0"/>
        <v>665</v>
      </c>
      <c r="C17" s="50">
        <f>B17/'pag 21'!B$5*100</f>
        <v>0.3452949026164527</v>
      </c>
      <c r="D17" s="18">
        <v>64</v>
      </c>
      <c r="E17" s="50">
        <f>D17/'pag 21'!D$5*100</f>
        <v>0.18717828731867103</v>
      </c>
      <c r="F17" s="18">
        <v>12</v>
      </c>
      <c r="G17" s="50">
        <f>F17/'pag 21'!F$5*100</f>
        <v>0.0691363714927695</v>
      </c>
      <c r="H17" s="77">
        <v>589</v>
      </c>
      <c r="I17" s="50">
        <f>H17/'pag 21'!H$5*100</f>
        <v>0.41761202495745886</v>
      </c>
    </row>
    <row r="18" spans="1:9" ht="15" customHeight="1">
      <c r="A18" s="20" t="s">
        <v>39</v>
      </c>
      <c r="B18" s="21">
        <f t="shared" si="0"/>
        <v>925</v>
      </c>
      <c r="C18" s="22">
        <f>B18/'pag 21'!B$5*100</f>
        <v>0.48029742093265965</v>
      </c>
      <c r="D18" s="21">
        <v>85</v>
      </c>
      <c r="E18" s="22">
        <f>D18/'pag 21'!D$5*100</f>
        <v>0.24859616284511</v>
      </c>
      <c r="F18" s="21">
        <v>33</v>
      </c>
      <c r="G18" s="22">
        <f>F18/'pag 21'!F$5*100</f>
        <v>0.19012502160511607</v>
      </c>
      <c r="H18" s="89">
        <v>807</v>
      </c>
      <c r="I18" s="22">
        <f>H18/'pag 21'!H$5*100</f>
        <v>0.5721781055019853</v>
      </c>
    </row>
    <row r="19" spans="1:14" s="19" customFormat="1" ht="15" customHeight="1">
      <c r="A19" s="17"/>
      <c r="B19" s="38"/>
      <c r="C19" s="24"/>
      <c r="D19" s="38"/>
      <c r="E19" s="24"/>
      <c r="F19" s="38"/>
      <c r="G19" s="24"/>
      <c r="H19" s="23"/>
      <c r="I19" s="24"/>
      <c r="J19"/>
      <c r="K19"/>
      <c r="L19"/>
      <c r="M19"/>
      <c r="N19"/>
    </row>
    <row r="20" spans="2:9" ht="15" customHeight="1">
      <c r="B20" s="38"/>
      <c r="C20" s="24"/>
      <c r="D20" s="38"/>
      <c r="E20" s="24"/>
      <c r="F20" s="38"/>
      <c r="G20" s="24"/>
      <c r="H20"/>
      <c r="I20" s="24"/>
    </row>
    <row r="21" spans="2:9" ht="15" customHeight="1">
      <c r="B21" s="38"/>
      <c r="C21" s="24"/>
      <c r="D21" s="38"/>
      <c r="E21" s="24"/>
      <c r="F21" s="38"/>
      <c r="G21" s="24"/>
      <c r="H21"/>
      <c r="I21" s="24"/>
    </row>
    <row r="22" spans="2:9" ht="15" customHeight="1">
      <c r="B22" s="38"/>
      <c r="C22" s="24"/>
      <c r="D22" s="38"/>
      <c r="E22" s="24"/>
      <c r="F22" s="38"/>
      <c r="G22" s="24"/>
      <c r="H22"/>
      <c r="I22" s="24"/>
    </row>
    <row r="23" spans="1:9" ht="15" customHeight="1">
      <c r="A23" s="17"/>
      <c r="B23" s="38"/>
      <c r="C23" s="24"/>
      <c r="D23" s="38"/>
      <c r="E23" s="24"/>
      <c r="F23" s="38"/>
      <c r="G23" s="24"/>
      <c r="H23"/>
      <c r="I23" s="24"/>
    </row>
    <row r="24" spans="1:9" ht="15" customHeight="1">
      <c r="A24" s="17"/>
      <c r="B24" s="38"/>
      <c r="C24" s="24"/>
      <c r="D24" s="38"/>
      <c r="E24" s="24"/>
      <c r="F24" s="38"/>
      <c r="G24" s="24"/>
      <c r="H24"/>
      <c r="I24" s="24"/>
    </row>
    <row r="25" spans="2:9" ht="15" customHeight="1">
      <c r="B25" s="38"/>
      <c r="C25" s="24"/>
      <c r="D25" s="38"/>
      <c r="E25" s="24"/>
      <c r="F25" s="38"/>
      <c r="G25" s="24"/>
      <c r="H25"/>
      <c r="I25" s="24"/>
    </row>
    <row r="26" spans="2:9" ht="15" customHeight="1">
      <c r="B26" s="38"/>
      <c r="C26" s="24"/>
      <c r="D26" s="38"/>
      <c r="E26" s="24"/>
      <c r="F26" s="38"/>
      <c r="G26" s="24"/>
      <c r="H26"/>
      <c r="I26" s="24"/>
    </row>
    <row r="27" spans="2:9" ht="15" customHeight="1">
      <c r="B27" s="38"/>
      <c r="C27" s="24"/>
      <c r="D27" s="38"/>
      <c r="E27" s="24"/>
      <c r="F27" s="38"/>
      <c r="G27" s="24"/>
      <c r="H27"/>
      <c r="I27" s="24"/>
    </row>
    <row r="28" spans="2:9" ht="15" customHeight="1">
      <c r="B28" s="38"/>
      <c r="C28" s="24"/>
      <c r="D28" s="38"/>
      <c r="E28" s="24"/>
      <c r="F28" s="38"/>
      <c r="G28" s="24"/>
      <c r="H28"/>
      <c r="I28" s="24"/>
    </row>
    <row r="29" spans="2:9" ht="15" customHeight="1">
      <c r="B29" s="38"/>
      <c r="C29" s="24"/>
      <c r="D29" s="38"/>
      <c r="E29" s="24"/>
      <c r="F29" s="38"/>
      <c r="G29" s="24"/>
      <c r="H29"/>
      <c r="I29" s="24"/>
    </row>
    <row r="30" spans="2:9" ht="15" customHeight="1">
      <c r="B30" s="38"/>
      <c r="C30" s="24"/>
      <c r="D30" s="38"/>
      <c r="E30" s="24"/>
      <c r="F30" s="38"/>
      <c r="G30" s="24"/>
      <c r="H30"/>
      <c r="I30" s="24"/>
    </row>
    <row r="31" spans="2:9" ht="15" customHeight="1">
      <c r="B31" s="38"/>
      <c r="C31" s="24"/>
      <c r="D31" s="38"/>
      <c r="E31" s="24"/>
      <c r="F31" s="38"/>
      <c r="G31" s="24"/>
      <c r="H31"/>
      <c r="I31" s="24"/>
    </row>
    <row r="32" spans="2:9" ht="15" customHeight="1">
      <c r="B32" s="38"/>
      <c r="C32" s="24"/>
      <c r="D32" s="38"/>
      <c r="E32" s="24"/>
      <c r="F32" s="38"/>
      <c r="G32" s="24"/>
      <c r="H32"/>
      <c r="I32" s="24"/>
    </row>
    <row r="33" spans="2:9" ht="15" customHeight="1">
      <c r="B33" s="38"/>
      <c r="C33" s="24"/>
      <c r="D33" s="38"/>
      <c r="E33" s="24"/>
      <c r="F33" s="38"/>
      <c r="G33" s="24"/>
      <c r="H33"/>
      <c r="I33" s="24"/>
    </row>
    <row r="34" spans="2:9" ht="15" customHeight="1">
      <c r="B34" s="38"/>
      <c r="C34" s="24"/>
      <c r="D34" s="38"/>
      <c r="E34" s="24"/>
      <c r="F34" s="38"/>
      <c r="G34" s="24"/>
      <c r="H34"/>
      <c r="I34" s="24"/>
    </row>
    <row r="35" spans="2:9" ht="15" customHeight="1">
      <c r="B35" s="38"/>
      <c r="C35" s="24"/>
      <c r="D35" s="38"/>
      <c r="E35" s="24"/>
      <c r="F35" s="38"/>
      <c r="G35" s="24"/>
      <c r="H35"/>
      <c r="I35" s="24"/>
    </row>
    <row r="36" spans="2:12" ht="15" customHeight="1">
      <c r="B36" s="38"/>
      <c r="C36" s="24"/>
      <c r="D36" s="38"/>
      <c r="E36" s="24"/>
      <c r="F36" s="38"/>
      <c r="G36" s="24"/>
      <c r="H36" s="17"/>
      <c r="I36" s="24"/>
      <c r="J36" s="17"/>
      <c r="K36" s="17"/>
      <c r="L36" s="17"/>
    </row>
    <row r="37" spans="2:12" ht="15" customHeight="1">
      <c r="B37" s="38"/>
      <c r="C37" s="24"/>
      <c r="D37" s="38"/>
      <c r="E37" s="24"/>
      <c r="F37" s="38"/>
      <c r="G37" s="24"/>
      <c r="H37" s="17"/>
      <c r="I37" s="24"/>
      <c r="J37" s="17"/>
      <c r="K37" s="17"/>
      <c r="L37" s="17"/>
    </row>
    <row r="38" spans="1:12" ht="15" customHeight="1">
      <c r="A38" s="17"/>
      <c r="B38" s="38"/>
      <c r="C38" s="24"/>
      <c r="D38" s="38"/>
      <c r="E38" s="24"/>
      <c r="F38" s="38"/>
      <c r="G38" s="24"/>
      <c r="H38" s="17"/>
      <c r="I38" s="24"/>
      <c r="J38" s="17"/>
      <c r="K38" s="17"/>
      <c r="L38" s="17"/>
    </row>
    <row r="39" spans="1:12" ht="15" customHeight="1">
      <c r="A39" s="17"/>
      <c r="B39" s="38"/>
      <c r="C39" s="24"/>
      <c r="D39" s="38"/>
      <c r="E39" s="24"/>
      <c r="F39" s="38"/>
      <c r="G39" s="24"/>
      <c r="H39" s="17"/>
      <c r="I39" s="24"/>
      <c r="J39" s="17"/>
      <c r="K39" s="17"/>
      <c r="L39" s="17"/>
    </row>
    <row r="40" spans="1:12" ht="15" customHeight="1">
      <c r="A40" s="17"/>
      <c r="B40" s="38"/>
      <c r="C40" s="24"/>
      <c r="D40" s="38"/>
      <c r="E40" s="24"/>
      <c r="F40" s="38"/>
      <c r="G40" s="24"/>
      <c r="H40" s="17"/>
      <c r="I40" s="24"/>
      <c r="J40" s="78"/>
      <c r="K40" s="17"/>
      <c r="L40" s="17"/>
    </row>
    <row r="41" spans="1:12" ht="15" customHeight="1">
      <c r="A41" s="17"/>
      <c r="B41" s="17"/>
      <c r="C41" s="17"/>
      <c r="D41" s="17"/>
      <c r="E41" s="17"/>
      <c r="F41" s="17"/>
      <c r="G41" s="79"/>
      <c r="H41" s="17"/>
      <c r="I41" s="17"/>
      <c r="J41" s="78"/>
      <c r="K41" s="17"/>
      <c r="L41" s="17"/>
    </row>
    <row r="42" spans="1:12" ht="15" customHeight="1">
      <c r="A42" s="17"/>
      <c r="B42" s="81"/>
      <c r="C42" s="81"/>
      <c r="D42" s="81"/>
      <c r="E42" s="82"/>
      <c r="F42" s="81"/>
      <c r="G42" s="82"/>
      <c r="H42" s="17"/>
      <c r="I42" s="17"/>
      <c r="J42" s="78"/>
      <c r="K42" s="17"/>
      <c r="L42" s="17"/>
    </row>
    <row r="43" spans="2:12" ht="15" customHeight="1">
      <c r="B43" s="38"/>
      <c r="C43" s="83"/>
      <c r="D43" s="38"/>
      <c r="E43" s="24"/>
      <c r="F43" s="38"/>
      <c r="G43" s="24"/>
      <c r="H43" s="17"/>
      <c r="I43" s="17"/>
      <c r="J43" s="78"/>
      <c r="K43" s="17"/>
      <c r="L43" s="17"/>
    </row>
    <row r="44" spans="2:12" ht="15" customHeight="1">
      <c r="B44" s="38"/>
      <c r="C44" s="83"/>
      <c r="D44" s="38"/>
      <c r="E44" s="24"/>
      <c r="F44" s="38"/>
      <c r="G44" s="24"/>
      <c r="H44" s="17"/>
      <c r="I44" s="17"/>
      <c r="J44" s="78"/>
      <c r="K44" s="17"/>
      <c r="L44" s="17"/>
    </row>
    <row r="45" spans="2:12" ht="15" customHeight="1">
      <c r="B45" s="17"/>
      <c r="C45" s="17"/>
      <c r="D45" s="17"/>
      <c r="E45" s="17"/>
      <c r="F45" s="17"/>
      <c r="G45" s="17"/>
      <c r="H45" s="78"/>
      <c r="I45" s="84"/>
      <c r="J45" s="17"/>
      <c r="K45" s="17"/>
      <c r="L45" s="17"/>
    </row>
    <row r="46" ht="15" customHeight="1"/>
    <row r="47" ht="15" customHeight="1"/>
  </sheetData>
  <mergeCells count="5">
    <mergeCell ref="B3:C3"/>
    <mergeCell ref="D3:E3"/>
    <mergeCell ref="A1:I1"/>
    <mergeCell ref="H3:I3"/>
    <mergeCell ref="F3:G3"/>
  </mergeCells>
  <hyperlinks>
    <hyperlink ref="A3" location="Indice!B6" display="Inicio"/>
    <hyperlink ref="I2" location="'pag 21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2005.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47"/>
  <sheetViews>
    <sheetView zoomScaleSheetLayoutView="100" workbookViewId="0" topLeftCell="A1">
      <selection activeCell="A3" sqref="A3"/>
    </sheetView>
  </sheetViews>
  <sheetFormatPr defaultColWidth="12" defaultRowHeight="11.25"/>
  <cols>
    <col min="1" max="1" width="19.33203125" style="0" customWidth="1"/>
    <col min="2" max="2" width="10.5" style="0" customWidth="1"/>
    <col min="3" max="3" width="11.66015625" style="0" customWidth="1"/>
    <col min="4" max="4" width="10.5" style="0" customWidth="1"/>
    <col min="5" max="5" width="11.66015625" style="0" customWidth="1"/>
    <col min="6" max="6" width="10.5" style="0" customWidth="1"/>
    <col min="7" max="7" width="11.66015625" style="0" customWidth="1"/>
    <col min="8" max="8" width="10.5" style="23" customWidth="1"/>
    <col min="9" max="9" width="11.66015625" style="85" customWidth="1"/>
  </cols>
  <sheetData>
    <row r="1" spans="1:9" s="2" customFormat="1" ht="39.75" customHeight="1">
      <c r="A1" s="274" t="s">
        <v>147</v>
      </c>
      <c r="B1" s="274"/>
      <c r="C1" s="274"/>
      <c r="D1" s="274"/>
      <c r="E1" s="274"/>
      <c r="F1" s="274"/>
      <c r="G1" s="274"/>
      <c r="H1" s="274"/>
      <c r="I1" s="274"/>
    </row>
    <row r="2" spans="1:9" s="32" customFormat="1" ht="18" customHeight="1">
      <c r="A2" s="9" t="s">
        <v>40</v>
      </c>
      <c r="B2" s="17"/>
      <c r="C2" s="17"/>
      <c r="D2" s="17"/>
      <c r="E2" s="17"/>
      <c r="F2" s="17"/>
      <c r="G2" s="17"/>
      <c r="H2" s="75"/>
      <c r="I2" s="76"/>
    </row>
    <row r="3" spans="1:9" s="5" customFormat="1" ht="36" customHeight="1">
      <c r="A3" s="245" t="s">
        <v>215</v>
      </c>
      <c r="B3" s="265" t="s">
        <v>0</v>
      </c>
      <c r="C3" s="265"/>
      <c r="D3" s="265" t="s">
        <v>41</v>
      </c>
      <c r="E3" s="265"/>
      <c r="F3" s="265" t="s">
        <v>3</v>
      </c>
      <c r="G3" s="265"/>
      <c r="H3" s="265" t="s">
        <v>42</v>
      </c>
      <c r="I3" s="265"/>
    </row>
    <row r="4" spans="1:9" s="10" customFormat="1" ht="19.5" customHeight="1">
      <c r="A4" s="6"/>
      <c r="B4" s="7" t="s">
        <v>91</v>
      </c>
      <c r="C4" s="8" t="s">
        <v>5</v>
      </c>
      <c r="D4" s="7" t="s">
        <v>91</v>
      </c>
      <c r="E4" s="8" t="s">
        <v>5</v>
      </c>
      <c r="F4" s="7" t="s">
        <v>91</v>
      </c>
      <c r="G4" s="8" t="s">
        <v>5</v>
      </c>
      <c r="H4" s="7" t="s">
        <v>91</v>
      </c>
      <c r="I4" s="8" t="s">
        <v>5</v>
      </c>
    </row>
    <row r="5" spans="1:9" s="13" customFormat="1" ht="15" customHeight="1">
      <c r="A5" s="11" t="s">
        <v>6</v>
      </c>
      <c r="B5" s="12">
        <f>D5+F5+H5</f>
        <v>192589</v>
      </c>
      <c r="C5" s="12">
        <f aca="true" t="shared" si="0" ref="C5:C40">B5/$B5*100</f>
        <v>100</v>
      </c>
      <c r="D5" s="12">
        <f>SUM(D6:D40)+SUM('pag 24'!D5:D18)</f>
        <v>34192</v>
      </c>
      <c r="E5" s="66">
        <f aca="true" t="shared" si="1" ref="E5:E40">D5/$B5*100</f>
        <v>17.753869639491352</v>
      </c>
      <c r="F5" s="12">
        <f>SUM(F6:F40)+SUM('pag 24'!F5:F18)</f>
        <v>17357</v>
      </c>
      <c r="G5" s="66">
        <f aca="true" t="shared" si="2" ref="G5:G40">F5/$B5*100</f>
        <v>9.012456578516947</v>
      </c>
      <c r="H5" s="12">
        <f>SUM(H6:H40)+SUM('pag 24'!H5:H18)</f>
        <v>141040</v>
      </c>
      <c r="I5" s="66">
        <f aca="true" t="shared" si="3" ref="I5:I40">H5/$B5*100</f>
        <v>73.2336737819917</v>
      </c>
    </row>
    <row r="6" spans="1:9" ht="15" customHeight="1">
      <c r="A6" s="14" t="s">
        <v>43</v>
      </c>
      <c r="B6" s="18">
        <f>D6+F6+H6</f>
        <v>1091</v>
      </c>
      <c r="C6" s="67">
        <f t="shared" si="0"/>
        <v>100</v>
      </c>
      <c r="D6" s="18">
        <v>118</v>
      </c>
      <c r="E6" s="50">
        <f t="shared" si="1"/>
        <v>10.81576535288726</v>
      </c>
      <c r="F6" s="18">
        <v>25</v>
      </c>
      <c r="G6" s="50">
        <f t="shared" si="2"/>
        <v>2.2914757103574703</v>
      </c>
      <c r="H6" s="77">
        <v>948</v>
      </c>
      <c r="I6" s="50">
        <f t="shared" si="3"/>
        <v>86.89275893675527</v>
      </c>
    </row>
    <row r="7" spans="1:9" ht="15" customHeight="1">
      <c r="A7" s="14" t="s">
        <v>44</v>
      </c>
      <c r="B7" s="18">
        <f aca="true" t="shared" si="4" ref="B7:B40">D7+F7+H7</f>
        <v>1782</v>
      </c>
      <c r="C7" s="67">
        <f t="shared" si="0"/>
        <v>100</v>
      </c>
      <c r="D7" s="18">
        <v>351</v>
      </c>
      <c r="E7" s="50">
        <f t="shared" si="1"/>
        <v>19.696969696969695</v>
      </c>
      <c r="F7" s="18">
        <v>205</v>
      </c>
      <c r="G7" s="50">
        <f t="shared" si="2"/>
        <v>11.503928170594838</v>
      </c>
      <c r="H7" s="77">
        <v>1226</v>
      </c>
      <c r="I7" s="50">
        <f t="shared" si="3"/>
        <v>68.79910213243546</v>
      </c>
    </row>
    <row r="8" spans="1:9" ht="15" customHeight="1">
      <c r="A8" s="14" t="s">
        <v>45</v>
      </c>
      <c r="B8" s="18">
        <f t="shared" si="4"/>
        <v>1463</v>
      </c>
      <c r="C8" s="67">
        <f t="shared" si="0"/>
        <v>100</v>
      </c>
      <c r="D8" s="18">
        <v>230</v>
      </c>
      <c r="E8" s="50">
        <f t="shared" si="1"/>
        <v>15.72112098427888</v>
      </c>
      <c r="F8" s="18">
        <v>179</v>
      </c>
      <c r="G8" s="50">
        <f t="shared" si="2"/>
        <v>12.235133287764867</v>
      </c>
      <c r="H8" s="77">
        <v>1054</v>
      </c>
      <c r="I8" s="50">
        <f t="shared" si="3"/>
        <v>72.04374572795625</v>
      </c>
    </row>
    <row r="9" spans="1:9" ht="15" customHeight="1">
      <c r="A9" s="14" t="s">
        <v>46</v>
      </c>
      <c r="B9" s="18">
        <f t="shared" si="4"/>
        <v>1636</v>
      </c>
      <c r="C9" s="67">
        <f t="shared" si="0"/>
        <v>100</v>
      </c>
      <c r="D9" s="18">
        <v>392</v>
      </c>
      <c r="E9" s="50">
        <f t="shared" si="1"/>
        <v>23.96088019559902</v>
      </c>
      <c r="F9" s="18">
        <v>315</v>
      </c>
      <c r="G9" s="50">
        <f t="shared" si="2"/>
        <v>19.25427872860636</v>
      </c>
      <c r="H9" s="77">
        <v>929</v>
      </c>
      <c r="I9" s="50">
        <f t="shared" si="3"/>
        <v>56.784841075794624</v>
      </c>
    </row>
    <row r="10" spans="1:9" ht="15" customHeight="1">
      <c r="A10" s="14" t="s">
        <v>47</v>
      </c>
      <c r="B10" s="18">
        <f t="shared" si="4"/>
        <v>1156</v>
      </c>
      <c r="C10" s="67">
        <f t="shared" si="0"/>
        <v>100</v>
      </c>
      <c r="D10" s="18">
        <v>220</v>
      </c>
      <c r="E10" s="50">
        <f t="shared" si="1"/>
        <v>19.031141868512112</v>
      </c>
      <c r="F10" s="18">
        <v>60</v>
      </c>
      <c r="G10" s="50">
        <f t="shared" si="2"/>
        <v>5.190311418685121</v>
      </c>
      <c r="H10" s="77">
        <v>876</v>
      </c>
      <c r="I10" s="50">
        <f t="shared" si="3"/>
        <v>75.77854671280276</v>
      </c>
    </row>
    <row r="11" spans="1:9" ht="22.5" customHeight="1">
      <c r="A11" s="17" t="s">
        <v>48</v>
      </c>
      <c r="B11" s="18">
        <f t="shared" si="4"/>
        <v>5492</v>
      </c>
      <c r="C11" s="67">
        <f t="shared" si="0"/>
        <v>100</v>
      </c>
      <c r="D11" s="18">
        <v>1049</v>
      </c>
      <c r="E11" s="50">
        <f t="shared" si="1"/>
        <v>19.10050983248361</v>
      </c>
      <c r="F11" s="18">
        <v>321</v>
      </c>
      <c r="G11" s="50">
        <f t="shared" si="2"/>
        <v>5.844865258557903</v>
      </c>
      <c r="H11" s="77">
        <v>4122</v>
      </c>
      <c r="I11" s="50">
        <f t="shared" si="3"/>
        <v>75.05462490895849</v>
      </c>
    </row>
    <row r="12" spans="1:9" ht="15" customHeight="1">
      <c r="A12" s="17" t="s">
        <v>49</v>
      </c>
      <c r="B12" s="18">
        <f t="shared" si="4"/>
        <v>934</v>
      </c>
      <c r="C12" s="67">
        <f t="shared" si="0"/>
        <v>100</v>
      </c>
      <c r="D12" s="18">
        <v>151</v>
      </c>
      <c r="E12" s="50">
        <f t="shared" si="1"/>
        <v>16.167023554603855</v>
      </c>
      <c r="F12" s="18">
        <v>74</v>
      </c>
      <c r="G12" s="50">
        <f t="shared" si="2"/>
        <v>7.922912205567452</v>
      </c>
      <c r="H12" s="77">
        <v>709</v>
      </c>
      <c r="I12" s="50">
        <f t="shared" si="3"/>
        <v>75.91006423982869</v>
      </c>
    </row>
    <row r="13" spans="1:9" ht="15" customHeight="1">
      <c r="A13" s="17" t="s">
        <v>50</v>
      </c>
      <c r="B13" s="18">
        <f t="shared" si="4"/>
        <v>20550</v>
      </c>
      <c r="C13" s="67">
        <f t="shared" si="0"/>
        <v>100</v>
      </c>
      <c r="D13" s="18">
        <v>6229</v>
      </c>
      <c r="E13" s="50">
        <f t="shared" si="1"/>
        <v>30.311435523114355</v>
      </c>
      <c r="F13" s="18">
        <v>3176</v>
      </c>
      <c r="G13" s="50">
        <f t="shared" si="2"/>
        <v>15.454987834549877</v>
      </c>
      <c r="H13" s="77">
        <v>11145</v>
      </c>
      <c r="I13" s="50">
        <f t="shared" si="3"/>
        <v>54.23357664233577</v>
      </c>
    </row>
    <row r="14" spans="1:9" ht="15" customHeight="1">
      <c r="A14" s="17" t="s">
        <v>51</v>
      </c>
      <c r="B14" s="18">
        <f t="shared" si="4"/>
        <v>4427</v>
      </c>
      <c r="C14" s="67">
        <f t="shared" si="0"/>
        <v>100</v>
      </c>
      <c r="D14" s="18">
        <v>383</v>
      </c>
      <c r="E14" s="50">
        <f t="shared" si="1"/>
        <v>8.651456968601762</v>
      </c>
      <c r="F14" s="18">
        <v>137</v>
      </c>
      <c r="G14" s="50">
        <f t="shared" si="2"/>
        <v>3.0946464874632937</v>
      </c>
      <c r="H14" s="77">
        <v>3907</v>
      </c>
      <c r="I14" s="50">
        <f t="shared" si="3"/>
        <v>88.25389654393494</v>
      </c>
    </row>
    <row r="15" spans="1:9" ht="15" customHeight="1">
      <c r="A15" s="17" t="s">
        <v>52</v>
      </c>
      <c r="B15" s="18">
        <f t="shared" si="4"/>
        <v>2912</v>
      </c>
      <c r="C15" s="67">
        <f t="shared" si="0"/>
        <v>100</v>
      </c>
      <c r="D15" s="18">
        <v>483</v>
      </c>
      <c r="E15" s="50">
        <f t="shared" si="1"/>
        <v>16.58653846153846</v>
      </c>
      <c r="F15" s="18">
        <v>177</v>
      </c>
      <c r="G15" s="50">
        <f t="shared" si="2"/>
        <v>6.0782967032967035</v>
      </c>
      <c r="H15" s="77">
        <v>2252</v>
      </c>
      <c r="I15" s="50">
        <f t="shared" si="3"/>
        <v>77.33516483516483</v>
      </c>
    </row>
    <row r="16" spans="1:9" ht="15" customHeight="1">
      <c r="A16" s="17" t="s">
        <v>53</v>
      </c>
      <c r="B16" s="18">
        <f t="shared" si="4"/>
        <v>2609</v>
      </c>
      <c r="C16" s="67">
        <f t="shared" si="0"/>
        <v>100</v>
      </c>
      <c r="D16" s="18">
        <v>417</v>
      </c>
      <c r="E16" s="50">
        <f t="shared" si="1"/>
        <v>15.983135300881566</v>
      </c>
      <c r="F16" s="18">
        <v>162</v>
      </c>
      <c r="G16" s="50">
        <f t="shared" si="2"/>
        <v>6.20927558451514</v>
      </c>
      <c r="H16" s="77">
        <v>2030</v>
      </c>
      <c r="I16" s="50">
        <f t="shared" si="3"/>
        <v>77.80758911460329</v>
      </c>
    </row>
    <row r="17" spans="1:9" ht="22.5" customHeight="1">
      <c r="A17" s="17" t="s">
        <v>54</v>
      </c>
      <c r="B17" s="18">
        <f t="shared" si="4"/>
        <v>2725</v>
      </c>
      <c r="C17" s="67">
        <f t="shared" si="0"/>
        <v>100</v>
      </c>
      <c r="D17" s="18">
        <v>248</v>
      </c>
      <c r="E17" s="50">
        <f t="shared" si="1"/>
        <v>9.100917431192661</v>
      </c>
      <c r="F17" s="18">
        <v>1435</v>
      </c>
      <c r="G17" s="50">
        <f t="shared" si="2"/>
        <v>52.66055045871559</v>
      </c>
      <c r="H17" s="77">
        <v>1042</v>
      </c>
      <c r="I17" s="50">
        <f t="shared" si="3"/>
        <v>38.23853211009175</v>
      </c>
    </row>
    <row r="18" spans="1:9" ht="15" customHeight="1">
      <c r="A18" s="17" t="s">
        <v>55</v>
      </c>
      <c r="B18" s="18">
        <f t="shared" si="4"/>
        <v>3659</v>
      </c>
      <c r="C18" s="67">
        <f t="shared" si="0"/>
        <v>100</v>
      </c>
      <c r="D18" s="18">
        <v>525</v>
      </c>
      <c r="E18" s="50">
        <f t="shared" si="1"/>
        <v>14.34818256354195</v>
      </c>
      <c r="F18" s="18">
        <v>469</v>
      </c>
      <c r="G18" s="50">
        <f t="shared" si="2"/>
        <v>12.817709756764142</v>
      </c>
      <c r="H18" s="77">
        <v>2665</v>
      </c>
      <c r="I18" s="50">
        <f t="shared" si="3"/>
        <v>72.8341076796939</v>
      </c>
    </row>
    <row r="19" spans="1:9" ht="15" customHeight="1">
      <c r="A19" s="17" t="s">
        <v>56</v>
      </c>
      <c r="B19" s="18">
        <f t="shared" si="4"/>
        <v>6625</v>
      </c>
      <c r="C19" s="67">
        <f t="shared" si="0"/>
        <v>100</v>
      </c>
      <c r="D19" s="18">
        <v>964</v>
      </c>
      <c r="E19" s="50">
        <f t="shared" si="1"/>
        <v>14.550943396226415</v>
      </c>
      <c r="F19" s="18">
        <v>533</v>
      </c>
      <c r="G19" s="50">
        <f t="shared" si="2"/>
        <v>8.045283018867924</v>
      </c>
      <c r="H19" s="77">
        <v>5128</v>
      </c>
      <c r="I19" s="50">
        <f t="shared" si="3"/>
        <v>77.40377358490565</v>
      </c>
    </row>
    <row r="20" spans="1:9" ht="15" customHeight="1">
      <c r="A20" s="17" t="s">
        <v>57</v>
      </c>
      <c r="B20" s="18">
        <f t="shared" si="4"/>
        <v>1708</v>
      </c>
      <c r="C20" s="67">
        <f t="shared" si="0"/>
        <v>100</v>
      </c>
      <c r="D20" s="18">
        <v>264</v>
      </c>
      <c r="E20" s="50">
        <f t="shared" si="1"/>
        <v>15.456674473067917</v>
      </c>
      <c r="F20" s="18">
        <v>157</v>
      </c>
      <c r="G20" s="50">
        <f t="shared" si="2"/>
        <v>9.192037470725996</v>
      </c>
      <c r="H20" s="77">
        <v>1287</v>
      </c>
      <c r="I20" s="50">
        <f t="shared" si="3"/>
        <v>75.35128805620609</v>
      </c>
    </row>
    <row r="21" spans="1:9" ht="15" customHeight="1">
      <c r="A21" s="17" t="s">
        <v>58</v>
      </c>
      <c r="B21" s="18">
        <f t="shared" si="4"/>
        <v>2510</v>
      </c>
      <c r="C21" s="67">
        <f t="shared" si="0"/>
        <v>100</v>
      </c>
      <c r="D21" s="18">
        <v>246</v>
      </c>
      <c r="E21" s="50">
        <f t="shared" si="1"/>
        <v>9.800796812749004</v>
      </c>
      <c r="F21" s="18">
        <v>568</v>
      </c>
      <c r="G21" s="50">
        <f t="shared" si="2"/>
        <v>22.62948207171315</v>
      </c>
      <c r="H21" s="77">
        <v>1696</v>
      </c>
      <c r="I21" s="50">
        <f t="shared" si="3"/>
        <v>67.56972111553785</v>
      </c>
    </row>
    <row r="22" spans="1:9" ht="15" customHeight="1">
      <c r="A22" s="17" t="s">
        <v>59</v>
      </c>
      <c r="B22" s="18">
        <f t="shared" si="4"/>
        <v>1103</v>
      </c>
      <c r="C22" s="67">
        <f t="shared" si="0"/>
        <v>100</v>
      </c>
      <c r="D22" s="18">
        <v>247</v>
      </c>
      <c r="E22" s="50">
        <f t="shared" si="1"/>
        <v>22.393472348141433</v>
      </c>
      <c r="F22" s="18">
        <v>117</v>
      </c>
      <c r="G22" s="50">
        <f t="shared" si="2"/>
        <v>10.607434270172257</v>
      </c>
      <c r="H22" s="77">
        <v>739</v>
      </c>
      <c r="I22" s="50">
        <f t="shared" si="3"/>
        <v>66.99909338168631</v>
      </c>
    </row>
    <row r="23" spans="1:9" ht="22.5" customHeight="1">
      <c r="A23" s="17" t="s">
        <v>60</v>
      </c>
      <c r="B23" s="18">
        <f t="shared" si="4"/>
        <v>3928</v>
      </c>
      <c r="C23" s="67">
        <f t="shared" si="0"/>
        <v>100</v>
      </c>
      <c r="D23" s="18">
        <v>1101</v>
      </c>
      <c r="E23" s="50">
        <f t="shared" si="1"/>
        <v>28.029531568228105</v>
      </c>
      <c r="F23" s="18">
        <v>519</v>
      </c>
      <c r="G23" s="50">
        <f t="shared" si="2"/>
        <v>13.212830957230143</v>
      </c>
      <c r="H23" s="77">
        <v>2308</v>
      </c>
      <c r="I23" s="50">
        <f t="shared" si="3"/>
        <v>58.757637474541745</v>
      </c>
    </row>
    <row r="24" spans="1:9" ht="15" customHeight="1">
      <c r="A24" s="17" t="s">
        <v>61</v>
      </c>
      <c r="B24" s="18">
        <f t="shared" si="4"/>
        <v>6740</v>
      </c>
      <c r="C24" s="67">
        <f t="shared" si="0"/>
        <v>100</v>
      </c>
      <c r="D24" s="18">
        <v>410</v>
      </c>
      <c r="E24" s="50">
        <f t="shared" si="1"/>
        <v>6.083086053412463</v>
      </c>
      <c r="F24" s="18">
        <v>475</v>
      </c>
      <c r="G24" s="50">
        <f t="shared" si="2"/>
        <v>7.047477744807122</v>
      </c>
      <c r="H24" s="77">
        <v>5855</v>
      </c>
      <c r="I24" s="50">
        <f t="shared" si="3"/>
        <v>86.86943620178042</v>
      </c>
    </row>
    <row r="25" spans="1:9" ht="15" customHeight="1">
      <c r="A25" s="17" t="s">
        <v>62</v>
      </c>
      <c r="B25" s="18">
        <f t="shared" si="4"/>
        <v>3615</v>
      </c>
      <c r="C25" s="67">
        <f t="shared" si="0"/>
        <v>100</v>
      </c>
      <c r="D25" s="18">
        <v>644</v>
      </c>
      <c r="E25" s="50">
        <f t="shared" si="1"/>
        <v>17.81466113416321</v>
      </c>
      <c r="F25" s="18">
        <v>90</v>
      </c>
      <c r="G25" s="50">
        <f t="shared" si="2"/>
        <v>2.4896265560165975</v>
      </c>
      <c r="H25" s="77">
        <v>2881</v>
      </c>
      <c r="I25" s="50">
        <f t="shared" si="3"/>
        <v>79.6957123098202</v>
      </c>
    </row>
    <row r="26" spans="1:9" ht="15" customHeight="1">
      <c r="A26" s="17" t="s">
        <v>63</v>
      </c>
      <c r="B26" s="18">
        <f t="shared" si="4"/>
        <v>831</v>
      </c>
      <c r="C26" s="67">
        <f t="shared" si="0"/>
        <v>100</v>
      </c>
      <c r="D26" s="18">
        <v>189</v>
      </c>
      <c r="E26" s="50">
        <f t="shared" si="1"/>
        <v>22.743682310469314</v>
      </c>
      <c r="F26" s="18">
        <v>78</v>
      </c>
      <c r="G26" s="50">
        <f t="shared" si="2"/>
        <v>9.386281588447654</v>
      </c>
      <c r="H26" s="77">
        <v>564</v>
      </c>
      <c r="I26" s="50">
        <f t="shared" si="3"/>
        <v>67.87003610108303</v>
      </c>
    </row>
    <row r="27" spans="1:9" ht="15" customHeight="1">
      <c r="A27" s="17" t="s">
        <v>64</v>
      </c>
      <c r="B27" s="18">
        <f t="shared" si="4"/>
        <v>5477</v>
      </c>
      <c r="C27" s="67">
        <f t="shared" si="0"/>
        <v>100</v>
      </c>
      <c r="D27" s="18">
        <v>1423</v>
      </c>
      <c r="E27" s="50">
        <f t="shared" si="1"/>
        <v>25.981376666058058</v>
      </c>
      <c r="F27" s="18">
        <v>578</v>
      </c>
      <c r="G27" s="50">
        <f t="shared" si="2"/>
        <v>10.553222567098777</v>
      </c>
      <c r="H27" s="77">
        <v>3476</v>
      </c>
      <c r="I27" s="50">
        <f t="shared" si="3"/>
        <v>63.46540076684316</v>
      </c>
    </row>
    <row r="28" spans="1:9" ht="15" customHeight="1">
      <c r="A28" s="17" t="s">
        <v>65</v>
      </c>
      <c r="B28" s="18">
        <f t="shared" si="4"/>
        <v>3395</v>
      </c>
      <c r="C28" s="67">
        <f t="shared" si="0"/>
        <v>100</v>
      </c>
      <c r="D28" s="18">
        <v>375</v>
      </c>
      <c r="E28" s="50">
        <f t="shared" si="1"/>
        <v>11.045655375552283</v>
      </c>
      <c r="F28" s="18">
        <v>234</v>
      </c>
      <c r="G28" s="50">
        <f t="shared" si="2"/>
        <v>6.892488954344625</v>
      </c>
      <c r="H28" s="77">
        <v>2786</v>
      </c>
      <c r="I28" s="50">
        <f t="shared" si="3"/>
        <v>82.06185567010309</v>
      </c>
    </row>
    <row r="29" spans="1:9" ht="22.5" customHeight="1">
      <c r="A29" s="17" t="s">
        <v>66</v>
      </c>
      <c r="B29" s="18">
        <f t="shared" si="4"/>
        <v>10371</v>
      </c>
      <c r="C29" s="67">
        <f t="shared" si="0"/>
        <v>100</v>
      </c>
      <c r="D29" s="18">
        <v>7366</v>
      </c>
      <c r="E29" s="50">
        <f t="shared" si="1"/>
        <v>71.02497348375277</v>
      </c>
      <c r="F29" s="18">
        <v>160</v>
      </c>
      <c r="G29" s="50">
        <f t="shared" si="2"/>
        <v>1.5427634750747277</v>
      </c>
      <c r="H29" s="77">
        <v>2845</v>
      </c>
      <c r="I29" s="50">
        <f t="shared" si="3"/>
        <v>27.4322630411725</v>
      </c>
    </row>
    <row r="30" spans="1:9" ht="15" customHeight="1">
      <c r="A30" s="17" t="s">
        <v>67</v>
      </c>
      <c r="B30" s="18">
        <f t="shared" si="4"/>
        <v>6878</v>
      </c>
      <c r="C30" s="67">
        <f t="shared" si="0"/>
        <v>100</v>
      </c>
      <c r="D30" s="18">
        <v>361</v>
      </c>
      <c r="E30" s="50">
        <f t="shared" si="1"/>
        <v>5.248618784530387</v>
      </c>
      <c r="F30" s="18">
        <v>125</v>
      </c>
      <c r="G30" s="50">
        <f t="shared" si="2"/>
        <v>1.8173887758069207</v>
      </c>
      <c r="H30" s="77">
        <v>6392</v>
      </c>
      <c r="I30" s="50">
        <f t="shared" si="3"/>
        <v>92.93399243966269</v>
      </c>
    </row>
    <row r="31" spans="1:9" ht="15" customHeight="1">
      <c r="A31" s="17" t="s">
        <v>68</v>
      </c>
      <c r="B31" s="18">
        <f t="shared" si="4"/>
        <v>865</v>
      </c>
      <c r="C31" s="67">
        <f t="shared" si="0"/>
        <v>100</v>
      </c>
      <c r="D31" s="18">
        <v>156</v>
      </c>
      <c r="E31" s="50">
        <f t="shared" si="1"/>
        <v>18.034682080924856</v>
      </c>
      <c r="F31" s="18">
        <v>69</v>
      </c>
      <c r="G31" s="50">
        <f t="shared" si="2"/>
        <v>7.976878612716763</v>
      </c>
      <c r="H31" s="77">
        <v>640</v>
      </c>
      <c r="I31" s="50">
        <f t="shared" si="3"/>
        <v>73.98843930635837</v>
      </c>
    </row>
    <row r="32" spans="1:9" ht="15" customHeight="1">
      <c r="A32" s="17" t="s">
        <v>69</v>
      </c>
      <c r="B32" s="18">
        <f t="shared" si="4"/>
        <v>13658</v>
      </c>
      <c r="C32" s="67">
        <f t="shared" si="0"/>
        <v>100</v>
      </c>
      <c r="D32" s="18">
        <v>1814</v>
      </c>
      <c r="E32" s="50">
        <f t="shared" si="1"/>
        <v>13.281593205447356</v>
      </c>
      <c r="F32" s="18">
        <v>869</v>
      </c>
      <c r="G32" s="50">
        <f t="shared" si="2"/>
        <v>6.36257138673305</v>
      </c>
      <c r="H32" s="77">
        <v>10975</v>
      </c>
      <c r="I32" s="50">
        <f t="shared" si="3"/>
        <v>80.3558354078196</v>
      </c>
    </row>
    <row r="33" spans="1:9" ht="15" customHeight="1">
      <c r="A33" s="17" t="s">
        <v>70</v>
      </c>
      <c r="B33" s="18">
        <f t="shared" si="4"/>
        <v>2448</v>
      </c>
      <c r="C33" s="67">
        <f t="shared" si="0"/>
        <v>100</v>
      </c>
      <c r="D33" s="18">
        <v>666</v>
      </c>
      <c r="E33" s="50">
        <f t="shared" si="1"/>
        <v>27.205882352941174</v>
      </c>
      <c r="F33" s="18">
        <v>174</v>
      </c>
      <c r="G33" s="50">
        <f t="shared" si="2"/>
        <v>7.107843137254902</v>
      </c>
      <c r="H33" s="77">
        <v>1608</v>
      </c>
      <c r="I33" s="50">
        <f t="shared" si="3"/>
        <v>65.68627450980392</v>
      </c>
    </row>
    <row r="34" spans="1:9" ht="15" customHeight="1">
      <c r="A34" s="17" t="s">
        <v>71</v>
      </c>
      <c r="B34" s="18">
        <f t="shared" si="4"/>
        <v>2072</v>
      </c>
      <c r="C34" s="67">
        <f t="shared" si="0"/>
        <v>100</v>
      </c>
      <c r="D34" s="18">
        <v>350</v>
      </c>
      <c r="E34" s="50">
        <f t="shared" si="1"/>
        <v>16.89189189189189</v>
      </c>
      <c r="F34" s="18">
        <v>182</v>
      </c>
      <c r="G34" s="50">
        <f t="shared" si="2"/>
        <v>8.783783783783784</v>
      </c>
      <c r="H34" s="77">
        <v>1540</v>
      </c>
      <c r="I34" s="50">
        <f t="shared" si="3"/>
        <v>74.32432432432432</v>
      </c>
    </row>
    <row r="35" spans="1:9" ht="22.5" customHeight="1">
      <c r="A35" s="17" t="s">
        <v>72</v>
      </c>
      <c r="B35" s="18">
        <f t="shared" si="4"/>
        <v>11574</v>
      </c>
      <c r="C35" s="67">
        <f t="shared" si="0"/>
        <v>100</v>
      </c>
      <c r="D35" s="18">
        <v>1071</v>
      </c>
      <c r="E35" s="50">
        <f t="shared" si="1"/>
        <v>9.253499222395023</v>
      </c>
      <c r="F35" s="18">
        <v>190</v>
      </c>
      <c r="G35" s="50">
        <f t="shared" si="2"/>
        <v>1.6416105063072406</v>
      </c>
      <c r="H35" s="77">
        <v>10313</v>
      </c>
      <c r="I35" s="50">
        <f t="shared" si="3"/>
        <v>89.10489027129773</v>
      </c>
    </row>
    <row r="36" spans="1:12" ht="15" customHeight="1">
      <c r="A36" s="17" t="s">
        <v>73</v>
      </c>
      <c r="B36" s="18">
        <f t="shared" si="4"/>
        <v>1060</v>
      </c>
      <c r="C36" s="67">
        <f t="shared" si="0"/>
        <v>100</v>
      </c>
      <c r="D36" s="18">
        <v>202</v>
      </c>
      <c r="E36" s="50">
        <f t="shared" si="1"/>
        <v>19.056603773584907</v>
      </c>
      <c r="F36" s="18">
        <v>72</v>
      </c>
      <c r="G36" s="50">
        <f t="shared" si="2"/>
        <v>6.7924528301886795</v>
      </c>
      <c r="H36" s="215">
        <v>786</v>
      </c>
      <c r="I36" s="50">
        <f t="shared" si="3"/>
        <v>74.15094339622641</v>
      </c>
      <c r="J36" s="17"/>
      <c r="K36" s="17"/>
      <c r="L36" s="17"/>
    </row>
    <row r="37" spans="1:12" ht="15" customHeight="1">
      <c r="A37" s="17" t="s">
        <v>74</v>
      </c>
      <c r="B37" s="18">
        <f t="shared" si="4"/>
        <v>2687</v>
      </c>
      <c r="C37" s="67">
        <f t="shared" si="0"/>
        <v>100</v>
      </c>
      <c r="D37" s="18">
        <v>430</v>
      </c>
      <c r="E37" s="50">
        <f t="shared" si="1"/>
        <v>16.00297729810197</v>
      </c>
      <c r="F37" s="18">
        <v>218</v>
      </c>
      <c r="G37" s="50">
        <f t="shared" si="2"/>
        <v>8.113137327874952</v>
      </c>
      <c r="H37" s="215">
        <v>2039</v>
      </c>
      <c r="I37" s="50">
        <f t="shared" si="3"/>
        <v>75.88388537402308</v>
      </c>
      <c r="J37" s="17"/>
      <c r="K37" s="17"/>
      <c r="L37" s="17"/>
    </row>
    <row r="38" spans="1:12" ht="15" customHeight="1">
      <c r="A38" s="17" t="s">
        <v>75</v>
      </c>
      <c r="B38" s="18">
        <f t="shared" si="4"/>
        <v>1966</v>
      </c>
      <c r="C38" s="67">
        <f t="shared" si="0"/>
        <v>100</v>
      </c>
      <c r="D38" s="18">
        <v>186</v>
      </c>
      <c r="E38" s="50">
        <f t="shared" si="1"/>
        <v>9.460834181078331</v>
      </c>
      <c r="F38" s="18">
        <v>82</v>
      </c>
      <c r="G38" s="50">
        <f t="shared" si="2"/>
        <v>4.170905391658189</v>
      </c>
      <c r="H38" s="215">
        <v>1698</v>
      </c>
      <c r="I38" s="50">
        <f t="shared" si="3"/>
        <v>86.36826042726348</v>
      </c>
      <c r="J38" s="17"/>
      <c r="K38" s="17"/>
      <c r="L38" s="17"/>
    </row>
    <row r="39" spans="1:12" ht="15" customHeight="1">
      <c r="A39" s="17" t="s">
        <v>76</v>
      </c>
      <c r="B39" s="18">
        <f t="shared" si="4"/>
        <v>689</v>
      </c>
      <c r="C39" s="67">
        <f t="shared" si="0"/>
        <v>100</v>
      </c>
      <c r="D39" s="18">
        <v>79</v>
      </c>
      <c r="E39" s="50">
        <f t="shared" si="1"/>
        <v>11.46589259796807</v>
      </c>
      <c r="F39" s="18">
        <v>29</v>
      </c>
      <c r="G39" s="50">
        <f t="shared" si="2"/>
        <v>4.2089985486211905</v>
      </c>
      <c r="H39" s="215">
        <v>581</v>
      </c>
      <c r="I39" s="50">
        <f t="shared" si="3"/>
        <v>84.32510885341074</v>
      </c>
      <c r="J39" s="17"/>
      <c r="K39" s="17"/>
      <c r="L39" s="17"/>
    </row>
    <row r="40" spans="1:12" ht="15" customHeight="1">
      <c r="A40" s="51" t="s">
        <v>77</v>
      </c>
      <c r="B40" s="52">
        <f t="shared" si="4"/>
        <v>1385</v>
      </c>
      <c r="C40" s="69">
        <f t="shared" si="0"/>
        <v>100</v>
      </c>
      <c r="D40" s="52">
        <v>330</v>
      </c>
      <c r="E40" s="53">
        <f t="shared" si="1"/>
        <v>23.826714801444044</v>
      </c>
      <c r="F40" s="52">
        <v>97</v>
      </c>
      <c r="G40" s="53">
        <f t="shared" si="2"/>
        <v>7.003610108303249</v>
      </c>
      <c r="H40" s="220">
        <v>958</v>
      </c>
      <c r="I40" s="53">
        <f t="shared" si="3"/>
        <v>69.1696750902527</v>
      </c>
      <c r="J40" s="17"/>
      <c r="K40" s="17"/>
      <c r="L40" s="17"/>
    </row>
    <row r="41" spans="1:12" ht="15" customHeight="1">
      <c r="A41" s="17"/>
      <c r="B41" s="78"/>
      <c r="C41" s="83"/>
      <c r="D41" s="78"/>
      <c r="E41" s="17"/>
      <c r="F41" s="78"/>
      <c r="G41" s="79"/>
      <c r="H41" s="17"/>
      <c r="I41" s="263" t="s">
        <v>78</v>
      </c>
      <c r="J41" s="17"/>
      <c r="K41" s="17"/>
      <c r="L41" s="17"/>
    </row>
    <row r="42" spans="1:12" s="13" customFormat="1" ht="15" customHeight="1">
      <c r="A42" s="80"/>
      <c r="B42" s="81"/>
      <c r="C42" s="90"/>
      <c r="D42" s="81"/>
      <c r="E42" s="82"/>
      <c r="F42" s="81"/>
      <c r="G42" s="82"/>
      <c r="H42" s="17"/>
      <c r="I42" s="17"/>
      <c r="J42" s="139"/>
      <c r="K42" s="139"/>
      <c r="L42" s="139"/>
    </row>
    <row r="43" spans="1:12" ht="15" customHeight="1">
      <c r="A43" s="14"/>
      <c r="B43" s="38"/>
      <c r="C43" s="83"/>
      <c r="D43" s="38"/>
      <c r="E43" s="24"/>
      <c r="F43" s="38"/>
      <c r="G43" s="24"/>
      <c r="H43" s="17"/>
      <c r="I43" s="17"/>
      <c r="J43" s="17"/>
      <c r="K43" s="17"/>
      <c r="L43" s="17"/>
    </row>
    <row r="44" spans="1:12" ht="15" customHeight="1">
      <c r="A44" s="14"/>
      <c r="B44" s="38"/>
      <c r="C44" s="83"/>
      <c r="D44" s="38"/>
      <c r="E44" s="24"/>
      <c r="F44" s="38"/>
      <c r="G44" s="24"/>
      <c r="H44" s="17"/>
      <c r="I44" s="17"/>
      <c r="J44" s="17"/>
      <c r="K44" s="17"/>
      <c r="L44" s="17"/>
    </row>
    <row r="45" spans="1:12" ht="15" customHeight="1">
      <c r="A45" s="17"/>
      <c r="B45" s="17"/>
      <c r="C45" s="83"/>
      <c r="D45" s="17"/>
      <c r="E45" s="17"/>
      <c r="F45" s="17"/>
      <c r="G45" s="17"/>
      <c r="H45" s="78"/>
      <c r="I45" s="84"/>
      <c r="J45" s="17"/>
      <c r="K45" s="17"/>
      <c r="L45" s="17"/>
    </row>
    <row r="46" ht="15" customHeight="1">
      <c r="C46" s="91"/>
    </row>
    <row r="47" ht="15" customHeight="1">
      <c r="C47" s="91"/>
    </row>
  </sheetData>
  <mergeCells count="5">
    <mergeCell ref="B3:C3"/>
    <mergeCell ref="D3:E3"/>
    <mergeCell ref="A1:I1"/>
    <mergeCell ref="H3:I3"/>
    <mergeCell ref="F3:G3"/>
  </mergeCells>
  <hyperlinks>
    <hyperlink ref="A3" location="Indice!B6" display="Inicio"/>
    <hyperlink ref="I41" location="'pag 24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2005.&amp;R&amp;9&amp;P+8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45"/>
  <sheetViews>
    <sheetView zoomScaleSheetLayoutView="100" workbookViewId="0" topLeftCell="A1">
      <selection activeCell="A1" sqref="A1:I1"/>
    </sheetView>
  </sheetViews>
  <sheetFormatPr defaultColWidth="12" defaultRowHeight="11.25"/>
  <cols>
    <col min="1" max="1" width="19.33203125" style="0" customWidth="1"/>
    <col min="2" max="2" width="10.5" style="0" customWidth="1"/>
    <col min="3" max="3" width="11.66015625" style="0" customWidth="1"/>
    <col min="4" max="4" width="10.5" style="0" customWidth="1"/>
    <col min="5" max="5" width="11.66015625" style="0" customWidth="1"/>
    <col min="6" max="6" width="10.5" style="0" customWidth="1"/>
    <col min="7" max="7" width="11.66015625" style="0" customWidth="1"/>
    <col min="8" max="8" width="10.5" style="23" customWidth="1"/>
    <col min="9" max="9" width="11.66015625" style="85" customWidth="1"/>
  </cols>
  <sheetData>
    <row r="1" spans="1:9" s="2" customFormat="1" ht="39.75" customHeight="1">
      <c r="A1" s="274" t="s">
        <v>147</v>
      </c>
      <c r="B1" s="274"/>
      <c r="C1" s="274"/>
      <c r="D1" s="274"/>
      <c r="E1" s="274"/>
      <c r="F1" s="274"/>
      <c r="G1" s="274"/>
      <c r="H1" s="274"/>
      <c r="I1" s="274"/>
    </row>
    <row r="2" spans="1:9" s="32" customFormat="1" ht="18" customHeight="1">
      <c r="A2" s="9" t="s">
        <v>40</v>
      </c>
      <c r="B2" s="17"/>
      <c r="C2" s="17"/>
      <c r="D2" s="17"/>
      <c r="E2" s="17"/>
      <c r="F2" s="17"/>
      <c r="G2" s="17"/>
      <c r="H2" s="75"/>
      <c r="I2" s="264" t="s">
        <v>79</v>
      </c>
    </row>
    <row r="3" spans="1:9" s="5" customFormat="1" ht="36" customHeight="1">
      <c r="A3" s="245" t="s">
        <v>215</v>
      </c>
      <c r="B3" s="265" t="s">
        <v>0</v>
      </c>
      <c r="C3" s="265"/>
      <c r="D3" s="265" t="s">
        <v>41</v>
      </c>
      <c r="E3" s="265"/>
      <c r="F3" s="265" t="s">
        <v>3</v>
      </c>
      <c r="G3" s="265"/>
      <c r="H3" s="265" t="s">
        <v>42</v>
      </c>
      <c r="I3" s="265"/>
    </row>
    <row r="4" spans="1:9" s="10" customFormat="1" ht="19.5" customHeight="1">
      <c r="A4" s="58"/>
      <c r="B4" s="59" t="s">
        <v>91</v>
      </c>
      <c r="C4" s="60" t="s">
        <v>5</v>
      </c>
      <c r="D4" s="61" t="s">
        <v>91</v>
      </c>
      <c r="E4" s="60" t="s">
        <v>5</v>
      </c>
      <c r="F4" s="61" t="s">
        <v>91</v>
      </c>
      <c r="G4" s="60" t="s">
        <v>5</v>
      </c>
      <c r="H4" s="61" t="s">
        <v>91</v>
      </c>
      <c r="I4" s="60" t="s">
        <v>5</v>
      </c>
    </row>
    <row r="5" spans="1:9" ht="15" customHeight="1">
      <c r="A5" s="17" t="s">
        <v>80</v>
      </c>
      <c r="B5" s="86">
        <f>D5+F5+H5</f>
        <v>2867</v>
      </c>
      <c r="C5" s="92">
        <f aca="true" t="shared" si="0" ref="C5:C18">B5/$B5*100</f>
        <v>100</v>
      </c>
      <c r="D5" s="86">
        <v>397</v>
      </c>
      <c r="E5" s="87">
        <f aca="true" t="shared" si="1" ref="E5:E18">D5/$B5*100</f>
        <v>13.84722706662016</v>
      </c>
      <c r="F5" s="86">
        <v>165</v>
      </c>
      <c r="G5" s="87">
        <f aca="true" t="shared" si="2" ref="G5:G18">F5/$B5*100</f>
        <v>5.755144750610394</v>
      </c>
      <c r="H5" s="88">
        <v>2305</v>
      </c>
      <c r="I5" s="87">
        <f aca="true" t="shared" si="3" ref="I5:I18">H5/$B5*100</f>
        <v>80.39762818276944</v>
      </c>
    </row>
    <row r="6" spans="1:9" ht="15" customHeight="1">
      <c r="A6" s="14" t="s">
        <v>81</v>
      </c>
      <c r="B6" s="18">
        <f aca="true" t="shared" si="4" ref="B6:B18">D6+F6+H6</f>
        <v>510</v>
      </c>
      <c r="C6" s="67">
        <f t="shared" si="0"/>
        <v>100</v>
      </c>
      <c r="D6" s="18">
        <v>62</v>
      </c>
      <c r="E6" s="50">
        <f t="shared" si="1"/>
        <v>12.156862745098039</v>
      </c>
      <c r="F6" s="18">
        <v>28</v>
      </c>
      <c r="G6" s="50">
        <f t="shared" si="2"/>
        <v>5.490196078431373</v>
      </c>
      <c r="H6" s="77">
        <v>420</v>
      </c>
      <c r="I6" s="50">
        <f t="shared" si="3"/>
        <v>82.35294117647058</v>
      </c>
    </row>
    <row r="7" spans="1:9" ht="15" customHeight="1">
      <c r="A7" s="14" t="s">
        <v>29</v>
      </c>
      <c r="B7" s="18">
        <f t="shared" si="4"/>
        <v>2022</v>
      </c>
      <c r="C7" s="67">
        <f t="shared" si="0"/>
        <v>100</v>
      </c>
      <c r="D7" s="18">
        <v>263</v>
      </c>
      <c r="E7" s="50">
        <f t="shared" si="1"/>
        <v>13.006923837784374</v>
      </c>
      <c r="F7" s="18">
        <v>72</v>
      </c>
      <c r="G7" s="50">
        <f t="shared" si="2"/>
        <v>3.5608308605341246</v>
      </c>
      <c r="H7" s="77">
        <v>1687</v>
      </c>
      <c r="I7" s="50">
        <f t="shared" si="3"/>
        <v>83.4322453016815</v>
      </c>
    </row>
    <row r="8" spans="1:9" ht="15" customHeight="1">
      <c r="A8" s="14" t="s">
        <v>82</v>
      </c>
      <c r="B8" s="18">
        <f t="shared" si="4"/>
        <v>1088</v>
      </c>
      <c r="C8" s="67">
        <f t="shared" si="0"/>
        <v>100</v>
      </c>
      <c r="D8" s="18">
        <v>130</v>
      </c>
      <c r="E8" s="50">
        <f t="shared" si="1"/>
        <v>11.948529411764707</v>
      </c>
      <c r="F8" s="18">
        <v>60</v>
      </c>
      <c r="G8" s="50">
        <f t="shared" si="2"/>
        <v>5.514705882352941</v>
      </c>
      <c r="H8" s="77">
        <v>898</v>
      </c>
      <c r="I8" s="50">
        <f t="shared" si="3"/>
        <v>82.53676470588235</v>
      </c>
    </row>
    <row r="9" spans="1:9" ht="15" customHeight="1">
      <c r="A9" s="14" t="s">
        <v>83</v>
      </c>
      <c r="B9" s="18">
        <f t="shared" si="4"/>
        <v>3574</v>
      </c>
      <c r="C9" s="67">
        <f t="shared" si="0"/>
        <v>100</v>
      </c>
      <c r="D9" s="18">
        <v>541</v>
      </c>
      <c r="E9" s="50">
        <f t="shared" si="1"/>
        <v>15.137101287073307</v>
      </c>
      <c r="F9" s="18">
        <v>669</v>
      </c>
      <c r="G9" s="50">
        <f t="shared" si="2"/>
        <v>18.71852266368215</v>
      </c>
      <c r="H9" s="77">
        <v>2364</v>
      </c>
      <c r="I9" s="50">
        <f t="shared" si="3"/>
        <v>66.14437604924454</v>
      </c>
    </row>
    <row r="10" spans="1:9" ht="15" customHeight="1">
      <c r="A10" s="17" t="s">
        <v>84</v>
      </c>
      <c r="B10" s="18">
        <f t="shared" si="4"/>
        <v>17739</v>
      </c>
      <c r="C10" s="67">
        <f t="shared" si="0"/>
        <v>100</v>
      </c>
      <c r="D10" s="18">
        <v>481</v>
      </c>
      <c r="E10" s="50">
        <f t="shared" si="1"/>
        <v>2.711539545633914</v>
      </c>
      <c r="F10" s="18">
        <v>202</v>
      </c>
      <c r="G10" s="50">
        <f t="shared" si="2"/>
        <v>1.1387338632391906</v>
      </c>
      <c r="H10" s="77">
        <v>17056</v>
      </c>
      <c r="I10" s="50">
        <f t="shared" si="3"/>
        <v>96.14972659112689</v>
      </c>
    </row>
    <row r="11" spans="1:9" ht="22.5" customHeight="1">
      <c r="A11" s="17" t="s">
        <v>85</v>
      </c>
      <c r="B11" s="18">
        <f t="shared" si="4"/>
        <v>3645</v>
      </c>
      <c r="C11" s="67">
        <f t="shared" si="0"/>
        <v>100</v>
      </c>
      <c r="D11" s="18">
        <v>607</v>
      </c>
      <c r="E11" s="50">
        <f t="shared" si="1"/>
        <v>16.652949245541837</v>
      </c>
      <c r="F11" s="18">
        <v>867</v>
      </c>
      <c r="G11" s="50">
        <f t="shared" si="2"/>
        <v>23.786008230452673</v>
      </c>
      <c r="H11" s="77">
        <v>2171</v>
      </c>
      <c r="I11" s="50">
        <f t="shared" si="3"/>
        <v>59.561042524005494</v>
      </c>
    </row>
    <row r="12" spans="1:9" ht="15" customHeight="1">
      <c r="A12" s="17" t="s">
        <v>86</v>
      </c>
      <c r="B12" s="18">
        <f t="shared" si="4"/>
        <v>2055</v>
      </c>
      <c r="C12" s="67">
        <f t="shared" si="0"/>
        <v>100</v>
      </c>
      <c r="D12" s="18">
        <v>261</v>
      </c>
      <c r="E12" s="50">
        <f t="shared" si="1"/>
        <v>12.700729927007298</v>
      </c>
      <c r="F12" s="18">
        <v>109</v>
      </c>
      <c r="G12" s="50">
        <f t="shared" si="2"/>
        <v>5.304136253041363</v>
      </c>
      <c r="H12" s="77">
        <v>1685</v>
      </c>
      <c r="I12" s="50">
        <f t="shared" si="3"/>
        <v>81.99513381995133</v>
      </c>
    </row>
    <row r="13" spans="1:9" ht="15" customHeight="1">
      <c r="A13" s="17" t="s">
        <v>87</v>
      </c>
      <c r="B13" s="18">
        <f t="shared" si="4"/>
        <v>6447</v>
      </c>
      <c r="C13" s="67">
        <f t="shared" si="0"/>
        <v>100</v>
      </c>
      <c r="D13" s="18">
        <v>625</v>
      </c>
      <c r="E13" s="50">
        <f t="shared" si="1"/>
        <v>9.694431518535753</v>
      </c>
      <c r="F13" s="18">
        <v>2472</v>
      </c>
      <c r="G13" s="50">
        <f t="shared" si="2"/>
        <v>38.343415542112616</v>
      </c>
      <c r="H13" s="77">
        <v>3350</v>
      </c>
      <c r="I13" s="50">
        <f t="shared" si="3"/>
        <v>51.96215293935163</v>
      </c>
    </row>
    <row r="14" spans="1:9" ht="15" customHeight="1">
      <c r="A14" s="17" t="s">
        <v>88</v>
      </c>
      <c r="B14" s="18">
        <f t="shared" si="4"/>
        <v>3019</v>
      </c>
      <c r="C14" s="67">
        <f t="shared" si="0"/>
        <v>100</v>
      </c>
      <c r="D14" s="18">
        <v>277</v>
      </c>
      <c r="E14" s="50">
        <f t="shared" si="1"/>
        <v>9.175223583968203</v>
      </c>
      <c r="F14" s="18">
        <v>87</v>
      </c>
      <c r="G14" s="50">
        <f t="shared" si="2"/>
        <v>2.881748923484597</v>
      </c>
      <c r="H14" s="77">
        <v>2655</v>
      </c>
      <c r="I14" s="50">
        <f t="shared" si="3"/>
        <v>87.9430274925472</v>
      </c>
    </row>
    <row r="15" spans="1:9" ht="15" customHeight="1">
      <c r="A15" s="17" t="s">
        <v>89</v>
      </c>
      <c r="B15" s="18">
        <f t="shared" si="4"/>
        <v>4012</v>
      </c>
      <c r="C15" s="67">
        <f t="shared" si="0"/>
        <v>100</v>
      </c>
      <c r="D15" s="18">
        <v>494</v>
      </c>
      <c r="E15" s="50">
        <f t="shared" si="1"/>
        <v>12.313060817547358</v>
      </c>
      <c r="F15" s="18">
        <v>144</v>
      </c>
      <c r="G15" s="50">
        <f t="shared" si="2"/>
        <v>3.589232303090728</v>
      </c>
      <c r="H15" s="77">
        <v>3374</v>
      </c>
      <c r="I15" s="50">
        <f t="shared" si="3"/>
        <v>84.09770687936191</v>
      </c>
    </row>
    <row r="16" spans="1:9" ht="15" customHeight="1">
      <c r="A16" s="17" t="s">
        <v>90</v>
      </c>
      <c r="B16" s="18">
        <f t="shared" si="4"/>
        <v>2000</v>
      </c>
      <c r="C16" s="67">
        <f t="shared" si="0"/>
        <v>100</v>
      </c>
      <c r="D16" s="18">
        <v>235</v>
      </c>
      <c r="E16" s="50">
        <f t="shared" si="1"/>
        <v>11.75</v>
      </c>
      <c r="F16" s="18">
        <v>86</v>
      </c>
      <c r="G16" s="50">
        <f t="shared" si="2"/>
        <v>4.3</v>
      </c>
      <c r="H16" s="77">
        <v>1679</v>
      </c>
      <c r="I16" s="50">
        <f t="shared" si="3"/>
        <v>83.95</v>
      </c>
    </row>
    <row r="17" spans="1:9" ht="22.5" customHeight="1">
      <c r="A17" s="17" t="s">
        <v>38</v>
      </c>
      <c r="B17" s="18">
        <f t="shared" si="4"/>
        <v>665</v>
      </c>
      <c r="C17" s="67">
        <f t="shared" si="0"/>
        <v>100</v>
      </c>
      <c r="D17" s="18">
        <v>64</v>
      </c>
      <c r="E17" s="50">
        <f t="shared" si="1"/>
        <v>9.624060150375941</v>
      </c>
      <c r="F17" s="18">
        <v>12</v>
      </c>
      <c r="G17" s="50">
        <f t="shared" si="2"/>
        <v>1.8045112781954888</v>
      </c>
      <c r="H17" s="77">
        <v>589</v>
      </c>
      <c r="I17" s="50">
        <f t="shared" si="3"/>
        <v>88.57142857142857</v>
      </c>
    </row>
    <row r="18" spans="1:9" ht="15" customHeight="1">
      <c r="A18" s="20" t="s">
        <v>39</v>
      </c>
      <c r="B18" s="21">
        <f t="shared" si="4"/>
        <v>925</v>
      </c>
      <c r="C18" s="73">
        <f t="shared" si="0"/>
        <v>100</v>
      </c>
      <c r="D18" s="21">
        <v>85</v>
      </c>
      <c r="E18" s="22">
        <f t="shared" si="1"/>
        <v>9.18918918918919</v>
      </c>
      <c r="F18" s="21">
        <v>33</v>
      </c>
      <c r="G18" s="22">
        <f t="shared" si="2"/>
        <v>3.567567567567568</v>
      </c>
      <c r="H18" s="89">
        <v>807</v>
      </c>
      <c r="I18" s="22">
        <f t="shared" si="3"/>
        <v>87.24324324324324</v>
      </c>
    </row>
    <row r="19" spans="1:9" s="19" customFormat="1" ht="15" customHeight="1">
      <c r="A19" s="17"/>
      <c r="B19" s="38"/>
      <c r="C19" s="24"/>
      <c r="D19" s="38"/>
      <c r="E19" s="24"/>
      <c r="F19" s="38"/>
      <c r="G19" s="24"/>
      <c r="H19" s="23"/>
      <c r="I19" s="24"/>
    </row>
    <row r="20" spans="2:9" ht="15" customHeight="1">
      <c r="B20" s="38"/>
      <c r="C20" s="24"/>
      <c r="D20" s="38"/>
      <c r="E20" s="24"/>
      <c r="F20" s="38"/>
      <c r="G20" s="24"/>
      <c r="H20"/>
      <c r="I20" s="24"/>
    </row>
    <row r="21" spans="2:9" ht="15" customHeight="1">
      <c r="B21" s="38"/>
      <c r="C21" s="24"/>
      <c r="D21" s="38"/>
      <c r="E21" s="24"/>
      <c r="F21" s="38"/>
      <c r="G21" s="24"/>
      <c r="H21"/>
      <c r="I21" s="24"/>
    </row>
    <row r="22" spans="2:9" ht="15" customHeight="1">
      <c r="B22" s="38"/>
      <c r="C22" s="24"/>
      <c r="D22" s="38"/>
      <c r="E22" s="24"/>
      <c r="F22" s="38"/>
      <c r="G22" s="24"/>
      <c r="H22"/>
      <c r="I22" s="24"/>
    </row>
    <row r="23" spans="1:9" ht="15" customHeight="1">
      <c r="A23" s="17"/>
      <c r="B23" s="38"/>
      <c r="C23" s="24"/>
      <c r="D23" s="38"/>
      <c r="E23" s="24"/>
      <c r="F23" s="38"/>
      <c r="G23" s="24"/>
      <c r="H23"/>
      <c r="I23" s="24"/>
    </row>
    <row r="24" spans="1:9" ht="15" customHeight="1">
      <c r="A24" s="17"/>
      <c r="B24" s="38"/>
      <c r="C24" s="24"/>
      <c r="D24" s="38"/>
      <c r="E24" s="24"/>
      <c r="F24" s="38"/>
      <c r="G24" s="24"/>
      <c r="H24"/>
      <c r="I24" s="24"/>
    </row>
    <row r="25" spans="2:9" ht="15" customHeight="1">
      <c r="B25" s="38"/>
      <c r="C25" s="24"/>
      <c r="D25" s="38"/>
      <c r="E25" s="24"/>
      <c r="F25" s="38"/>
      <c r="G25" s="24"/>
      <c r="H25"/>
      <c r="I25" s="24"/>
    </row>
    <row r="26" spans="2:9" ht="15" customHeight="1">
      <c r="B26" s="38"/>
      <c r="C26" s="24"/>
      <c r="D26" s="38"/>
      <c r="E26" s="24"/>
      <c r="F26" s="38"/>
      <c r="G26" s="24"/>
      <c r="H26"/>
      <c r="I26" s="24"/>
    </row>
    <row r="27" spans="2:10" ht="15" customHeight="1">
      <c r="B27" s="38"/>
      <c r="C27" s="24"/>
      <c r="D27" s="38"/>
      <c r="E27" s="24"/>
      <c r="F27" s="38"/>
      <c r="G27" s="24"/>
      <c r="H27"/>
      <c r="I27" s="24"/>
      <c r="J27" s="23"/>
    </row>
    <row r="28" spans="2:10" ht="15" customHeight="1">
      <c r="B28" s="38"/>
      <c r="C28" s="24"/>
      <c r="D28" s="38"/>
      <c r="E28" s="24"/>
      <c r="F28" s="38"/>
      <c r="G28" s="24"/>
      <c r="H28"/>
      <c r="I28" s="24"/>
      <c r="J28" s="23"/>
    </row>
    <row r="29" spans="2:10" ht="15" customHeight="1">
      <c r="B29" s="38"/>
      <c r="C29" s="24"/>
      <c r="D29" s="38"/>
      <c r="E29" s="24"/>
      <c r="F29" s="38"/>
      <c r="G29" s="24"/>
      <c r="H29"/>
      <c r="I29" s="24"/>
      <c r="J29" s="23"/>
    </row>
    <row r="30" spans="2:10" ht="15" customHeight="1">
      <c r="B30" s="38"/>
      <c r="C30" s="24"/>
      <c r="D30" s="38"/>
      <c r="E30" s="24"/>
      <c r="F30" s="38"/>
      <c r="G30" s="24"/>
      <c r="H30"/>
      <c r="I30" s="24"/>
      <c r="J30" s="23"/>
    </row>
    <row r="31" spans="2:10" ht="15" customHeight="1">
      <c r="B31" s="38"/>
      <c r="C31" s="24"/>
      <c r="D31" s="38"/>
      <c r="E31" s="24"/>
      <c r="F31" s="38"/>
      <c r="G31" s="24"/>
      <c r="H31"/>
      <c r="I31" s="24"/>
      <c r="J31" s="23"/>
    </row>
    <row r="32" spans="2:10" ht="15" customHeight="1">
      <c r="B32" s="38"/>
      <c r="C32" s="24"/>
      <c r="D32" s="38"/>
      <c r="E32" s="24"/>
      <c r="F32" s="38"/>
      <c r="G32" s="24"/>
      <c r="H32"/>
      <c r="I32" s="24"/>
      <c r="J32" s="23"/>
    </row>
    <row r="33" spans="2:10" ht="15" customHeight="1">
      <c r="B33" s="38"/>
      <c r="C33" s="24"/>
      <c r="D33" s="38"/>
      <c r="E33" s="24"/>
      <c r="F33" s="38"/>
      <c r="G33" s="24"/>
      <c r="H33"/>
      <c r="I33" s="24"/>
      <c r="J33" s="23"/>
    </row>
    <row r="34" spans="2:10" ht="15" customHeight="1">
      <c r="B34" s="38"/>
      <c r="C34" s="24"/>
      <c r="D34" s="38"/>
      <c r="E34" s="24"/>
      <c r="F34" s="38"/>
      <c r="G34" s="24"/>
      <c r="H34"/>
      <c r="I34" s="24"/>
      <c r="J34" s="23"/>
    </row>
    <row r="35" spans="2:10" ht="15" customHeight="1">
      <c r="B35" s="38"/>
      <c r="C35" s="24"/>
      <c r="D35" s="38"/>
      <c r="E35" s="24"/>
      <c r="F35" s="38"/>
      <c r="G35" s="24"/>
      <c r="H35"/>
      <c r="I35" s="24"/>
      <c r="J35" s="23"/>
    </row>
    <row r="36" spans="2:12" ht="15" customHeight="1">
      <c r="B36" s="38"/>
      <c r="C36" s="24"/>
      <c r="D36" s="38"/>
      <c r="E36" s="24"/>
      <c r="F36" s="38"/>
      <c r="G36" s="24"/>
      <c r="H36" s="17"/>
      <c r="I36" s="24"/>
      <c r="J36" s="78"/>
      <c r="K36" s="17"/>
      <c r="L36" s="17"/>
    </row>
    <row r="37" spans="2:12" ht="15" customHeight="1">
      <c r="B37" s="38"/>
      <c r="C37" s="24"/>
      <c r="D37" s="38"/>
      <c r="E37" s="24"/>
      <c r="F37" s="38"/>
      <c r="G37" s="24"/>
      <c r="H37" s="17"/>
      <c r="I37" s="24"/>
      <c r="J37" s="78"/>
      <c r="K37" s="17"/>
      <c r="L37" s="17"/>
    </row>
    <row r="38" spans="1:12" ht="15" customHeight="1">
      <c r="A38" s="17"/>
      <c r="B38" s="38"/>
      <c r="C38" s="24"/>
      <c r="D38" s="38"/>
      <c r="E38" s="24"/>
      <c r="F38" s="38"/>
      <c r="G38" s="24"/>
      <c r="H38" s="17"/>
      <c r="I38" s="24"/>
      <c r="J38" s="78"/>
      <c r="K38" s="17"/>
      <c r="L38" s="17"/>
    </row>
    <row r="39" spans="1:12" ht="15" customHeight="1">
      <c r="A39" s="17"/>
      <c r="B39" s="38"/>
      <c r="C39" s="24"/>
      <c r="D39" s="38"/>
      <c r="E39" s="24"/>
      <c r="F39" s="38"/>
      <c r="G39" s="24"/>
      <c r="H39" s="17"/>
      <c r="I39" s="24"/>
      <c r="J39" s="78"/>
      <c r="K39" s="17"/>
      <c r="L39" s="17"/>
    </row>
    <row r="40" spans="1:12" ht="15" customHeight="1">
      <c r="A40" s="17"/>
      <c r="B40" s="38"/>
      <c r="C40" s="24"/>
      <c r="D40" s="38"/>
      <c r="E40" s="24"/>
      <c r="F40" s="38"/>
      <c r="G40" s="24"/>
      <c r="H40" s="17"/>
      <c r="I40" s="24"/>
      <c r="J40" s="78"/>
      <c r="K40" s="17"/>
      <c r="L40" s="17"/>
    </row>
    <row r="41" spans="1:12" ht="15" customHeight="1">
      <c r="A41" s="17"/>
      <c r="B41" s="17"/>
      <c r="C41" s="17"/>
      <c r="D41" s="17"/>
      <c r="E41" s="17"/>
      <c r="F41" s="17"/>
      <c r="G41" s="79"/>
      <c r="H41" s="17"/>
      <c r="I41" s="17"/>
      <c r="J41" s="78"/>
      <c r="K41" s="17"/>
      <c r="L41" s="17"/>
    </row>
    <row r="42" spans="1:12" ht="15" customHeight="1">
      <c r="A42" s="17"/>
      <c r="B42" s="81"/>
      <c r="C42" s="81"/>
      <c r="D42" s="81"/>
      <c r="E42" s="82"/>
      <c r="F42" s="81"/>
      <c r="G42" s="82"/>
      <c r="H42" s="17"/>
      <c r="I42" s="17"/>
      <c r="J42" s="78"/>
      <c r="K42" s="17"/>
      <c r="L42" s="17"/>
    </row>
    <row r="43" spans="2:12" ht="15" customHeight="1">
      <c r="B43" s="38"/>
      <c r="C43" s="83"/>
      <c r="D43" s="38"/>
      <c r="E43" s="24"/>
      <c r="F43" s="38"/>
      <c r="G43" s="24"/>
      <c r="H43" s="17"/>
      <c r="I43" s="17"/>
      <c r="J43" s="78"/>
      <c r="K43" s="17"/>
      <c r="L43" s="17"/>
    </row>
    <row r="44" spans="2:12" ht="15" customHeight="1">
      <c r="B44" s="38"/>
      <c r="C44" s="83"/>
      <c r="D44" s="38"/>
      <c r="E44" s="24"/>
      <c r="F44" s="38"/>
      <c r="G44" s="24"/>
      <c r="H44" s="17"/>
      <c r="I44" s="17"/>
      <c r="J44" s="78"/>
      <c r="K44" s="17"/>
      <c r="L44" s="17"/>
    </row>
    <row r="45" spans="2:12" ht="15" customHeight="1">
      <c r="B45" s="17"/>
      <c r="C45" s="17"/>
      <c r="D45" s="17"/>
      <c r="E45" s="17"/>
      <c r="F45" s="17"/>
      <c r="G45" s="17"/>
      <c r="H45" s="78"/>
      <c r="I45" s="84"/>
      <c r="J45" s="17"/>
      <c r="K45" s="17"/>
      <c r="L45" s="17"/>
    </row>
    <row r="46" ht="15" customHeight="1"/>
    <row r="47" ht="15" customHeight="1"/>
  </sheetData>
  <mergeCells count="5">
    <mergeCell ref="B3:C3"/>
    <mergeCell ref="D3:E3"/>
    <mergeCell ref="A1:I1"/>
    <mergeCell ref="H3:I3"/>
    <mergeCell ref="F3:G3"/>
  </mergeCells>
  <hyperlinks>
    <hyperlink ref="A3" location="Indice!B6" display="Inicio"/>
    <hyperlink ref="I2" location="'pag 23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2005.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15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23" style="0" customWidth="1"/>
    <col min="2" max="5" width="13.33203125" style="0" customWidth="1"/>
    <col min="6" max="6" width="8.5" style="0" bestFit="1" customWidth="1"/>
    <col min="7" max="7" width="10.33203125" style="203" bestFit="1" customWidth="1"/>
    <col min="8" max="8" width="13.33203125" style="203" bestFit="1" customWidth="1"/>
    <col min="9" max="12" width="12" style="203" customWidth="1"/>
  </cols>
  <sheetData>
    <row r="1" spans="1:9" ht="79.5" customHeight="1">
      <c r="A1" s="276" t="s">
        <v>146</v>
      </c>
      <c r="B1" s="276"/>
      <c r="C1" s="276"/>
      <c r="D1" s="276"/>
      <c r="E1" s="2"/>
      <c r="F1" s="48"/>
      <c r="G1" s="208"/>
      <c r="H1" s="208"/>
      <c r="I1" s="209"/>
    </row>
    <row r="2" spans="1:12" s="5" customFormat="1" ht="36" customHeight="1">
      <c r="A2" s="245" t="s">
        <v>215</v>
      </c>
      <c r="B2" s="275" t="s">
        <v>92</v>
      </c>
      <c r="C2" s="275"/>
      <c r="D2" s="275"/>
      <c r="E2" s="4"/>
      <c r="G2" s="210"/>
      <c r="H2" s="210"/>
      <c r="I2" s="210"/>
      <c r="J2" s="210"/>
      <c r="K2" s="210"/>
      <c r="L2" s="210"/>
    </row>
    <row r="3" spans="1:12" s="10" customFormat="1" ht="19.5" customHeight="1">
      <c r="A3" s="6"/>
      <c r="B3" s="94" t="s">
        <v>0</v>
      </c>
      <c r="C3" s="7" t="s">
        <v>1</v>
      </c>
      <c r="D3" s="95" t="s">
        <v>2</v>
      </c>
      <c r="E3" s="9"/>
      <c r="G3" s="246" t="s">
        <v>160</v>
      </c>
      <c r="H3" s="246" t="s">
        <v>155</v>
      </c>
      <c r="I3" s="246" t="s">
        <v>156</v>
      </c>
      <c r="J3" s="204"/>
      <c r="K3" s="204"/>
      <c r="L3" s="204"/>
    </row>
    <row r="4" spans="1:12" s="13" customFormat="1" ht="15" customHeight="1">
      <c r="A4" s="11" t="s">
        <v>6</v>
      </c>
      <c r="B4" s="195">
        <f>J7/J13*100</f>
        <v>15.1761152441989</v>
      </c>
      <c r="C4" s="195">
        <f>H7/H13*100</f>
        <v>14.64593734378658</v>
      </c>
      <c r="D4" s="195">
        <f>I7/I13*100</f>
        <v>15.702354764405799</v>
      </c>
      <c r="E4"/>
      <c r="G4" s="247" t="s">
        <v>157</v>
      </c>
      <c r="H4" s="248">
        <v>17146</v>
      </c>
      <c r="I4" s="248">
        <v>17046</v>
      </c>
      <c r="J4" s="211">
        <f>H4+I4</f>
        <v>34192</v>
      </c>
      <c r="K4" s="211"/>
      <c r="L4" s="211"/>
    </row>
    <row r="5" spans="1:10" ht="15" customHeight="1">
      <c r="A5" s="37" t="s">
        <v>41</v>
      </c>
      <c r="B5" s="39">
        <f>J4/J10*100</f>
        <v>15.83960271281918</v>
      </c>
      <c r="C5" s="97">
        <f aca="true" t="shared" si="0" ref="C5:D7">H4/H10*100</f>
        <v>15.605857885299764</v>
      </c>
      <c r="D5" s="97">
        <f t="shared" si="0"/>
        <v>16.081890655219585</v>
      </c>
      <c r="G5" s="247" t="s">
        <v>158</v>
      </c>
      <c r="H5" s="248">
        <v>8737</v>
      </c>
      <c r="I5" s="248">
        <v>8620</v>
      </c>
      <c r="J5" s="211">
        <f>H5+I5</f>
        <v>17357</v>
      </c>
    </row>
    <row r="6" spans="1:10" ht="15" customHeight="1">
      <c r="A6" s="37" t="s">
        <v>3</v>
      </c>
      <c r="B6" s="97">
        <f>J5/J11*100</f>
        <v>12.30198949614079</v>
      </c>
      <c r="C6" s="97">
        <f t="shared" si="0"/>
        <v>12.08888519917535</v>
      </c>
      <c r="D6" s="97">
        <f t="shared" si="0"/>
        <v>12.525792670522248</v>
      </c>
      <c r="G6" s="247" t="s">
        <v>159</v>
      </c>
      <c r="H6" s="248">
        <v>66701</v>
      </c>
      <c r="I6" s="248">
        <v>74339</v>
      </c>
      <c r="J6" s="211">
        <f>H6+I6</f>
        <v>141040</v>
      </c>
    </row>
    <row r="7" spans="1:10" ht="15" customHeight="1">
      <c r="A7" s="20" t="s">
        <v>42</v>
      </c>
      <c r="B7" s="179">
        <f>J6/J12*100</f>
        <v>15.46369146295468</v>
      </c>
      <c r="C7" s="179">
        <f t="shared" si="0"/>
        <v>14.822246814486917</v>
      </c>
      <c r="D7" s="179">
        <f t="shared" si="0"/>
        <v>16.088394298649977</v>
      </c>
      <c r="H7" s="203">
        <f>SUM(H4:H6)</f>
        <v>92584</v>
      </c>
      <c r="I7" s="203">
        <f>SUM(I4:I6)</f>
        <v>100005</v>
      </c>
      <c r="J7" s="211">
        <f>H7+I7</f>
        <v>192589</v>
      </c>
    </row>
    <row r="8" spans="6:9" ht="15" customHeight="1">
      <c r="F8" s="48"/>
      <c r="G8" s="208"/>
      <c r="H8" s="208"/>
      <c r="I8" s="209"/>
    </row>
    <row r="9" spans="6:9" ht="15" customHeight="1">
      <c r="F9" s="48"/>
      <c r="G9" s="246" t="s">
        <v>161</v>
      </c>
      <c r="H9" s="246" t="s">
        <v>155</v>
      </c>
      <c r="I9" s="246" t="s">
        <v>156</v>
      </c>
    </row>
    <row r="10" spans="6:10" ht="15" customHeight="1">
      <c r="F10" s="48"/>
      <c r="G10" s="247" t="s">
        <v>157</v>
      </c>
      <c r="H10" s="248">
        <v>109869</v>
      </c>
      <c r="I10" s="248">
        <v>105995</v>
      </c>
      <c r="J10" s="203">
        <f>H10+I10</f>
        <v>215864</v>
      </c>
    </row>
    <row r="11" spans="6:10" ht="15" customHeight="1">
      <c r="F11" s="46"/>
      <c r="G11" s="247" t="s">
        <v>158</v>
      </c>
      <c r="H11" s="248">
        <v>72273</v>
      </c>
      <c r="I11" s="248">
        <v>68818</v>
      </c>
      <c r="J11" s="203">
        <f>H11+I11</f>
        <v>141091</v>
      </c>
    </row>
    <row r="12" spans="6:10" ht="15" customHeight="1">
      <c r="F12" s="46"/>
      <c r="G12" s="247" t="s">
        <v>159</v>
      </c>
      <c r="H12" s="248">
        <v>450006</v>
      </c>
      <c r="I12" s="248">
        <v>462066</v>
      </c>
      <c r="J12" s="203">
        <f>H12+I12</f>
        <v>912072</v>
      </c>
    </row>
    <row r="13" spans="6:10" ht="15" customHeight="1">
      <c r="F13" s="46"/>
      <c r="G13" s="208"/>
      <c r="H13" s="209">
        <f>SUM(H10:H12)</f>
        <v>632148</v>
      </c>
      <c r="I13" s="209">
        <f>SUM(I10:I12)</f>
        <v>636879</v>
      </c>
      <c r="J13" s="203">
        <f>H13+I13</f>
        <v>1269027</v>
      </c>
    </row>
    <row r="14" spans="6:9" ht="15" customHeight="1">
      <c r="F14" s="48"/>
      <c r="G14" s="208"/>
      <c r="H14" s="208"/>
      <c r="I14" s="209"/>
    </row>
    <row r="15" spans="6:8" ht="15" customHeight="1">
      <c r="F15" s="49"/>
      <c r="G15" s="208"/>
      <c r="H15" s="208"/>
    </row>
    <row r="16" ht="15" customHeight="1"/>
    <row r="17" ht="15" customHeight="1"/>
  </sheetData>
  <mergeCells count="2">
    <mergeCell ref="B2:D2"/>
    <mergeCell ref="A1:D1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2005.&amp;R&amp;9&amp;P+8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43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36.83203125" style="0" customWidth="1"/>
    <col min="2" max="4" width="14.83203125" style="0" customWidth="1"/>
    <col min="5" max="5" width="10.83203125" style="0" customWidth="1"/>
    <col min="6" max="6" width="25.16015625" style="250" bestFit="1" customWidth="1"/>
    <col min="7" max="7" width="6.16015625" style="250" bestFit="1" customWidth="1"/>
    <col min="8" max="8" width="5.33203125" style="250" bestFit="1" customWidth="1"/>
    <col min="9" max="9" width="6.16015625" style="250" bestFit="1" customWidth="1"/>
    <col min="10" max="10" width="25.16015625" style="250" bestFit="1" customWidth="1"/>
    <col min="11" max="11" width="7" style="250" bestFit="1" customWidth="1"/>
    <col min="12" max="13" width="6.16015625" style="250" bestFit="1" customWidth="1"/>
    <col min="14" max="15" width="12" style="250" customWidth="1"/>
    <col min="16" max="16384" width="12" style="203" customWidth="1"/>
  </cols>
  <sheetData>
    <row r="1" spans="1:15" s="253" customFormat="1" ht="79.5" customHeight="1">
      <c r="A1" s="277" t="s">
        <v>145</v>
      </c>
      <c r="B1" s="278"/>
      <c r="C1" s="278"/>
      <c r="D1" s="278"/>
      <c r="E1" s="2"/>
      <c r="F1" s="249" t="s">
        <v>162</v>
      </c>
      <c r="G1" s="250"/>
      <c r="H1" s="249" t="s">
        <v>155</v>
      </c>
      <c r="I1" s="249" t="s">
        <v>156</v>
      </c>
      <c r="J1" s="249" t="s">
        <v>162</v>
      </c>
      <c r="K1" s="252"/>
      <c r="L1" s="249" t="s">
        <v>155</v>
      </c>
      <c r="M1" s="249" t="s">
        <v>156</v>
      </c>
      <c r="N1" s="252"/>
      <c r="O1" s="252"/>
    </row>
    <row r="2" spans="1:15" s="210" customFormat="1" ht="36" customHeight="1">
      <c r="A2" s="245" t="s">
        <v>215</v>
      </c>
      <c r="B2" s="275" t="s">
        <v>93</v>
      </c>
      <c r="C2" s="275"/>
      <c r="D2" s="275"/>
      <c r="E2" s="4"/>
      <c r="F2" s="249" t="s">
        <v>196</v>
      </c>
      <c r="G2" s="250">
        <f aca="true" t="shared" si="0" ref="G2:G35">H2+I2</f>
        <v>192589</v>
      </c>
      <c r="H2" s="249">
        <f>SUM(H3:H35)</f>
        <v>92584</v>
      </c>
      <c r="I2" s="249">
        <f>SUM(I3:I35)</f>
        <v>100005</v>
      </c>
      <c r="J2" s="249"/>
      <c r="K2" s="254">
        <f aca="true" t="shared" si="1" ref="K2:K35">L2+M2</f>
        <v>1269027</v>
      </c>
      <c r="L2" s="249">
        <f>SUM(L3:L35)</f>
        <v>632148</v>
      </c>
      <c r="M2" s="249">
        <f>SUM(M3:M35)</f>
        <v>636879</v>
      </c>
      <c r="N2" s="254"/>
      <c r="O2" s="254"/>
    </row>
    <row r="3" spans="1:15" s="210" customFormat="1" ht="19.5" customHeight="1">
      <c r="A3" s="93"/>
      <c r="B3" s="98" t="s">
        <v>0</v>
      </c>
      <c r="C3" s="98" t="s">
        <v>1</v>
      </c>
      <c r="D3" s="98" t="s">
        <v>2</v>
      </c>
      <c r="E3" s="4"/>
      <c r="F3" s="255" t="s">
        <v>163</v>
      </c>
      <c r="G3" s="250">
        <f t="shared" si="0"/>
        <v>3145</v>
      </c>
      <c r="H3" s="256">
        <v>1693</v>
      </c>
      <c r="I3" s="256">
        <v>1452</v>
      </c>
      <c r="J3" s="255" t="s">
        <v>163</v>
      </c>
      <c r="K3" s="254">
        <f t="shared" si="1"/>
        <v>17930</v>
      </c>
      <c r="L3" s="256">
        <v>9182</v>
      </c>
      <c r="M3" s="256">
        <v>8748</v>
      </c>
      <c r="N3" s="254"/>
      <c r="O3" s="254"/>
    </row>
    <row r="4" spans="1:15" s="211" customFormat="1" ht="15" customHeight="1">
      <c r="A4" s="11" t="s">
        <v>6</v>
      </c>
      <c r="B4" s="151">
        <f aca="true" t="shared" si="2" ref="B4:B37">G2/K2*100</f>
        <v>15.1761152441989</v>
      </c>
      <c r="C4" s="151">
        <f aca="true" t="shared" si="3" ref="C4:C37">H2/L2*100</f>
        <v>14.64593734378658</v>
      </c>
      <c r="D4" s="151">
        <f aca="true" t="shared" si="4" ref="D4:D37">H2/M2*100</f>
        <v>14.537141278013562</v>
      </c>
      <c r="E4"/>
      <c r="F4" s="255" t="s">
        <v>164</v>
      </c>
      <c r="G4" s="250">
        <f t="shared" si="0"/>
        <v>1731</v>
      </c>
      <c r="H4" s="256">
        <v>894</v>
      </c>
      <c r="I4" s="256">
        <v>837</v>
      </c>
      <c r="J4" s="255" t="s">
        <v>164</v>
      </c>
      <c r="K4" s="254">
        <f t="shared" si="1"/>
        <v>13121</v>
      </c>
      <c r="L4" s="256">
        <v>6722</v>
      </c>
      <c r="M4" s="256">
        <v>6399</v>
      </c>
      <c r="N4" s="250"/>
      <c r="O4" s="250"/>
    </row>
    <row r="5" spans="1:13" ht="15" customHeight="1">
      <c r="A5" s="14" t="s">
        <v>94</v>
      </c>
      <c r="B5" s="99">
        <f t="shared" si="2"/>
        <v>17.5404350250976</v>
      </c>
      <c r="C5" s="99">
        <f t="shared" si="3"/>
        <v>18.438248747549554</v>
      </c>
      <c r="D5" s="99">
        <f t="shared" si="4"/>
        <v>19.35299497027892</v>
      </c>
      <c r="F5" s="255" t="s">
        <v>165</v>
      </c>
      <c r="G5" s="250">
        <f t="shared" si="0"/>
        <v>1069</v>
      </c>
      <c r="H5" s="256">
        <v>572</v>
      </c>
      <c r="I5" s="256">
        <v>497</v>
      </c>
      <c r="J5" s="255" t="s">
        <v>165</v>
      </c>
      <c r="K5" s="254">
        <f t="shared" si="1"/>
        <v>7151</v>
      </c>
      <c r="L5" s="256">
        <v>3794</v>
      </c>
      <c r="M5" s="256">
        <v>3357</v>
      </c>
    </row>
    <row r="6" spans="1:13" ht="15" customHeight="1">
      <c r="A6" s="14" t="s">
        <v>95</v>
      </c>
      <c r="B6" s="99">
        <f t="shared" si="2"/>
        <v>13.192592028046644</v>
      </c>
      <c r="C6" s="99">
        <f t="shared" si="3"/>
        <v>13.29961321035406</v>
      </c>
      <c r="D6" s="99">
        <f t="shared" si="4"/>
        <v>13.970932958274732</v>
      </c>
      <c r="F6" s="255" t="s">
        <v>166</v>
      </c>
      <c r="G6" s="250">
        <f t="shared" si="0"/>
        <v>2459</v>
      </c>
      <c r="H6" s="256">
        <v>1293</v>
      </c>
      <c r="I6" s="256">
        <v>1166</v>
      </c>
      <c r="J6" s="255" t="s">
        <v>166</v>
      </c>
      <c r="K6" s="254">
        <f t="shared" si="1"/>
        <v>12705</v>
      </c>
      <c r="L6" s="256">
        <v>6675</v>
      </c>
      <c r="M6" s="256">
        <v>6030</v>
      </c>
    </row>
    <row r="7" spans="1:13" ht="15" customHeight="1">
      <c r="A7" s="14" t="s">
        <v>96</v>
      </c>
      <c r="B7" s="99">
        <f t="shared" si="2"/>
        <v>14.948958187666062</v>
      </c>
      <c r="C7" s="99">
        <f t="shared" si="3"/>
        <v>15.076436478650502</v>
      </c>
      <c r="D7" s="99">
        <f t="shared" si="4"/>
        <v>17.03902293714626</v>
      </c>
      <c r="F7" s="255" t="s">
        <v>167</v>
      </c>
      <c r="G7" s="250">
        <f t="shared" si="0"/>
        <v>2595</v>
      </c>
      <c r="H7" s="256">
        <v>1254</v>
      </c>
      <c r="I7" s="256">
        <v>1341</v>
      </c>
      <c r="J7" s="255" t="s">
        <v>167</v>
      </c>
      <c r="K7" s="254">
        <f t="shared" si="1"/>
        <v>33361</v>
      </c>
      <c r="L7" s="256">
        <v>17276</v>
      </c>
      <c r="M7" s="256">
        <v>16085</v>
      </c>
    </row>
    <row r="8" spans="1:13" ht="15" customHeight="1">
      <c r="A8" s="14" t="s">
        <v>97</v>
      </c>
      <c r="B8" s="99">
        <f t="shared" si="2"/>
        <v>19.354584809130262</v>
      </c>
      <c r="C8" s="99">
        <f t="shared" si="3"/>
        <v>19.370786516853933</v>
      </c>
      <c r="D8" s="99">
        <f t="shared" si="4"/>
        <v>21.442786069651742</v>
      </c>
      <c r="F8" s="255" t="s">
        <v>168</v>
      </c>
      <c r="G8" s="250">
        <f t="shared" si="0"/>
        <v>7842</v>
      </c>
      <c r="H8" s="256">
        <v>3925</v>
      </c>
      <c r="I8" s="256">
        <v>3917</v>
      </c>
      <c r="J8" s="255" t="s">
        <v>168</v>
      </c>
      <c r="K8" s="254">
        <f t="shared" si="1"/>
        <v>63434</v>
      </c>
      <c r="L8" s="256">
        <v>31370</v>
      </c>
      <c r="M8" s="256">
        <v>32064</v>
      </c>
    </row>
    <row r="9" spans="1:13" ht="22.5" customHeight="1">
      <c r="A9" s="17" t="s">
        <v>98</v>
      </c>
      <c r="B9" s="99">
        <f t="shared" si="2"/>
        <v>7.77854380863883</v>
      </c>
      <c r="C9" s="99">
        <f t="shared" si="3"/>
        <v>7.258624681639268</v>
      </c>
      <c r="D9" s="99">
        <f t="shared" si="4"/>
        <v>7.7960833074292815</v>
      </c>
      <c r="F9" s="255" t="s">
        <v>169</v>
      </c>
      <c r="G9" s="250">
        <f t="shared" si="0"/>
        <v>3478</v>
      </c>
      <c r="H9" s="256">
        <v>1716</v>
      </c>
      <c r="I9" s="256">
        <v>1762</v>
      </c>
      <c r="J9" s="255" t="s">
        <v>169</v>
      </c>
      <c r="K9" s="254">
        <f t="shared" si="1"/>
        <v>23411</v>
      </c>
      <c r="L9" s="256">
        <v>11697</v>
      </c>
      <c r="M9" s="256">
        <v>11714</v>
      </c>
    </row>
    <row r="10" spans="1:13" ht="15" customHeight="1">
      <c r="A10" s="17" t="s">
        <v>99</v>
      </c>
      <c r="B10" s="99">
        <f t="shared" si="2"/>
        <v>12.36245546552322</v>
      </c>
      <c r="C10" s="99">
        <f t="shared" si="3"/>
        <v>12.511954096270323</v>
      </c>
      <c r="D10" s="99">
        <f t="shared" si="4"/>
        <v>12.24114271457086</v>
      </c>
      <c r="F10" s="255" t="s">
        <v>170</v>
      </c>
      <c r="G10" s="250">
        <f t="shared" si="0"/>
        <v>3771</v>
      </c>
      <c r="H10" s="256">
        <v>1816</v>
      </c>
      <c r="I10" s="256">
        <v>1955</v>
      </c>
      <c r="J10" s="255" t="s">
        <v>170</v>
      </c>
      <c r="K10" s="254">
        <f t="shared" si="1"/>
        <v>22936</v>
      </c>
      <c r="L10" s="256">
        <v>11812</v>
      </c>
      <c r="M10" s="256">
        <v>11124</v>
      </c>
    </row>
    <row r="11" spans="1:13" ht="15" customHeight="1">
      <c r="A11" s="17" t="s">
        <v>100</v>
      </c>
      <c r="B11" s="99">
        <f t="shared" si="2"/>
        <v>14.85626414933151</v>
      </c>
      <c r="C11" s="99">
        <f t="shared" si="3"/>
        <v>14.670428314952552</v>
      </c>
      <c r="D11" s="99">
        <f t="shared" si="4"/>
        <v>14.649137783848387</v>
      </c>
      <c r="F11" s="255" t="s">
        <v>171</v>
      </c>
      <c r="G11" s="250">
        <f t="shared" si="0"/>
        <v>4462</v>
      </c>
      <c r="H11" s="256">
        <v>2167</v>
      </c>
      <c r="I11" s="256">
        <v>2295</v>
      </c>
      <c r="J11" s="255" t="s">
        <v>171</v>
      </c>
      <c r="K11" s="254">
        <f t="shared" si="1"/>
        <v>18798</v>
      </c>
      <c r="L11" s="256">
        <v>9702</v>
      </c>
      <c r="M11" s="256">
        <v>9096</v>
      </c>
    </row>
    <row r="12" spans="1:13" ht="15" customHeight="1">
      <c r="A12" s="17" t="s">
        <v>101</v>
      </c>
      <c r="B12" s="99">
        <f t="shared" si="2"/>
        <v>16.44140216253924</v>
      </c>
      <c r="C12" s="99">
        <f t="shared" si="3"/>
        <v>15.374195733152726</v>
      </c>
      <c r="D12" s="99">
        <f t="shared" si="4"/>
        <v>16.325062927004673</v>
      </c>
      <c r="F12" s="255" t="s">
        <v>172</v>
      </c>
      <c r="G12" s="250">
        <f t="shared" si="0"/>
        <v>1893</v>
      </c>
      <c r="H12" s="256">
        <v>934</v>
      </c>
      <c r="I12" s="256">
        <v>959</v>
      </c>
      <c r="J12" s="255" t="s">
        <v>172</v>
      </c>
      <c r="K12" s="254">
        <f t="shared" si="1"/>
        <v>20829</v>
      </c>
      <c r="L12" s="256">
        <v>10757</v>
      </c>
      <c r="M12" s="256">
        <v>10072</v>
      </c>
    </row>
    <row r="13" spans="1:13" ht="15" customHeight="1">
      <c r="A13" s="17" t="s">
        <v>102</v>
      </c>
      <c r="B13" s="99">
        <f t="shared" si="2"/>
        <v>23.736567719970207</v>
      </c>
      <c r="C13" s="99">
        <f t="shared" si="3"/>
        <v>22.33560090702948</v>
      </c>
      <c r="D13" s="99">
        <f t="shared" si="4"/>
        <v>23.823658751099384</v>
      </c>
      <c r="F13" s="255" t="s">
        <v>173</v>
      </c>
      <c r="G13" s="250">
        <f t="shared" si="0"/>
        <v>5571</v>
      </c>
      <c r="H13" s="256">
        <v>2777</v>
      </c>
      <c r="I13" s="256">
        <v>2794</v>
      </c>
      <c r="J13" s="255" t="s">
        <v>173</v>
      </c>
      <c r="K13" s="254">
        <f t="shared" si="1"/>
        <v>23446</v>
      </c>
      <c r="L13" s="256">
        <v>12210</v>
      </c>
      <c r="M13" s="256">
        <v>11236</v>
      </c>
    </row>
    <row r="14" spans="1:13" ht="22.5" customHeight="1">
      <c r="A14" s="17" t="s">
        <v>103</v>
      </c>
      <c r="B14" s="99">
        <f t="shared" si="2"/>
        <v>9.088290364395794</v>
      </c>
      <c r="C14" s="99">
        <f t="shared" si="3"/>
        <v>8.682718229989774</v>
      </c>
      <c r="D14" s="99">
        <f t="shared" si="4"/>
        <v>9.273232724384432</v>
      </c>
      <c r="F14" s="255" t="s">
        <v>174</v>
      </c>
      <c r="G14" s="250">
        <f t="shared" si="0"/>
        <v>2807</v>
      </c>
      <c r="H14" s="256">
        <v>1348</v>
      </c>
      <c r="I14" s="256">
        <v>1459</v>
      </c>
      <c r="J14" s="255" t="s">
        <v>174</v>
      </c>
      <c r="K14" s="254">
        <f t="shared" si="1"/>
        <v>14467</v>
      </c>
      <c r="L14" s="256">
        <v>7181</v>
      </c>
      <c r="M14" s="256">
        <v>7286</v>
      </c>
    </row>
    <row r="15" spans="1:13" ht="15" customHeight="1">
      <c r="A15" s="17" t="s">
        <v>104</v>
      </c>
      <c r="B15" s="99">
        <f t="shared" si="2"/>
        <v>23.76098268361341</v>
      </c>
      <c r="C15" s="99">
        <f t="shared" si="3"/>
        <v>22.743652743652742</v>
      </c>
      <c r="D15" s="99">
        <f t="shared" si="4"/>
        <v>24.715201139195443</v>
      </c>
      <c r="F15" s="255" t="s">
        <v>175</v>
      </c>
      <c r="G15" s="250">
        <f t="shared" si="0"/>
        <v>1073</v>
      </c>
      <c r="H15" s="256">
        <v>490</v>
      </c>
      <c r="I15" s="256">
        <v>583</v>
      </c>
      <c r="J15" s="255" t="s">
        <v>175</v>
      </c>
      <c r="K15" s="254">
        <f t="shared" si="1"/>
        <v>14460</v>
      </c>
      <c r="L15" s="256">
        <v>7478</v>
      </c>
      <c r="M15" s="256">
        <v>6982</v>
      </c>
    </row>
    <row r="16" spans="1:13" ht="15" customHeight="1">
      <c r="A16" s="17" t="s">
        <v>105</v>
      </c>
      <c r="B16" s="99">
        <f t="shared" si="2"/>
        <v>19.4027787378171</v>
      </c>
      <c r="C16" s="99">
        <f t="shared" si="3"/>
        <v>18.771758807965462</v>
      </c>
      <c r="D16" s="99">
        <f t="shared" si="4"/>
        <v>18.50123524567664</v>
      </c>
      <c r="F16" s="255" t="s">
        <v>176</v>
      </c>
      <c r="G16" s="250">
        <f t="shared" si="0"/>
        <v>445</v>
      </c>
      <c r="H16" s="256">
        <v>221</v>
      </c>
      <c r="I16" s="256">
        <v>224</v>
      </c>
      <c r="J16" s="255" t="s">
        <v>176</v>
      </c>
      <c r="K16" s="254">
        <f t="shared" si="1"/>
        <v>7833</v>
      </c>
      <c r="L16" s="256">
        <v>4010</v>
      </c>
      <c r="M16" s="256">
        <v>3823</v>
      </c>
    </row>
    <row r="17" spans="1:13" ht="15" customHeight="1">
      <c r="A17" s="17" t="s">
        <v>106</v>
      </c>
      <c r="B17" s="99">
        <f t="shared" si="2"/>
        <v>7.4204702627939145</v>
      </c>
      <c r="C17" s="99">
        <f t="shared" si="3"/>
        <v>6.552554158866007</v>
      </c>
      <c r="D17" s="99">
        <f t="shared" si="4"/>
        <v>7.018046405041535</v>
      </c>
      <c r="F17" s="255" t="s">
        <v>177</v>
      </c>
      <c r="G17" s="250">
        <f t="shared" si="0"/>
        <v>2551</v>
      </c>
      <c r="H17" s="256">
        <v>1287</v>
      </c>
      <c r="I17" s="256">
        <v>1264</v>
      </c>
      <c r="J17" s="255" t="s">
        <v>177</v>
      </c>
      <c r="K17" s="254">
        <f t="shared" si="1"/>
        <v>24354</v>
      </c>
      <c r="L17" s="256">
        <v>12423</v>
      </c>
      <c r="M17" s="256">
        <v>11931</v>
      </c>
    </row>
    <row r="18" spans="1:15" s="257" customFormat="1" ht="15" customHeight="1">
      <c r="A18" s="17" t="s">
        <v>107</v>
      </c>
      <c r="B18" s="99">
        <f t="shared" si="2"/>
        <v>5.681092812460105</v>
      </c>
      <c r="C18" s="99">
        <f t="shared" si="3"/>
        <v>5.511221945137157</v>
      </c>
      <c r="D18" s="99">
        <f t="shared" si="4"/>
        <v>5.780800418519488</v>
      </c>
      <c r="E18"/>
      <c r="F18" s="255" t="s">
        <v>178</v>
      </c>
      <c r="G18" s="250">
        <f t="shared" si="0"/>
        <v>2055</v>
      </c>
      <c r="H18" s="256">
        <v>1025</v>
      </c>
      <c r="I18" s="256">
        <v>1030</v>
      </c>
      <c r="J18" s="255" t="s">
        <v>178</v>
      </c>
      <c r="K18" s="254">
        <f t="shared" si="1"/>
        <v>26084</v>
      </c>
      <c r="L18" s="256">
        <v>13775</v>
      </c>
      <c r="M18" s="256">
        <v>12309</v>
      </c>
      <c r="N18" s="250"/>
      <c r="O18" s="250"/>
    </row>
    <row r="19" spans="1:13" ht="22.5" customHeight="1">
      <c r="A19" s="17" t="s">
        <v>108</v>
      </c>
      <c r="B19" s="99">
        <f t="shared" si="2"/>
        <v>10.474665352714133</v>
      </c>
      <c r="C19" s="99">
        <f t="shared" si="3"/>
        <v>10.359816469451824</v>
      </c>
      <c r="D19" s="99">
        <f t="shared" si="4"/>
        <v>10.787025396027156</v>
      </c>
      <c r="F19" s="255" t="s">
        <v>179</v>
      </c>
      <c r="G19" s="250">
        <f t="shared" si="0"/>
        <v>120300</v>
      </c>
      <c r="H19" s="256">
        <v>56517</v>
      </c>
      <c r="I19" s="256">
        <v>63783</v>
      </c>
      <c r="J19" s="255" t="s">
        <v>179</v>
      </c>
      <c r="K19" s="254">
        <f t="shared" si="1"/>
        <v>697532</v>
      </c>
      <c r="L19" s="256">
        <v>339448</v>
      </c>
      <c r="M19" s="256">
        <v>358084</v>
      </c>
    </row>
    <row r="20" spans="1:13" ht="15" customHeight="1">
      <c r="A20" s="17" t="s">
        <v>109</v>
      </c>
      <c r="B20" s="99">
        <f t="shared" si="2"/>
        <v>7.878392884526914</v>
      </c>
      <c r="C20" s="99">
        <f t="shared" si="3"/>
        <v>7.441016333938294</v>
      </c>
      <c r="D20" s="99">
        <f t="shared" si="4"/>
        <v>8.327240230725486</v>
      </c>
      <c r="F20" s="255" t="s">
        <v>180</v>
      </c>
      <c r="G20" s="250">
        <f t="shared" si="0"/>
        <v>864</v>
      </c>
      <c r="H20" s="256">
        <v>448</v>
      </c>
      <c r="I20" s="256">
        <v>416</v>
      </c>
      <c r="J20" s="255" t="s">
        <v>180</v>
      </c>
      <c r="K20" s="254">
        <f t="shared" si="1"/>
        <v>9223</v>
      </c>
      <c r="L20" s="256">
        <v>4643</v>
      </c>
      <c r="M20" s="256">
        <v>4580</v>
      </c>
    </row>
    <row r="21" spans="1:13" ht="15" customHeight="1">
      <c r="A21" s="17" t="s">
        <v>110</v>
      </c>
      <c r="B21" s="99">
        <f t="shared" si="2"/>
        <v>17.246520589736384</v>
      </c>
      <c r="C21" s="99">
        <f t="shared" si="3"/>
        <v>16.649678301242016</v>
      </c>
      <c r="D21" s="99">
        <f t="shared" si="4"/>
        <v>15.783168195172081</v>
      </c>
      <c r="F21" s="255" t="s">
        <v>181</v>
      </c>
      <c r="G21" s="250">
        <f t="shared" si="0"/>
        <v>1589</v>
      </c>
      <c r="H21" s="256">
        <v>757</v>
      </c>
      <c r="I21" s="256">
        <v>832</v>
      </c>
      <c r="J21" s="255" t="s">
        <v>181</v>
      </c>
      <c r="K21" s="254">
        <f t="shared" si="1"/>
        <v>13241</v>
      </c>
      <c r="L21" s="256">
        <v>6773</v>
      </c>
      <c r="M21" s="256">
        <v>6468</v>
      </c>
    </row>
    <row r="22" spans="1:13" ht="15" customHeight="1">
      <c r="A22" s="17" t="s">
        <v>111</v>
      </c>
      <c r="B22" s="99">
        <f t="shared" si="2"/>
        <v>9.367884636235498</v>
      </c>
      <c r="C22" s="99">
        <f t="shared" si="3"/>
        <v>9.648933878957571</v>
      </c>
      <c r="D22" s="99">
        <f t="shared" si="4"/>
        <v>9.781659388646288</v>
      </c>
      <c r="F22" s="255" t="s">
        <v>182</v>
      </c>
      <c r="G22" s="250">
        <f t="shared" si="0"/>
        <v>4409</v>
      </c>
      <c r="H22" s="256">
        <v>2130</v>
      </c>
      <c r="I22" s="256">
        <v>2279</v>
      </c>
      <c r="J22" s="255" t="s">
        <v>182</v>
      </c>
      <c r="K22" s="254">
        <f t="shared" si="1"/>
        <v>41027</v>
      </c>
      <c r="L22" s="256">
        <v>20825</v>
      </c>
      <c r="M22" s="256">
        <v>20202</v>
      </c>
    </row>
    <row r="23" spans="1:13" ht="15" customHeight="1">
      <c r="A23" s="17" t="s">
        <v>112</v>
      </c>
      <c r="B23" s="99">
        <f t="shared" si="2"/>
        <v>12.000604183974021</v>
      </c>
      <c r="C23" s="99">
        <f t="shared" si="3"/>
        <v>11.176731138343422</v>
      </c>
      <c r="D23" s="99">
        <f t="shared" si="4"/>
        <v>11.703772418058133</v>
      </c>
      <c r="F23" s="255" t="s">
        <v>183</v>
      </c>
      <c r="G23" s="250">
        <f t="shared" si="0"/>
        <v>521</v>
      </c>
      <c r="H23" s="256">
        <v>260</v>
      </c>
      <c r="I23" s="256">
        <v>261</v>
      </c>
      <c r="J23" s="255" t="s">
        <v>183</v>
      </c>
      <c r="K23" s="254">
        <f t="shared" si="1"/>
        <v>10861</v>
      </c>
      <c r="L23" s="256">
        <v>5918</v>
      </c>
      <c r="M23" s="256">
        <v>4943</v>
      </c>
    </row>
    <row r="24" spans="1:13" ht="22.5" customHeight="1">
      <c r="A24" s="17" t="s">
        <v>113</v>
      </c>
      <c r="B24" s="99">
        <f t="shared" si="2"/>
        <v>10.746581519487167</v>
      </c>
      <c r="C24" s="99">
        <f t="shared" si="3"/>
        <v>10.228091236494597</v>
      </c>
      <c r="D24" s="99">
        <f t="shared" si="4"/>
        <v>10.543510543510545</v>
      </c>
      <c r="F24" s="255" t="s">
        <v>184</v>
      </c>
      <c r="G24" s="250">
        <f t="shared" si="0"/>
        <v>228</v>
      </c>
      <c r="H24" s="256">
        <v>116</v>
      </c>
      <c r="I24" s="256">
        <v>112</v>
      </c>
      <c r="J24" s="255" t="s">
        <v>184</v>
      </c>
      <c r="K24" s="254">
        <f t="shared" si="1"/>
        <v>5221</v>
      </c>
      <c r="L24" s="256">
        <v>2736</v>
      </c>
      <c r="M24" s="256">
        <v>2485</v>
      </c>
    </row>
    <row r="25" spans="1:13" ht="15" customHeight="1">
      <c r="A25" s="17" t="s">
        <v>114</v>
      </c>
      <c r="B25" s="99">
        <f t="shared" si="2"/>
        <v>4.796980020255962</v>
      </c>
      <c r="C25" s="99">
        <f t="shared" si="3"/>
        <v>4.393376140588036</v>
      </c>
      <c r="D25" s="99">
        <f t="shared" si="4"/>
        <v>5.2599635848674895</v>
      </c>
      <c r="F25" s="255" t="s">
        <v>185</v>
      </c>
      <c r="G25" s="250">
        <f t="shared" si="0"/>
        <v>463</v>
      </c>
      <c r="H25" s="256">
        <v>243</v>
      </c>
      <c r="I25" s="256">
        <v>220</v>
      </c>
      <c r="J25" s="255" t="s">
        <v>185</v>
      </c>
      <c r="K25" s="254">
        <f t="shared" si="1"/>
        <v>7276</v>
      </c>
      <c r="L25" s="256">
        <v>3665</v>
      </c>
      <c r="M25" s="256">
        <v>3611</v>
      </c>
    </row>
    <row r="26" spans="1:13" ht="15" customHeight="1">
      <c r="A26" s="17" t="s">
        <v>115</v>
      </c>
      <c r="B26" s="99">
        <f t="shared" si="2"/>
        <v>4.366979505841793</v>
      </c>
      <c r="C26" s="99">
        <f t="shared" si="3"/>
        <v>4.239766081871345</v>
      </c>
      <c r="D26" s="99">
        <f t="shared" si="4"/>
        <v>4.668008048289739</v>
      </c>
      <c r="F26" s="255" t="s">
        <v>186</v>
      </c>
      <c r="G26" s="250">
        <f t="shared" si="0"/>
        <v>374</v>
      </c>
      <c r="H26" s="256">
        <v>207</v>
      </c>
      <c r="I26" s="256">
        <v>167</v>
      </c>
      <c r="J26" s="255" t="s">
        <v>186</v>
      </c>
      <c r="K26" s="254">
        <f t="shared" si="1"/>
        <v>6511</v>
      </c>
      <c r="L26" s="256">
        <v>3468</v>
      </c>
      <c r="M26" s="256">
        <v>3043</v>
      </c>
    </row>
    <row r="27" spans="1:13" ht="15" customHeight="1">
      <c r="A27" s="17" t="s">
        <v>116</v>
      </c>
      <c r="B27" s="99">
        <f t="shared" si="2"/>
        <v>6.363386476085761</v>
      </c>
      <c r="C27" s="99">
        <f t="shared" si="3"/>
        <v>6.6302864938608455</v>
      </c>
      <c r="D27" s="99">
        <f t="shared" si="4"/>
        <v>6.729437828856273</v>
      </c>
      <c r="F27" s="255" t="s">
        <v>187</v>
      </c>
      <c r="G27" s="250">
        <f t="shared" si="0"/>
        <v>858</v>
      </c>
      <c r="H27" s="256">
        <v>426</v>
      </c>
      <c r="I27" s="256">
        <v>432</v>
      </c>
      <c r="J27" s="255" t="s">
        <v>187</v>
      </c>
      <c r="K27" s="254">
        <f t="shared" si="1"/>
        <v>13940</v>
      </c>
      <c r="L27" s="256">
        <v>7231</v>
      </c>
      <c r="M27" s="256">
        <v>6709</v>
      </c>
    </row>
    <row r="28" spans="1:13" ht="15" customHeight="1">
      <c r="A28" s="17" t="s">
        <v>117</v>
      </c>
      <c r="B28" s="99">
        <f t="shared" si="2"/>
        <v>5.7441253263707575</v>
      </c>
      <c r="C28" s="99">
        <f t="shared" si="3"/>
        <v>5.968858131487889</v>
      </c>
      <c r="D28" s="99">
        <f t="shared" si="4"/>
        <v>6.802497535326981</v>
      </c>
      <c r="F28" s="255" t="s">
        <v>188</v>
      </c>
      <c r="G28" s="250">
        <f t="shared" si="0"/>
        <v>1547</v>
      </c>
      <c r="H28" s="256">
        <v>787</v>
      </c>
      <c r="I28" s="256">
        <v>760</v>
      </c>
      <c r="J28" s="255" t="s">
        <v>188</v>
      </c>
      <c r="K28" s="254">
        <f t="shared" si="1"/>
        <v>9450</v>
      </c>
      <c r="L28" s="256">
        <v>5022</v>
      </c>
      <c r="M28" s="256">
        <v>4428</v>
      </c>
    </row>
    <row r="29" spans="1:13" ht="22.5" customHeight="1">
      <c r="A29" s="17" t="s">
        <v>118</v>
      </c>
      <c r="B29" s="99">
        <f t="shared" si="2"/>
        <v>6.154949784791965</v>
      </c>
      <c r="C29" s="99">
        <f t="shared" si="3"/>
        <v>5.89130134144655</v>
      </c>
      <c r="D29" s="99">
        <f t="shared" si="4"/>
        <v>6.349679534953048</v>
      </c>
      <c r="F29" s="255" t="s">
        <v>189</v>
      </c>
      <c r="G29" s="250">
        <f t="shared" si="0"/>
        <v>1845</v>
      </c>
      <c r="H29" s="256">
        <v>924</v>
      </c>
      <c r="I29" s="256">
        <v>921</v>
      </c>
      <c r="J29" s="255" t="s">
        <v>189</v>
      </c>
      <c r="K29" s="254">
        <f t="shared" si="1"/>
        <v>11158</v>
      </c>
      <c r="L29" s="256">
        <v>5746</v>
      </c>
      <c r="M29" s="256">
        <v>5412</v>
      </c>
    </row>
    <row r="30" spans="1:13" ht="15" customHeight="1">
      <c r="A30" s="17" t="s">
        <v>119</v>
      </c>
      <c r="B30" s="99">
        <f t="shared" si="2"/>
        <v>16.37037037037037</v>
      </c>
      <c r="C30" s="99">
        <f t="shared" si="3"/>
        <v>15.671047391477499</v>
      </c>
      <c r="D30" s="99">
        <f t="shared" si="4"/>
        <v>17.773261065943995</v>
      </c>
      <c r="F30" s="255" t="s">
        <v>190</v>
      </c>
      <c r="G30" s="250">
        <f t="shared" si="0"/>
        <v>3466</v>
      </c>
      <c r="H30" s="256">
        <v>1727</v>
      </c>
      <c r="I30" s="256">
        <v>1739</v>
      </c>
      <c r="J30" s="255" t="s">
        <v>190</v>
      </c>
      <c r="K30" s="254">
        <f t="shared" si="1"/>
        <v>28722</v>
      </c>
      <c r="L30" s="256">
        <v>14629</v>
      </c>
      <c r="M30" s="256">
        <v>14093</v>
      </c>
    </row>
    <row r="31" spans="1:13" ht="15" customHeight="1">
      <c r="A31" s="17" t="s">
        <v>120</v>
      </c>
      <c r="B31" s="99">
        <f t="shared" si="2"/>
        <v>16.535221365836172</v>
      </c>
      <c r="C31" s="99">
        <f t="shared" si="3"/>
        <v>16.08075182735816</v>
      </c>
      <c r="D31" s="99">
        <f t="shared" si="4"/>
        <v>17.073170731707318</v>
      </c>
      <c r="F31" s="255" t="s">
        <v>191</v>
      </c>
      <c r="G31" s="250">
        <f t="shared" si="0"/>
        <v>5226</v>
      </c>
      <c r="H31" s="256">
        <v>2584</v>
      </c>
      <c r="I31" s="256">
        <v>2642</v>
      </c>
      <c r="J31" s="255" t="s">
        <v>191</v>
      </c>
      <c r="K31" s="254">
        <f t="shared" si="1"/>
        <v>44806</v>
      </c>
      <c r="L31" s="256">
        <v>22206</v>
      </c>
      <c r="M31" s="256">
        <v>22600</v>
      </c>
    </row>
    <row r="32" spans="1:13" ht="15" customHeight="1">
      <c r="A32" s="17" t="s">
        <v>121</v>
      </c>
      <c r="B32" s="99">
        <f t="shared" si="2"/>
        <v>12.067404776826127</v>
      </c>
      <c r="C32" s="99">
        <f t="shared" si="3"/>
        <v>11.805318203568255</v>
      </c>
      <c r="D32" s="99">
        <f t="shared" si="4"/>
        <v>12.254310650677642</v>
      </c>
      <c r="F32" s="255" t="s">
        <v>192</v>
      </c>
      <c r="G32" s="250">
        <f t="shared" si="0"/>
        <v>473</v>
      </c>
      <c r="H32" s="256">
        <v>251</v>
      </c>
      <c r="I32" s="256">
        <v>222</v>
      </c>
      <c r="J32" s="255" t="s">
        <v>192</v>
      </c>
      <c r="K32" s="254">
        <f t="shared" si="1"/>
        <v>3739</v>
      </c>
      <c r="L32" s="256">
        <v>2033</v>
      </c>
      <c r="M32" s="256">
        <v>1706</v>
      </c>
    </row>
    <row r="33" spans="1:13" ht="15" customHeight="1">
      <c r="A33" s="17" t="s">
        <v>122</v>
      </c>
      <c r="B33" s="99">
        <f t="shared" si="2"/>
        <v>11.663616479935722</v>
      </c>
      <c r="C33" s="99">
        <f t="shared" si="3"/>
        <v>11.636494641087994</v>
      </c>
      <c r="D33" s="99">
        <f t="shared" si="4"/>
        <v>11.433628318584072</v>
      </c>
      <c r="F33" s="255" t="s">
        <v>193</v>
      </c>
      <c r="G33" s="250">
        <f t="shared" si="0"/>
        <v>564</v>
      </c>
      <c r="H33" s="256">
        <v>298</v>
      </c>
      <c r="I33" s="256">
        <v>266</v>
      </c>
      <c r="J33" s="255" t="s">
        <v>193</v>
      </c>
      <c r="K33" s="254">
        <f t="shared" si="1"/>
        <v>4872</v>
      </c>
      <c r="L33" s="256">
        <v>2586</v>
      </c>
      <c r="M33" s="256">
        <v>2286</v>
      </c>
    </row>
    <row r="34" spans="1:13" ht="22.5" customHeight="1">
      <c r="A34" s="17" t="s">
        <v>123</v>
      </c>
      <c r="B34" s="99">
        <f t="shared" si="2"/>
        <v>12.65044129446376</v>
      </c>
      <c r="C34" s="99">
        <f t="shared" si="3"/>
        <v>12.34628627643876</v>
      </c>
      <c r="D34" s="99">
        <f t="shared" si="4"/>
        <v>14.712778429073857</v>
      </c>
      <c r="F34" s="255" t="s">
        <v>194</v>
      </c>
      <c r="G34" s="250">
        <f t="shared" si="0"/>
        <v>1562</v>
      </c>
      <c r="H34" s="256">
        <v>831</v>
      </c>
      <c r="I34" s="256">
        <v>731</v>
      </c>
      <c r="J34" s="255" t="s">
        <v>194</v>
      </c>
      <c r="K34" s="254">
        <f t="shared" si="1"/>
        <v>8398</v>
      </c>
      <c r="L34" s="256">
        <v>4570</v>
      </c>
      <c r="M34" s="256">
        <v>3828</v>
      </c>
    </row>
    <row r="35" spans="1:13" ht="15" customHeight="1">
      <c r="A35" s="17" t="s">
        <v>124</v>
      </c>
      <c r="B35" s="99">
        <f t="shared" si="2"/>
        <v>11.576354679802956</v>
      </c>
      <c r="C35" s="99">
        <f t="shared" si="3"/>
        <v>11.523588553750967</v>
      </c>
      <c r="D35" s="99">
        <f t="shared" si="4"/>
        <v>13.035870516185478</v>
      </c>
      <c r="F35" s="255" t="s">
        <v>195</v>
      </c>
      <c r="G35" s="250">
        <f t="shared" si="0"/>
        <v>1353</v>
      </c>
      <c r="H35" s="256">
        <v>666</v>
      </c>
      <c r="I35" s="256">
        <v>687</v>
      </c>
      <c r="J35" s="255" t="s">
        <v>195</v>
      </c>
      <c r="K35" s="254">
        <f t="shared" si="1"/>
        <v>8730</v>
      </c>
      <c r="L35" s="256">
        <v>4585</v>
      </c>
      <c r="M35" s="256">
        <v>4145</v>
      </c>
    </row>
    <row r="36" spans="1:4" ht="15" customHeight="1">
      <c r="A36" s="17" t="s">
        <v>125</v>
      </c>
      <c r="B36" s="24">
        <f t="shared" si="2"/>
        <v>18.599666587282687</v>
      </c>
      <c r="C36" s="24">
        <f t="shared" si="3"/>
        <v>18.183807439824946</v>
      </c>
      <c r="D36" s="24">
        <f t="shared" si="4"/>
        <v>21.70846394984326</v>
      </c>
    </row>
    <row r="37" spans="1:4" ht="15" customHeight="1">
      <c r="A37" s="20" t="s">
        <v>126</v>
      </c>
      <c r="B37" s="100">
        <f t="shared" si="2"/>
        <v>15.49828178694158</v>
      </c>
      <c r="C37" s="100">
        <f t="shared" si="3"/>
        <v>14.525627044711015</v>
      </c>
      <c r="D37" s="100">
        <f t="shared" si="4"/>
        <v>16.06755126658625</v>
      </c>
    </row>
    <row r="38" spans="1:4" ht="16.5" customHeight="1">
      <c r="A38" s="28" t="s">
        <v>127</v>
      </c>
      <c r="B38" s="99"/>
      <c r="C38" s="99"/>
      <c r="D38" s="99"/>
    </row>
    <row r="39" spans="8:9" ht="15" customHeight="1">
      <c r="H39" s="251"/>
      <c r="I39" s="251"/>
    </row>
    <row r="40" spans="8:9" ht="15" customHeight="1">
      <c r="H40" s="251"/>
      <c r="I40" s="251"/>
    </row>
    <row r="41" spans="8:9" ht="15" customHeight="1">
      <c r="H41" s="251"/>
      <c r="I41" s="251"/>
    </row>
    <row r="42" spans="8:9" ht="15" customHeight="1">
      <c r="H42" s="251"/>
      <c r="I42" s="251"/>
    </row>
    <row r="43" spans="8:9" ht="15" customHeight="1">
      <c r="H43" s="251"/>
      <c r="I43" s="251"/>
    </row>
    <row r="44" ht="15" customHeight="1"/>
    <row r="45" ht="15" customHeight="1"/>
    <row r="46" ht="15" customHeight="1"/>
    <row r="47" ht="15" customHeight="1"/>
  </sheetData>
  <mergeCells count="2">
    <mergeCell ref="B2:D2"/>
    <mergeCell ref="A1:D1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2005.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SheetLayoutView="100" workbookViewId="0" topLeftCell="A1">
      <selection activeCell="A1" sqref="A1:G1"/>
    </sheetView>
  </sheetViews>
  <sheetFormatPr defaultColWidth="12" defaultRowHeight="11.25"/>
  <cols>
    <col min="1" max="1" width="8.66015625" style="0" customWidth="1"/>
    <col min="2" max="7" width="12.83203125" style="0" customWidth="1"/>
    <col min="8" max="9" width="10.83203125" style="0" customWidth="1"/>
    <col min="10" max="10" width="10.83203125" style="142" customWidth="1"/>
    <col min="11" max="11" width="7.16015625" style="142" bestFit="1" customWidth="1"/>
    <col min="12" max="13" width="10.33203125" style="142" bestFit="1" customWidth="1"/>
    <col min="14" max="15" width="12" style="142" customWidth="1"/>
  </cols>
  <sheetData>
    <row r="1" spans="1:15" s="2" customFormat="1" ht="39.75" customHeight="1">
      <c r="A1" s="266" t="s">
        <v>135</v>
      </c>
      <c r="B1" s="267"/>
      <c r="C1" s="267"/>
      <c r="D1" s="267"/>
      <c r="E1" s="267"/>
      <c r="F1" s="267"/>
      <c r="G1" s="267"/>
      <c r="L1" s="140"/>
      <c r="M1" s="140"/>
      <c r="N1" s="140"/>
      <c r="O1" s="140"/>
    </row>
    <row r="2" spans="1:9" s="5" customFormat="1" ht="36" customHeight="1">
      <c r="A2" s="245" t="s">
        <v>215</v>
      </c>
      <c r="B2" s="265" t="s">
        <v>0</v>
      </c>
      <c r="C2" s="265"/>
      <c r="D2" s="265" t="s">
        <v>1</v>
      </c>
      <c r="E2" s="265"/>
      <c r="F2" s="265" t="s">
        <v>2</v>
      </c>
      <c r="G2" s="265" t="s">
        <v>3</v>
      </c>
      <c r="H2" s="4"/>
      <c r="I2" s="4"/>
    </row>
    <row r="3" spans="1:9" s="10" customFormat="1" ht="19.5" customHeight="1">
      <c r="A3" s="6"/>
      <c r="B3" s="7" t="s">
        <v>4</v>
      </c>
      <c r="C3" s="8" t="s">
        <v>5</v>
      </c>
      <c r="D3" s="7" t="s">
        <v>4</v>
      </c>
      <c r="E3" s="8" t="s">
        <v>5</v>
      </c>
      <c r="F3" s="7" t="s">
        <v>4</v>
      </c>
      <c r="G3" s="8" t="s">
        <v>5</v>
      </c>
      <c r="H3" s="9"/>
      <c r="I3" s="9"/>
    </row>
    <row r="4" spans="1:9" s="13" customFormat="1" ht="15" customHeight="1">
      <c r="A4" s="11" t="s">
        <v>6</v>
      </c>
      <c r="B4" s="12">
        <f>D4+F4</f>
        <v>192589</v>
      </c>
      <c r="C4" s="12">
        <f aca="true" t="shared" si="0" ref="C4:C23">B4/$B$4*100</f>
        <v>100</v>
      </c>
      <c r="D4" s="12">
        <f>SUM(D5:D23)</f>
        <v>92584</v>
      </c>
      <c r="E4" s="12">
        <f aca="true" t="shared" si="1" ref="E4:E23">D4/$D$4*100</f>
        <v>100</v>
      </c>
      <c r="F4" s="12">
        <f>SUM(F5:F23)</f>
        <v>100005</v>
      </c>
      <c r="G4" s="12">
        <f aca="true" t="shared" si="2" ref="G4:G23">F4/$F$4*100</f>
        <v>100</v>
      </c>
      <c r="H4"/>
      <c r="I4" s="141"/>
    </row>
    <row r="5" spans="1:15" ht="15" customHeight="1">
      <c r="A5" s="14" t="s">
        <v>7</v>
      </c>
      <c r="B5" s="15">
        <f>D5+F5</f>
        <v>1548</v>
      </c>
      <c r="C5" s="16">
        <f t="shared" si="0"/>
        <v>0.8037842244364943</v>
      </c>
      <c r="D5" s="15">
        <v>828</v>
      </c>
      <c r="E5" s="16">
        <f t="shared" si="1"/>
        <v>0.8943229931737665</v>
      </c>
      <c r="F5" s="15">
        <v>720</v>
      </c>
      <c r="G5" s="16">
        <f t="shared" si="2"/>
        <v>0.7199640017999099</v>
      </c>
      <c r="I5" s="142"/>
      <c r="L5"/>
      <c r="M5"/>
      <c r="N5"/>
      <c r="O5"/>
    </row>
    <row r="6" spans="1:15" ht="15" customHeight="1">
      <c r="A6" s="14" t="s">
        <v>8</v>
      </c>
      <c r="B6" s="15">
        <f aca="true" t="shared" si="3" ref="B6:B23">D6+F6</f>
        <v>2631</v>
      </c>
      <c r="C6" s="16">
        <f t="shared" si="0"/>
        <v>1.3661216372690028</v>
      </c>
      <c r="D6" s="15">
        <v>1333</v>
      </c>
      <c r="E6" s="16">
        <f t="shared" si="1"/>
        <v>1.4397736109911</v>
      </c>
      <c r="F6" s="15">
        <v>1298</v>
      </c>
      <c r="G6" s="16">
        <f t="shared" si="2"/>
        <v>1.2979351032448379</v>
      </c>
      <c r="I6" s="142"/>
      <c r="L6"/>
      <c r="M6"/>
      <c r="N6"/>
      <c r="O6"/>
    </row>
    <row r="7" spans="1:15" ht="15" customHeight="1">
      <c r="A7" s="14" t="s">
        <v>9</v>
      </c>
      <c r="B7" s="15">
        <f t="shared" si="3"/>
        <v>3781</v>
      </c>
      <c r="C7" s="16">
        <f t="shared" si="0"/>
        <v>1.963248160590688</v>
      </c>
      <c r="D7" s="15">
        <v>1955</v>
      </c>
      <c r="E7" s="16">
        <f t="shared" si="1"/>
        <v>2.1115959561047264</v>
      </c>
      <c r="F7" s="15">
        <v>1826</v>
      </c>
      <c r="G7" s="16">
        <f t="shared" si="2"/>
        <v>1.825908704564772</v>
      </c>
      <c r="I7" s="142"/>
      <c r="L7"/>
      <c r="M7"/>
      <c r="N7"/>
      <c r="O7"/>
    </row>
    <row r="8" spans="1:15" ht="15" customHeight="1">
      <c r="A8" s="14" t="s">
        <v>10</v>
      </c>
      <c r="B8" s="15">
        <f t="shared" si="3"/>
        <v>5038</v>
      </c>
      <c r="C8" s="16">
        <f t="shared" si="0"/>
        <v>2.6159334126040426</v>
      </c>
      <c r="D8" s="15">
        <v>2631</v>
      </c>
      <c r="E8" s="16">
        <f t="shared" si="1"/>
        <v>2.8417437138166424</v>
      </c>
      <c r="F8" s="15">
        <v>2407</v>
      </c>
      <c r="G8" s="16">
        <f t="shared" si="2"/>
        <v>2.406879656017199</v>
      </c>
      <c r="I8" s="142"/>
      <c r="L8"/>
      <c r="M8"/>
      <c r="N8"/>
      <c r="O8"/>
    </row>
    <row r="9" spans="1:15" ht="22.5" customHeight="1">
      <c r="A9" s="17" t="s">
        <v>11</v>
      </c>
      <c r="B9" s="15">
        <f t="shared" si="3"/>
        <v>7444</v>
      </c>
      <c r="C9" s="16">
        <f t="shared" si="0"/>
        <v>3.8652259474840203</v>
      </c>
      <c r="D9" s="18">
        <v>3813</v>
      </c>
      <c r="E9" s="16">
        <f t="shared" si="1"/>
        <v>4.118422189579193</v>
      </c>
      <c r="F9" s="18">
        <v>3631</v>
      </c>
      <c r="G9" s="16">
        <f t="shared" si="2"/>
        <v>3.6308184590770463</v>
      </c>
      <c r="I9" s="142"/>
      <c r="L9"/>
      <c r="M9"/>
      <c r="N9"/>
      <c r="O9"/>
    </row>
    <row r="10" spans="1:15" ht="15" customHeight="1">
      <c r="A10" s="17" t="s">
        <v>12</v>
      </c>
      <c r="B10" s="15">
        <f t="shared" si="3"/>
        <v>12069</v>
      </c>
      <c r="C10" s="16">
        <f t="shared" si="0"/>
        <v>6.266713052147319</v>
      </c>
      <c r="D10" s="18">
        <v>6173</v>
      </c>
      <c r="E10" s="16">
        <f t="shared" si="1"/>
        <v>6.667458740171088</v>
      </c>
      <c r="F10" s="18">
        <v>5896</v>
      </c>
      <c r="G10" s="16">
        <f t="shared" si="2"/>
        <v>5.895705214739263</v>
      </c>
      <c r="I10" s="142"/>
      <c r="L10"/>
      <c r="M10"/>
      <c r="N10"/>
      <c r="O10"/>
    </row>
    <row r="11" spans="1:15" ht="15" customHeight="1">
      <c r="A11" s="17" t="s">
        <v>13</v>
      </c>
      <c r="B11" s="15">
        <f t="shared" si="3"/>
        <v>14986</v>
      </c>
      <c r="C11" s="16">
        <f t="shared" si="0"/>
        <v>7.78133745956415</v>
      </c>
      <c r="D11" s="18">
        <v>7751</v>
      </c>
      <c r="E11" s="16">
        <f t="shared" si="1"/>
        <v>8.371856908321092</v>
      </c>
      <c r="F11" s="18">
        <v>7235</v>
      </c>
      <c r="G11" s="16">
        <f t="shared" si="2"/>
        <v>7.234638268086596</v>
      </c>
      <c r="I11" s="142"/>
      <c r="L11"/>
      <c r="M11"/>
      <c r="N11"/>
      <c r="O11"/>
    </row>
    <row r="12" spans="1:15" ht="15" customHeight="1">
      <c r="A12" s="17" t="s">
        <v>14</v>
      </c>
      <c r="B12" s="15">
        <f t="shared" si="3"/>
        <v>16011</v>
      </c>
      <c r="C12" s="16">
        <f t="shared" si="0"/>
        <v>8.313558926003042</v>
      </c>
      <c r="D12" s="18">
        <v>8050</v>
      </c>
      <c r="E12" s="16">
        <f t="shared" si="1"/>
        <v>8.694806878078285</v>
      </c>
      <c r="F12" s="18">
        <v>7961</v>
      </c>
      <c r="G12" s="16">
        <f t="shared" si="2"/>
        <v>7.960601969901505</v>
      </c>
      <c r="I12" s="142"/>
      <c r="L12"/>
      <c r="M12"/>
      <c r="N12"/>
      <c r="O12"/>
    </row>
    <row r="13" spans="1:15" ht="15" customHeight="1">
      <c r="A13" s="17" t="s">
        <v>15</v>
      </c>
      <c r="B13" s="15">
        <f t="shared" si="3"/>
        <v>17065</v>
      </c>
      <c r="C13" s="16">
        <f t="shared" si="0"/>
        <v>8.860838365638743</v>
      </c>
      <c r="D13" s="18">
        <v>8629</v>
      </c>
      <c r="E13" s="16">
        <f t="shared" si="1"/>
        <v>9.320184913159942</v>
      </c>
      <c r="F13" s="18">
        <v>8436</v>
      </c>
      <c r="G13" s="16">
        <f t="shared" si="2"/>
        <v>8.435578221088944</v>
      </c>
      <c r="I13" s="142"/>
      <c r="L13"/>
      <c r="M13"/>
      <c r="N13"/>
      <c r="O13"/>
    </row>
    <row r="14" spans="1:15" ht="22.5" customHeight="1">
      <c r="A14" s="17" t="s">
        <v>16</v>
      </c>
      <c r="B14" s="15">
        <f t="shared" si="3"/>
        <v>17498</v>
      </c>
      <c r="C14" s="16">
        <f t="shared" si="0"/>
        <v>9.085669482680734</v>
      </c>
      <c r="D14" s="18">
        <v>8765</v>
      </c>
      <c r="E14" s="16">
        <f t="shared" si="1"/>
        <v>9.467078544888965</v>
      </c>
      <c r="F14" s="18">
        <v>8733</v>
      </c>
      <c r="G14" s="16">
        <f t="shared" si="2"/>
        <v>8.732563371831409</v>
      </c>
      <c r="I14" s="142"/>
      <c r="L14"/>
      <c r="M14"/>
      <c r="N14"/>
      <c r="O14"/>
    </row>
    <row r="15" spans="1:15" ht="15" customHeight="1">
      <c r="A15" s="17" t="s">
        <v>17</v>
      </c>
      <c r="B15" s="15">
        <f t="shared" si="3"/>
        <v>16226</v>
      </c>
      <c r="C15" s="16">
        <f t="shared" si="0"/>
        <v>8.425195623841445</v>
      </c>
      <c r="D15" s="18">
        <v>8017</v>
      </c>
      <c r="E15" s="16">
        <f t="shared" si="1"/>
        <v>8.65916357037933</v>
      </c>
      <c r="F15" s="18">
        <v>8209</v>
      </c>
      <c r="G15" s="16">
        <f t="shared" si="2"/>
        <v>8.208589570521474</v>
      </c>
      <c r="I15" s="142"/>
      <c r="L15"/>
      <c r="M15"/>
      <c r="N15"/>
      <c r="O15"/>
    </row>
    <row r="16" spans="1:15" ht="15" customHeight="1">
      <c r="A16" s="17" t="s">
        <v>18</v>
      </c>
      <c r="B16" s="15">
        <f t="shared" si="3"/>
        <v>15967</v>
      </c>
      <c r="C16" s="16">
        <f t="shared" si="0"/>
        <v>8.2907123459803</v>
      </c>
      <c r="D16" s="18">
        <v>7664</v>
      </c>
      <c r="E16" s="16">
        <f t="shared" si="1"/>
        <v>8.27788818802385</v>
      </c>
      <c r="F16" s="18">
        <v>8303</v>
      </c>
      <c r="G16" s="16">
        <f t="shared" si="2"/>
        <v>8.302584870756462</v>
      </c>
      <c r="I16" s="142"/>
      <c r="L16"/>
      <c r="M16"/>
      <c r="N16"/>
      <c r="O16"/>
    </row>
    <row r="17" spans="1:15" ht="15" customHeight="1">
      <c r="A17" s="17" t="s">
        <v>19</v>
      </c>
      <c r="B17" s="15">
        <f t="shared" si="3"/>
        <v>13964</v>
      </c>
      <c r="C17" s="16">
        <f t="shared" si="0"/>
        <v>7.250673714490444</v>
      </c>
      <c r="D17" s="18">
        <v>6896</v>
      </c>
      <c r="E17" s="16">
        <f t="shared" si="1"/>
        <v>7.448371208848181</v>
      </c>
      <c r="F17" s="18">
        <v>7068</v>
      </c>
      <c r="G17" s="16">
        <f t="shared" si="2"/>
        <v>7.067646617669117</v>
      </c>
      <c r="I17" s="142"/>
      <c r="L17"/>
      <c r="M17"/>
      <c r="N17"/>
      <c r="O17"/>
    </row>
    <row r="18" spans="1:9" s="19" customFormat="1" ht="15" customHeight="1">
      <c r="A18" s="17" t="s">
        <v>20</v>
      </c>
      <c r="B18" s="15">
        <f t="shared" si="3"/>
        <v>12566</v>
      </c>
      <c r="C18" s="16">
        <f t="shared" si="0"/>
        <v>6.524775558313299</v>
      </c>
      <c r="D18" s="18">
        <v>5826</v>
      </c>
      <c r="E18" s="16">
        <f t="shared" si="1"/>
        <v>6.292663959215415</v>
      </c>
      <c r="F18" s="18">
        <v>6740</v>
      </c>
      <c r="G18" s="16">
        <f t="shared" si="2"/>
        <v>6.739663016849158</v>
      </c>
      <c r="H18"/>
      <c r="I18" s="143"/>
    </row>
    <row r="19" spans="1:15" ht="22.5" customHeight="1">
      <c r="A19" t="s">
        <v>21</v>
      </c>
      <c r="B19" s="15">
        <f t="shared" si="3"/>
        <v>12633</v>
      </c>
      <c r="C19" s="16">
        <f t="shared" si="0"/>
        <v>6.559564668802476</v>
      </c>
      <c r="D19" s="18">
        <v>5629</v>
      </c>
      <c r="E19" s="16">
        <f t="shared" si="1"/>
        <v>6.07988421325499</v>
      </c>
      <c r="F19" s="18">
        <v>7004</v>
      </c>
      <c r="G19" s="16">
        <f t="shared" si="2"/>
        <v>7.003649817509125</v>
      </c>
      <c r="I19" s="142"/>
      <c r="L19"/>
      <c r="M19"/>
      <c r="N19"/>
      <c r="O19"/>
    </row>
    <row r="20" spans="1:15" ht="15" customHeight="1">
      <c r="A20" t="s">
        <v>22</v>
      </c>
      <c r="B20" s="15">
        <f t="shared" si="3"/>
        <v>10168</v>
      </c>
      <c r="C20" s="16">
        <f t="shared" si="0"/>
        <v>5.27963694707382</v>
      </c>
      <c r="D20" s="18">
        <v>4166</v>
      </c>
      <c r="E20" s="16">
        <f t="shared" si="1"/>
        <v>4.499697571934676</v>
      </c>
      <c r="F20" s="18">
        <v>6002</v>
      </c>
      <c r="G20" s="16">
        <f t="shared" si="2"/>
        <v>6.0016999150042505</v>
      </c>
      <c r="I20" s="142"/>
      <c r="L20"/>
      <c r="M20"/>
      <c r="N20"/>
      <c r="O20"/>
    </row>
    <row r="21" spans="1:15" ht="15" customHeight="1">
      <c r="A21" t="s">
        <v>23</v>
      </c>
      <c r="B21" s="15">
        <f t="shared" si="3"/>
        <v>7407</v>
      </c>
      <c r="C21" s="16">
        <f t="shared" si="0"/>
        <v>3.846014050646714</v>
      </c>
      <c r="D21" s="18">
        <v>2766</v>
      </c>
      <c r="E21" s="16">
        <f t="shared" si="1"/>
        <v>2.987557245312365</v>
      </c>
      <c r="F21" s="18">
        <v>4641</v>
      </c>
      <c r="G21" s="16">
        <f t="shared" si="2"/>
        <v>4.64076796160192</v>
      </c>
      <c r="I21" s="142"/>
      <c r="J21" s="152"/>
      <c r="K21" s="152"/>
      <c r="L21"/>
      <c r="M21"/>
      <c r="N21"/>
      <c r="O21"/>
    </row>
    <row r="22" spans="1:15" ht="15" customHeight="1">
      <c r="A22" t="s">
        <v>24</v>
      </c>
      <c r="B22" s="15">
        <f t="shared" si="3"/>
        <v>3674</v>
      </c>
      <c r="C22" s="16">
        <f t="shared" si="0"/>
        <v>1.9076894318990183</v>
      </c>
      <c r="D22" s="18">
        <v>1154</v>
      </c>
      <c r="E22" s="16">
        <f t="shared" si="1"/>
        <v>1.2464356692301046</v>
      </c>
      <c r="F22" s="18">
        <v>2520</v>
      </c>
      <c r="G22" s="16">
        <f t="shared" si="2"/>
        <v>2.519874006299685</v>
      </c>
      <c r="I22" s="142"/>
      <c r="J22" s="152"/>
      <c r="K22" s="152"/>
      <c r="L22"/>
      <c r="M22"/>
      <c r="N22"/>
      <c r="O22"/>
    </row>
    <row r="23" spans="1:15" ht="15" customHeight="1">
      <c r="A23" s="20" t="s">
        <v>25</v>
      </c>
      <c r="B23" s="21">
        <f t="shared" si="3"/>
        <v>1913</v>
      </c>
      <c r="C23" s="22">
        <f t="shared" si="0"/>
        <v>0.9933069905342465</v>
      </c>
      <c r="D23" s="21">
        <v>538</v>
      </c>
      <c r="E23" s="22">
        <f t="shared" si="1"/>
        <v>0.5810939255162879</v>
      </c>
      <c r="F23" s="21">
        <v>1375</v>
      </c>
      <c r="G23" s="22">
        <f t="shared" si="2"/>
        <v>1.3749312534373281</v>
      </c>
      <c r="I23" s="142"/>
      <c r="J23" s="152"/>
      <c r="K23" s="152"/>
      <c r="L23"/>
      <c r="M23"/>
      <c r="N23"/>
      <c r="O23"/>
    </row>
    <row r="24" spans="2:13" ht="30" customHeight="1">
      <c r="B24" s="17"/>
      <c r="C24" s="24"/>
      <c r="D24" s="24"/>
      <c r="E24" s="24"/>
      <c r="F24" s="24"/>
      <c r="G24" s="24"/>
      <c r="J24" s="152"/>
      <c r="K24" s="152"/>
      <c r="L24" s="154"/>
      <c r="M24" s="154"/>
    </row>
    <row r="25" spans="11:14" ht="15" customHeight="1">
      <c r="K25" s="143"/>
      <c r="L25" s="143" t="s">
        <v>1</v>
      </c>
      <c r="M25" s="143" t="s">
        <v>2</v>
      </c>
      <c r="N25" s="144"/>
    </row>
    <row r="26" spans="11:14" ht="15" customHeight="1">
      <c r="K26" s="145" t="s">
        <v>7</v>
      </c>
      <c r="L26" s="146">
        <f aca="true" t="shared" si="4" ref="L26:L44">-$D5</f>
        <v>-828</v>
      </c>
      <c r="M26" s="146">
        <f aca="true" t="shared" si="5" ref="M26:M44">$F5</f>
        <v>720</v>
      </c>
      <c r="N26" s="144"/>
    </row>
    <row r="27" spans="11:14" ht="15" customHeight="1">
      <c r="K27" s="145" t="s">
        <v>8</v>
      </c>
      <c r="L27" s="146">
        <f t="shared" si="4"/>
        <v>-1333</v>
      </c>
      <c r="M27" s="146">
        <f t="shared" si="5"/>
        <v>1298</v>
      </c>
      <c r="N27" s="144"/>
    </row>
    <row r="28" spans="11:14" ht="15" customHeight="1">
      <c r="K28" s="145" t="s">
        <v>9</v>
      </c>
      <c r="L28" s="146">
        <f t="shared" si="4"/>
        <v>-1955</v>
      </c>
      <c r="M28" s="146">
        <f t="shared" si="5"/>
        <v>1826</v>
      </c>
      <c r="N28" s="144"/>
    </row>
    <row r="29" spans="11:14" ht="15" customHeight="1">
      <c r="K29" s="145" t="s">
        <v>10</v>
      </c>
      <c r="L29" s="146">
        <f t="shared" si="4"/>
        <v>-2631</v>
      </c>
      <c r="M29" s="146">
        <f t="shared" si="5"/>
        <v>2407</v>
      </c>
      <c r="N29" s="144"/>
    </row>
    <row r="30" spans="11:14" ht="15" customHeight="1">
      <c r="K30" s="145" t="s">
        <v>11</v>
      </c>
      <c r="L30" s="146">
        <f t="shared" si="4"/>
        <v>-3813</v>
      </c>
      <c r="M30" s="146">
        <f t="shared" si="5"/>
        <v>3631</v>
      </c>
      <c r="N30" s="144"/>
    </row>
    <row r="31" spans="11:14" ht="15" customHeight="1">
      <c r="K31" s="147" t="s">
        <v>12</v>
      </c>
      <c r="L31" s="146">
        <f t="shared" si="4"/>
        <v>-6173</v>
      </c>
      <c r="M31" s="146">
        <f t="shared" si="5"/>
        <v>5896</v>
      </c>
      <c r="N31" s="144"/>
    </row>
    <row r="32" spans="11:14" ht="15" customHeight="1">
      <c r="K32" s="147" t="s">
        <v>13</v>
      </c>
      <c r="L32" s="146">
        <f t="shared" si="4"/>
        <v>-7751</v>
      </c>
      <c r="M32" s="146">
        <f t="shared" si="5"/>
        <v>7235</v>
      </c>
      <c r="N32" s="144"/>
    </row>
    <row r="33" spans="11:14" ht="15" customHeight="1">
      <c r="K33" s="147" t="s">
        <v>14</v>
      </c>
      <c r="L33" s="146">
        <f t="shared" si="4"/>
        <v>-8050</v>
      </c>
      <c r="M33" s="146">
        <f t="shared" si="5"/>
        <v>7961</v>
      </c>
      <c r="N33" s="144"/>
    </row>
    <row r="34" spans="11:14" ht="15" customHeight="1">
      <c r="K34" s="147" t="s">
        <v>15</v>
      </c>
      <c r="L34" s="146">
        <f t="shared" si="4"/>
        <v>-8629</v>
      </c>
      <c r="M34" s="146">
        <f t="shared" si="5"/>
        <v>8436</v>
      </c>
      <c r="N34" s="144"/>
    </row>
    <row r="35" spans="11:14" ht="15" customHeight="1">
      <c r="K35" s="147" t="s">
        <v>16</v>
      </c>
      <c r="L35" s="146">
        <f t="shared" si="4"/>
        <v>-8765</v>
      </c>
      <c r="M35" s="146">
        <f t="shared" si="5"/>
        <v>8733</v>
      </c>
      <c r="N35" s="144"/>
    </row>
    <row r="36" spans="8:14" ht="15" customHeight="1">
      <c r="H36" s="17"/>
      <c r="I36" s="17"/>
      <c r="J36" s="217"/>
      <c r="K36" s="147" t="s">
        <v>17</v>
      </c>
      <c r="L36" s="219">
        <f t="shared" si="4"/>
        <v>-8017</v>
      </c>
      <c r="M36" s="146">
        <f t="shared" si="5"/>
        <v>8209</v>
      </c>
      <c r="N36" s="144"/>
    </row>
    <row r="37" spans="8:14" ht="15" customHeight="1">
      <c r="H37" s="17"/>
      <c r="I37" s="17"/>
      <c r="J37" s="217"/>
      <c r="K37" s="147" t="s">
        <v>18</v>
      </c>
      <c r="L37" s="219">
        <f t="shared" si="4"/>
        <v>-7664</v>
      </c>
      <c r="M37" s="146">
        <f t="shared" si="5"/>
        <v>8303</v>
      </c>
      <c r="N37" s="144"/>
    </row>
    <row r="38" spans="8:14" ht="15" customHeight="1">
      <c r="H38" s="17"/>
      <c r="I38" s="17"/>
      <c r="J38" s="217"/>
      <c r="K38" s="147" t="s">
        <v>19</v>
      </c>
      <c r="L38" s="219">
        <f t="shared" si="4"/>
        <v>-6896</v>
      </c>
      <c r="M38" s="146">
        <f t="shared" si="5"/>
        <v>7068</v>
      </c>
      <c r="N38" s="144"/>
    </row>
    <row r="39" spans="8:14" ht="15" customHeight="1">
      <c r="H39" s="17"/>
      <c r="I39" s="17"/>
      <c r="J39" s="217"/>
      <c r="K39" s="147" t="s">
        <v>20</v>
      </c>
      <c r="L39" s="219">
        <f t="shared" si="4"/>
        <v>-5826</v>
      </c>
      <c r="M39" s="146">
        <f t="shared" si="5"/>
        <v>6740</v>
      </c>
      <c r="N39" s="144"/>
    </row>
    <row r="40" spans="8:14" ht="15" customHeight="1">
      <c r="H40" s="17"/>
      <c r="I40" s="17"/>
      <c r="J40" s="217"/>
      <c r="K40" s="147" t="s">
        <v>21</v>
      </c>
      <c r="L40" s="219">
        <f t="shared" si="4"/>
        <v>-5629</v>
      </c>
      <c r="M40" s="146">
        <f t="shared" si="5"/>
        <v>7004</v>
      </c>
      <c r="N40" s="144"/>
    </row>
    <row r="41" spans="8:13" ht="15" customHeight="1">
      <c r="H41" s="17"/>
      <c r="I41" s="17"/>
      <c r="J41" s="217"/>
      <c r="K41" s="147" t="s">
        <v>22</v>
      </c>
      <c r="L41" s="219">
        <f t="shared" si="4"/>
        <v>-4166</v>
      </c>
      <c r="M41" s="146">
        <f t="shared" si="5"/>
        <v>6002</v>
      </c>
    </row>
    <row r="42" spans="8:13" ht="15" customHeight="1">
      <c r="H42" s="17"/>
      <c r="I42" s="17"/>
      <c r="J42" s="217"/>
      <c r="K42" s="147" t="s">
        <v>23</v>
      </c>
      <c r="L42" s="219">
        <f t="shared" si="4"/>
        <v>-2766</v>
      </c>
      <c r="M42" s="146">
        <f t="shared" si="5"/>
        <v>4641</v>
      </c>
    </row>
    <row r="43" spans="8:13" ht="15" customHeight="1">
      <c r="H43" s="17"/>
      <c r="I43" s="17"/>
      <c r="J43" s="217"/>
      <c r="K43" s="147" t="s">
        <v>24</v>
      </c>
      <c r="L43" s="219">
        <f t="shared" si="4"/>
        <v>-1154</v>
      </c>
      <c r="M43" s="146">
        <f t="shared" si="5"/>
        <v>2520</v>
      </c>
    </row>
    <row r="44" spans="8:13" ht="11.25">
      <c r="H44" s="17"/>
      <c r="I44" s="17"/>
      <c r="J44" s="217"/>
      <c r="K44" s="148" t="s">
        <v>25</v>
      </c>
      <c r="L44" s="219">
        <f t="shared" si="4"/>
        <v>-538</v>
      </c>
      <c r="M44" s="146">
        <f t="shared" si="5"/>
        <v>1375</v>
      </c>
    </row>
    <row r="45" spans="8:13" ht="11.25">
      <c r="H45" s="17"/>
      <c r="I45" s="17"/>
      <c r="J45" s="217"/>
      <c r="K45" s="147"/>
      <c r="L45" s="147"/>
      <c r="M45" s="143"/>
    </row>
    <row r="46" spans="11:13" ht="11.25">
      <c r="K46" s="143"/>
      <c r="L46" s="143"/>
      <c r="M46" s="143"/>
    </row>
  </sheetData>
  <mergeCells count="4">
    <mergeCell ref="F2:G2"/>
    <mergeCell ref="A1:G1"/>
    <mergeCell ref="B2:C2"/>
    <mergeCell ref="D2:E2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300" verticalDpi="300" orientation="portrait" paperSize="9" r:id="rId2"/>
  <headerFooter alignWithMargins="0">
    <oddFooter>&amp;L&amp;"Times New Roman,Normal"&amp;7Residentes en Aragon nacidos fuera de la Comunidad Autónoma. Padrón 2005.&amp;R&amp;9&amp;P+8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59"/>
  <sheetViews>
    <sheetView zoomScaleSheetLayoutView="100" workbookViewId="0" topLeftCell="A1">
      <selection activeCell="A3" sqref="A3"/>
    </sheetView>
  </sheetViews>
  <sheetFormatPr defaultColWidth="12" defaultRowHeight="11.25"/>
  <cols>
    <col min="1" max="1" width="37" style="0" customWidth="1"/>
    <col min="2" max="7" width="11.83203125" style="0" customWidth="1"/>
    <col min="8" max="8" width="10.83203125" style="0" customWidth="1"/>
    <col min="9" max="9" width="11" style="0" bestFit="1" customWidth="1"/>
  </cols>
  <sheetData>
    <row r="1" spans="1:7" s="2" customFormat="1" ht="39.75" customHeight="1">
      <c r="A1" s="268" t="s">
        <v>144</v>
      </c>
      <c r="B1" s="269"/>
      <c r="C1" s="269"/>
      <c r="D1" s="269"/>
      <c r="E1" s="269"/>
      <c r="F1" s="269"/>
      <c r="G1" s="269"/>
    </row>
    <row r="2" spans="1:8" s="32" customFormat="1" ht="18" customHeight="1">
      <c r="A2" s="9" t="s">
        <v>26</v>
      </c>
      <c r="B2" s="1"/>
      <c r="C2" s="1"/>
      <c r="D2" s="1"/>
      <c r="E2" s="1"/>
      <c r="F2" s="1"/>
      <c r="G2" s="1"/>
      <c r="H2" s="31"/>
    </row>
    <row r="3" spans="1:8" s="5" customFormat="1" ht="36" customHeight="1">
      <c r="A3" s="245" t="s">
        <v>215</v>
      </c>
      <c r="B3" s="265" t="s">
        <v>0</v>
      </c>
      <c r="C3" s="265"/>
      <c r="D3" s="265" t="s">
        <v>1</v>
      </c>
      <c r="E3" s="265"/>
      <c r="F3" s="265" t="s">
        <v>2</v>
      </c>
      <c r="G3" s="265" t="s">
        <v>3</v>
      </c>
      <c r="H3" s="4"/>
    </row>
    <row r="4" spans="1:8" s="10" customFormat="1" ht="19.5" customHeight="1">
      <c r="A4" s="6"/>
      <c r="B4" s="59" t="s">
        <v>4</v>
      </c>
      <c r="C4" s="60" t="s">
        <v>5</v>
      </c>
      <c r="D4" s="61" t="s">
        <v>4</v>
      </c>
      <c r="E4" s="60" t="s">
        <v>5</v>
      </c>
      <c r="F4" s="61" t="s">
        <v>4</v>
      </c>
      <c r="G4" s="60" t="s">
        <v>5</v>
      </c>
      <c r="H4" s="9"/>
    </row>
    <row r="5" spans="1:8" s="103" customFormat="1" ht="19.5" customHeight="1">
      <c r="A5" s="11" t="s">
        <v>6</v>
      </c>
      <c r="B5" s="101">
        <f>D5+F5</f>
        <v>192589</v>
      </c>
      <c r="C5" s="101">
        <f aca="true" t="shared" si="0" ref="C5:C38">B5/$B$5*100</f>
        <v>100</v>
      </c>
      <c r="D5" s="101">
        <f>SUM(D6:D38)</f>
        <v>92584</v>
      </c>
      <c r="E5" s="101">
        <f aca="true" t="shared" si="1" ref="E5:E38">D5/$D$5*100</f>
        <v>100</v>
      </c>
      <c r="F5" s="101">
        <f>SUM(F6:F38)</f>
        <v>100005</v>
      </c>
      <c r="G5" s="101">
        <f aca="true" t="shared" si="2" ref="G5:G38">F5/$F$5*100</f>
        <v>100</v>
      </c>
      <c r="H5" s="102"/>
    </row>
    <row r="6" spans="1:8" s="13" customFormat="1" ht="15" customHeight="1">
      <c r="A6" s="104" t="s">
        <v>94</v>
      </c>
      <c r="B6" s="105">
        <v>3145</v>
      </c>
      <c r="C6" s="106">
        <f t="shared" si="0"/>
        <v>1.633011231171043</v>
      </c>
      <c r="D6" s="105">
        <v>1693</v>
      </c>
      <c r="E6" s="107">
        <f t="shared" si="1"/>
        <v>1.8286096949796942</v>
      </c>
      <c r="F6" s="105">
        <v>1452</v>
      </c>
      <c r="G6" s="107">
        <f t="shared" si="2"/>
        <v>1.4519274036298184</v>
      </c>
      <c r="H6" s="108"/>
    </row>
    <row r="7" spans="1:8" ht="15" customHeight="1">
      <c r="A7" s="104" t="s">
        <v>95</v>
      </c>
      <c r="B7" s="105">
        <v>1731</v>
      </c>
      <c r="C7" s="106">
        <f t="shared" si="0"/>
        <v>0.8988052277129016</v>
      </c>
      <c r="D7" s="105">
        <v>894</v>
      </c>
      <c r="E7" s="107">
        <f t="shared" si="1"/>
        <v>0.9656096085716754</v>
      </c>
      <c r="F7" s="105">
        <v>837</v>
      </c>
      <c r="G7" s="107">
        <f t="shared" si="2"/>
        <v>0.8369581520923954</v>
      </c>
      <c r="H7" s="108"/>
    </row>
    <row r="8" spans="1:8" ht="15" customHeight="1">
      <c r="A8" s="104" t="s">
        <v>96</v>
      </c>
      <c r="B8" s="105">
        <v>1069</v>
      </c>
      <c r="C8" s="106">
        <f t="shared" si="0"/>
        <v>0.5550680464616359</v>
      </c>
      <c r="D8" s="105">
        <v>572</v>
      </c>
      <c r="E8" s="107">
        <f t="shared" si="1"/>
        <v>0.6178173334485441</v>
      </c>
      <c r="F8" s="105">
        <v>497</v>
      </c>
      <c r="G8" s="107">
        <f t="shared" si="2"/>
        <v>0.49697515124243785</v>
      </c>
      <c r="H8" s="108"/>
    </row>
    <row r="9" spans="1:8" ht="15" customHeight="1">
      <c r="A9" s="104" t="s">
        <v>97</v>
      </c>
      <c r="B9" s="105">
        <v>2459</v>
      </c>
      <c r="C9" s="106">
        <f t="shared" si="0"/>
        <v>1.2768122789982814</v>
      </c>
      <c r="D9" s="105">
        <v>1293</v>
      </c>
      <c r="E9" s="107">
        <f t="shared" si="1"/>
        <v>1.396569601659034</v>
      </c>
      <c r="F9" s="105">
        <v>1166</v>
      </c>
      <c r="G9" s="107">
        <f t="shared" si="2"/>
        <v>1.1659417029148542</v>
      </c>
      <c r="H9" s="108"/>
    </row>
    <row r="10" spans="1:8" ht="15" customHeight="1">
      <c r="A10" s="104" t="s">
        <v>98</v>
      </c>
      <c r="B10" s="105">
        <v>2595</v>
      </c>
      <c r="C10" s="106">
        <f t="shared" si="0"/>
        <v>1.3474289808867588</v>
      </c>
      <c r="D10" s="105">
        <v>1254</v>
      </c>
      <c r="E10" s="107">
        <f t="shared" si="1"/>
        <v>1.3544456925602697</v>
      </c>
      <c r="F10" s="105">
        <v>1341</v>
      </c>
      <c r="G10" s="107">
        <f t="shared" si="2"/>
        <v>1.3409329533523324</v>
      </c>
      <c r="H10" s="108"/>
    </row>
    <row r="11" spans="1:8" s="109" customFormat="1" ht="19.5" customHeight="1">
      <c r="A11" s="74" t="s">
        <v>99</v>
      </c>
      <c r="B11" s="105">
        <v>7842</v>
      </c>
      <c r="C11" s="107">
        <f t="shared" si="0"/>
        <v>4.07188364859883</v>
      </c>
      <c r="D11" s="105">
        <v>3925</v>
      </c>
      <c r="E11" s="107">
        <f t="shared" si="1"/>
        <v>4.239393415708978</v>
      </c>
      <c r="F11" s="105">
        <v>3917</v>
      </c>
      <c r="G11" s="107">
        <f t="shared" si="2"/>
        <v>3.9168041597920102</v>
      </c>
      <c r="H11" s="105"/>
    </row>
    <row r="12" spans="1:8" s="13" customFormat="1" ht="15" customHeight="1">
      <c r="A12" s="104" t="s">
        <v>100</v>
      </c>
      <c r="B12" s="105">
        <v>3478</v>
      </c>
      <c r="C12" s="106">
        <f t="shared" si="0"/>
        <v>1.8059183027068004</v>
      </c>
      <c r="D12" s="105">
        <v>1716</v>
      </c>
      <c r="E12" s="107">
        <f t="shared" si="1"/>
        <v>1.853452000345632</v>
      </c>
      <c r="F12" s="105">
        <v>1762</v>
      </c>
      <c r="G12" s="107">
        <f t="shared" si="2"/>
        <v>1.76191190440478</v>
      </c>
      <c r="H12" s="108"/>
    </row>
    <row r="13" spans="1:8" ht="15" customHeight="1">
      <c r="A13" s="104" t="s">
        <v>101</v>
      </c>
      <c r="B13" s="105">
        <v>3771</v>
      </c>
      <c r="C13" s="106">
        <f t="shared" si="0"/>
        <v>1.9580557560400644</v>
      </c>
      <c r="D13" s="105">
        <v>1816</v>
      </c>
      <c r="E13" s="107">
        <f t="shared" si="1"/>
        <v>1.961462023675797</v>
      </c>
      <c r="F13" s="105">
        <v>1955</v>
      </c>
      <c r="G13" s="107">
        <f t="shared" si="2"/>
        <v>1.9549022548872559</v>
      </c>
      <c r="H13" s="108"/>
    </row>
    <row r="14" spans="1:8" ht="15" customHeight="1">
      <c r="A14" s="104" t="s">
        <v>102</v>
      </c>
      <c r="B14" s="105">
        <v>4462</v>
      </c>
      <c r="C14" s="106">
        <f t="shared" si="0"/>
        <v>2.316850910488138</v>
      </c>
      <c r="D14" s="105">
        <v>2167</v>
      </c>
      <c r="E14" s="107">
        <f t="shared" si="1"/>
        <v>2.3405772055646765</v>
      </c>
      <c r="F14" s="105">
        <v>2295</v>
      </c>
      <c r="G14" s="107">
        <f t="shared" si="2"/>
        <v>2.294885255737213</v>
      </c>
      <c r="H14" s="108"/>
    </row>
    <row r="15" spans="1:8" ht="15" customHeight="1">
      <c r="A15" s="104" t="s">
        <v>103</v>
      </c>
      <c r="B15" s="105">
        <v>1893</v>
      </c>
      <c r="C15" s="106">
        <f t="shared" si="0"/>
        <v>0.9829221814329998</v>
      </c>
      <c r="D15" s="105">
        <v>934</v>
      </c>
      <c r="E15" s="107">
        <f t="shared" si="1"/>
        <v>1.0088136179037415</v>
      </c>
      <c r="F15" s="105">
        <v>959</v>
      </c>
      <c r="G15" s="107">
        <f t="shared" si="2"/>
        <v>0.9589520523973801</v>
      </c>
      <c r="H15" s="108"/>
    </row>
    <row r="16" spans="1:8" ht="15" customHeight="1">
      <c r="A16" s="104" t="s">
        <v>104</v>
      </c>
      <c r="B16" s="105">
        <v>5571</v>
      </c>
      <c r="C16" s="106">
        <f t="shared" si="0"/>
        <v>2.8926885751522673</v>
      </c>
      <c r="D16" s="105">
        <v>2777</v>
      </c>
      <c r="E16" s="107">
        <f t="shared" si="1"/>
        <v>2.9994383478786832</v>
      </c>
      <c r="F16" s="105">
        <v>2794</v>
      </c>
      <c r="G16" s="107">
        <f t="shared" si="2"/>
        <v>2.7938603069846506</v>
      </c>
      <c r="H16" s="108"/>
    </row>
    <row r="17" spans="1:8" s="109" customFormat="1" ht="19.5" customHeight="1">
      <c r="A17" s="74" t="s">
        <v>105</v>
      </c>
      <c r="B17" s="105">
        <v>2807</v>
      </c>
      <c r="C17" s="107">
        <f t="shared" si="0"/>
        <v>1.4575079573599738</v>
      </c>
      <c r="D17" s="105">
        <v>1348</v>
      </c>
      <c r="E17" s="107">
        <f t="shared" si="1"/>
        <v>1.4559751144906248</v>
      </c>
      <c r="F17" s="105">
        <v>1459</v>
      </c>
      <c r="G17" s="107">
        <f t="shared" si="2"/>
        <v>1.4589270536473176</v>
      </c>
      <c r="H17" s="105"/>
    </row>
    <row r="18" spans="1:8" s="13" customFormat="1" ht="15" customHeight="1">
      <c r="A18" s="104" t="s">
        <v>106</v>
      </c>
      <c r="B18" s="105">
        <v>1073</v>
      </c>
      <c r="C18" s="106">
        <f t="shared" si="0"/>
        <v>0.5571450082818853</v>
      </c>
      <c r="D18" s="105">
        <v>490</v>
      </c>
      <c r="E18" s="107">
        <f t="shared" si="1"/>
        <v>0.5292491143178087</v>
      </c>
      <c r="F18" s="105">
        <v>583</v>
      </c>
      <c r="G18" s="107">
        <f t="shared" si="2"/>
        <v>0.5829708514574271</v>
      </c>
      <c r="H18" s="108"/>
    </row>
    <row r="19" spans="1:8" ht="15" customHeight="1">
      <c r="A19" s="104" t="s">
        <v>107</v>
      </c>
      <c r="B19" s="105">
        <v>445</v>
      </c>
      <c r="C19" s="106">
        <f t="shared" si="0"/>
        <v>0.231062002502739</v>
      </c>
      <c r="D19" s="105">
        <v>221</v>
      </c>
      <c r="E19" s="107">
        <f t="shared" si="1"/>
        <v>0.23870215155966473</v>
      </c>
      <c r="F19" s="105">
        <v>224</v>
      </c>
      <c r="G19" s="107">
        <f t="shared" si="2"/>
        <v>0.223988800559972</v>
      </c>
      <c r="H19" s="108"/>
    </row>
    <row r="20" spans="1:8" ht="15" customHeight="1">
      <c r="A20" s="104" t="s">
        <v>108</v>
      </c>
      <c r="B20" s="105">
        <v>2551</v>
      </c>
      <c r="C20" s="106">
        <f t="shared" si="0"/>
        <v>1.3245824008640161</v>
      </c>
      <c r="D20" s="105">
        <v>1287</v>
      </c>
      <c r="E20" s="107">
        <f t="shared" si="1"/>
        <v>1.3900890002592239</v>
      </c>
      <c r="F20" s="105">
        <v>1264</v>
      </c>
      <c r="G20" s="107">
        <f t="shared" si="2"/>
        <v>1.263936803159842</v>
      </c>
      <c r="H20" s="108"/>
    </row>
    <row r="21" spans="1:8" ht="15" customHeight="1">
      <c r="A21" s="104" t="s">
        <v>109</v>
      </c>
      <c r="B21" s="105">
        <v>2055</v>
      </c>
      <c r="C21" s="106">
        <f t="shared" si="0"/>
        <v>1.0670391351530981</v>
      </c>
      <c r="D21" s="105">
        <v>1025</v>
      </c>
      <c r="E21" s="107">
        <f t="shared" si="1"/>
        <v>1.1071027391341917</v>
      </c>
      <c r="F21" s="105">
        <v>1030</v>
      </c>
      <c r="G21" s="107">
        <f t="shared" si="2"/>
        <v>1.0299485025748714</v>
      </c>
      <c r="H21" s="108"/>
    </row>
    <row r="22" spans="1:8" ht="15" customHeight="1">
      <c r="A22" s="104" t="s">
        <v>110</v>
      </c>
      <c r="B22" s="105">
        <v>120300</v>
      </c>
      <c r="C22" s="106">
        <f t="shared" si="0"/>
        <v>62.46462674399888</v>
      </c>
      <c r="D22" s="105">
        <v>56517</v>
      </c>
      <c r="E22" s="107">
        <f t="shared" si="1"/>
        <v>61.04402488550937</v>
      </c>
      <c r="F22" s="105">
        <v>63783</v>
      </c>
      <c r="G22" s="107">
        <f t="shared" si="2"/>
        <v>63.779811009449524</v>
      </c>
      <c r="H22" s="108"/>
    </row>
    <row r="23" spans="1:8" s="109" customFormat="1" ht="19.5" customHeight="1">
      <c r="A23" s="74" t="s">
        <v>111</v>
      </c>
      <c r="B23" s="105">
        <v>864</v>
      </c>
      <c r="C23" s="107">
        <f t="shared" si="0"/>
        <v>0.4486237531738573</v>
      </c>
      <c r="D23" s="105">
        <v>448</v>
      </c>
      <c r="E23" s="107">
        <f t="shared" si="1"/>
        <v>0.4838849045191394</v>
      </c>
      <c r="F23" s="105">
        <v>416</v>
      </c>
      <c r="G23" s="107">
        <f t="shared" si="2"/>
        <v>0.41597920103994795</v>
      </c>
      <c r="H23" s="105"/>
    </row>
    <row r="24" spans="1:8" s="13" customFormat="1" ht="15" customHeight="1">
      <c r="A24" s="104" t="s">
        <v>112</v>
      </c>
      <c r="B24" s="105">
        <v>1589</v>
      </c>
      <c r="C24" s="106">
        <f t="shared" si="0"/>
        <v>0.82507308309405</v>
      </c>
      <c r="D24" s="105">
        <v>757</v>
      </c>
      <c r="E24" s="107">
        <f t="shared" si="1"/>
        <v>0.8176358766093494</v>
      </c>
      <c r="F24" s="105">
        <v>832</v>
      </c>
      <c r="G24" s="107">
        <f t="shared" si="2"/>
        <v>0.8319584020798959</v>
      </c>
      <c r="H24" s="108"/>
    </row>
    <row r="25" spans="1:8" ht="15" customHeight="1">
      <c r="A25" s="104" t="s">
        <v>113</v>
      </c>
      <c r="B25" s="105">
        <v>4409</v>
      </c>
      <c r="C25" s="106">
        <f t="shared" si="0"/>
        <v>2.289331166369834</v>
      </c>
      <c r="D25" s="105">
        <v>2130</v>
      </c>
      <c r="E25" s="107">
        <f t="shared" si="1"/>
        <v>2.3006134969325154</v>
      </c>
      <c r="F25" s="105">
        <v>2279</v>
      </c>
      <c r="G25" s="107">
        <f t="shared" si="2"/>
        <v>2.278886055697215</v>
      </c>
      <c r="H25" s="108"/>
    </row>
    <row r="26" spans="1:8" ht="15" customHeight="1">
      <c r="A26" s="104" t="s">
        <v>114</v>
      </c>
      <c r="B26" s="105">
        <v>521</v>
      </c>
      <c r="C26" s="106">
        <f t="shared" si="0"/>
        <v>0.27052427708747645</v>
      </c>
      <c r="D26" s="105">
        <v>260</v>
      </c>
      <c r="E26" s="107">
        <f t="shared" si="1"/>
        <v>0.2808260606584291</v>
      </c>
      <c r="F26" s="105">
        <v>261</v>
      </c>
      <c r="G26" s="107">
        <f t="shared" si="2"/>
        <v>0.26098695065246735</v>
      </c>
      <c r="H26" s="108"/>
    </row>
    <row r="27" spans="1:8" ht="15" customHeight="1">
      <c r="A27" s="104" t="s">
        <v>115</v>
      </c>
      <c r="B27" s="105">
        <v>228</v>
      </c>
      <c r="C27" s="106">
        <f t="shared" si="0"/>
        <v>0.11838682375421233</v>
      </c>
      <c r="D27" s="105">
        <v>116</v>
      </c>
      <c r="E27" s="107">
        <f t="shared" si="1"/>
        <v>0.12529162706299146</v>
      </c>
      <c r="F27" s="105">
        <v>112</v>
      </c>
      <c r="G27" s="107">
        <f t="shared" si="2"/>
        <v>0.111994400279986</v>
      </c>
      <c r="H27" s="108"/>
    </row>
    <row r="28" spans="1:8" ht="15" customHeight="1">
      <c r="A28" s="104" t="s">
        <v>116</v>
      </c>
      <c r="B28" s="105">
        <v>463</v>
      </c>
      <c r="C28" s="106">
        <f t="shared" si="0"/>
        <v>0.24040833069386103</v>
      </c>
      <c r="D28" s="105">
        <v>243</v>
      </c>
      <c r="E28" s="107">
        <f t="shared" si="1"/>
        <v>0.26246435669230106</v>
      </c>
      <c r="F28" s="105">
        <v>220</v>
      </c>
      <c r="G28" s="107">
        <f t="shared" si="2"/>
        <v>0.2199890005499725</v>
      </c>
      <c r="H28" s="108"/>
    </row>
    <row r="29" spans="1:8" s="109" customFormat="1" ht="19.5" customHeight="1">
      <c r="A29" s="74" t="s">
        <v>117</v>
      </c>
      <c r="B29" s="105">
        <v>374</v>
      </c>
      <c r="C29" s="107">
        <f t="shared" si="0"/>
        <v>0.19419593019331322</v>
      </c>
      <c r="D29" s="105">
        <v>207</v>
      </c>
      <c r="E29" s="107">
        <f t="shared" si="1"/>
        <v>0.22358074829344163</v>
      </c>
      <c r="F29" s="105">
        <v>167</v>
      </c>
      <c r="G29" s="107">
        <f t="shared" si="2"/>
        <v>0.16699165041747913</v>
      </c>
      <c r="H29" s="105"/>
    </row>
    <row r="30" spans="1:8" s="13" customFormat="1" ht="15" customHeight="1">
      <c r="A30" s="104" t="s">
        <v>118</v>
      </c>
      <c r="B30" s="105">
        <v>858</v>
      </c>
      <c r="C30" s="106">
        <f t="shared" si="0"/>
        <v>0.44550831044348327</v>
      </c>
      <c r="D30" s="105">
        <v>426</v>
      </c>
      <c r="E30" s="107">
        <f t="shared" si="1"/>
        <v>0.4601226993865031</v>
      </c>
      <c r="F30" s="105">
        <v>432</v>
      </c>
      <c r="G30" s="107">
        <f t="shared" si="2"/>
        <v>0.43197840107994606</v>
      </c>
      <c r="H30" s="108"/>
    </row>
    <row r="31" spans="1:8" ht="15" customHeight="1">
      <c r="A31" s="104" t="s">
        <v>119</v>
      </c>
      <c r="B31" s="105">
        <v>1547</v>
      </c>
      <c r="C31" s="106">
        <f t="shared" si="0"/>
        <v>0.803264983981432</v>
      </c>
      <c r="D31" s="105">
        <v>787</v>
      </c>
      <c r="E31" s="107">
        <f t="shared" si="1"/>
        <v>0.8500388836083987</v>
      </c>
      <c r="F31" s="105">
        <v>760</v>
      </c>
      <c r="G31" s="107">
        <f t="shared" si="2"/>
        <v>0.759962001899905</v>
      </c>
      <c r="H31" s="108"/>
    </row>
    <row r="32" spans="1:8" ht="15" customHeight="1">
      <c r="A32" s="104" t="s">
        <v>120</v>
      </c>
      <c r="B32" s="105">
        <v>1845</v>
      </c>
      <c r="C32" s="106">
        <f t="shared" si="0"/>
        <v>0.9579986395900078</v>
      </c>
      <c r="D32" s="105">
        <v>924</v>
      </c>
      <c r="E32" s="107">
        <f t="shared" si="1"/>
        <v>0.998012615570725</v>
      </c>
      <c r="F32" s="105">
        <v>921</v>
      </c>
      <c r="G32" s="107">
        <f t="shared" si="2"/>
        <v>0.9209539523023849</v>
      </c>
      <c r="H32" s="108"/>
    </row>
    <row r="33" spans="1:8" ht="15" customHeight="1">
      <c r="A33" s="104" t="s">
        <v>121</v>
      </c>
      <c r="B33" s="105">
        <v>3466</v>
      </c>
      <c r="C33" s="106">
        <f t="shared" si="0"/>
        <v>1.7996874172460524</v>
      </c>
      <c r="D33" s="105">
        <v>1727</v>
      </c>
      <c r="E33" s="107">
        <f t="shared" si="1"/>
        <v>1.86533310291195</v>
      </c>
      <c r="F33" s="105">
        <v>1739</v>
      </c>
      <c r="G33" s="107">
        <f t="shared" si="2"/>
        <v>1.7389130543472824</v>
      </c>
      <c r="H33" s="108"/>
    </row>
    <row r="34" spans="1:8" ht="15" customHeight="1">
      <c r="A34" s="104" t="s">
        <v>122</v>
      </c>
      <c r="B34" s="105">
        <v>5226</v>
      </c>
      <c r="C34" s="106">
        <f t="shared" si="0"/>
        <v>2.713550618155762</v>
      </c>
      <c r="D34" s="105">
        <v>2584</v>
      </c>
      <c r="E34" s="107">
        <f t="shared" si="1"/>
        <v>2.7909790028514645</v>
      </c>
      <c r="F34" s="105">
        <v>2642</v>
      </c>
      <c r="G34" s="107">
        <f t="shared" si="2"/>
        <v>2.6418679066046695</v>
      </c>
      <c r="H34" s="108"/>
    </row>
    <row r="35" spans="1:8" s="109" customFormat="1" ht="19.5" customHeight="1">
      <c r="A35" s="74" t="s">
        <v>123</v>
      </c>
      <c r="B35" s="105">
        <v>473</v>
      </c>
      <c r="C35" s="107">
        <f t="shared" si="0"/>
        <v>0.2456007352444844</v>
      </c>
      <c r="D35" s="105">
        <v>251</v>
      </c>
      <c r="E35" s="107">
        <f t="shared" si="1"/>
        <v>0.27110515855871425</v>
      </c>
      <c r="F35" s="105">
        <v>222</v>
      </c>
      <c r="G35" s="107">
        <f t="shared" si="2"/>
        <v>0.22198890055497225</v>
      </c>
      <c r="H35" s="105"/>
    </row>
    <row r="36" spans="1:12" s="13" customFormat="1" ht="15" customHeight="1">
      <c r="A36" s="104" t="s">
        <v>124</v>
      </c>
      <c r="B36" s="105">
        <v>564</v>
      </c>
      <c r="C36" s="106">
        <f t="shared" si="0"/>
        <v>0.29285161665515685</v>
      </c>
      <c r="D36" s="105">
        <v>298</v>
      </c>
      <c r="E36" s="107">
        <f t="shared" si="1"/>
        <v>0.3218698695238918</v>
      </c>
      <c r="F36" s="105">
        <v>266</v>
      </c>
      <c r="G36" s="107">
        <f t="shared" si="2"/>
        <v>0.26598670066496677</v>
      </c>
      <c r="H36" s="105"/>
      <c r="I36" s="139"/>
      <c r="J36" s="139"/>
      <c r="K36" s="139"/>
      <c r="L36" s="139"/>
    </row>
    <row r="37" spans="1:12" ht="15" customHeight="1">
      <c r="A37" s="104" t="s">
        <v>125</v>
      </c>
      <c r="B37" s="105">
        <v>1562</v>
      </c>
      <c r="C37" s="106">
        <f t="shared" si="0"/>
        <v>0.811053590807367</v>
      </c>
      <c r="D37" s="105">
        <v>831</v>
      </c>
      <c r="E37" s="107">
        <f t="shared" si="1"/>
        <v>0.8975632938736714</v>
      </c>
      <c r="F37" s="105">
        <v>731</v>
      </c>
      <c r="G37" s="107">
        <f t="shared" si="2"/>
        <v>0.7309634518274086</v>
      </c>
      <c r="H37" s="105"/>
      <c r="I37" s="17"/>
      <c r="J37" s="17"/>
      <c r="K37" s="17"/>
      <c r="L37" s="17"/>
    </row>
    <row r="38" spans="1:12" ht="15" customHeight="1">
      <c r="A38" s="110" t="s">
        <v>126</v>
      </c>
      <c r="B38" s="111">
        <v>1353</v>
      </c>
      <c r="C38" s="112">
        <f t="shared" si="0"/>
        <v>0.7025323356993389</v>
      </c>
      <c r="D38" s="111">
        <v>666</v>
      </c>
      <c r="E38" s="112">
        <f t="shared" si="1"/>
        <v>0.7193467553788991</v>
      </c>
      <c r="F38" s="111">
        <v>687</v>
      </c>
      <c r="G38" s="112">
        <f t="shared" si="2"/>
        <v>0.6869656517174141</v>
      </c>
      <c r="H38" s="105"/>
      <c r="I38" s="17"/>
      <c r="J38" s="17"/>
      <c r="K38" s="17"/>
      <c r="L38" s="17"/>
    </row>
    <row r="39" spans="1:12" s="103" customFormat="1" ht="19.5" customHeight="1">
      <c r="A39" s="28" t="s">
        <v>127</v>
      </c>
      <c r="B39" s="113"/>
      <c r="C39" s="113"/>
      <c r="D39" s="113"/>
      <c r="E39" s="113"/>
      <c r="F39" s="113"/>
      <c r="G39" s="113"/>
      <c r="H39" s="113"/>
      <c r="I39" s="109"/>
      <c r="J39" s="109"/>
      <c r="K39" s="109"/>
      <c r="L39" s="109"/>
    </row>
    <row r="40" spans="1:12" s="13" customFormat="1" ht="15" customHeight="1">
      <c r="A40" s="115"/>
      <c r="B40" s="116"/>
      <c r="C40" s="117"/>
      <c r="D40" s="118"/>
      <c r="E40" s="118"/>
      <c r="F40" s="118"/>
      <c r="G40" s="118"/>
      <c r="H40" s="118"/>
      <c r="I40" s="139"/>
      <c r="J40" s="139"/>
      <c r="K40" s="139"/>
      <c r="L40" s="139"/>
    </row>
    <row r="41" spans="4:12" ht="15" customHeight="1">
      <c r="D41" s="23"/>
      <c r="F41" s="23"/>
      <c r="G41" s="54"/>
      <c r="H41" s="17"/>
      <c r="I41" s="17"/>
      <c r="J41" s="17"/>
      <c r="K41" s="17"/>
      <c r="L41" s="17"/>
    </row>
    <row r="42" spans="1:12" ht="15" customHeight="1">
      <c r="A42" s="17"/>
      <c r="B42" s="38"/>
      <c r="C42" s="24"/>
      <c r="D42" s="38"/>
      <c r="E42" s="24"/>
      <c r="F42" s="38"/>
      <c r="G42" s="24"/>
      <c r="H42" s="214"/>
      <c r="I42" s="17"/>
      <c r="J42" s="17"/>
      <c r="K42" s="17"/>
      <c r="L42" s="17"/>
    </row>
    <row r="43" spans="1:12" ht="15" customHeight="1">
      <c r="A43" s="17"/>
      <c r="B43" s="38"/>
      <c r="C43" s="24"/>
      <c r="D43" s="38"/>
      <c r="E43" s="24"/>
      <c r="F43" s="38"/>
      <c r="G43" s="24"/>
      <c r="H43" s="17"/>
      <c r="I43" s="17"/>
      <c r="J43" s="17"/>
      <c r="K43" s="17"/>
      <c r="L43" s="17"/>
    </row>
    <row r="44" spans="4:12" ht="15" customHeight="1">
      <c r="D44" s="23"/>
      <c r="F44" s="23"/>
      <c r="H44" s="17"/>
      <c r="I44" s="17"/>
      <c r="J44" s="17"/>
      <c r="K44" s="17"/>
      <c r="L44" s="17"/>
    </row>
    <row r="45" spans="4:12" ht="15" customHeight="1">
      <c r="D45" s="23"/>
      <c r="F45" s="23"/>
      <c r="H45" s="17"/>
      <c r="I45" s="17"/>
      <c r="J45" s="17"/>
      <c r="K45" s="17"/>
      <c r="L45" s="17"/>
    </row>
    <row r="46" spans="4:6" ht="15" customHeight="1">
      <c r="D46" s="23"/>
      <c r="F46" s="23"/>
    </row>
    <row r="47" spans="4:6" ht="15" customHeight="1">
      <c r="D47" s="23"/>
      <c r="F47" s="23"/>
    </row>
    <row r="48" spans="4:6" ht="15" customHeight="1">
      <c r="D48" s="23"/>
      <c r="F48" s="23"/>
    </row>
    <row r="49" spans="4:6" ht="11.25">
      <c r="D49" s="23"/>
      <c r="F49" s="23"/>
    </row>
    <row r="50" spans="4:6" ht="11.25">
      <c r="D50" s="23"/>
      <c r="F50" s="23"/>
    </row>
    <row r="51" spans="4:6" ht="11.25">
      <c r="D51" s="23"/>
      <c r="F51" s="23"/>
    </row>
    <row r="52" spans="4:6" ht="11.25">
      <c r="D52" s="23"/>
      <c r="F52" s="23"/>
    </row>
    <row r="53" ht="11.25">
      <c r="F53" s="23"/>
    </row>
    <row r="54" ht="11.25">
      <c r="F54" s="23"/>
    </row>
    <row r="55" ht="11.25">
      <c r="F55" s="23"/>
    </row>
    <row r="56" ht="11.25">
      <c r="F56" s="23"/>
    </row>
    <row r="57" ht="11.25">
      <c r="F57" s="23"/>
    </row>
    <row r="58" ht="11.25">
      <c r="F58" s="23"/>
    </row>
    <row r="59" ht="11.25">
      <c r="F59" s="23"/>
    </row>
  </sheetData>
  <mergeCells count="4">
    <mergeCell ref="F3:G3"/>
    <mergeCell ref="A1:G1"/>
    <mergeCell ref="B3:C3"/>
    <mergeCell ref="D3:E3"/>
  </mergeCells>
  <hyperlinks>
    <hyperlink ref="A3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2005.&amp;R&amp;9&amp;P+8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58"/>
  <sheetViews>
    <sheetView zoomScaleSheetLayoutView="100" workbookViewId="0" topLeftCell="A1">
      <selection activeCell="A3" sqref="A3"/>
    </sheetView>
  </sheetViews>
  <sheetFormatPr defaultColWidth="12" defaultRowHeight="11.25"/>
  <cols>
    <col min="1" max="1" width="37" style="0" customWidth="1"/>
    <col min="2" max="7" width="11.83203125" style="0" customWidth="1"/>
    <col min="8" max="10" width="10.83203125" style="0" customWidth="1"/>
    <col min="11" max="11" width="8.5" style="0" bestFit="1" customWidth="1"/>
    <col min="12" max="12" width="11" style="0" bestFit="1" customWidth="1"/>
    <col min="13" max="13" width="10.33203125" style="0" bestFit="1" customWidth="1"/>
  </cols>
  <sheetData>
    <row r="1" spans="1:7" s="2" customFormat="1" ht="39.75" customHeight="1">
      <c r="A1" s="268" t="s">
        <v>144</v>
      </c>
      <c r="B1" s="269"/>
      <c r="C1" s="269"/>
      <c r="D1" s="269"/>
      <c r="E1" s="269"/>
      <c r="F1" s="269"/>
      <c r="G1" s="269"/>
    </row>
    <row r="2" spans="1:9" s="32" customFormat="1" ht="18" customHeight="1">
      <c r="A2" s="9" t="s">
        <v>40</v>
      </c>
      <c r="B2" s="1"/>
      <c r="C2" s="1"/>
      <c r="D2" s="1"/>
      <c r="E2" s="1"/>
      <c r="F2" s="1"/>
      <c r="G2" s="1"/>
      <c r="H2" s="31"/>
      <c r="I2" s="31"/>
    </row>
    <row r="3" spans="1:9" s="5" customFormat="1" ht="36" customHeight="1">
      <c r="A3" s="245" t="s">
        <v>215</v>
      </c>
      <c r="B3" s="265" t="s">
        <v>0</v>
      </c>
      <c r="C3" s="265"/>
      <c r="D3" s="265" t="s">
        <v>1</v>
      </c>
      <c r="E3" s="265"/>
      <c r="F3" s="265" t="s">
        <v>2</v>
      </c>
      <c r="G3" s="265" t="s">
        <v>3</v>
      </c>
      <c r="H3" s="4"/>
      <c r="I3" s="4"/>
    </row>
    <row r="4" spans="1:9" s="10" customFormat="1" ht="19.5" customHeight="1">
      <c r="A4" s="6"/>
      <c r="B4" s="59" t="s">
        <v>4</v>
      </c>
      <c r="C4" s="60" t="s">
        <v>5</v>
      </c>
      <c r="D4" s="61" t="s">
        <v>4</v>
      </c>
      <c r="E4" s="60" t="s">
        <v>5</v>
      </c>
      <c r="F4" s="61" t="s">
        <v>4</v>
      </c>
      <c r="G4" s="60" t="s">
        <v>5</v>
      </c>
      <c r="H4" s="9"/>
      <c r="I4" s="9"/>
    </row>
    <row r="5" spans="1:11" s="103" customFormat="1" ht="19.5" customHeight="1">
      <c r="A5" s="11" t="s">
        <v>6</v>
      </c>
      <c r="B5" s="101">
        <f>D5+F5</f>
        <v>192589</v>
      </c>
      <c r="C5" s="120">
        <f aca="true" t="shared" si="0" ref="C5:C38">B5/$B5*100</f>
        <v>100</v>
      </c>
      <c r="D5" s="101">
        <f>SUM(D6:D38)</f>
        <v>92584</v>
      </c>
      <c r="E5" s="121">
        <f aca="true" t="shared" si="1" ref="E5:E38">D5/$B5*100</f>
        <v>48.07335829149121</v>
      </c>
      <c r="F5" s="101">
        <f>SUM(F6:F38)</f>
        <v>100005</v>
      </c>
      <c r="G5" s="121">
        <f aca="true" t="shared" si="2" ref="G5:G38">F5/$B5*100</f>
        <v>51.92664170850879</v>
      </c>
      <c r="H5" s="102"/>
      <c r="I5" s="122"/>
      <c r="J5" s="123"/>
      <c r="K5" s="123"/>
    </row>
    <row r="6" spans="1:11" s="13" customFormat="1" ht="15" customHeight="1">
      <c r="A6" s="104" t="s">
        <v>94</v>
      </c>
      <c r="B6" s="105">
        <v>3145</v>
      </c>
      <c r="C6" s="124">
        <f t="shared" si="0"/>
        <v>100</v>
      </c>
      <c r="D6" s="105">
        <v>1693</v>
      </c>
      <c r="E6" s="107">
        <f t="shared" si="1"/>
        <v>53.83147853736089</v>
      </c>
      <c r="F6" s="105">
        <v>1452</v>
      </c>
      <c r="G6" s="107">
        <f t="shared" si="2"/>
        <v>46.16852146263911</v>
      </c>
      <c r="H6" s="105"/>
      <c r="I6" s="125"/>
      <c r="J6" s="126"/>
      <c r="K6" s="127"/>
    </row>
    <row r="7" spans="1:11" ht="15" customHeight="1">
      <c r="A7" s="104" t="s">
        <v>95</v>
      </c>
      <c r="B7" s="105">
        <v>1731</v>
      </c>
      <c r="C7" s="124">
        <f t="shared" si="0"/>
        <v>100</v>
      </c>
      <c r="D7" s="105">
        <v>894</v>
      </c>
      <c r="E7" s="107">
        <f t="shared" si="1"/>
        <v>51.64644714038128</v>
      </c>
      <c r="F7" s="105">
        <v>837</v>
      </c>
      <c r="G7" s="107">
        <f t="shared" si="2"/>
        <v>48.353552859618716</v>
      </c>
      <c r="H7" s="105"/>
      <c r="I7" s="125"/>
      <c r="J7" s="126"/>
      <c r="K7" s="127"/>
    </row>
    <row r="8" spans="1:11" ht="15" customHeight="1">
      <c r="A8" s="104" t="s">
        <v>96</v>
      </c>
      <c r="B8" s="105">
        <v>1069</v>
      </c>
      <c r="C8" s="124">
        <f t="shared" si="0"/>
        <v>100</v>
      </c>
      <c r="D8" s="105">
        <v>572</v>
      </c>
      <c r="E8" s="107">
        <f t="shared" si="1"/>
        <v>53.50795135640786</v>
      </c>
      <c r="F8" s="105">
        <v>497</v>
      </c>
      <c r="G8" s="107">
        <f t="shared" si="2"/>
        <v>46.49204864359214</v>
      </c>
      <c r="H8" s="105"/>
      <c r="I8" s="125"/>
      <c r="J8" s="126"/>
      <c r="K8" s="127"/>
    </row>
    <row r="9" spans="1:11" ht="15" customHeight="1">
      <c r="A9" s="104" t="s">
        <v>97</v>
      </c>
      <c r="B9" s="105">
        <v>2459</v>
      </c>
      <c r="C9" s="124">
        <f t="shared" si="0"/>
        <v>100</v>
      </c>
      <c r="D9" s="105">
        <v>1293</v>
      </c>
      <c r="E9" s="107">
        <f t="shared" si="1"/>
        <v>52.582350549003664</v>
      </c>
      <c r="F9" s="105">
        <v>1166</v>
      </c>
      <c r="G9" s="107">
        <f t="shared" si="2"/>
        <v>47.41764945099634</v>
      </c>
      <c r="H9" s="105"/>
      <c r="I9" s="125"/>
      <c r="J9" s="126"/>
      <c r="K9" s="127"/>
    </row>
    <row r="10" spans="1:11" ht="15" customHeight="1">
      <c r="A10" s="104" t="s">
        <v>98</v>
      </c>
      <c r="B10" s="105">
        <v>2595</v>
      </c>
      <c r="C10" s="124">
        <f t="shared" si="0"/>
        <v>100</v>
      </c>
      <c r="D10" s="105">
        <v>1254</v>
      </c>
      <c r="E10" s="107">
        <f t="shared" si="1"/>
        <v>48.323699421965316</v>
      </c>
      <c r="F10" s="105">
        <v>1341</v>
      </c>
      <c r="G10" s="107">
        <f t="shared" si="2"/>
        <v>51.676300578034684</v>
      </c>
      <c r="H10" s="105"/>
      <c r="I10" s="125"/>
      <c r="J10" s="126"/>
      <c r="K10" s="127"/>
    </row>
    <row r="11" spans="1:11" s="109" customFormat="1" ht="19.5" customHeight="1">
      <c r="A11" s="74" t="s">
        <v>99</v>
      </c>
      <c r="B11" s="105">
        <v>7842</v>
      </c>
      <c r="C11" s="124">
        <f t="shared" si="0"/>
        <v>100</v>
      </c>
      <c r="D11" s="105">
        <v>3925</v>
      </c>
      <c r="E11" s="107">
        <f t="shared" si="1"/>
        <v>50.051007396072436</v>
      </c>
      <c r="F11" s="105">
        <v>3917</v>
      </c>
      <c r="G11" s="107">
        <f t="shared" si="2"/>
        <v>49.94899260392757</v>
      </c>
      <c r="H11" s="105"/>
      <c r="I11" s="125"/>
      <c r="J11" s="128"/>
      <c r="K11" s="129"/>
    </row>
    <row r="12" spans="1:11" s="13" customFormat="1" ht="15" customHeight="1">
      <c r="A12" s="104" t="s">
        <v>100</v>
      </c>
      <c r="B12" s="105">
        <v>3478</v>
      </c>
      <c r="C12" s="124">
        <f t="shared" si="0"/>
        <v>100</v>
      </c>
      <c r="D12" s="105">
        <v>1716</v>
      </c>
      <c r="E12" s="107">
        <f t="shared" si="1"/>
        <v>49.338700402530186</v>
      </c>
      <c r="F12" s="105">
        <v>1762</v>
      </c>
      <c r="G12" s="107">
        <f t="shared" si="2"/>
        <v>50.661299597469814</v>
      </c>
      <c r="H12" s="105"/>
      <c r="I12" s="125"/>
      <c r="J12" s="126"/>
      <c r="K12" s="127"/>
    </row>
    <row r="13" spans="1:11" ht="15" customHeight="1">
      <c r="A13" s="104" t="s">
        <v>101</v>
      </c>
      <c r="B13" s="105">
        <v>3771</v>
      </c>
      <c r="C13" s="124">
        <f t="shared" si="0"/>
        <v>100</v>
      </c>
      <c r="D13" s="105">
        <v>1816</v>
      </c>
      <c r="E13" s="107">
        <f t="shared" si="1"/>
        <v>48.15698753646247</v>
      </c>
      <c r="F13" s="105">
        <v>1955</v>
      </c>
      <c r="G13" s="107">
        <f t="shared" si="2"/>
        <v>51.84301246353752</v>
      </c>
      <c r="H13" s="105"/>
      <c r="I13" s="125"/>
      <c r="J13" s="126"/>
      <c r="K13" s="127"/>
    </row>
    <row r="14" spans="1:11" ht="15" customHeight="1">
      <c r="A14" s="104" t="s">
        <v>102</v>
      </c>
      <c r="B14" s="105">
        <v>4462</v>
      </c>
      <c r="C14" s="124">
        <f t="shared" si="0"/>
        <v>100</v>
      </c>
      <c r="D14" s="105">
        <v>2167</v>
      </c>
      <c r="E14" s="107">
        <f t="shared" si="1"/>
        <v>48.56566562079785</v>
      </c>
      <c r="F14" s="105">
        <v>2295</v>
      </c>
      <c r="G14" s="107">
        <f t="shared" si="2"/>
        <v>51.43433437920215</v>
      </c>
      <c r="H14" s="105"/>
      <c r="I14" s="125"/>
      <c r="J14" s="126"/>
      <c r="K14" s="127"/>
    </row>
    <row r="15" spans="1:11" ht="15" customHeight="1">
      <c r="A15" s="104" t="s">
        <v>103</v>
      </c>
      <c r="B15" s="105">
        <v>1893</v>
      </c>
      <c r="C15" s="124">
        <f t="shared" si="0"/>
        <v>100</v>
      </c>
      <c r="D15" s="105">
        <v>934</v>
      </c>
      <c r="E15" s="107">
        <f t="shared" si="1"/>
        <v>49.33967247754886</v>
      </c>
      <c r="F15" s="105">
        <v>959</v>
      </c>
      <c r="G15" s="107">
        <f t="shared" si="2"/>
        <v>50.660327522451134</v>
      </c>
      <c r="H15" s="105"/>
      <c r="I15" s="125"/>
      <c r="J15" s="126"/>
      <c r="K15" s="127"/>
    </row>
    <row r="16" spans="1:11" ht="15" customHeight="1">
      <c r="A16" s="104" t="s">
        <v>104</v>
      </c>
      <c r="B16" s="105">
        <v>5571</v>
      </c>
      <c r="C16" s="124">
        <f t="shared" si="0"/>
        <v>100</v>
      </c>
      <c r="D16" s="105">
        <v>2777</v>
      </c>
      <c r="E16" s="107">
        <f t="shared" si="1"/>
        <v>49.84742416083289</v>
      </c>
      <c r="F16" s="105">
        <v>2794</v>
      </c>
      <c r="G16" s="107">
        <f t="shared" si="2"/>
        <v>50.15257583916711</v>
      </c>
      <c r="H16" s="105"/>
      <c r="I16" s="125"/>
      <c r="J16" s="126"/>
      <c r="K16" s="127"/>
    </row>
    <row r="17" spans="1:11" s="109" customFormat="1" ht="19.5" customHeight="1">
      <c r="A17" s="74" t="s">
        <v>105</v>
      </c>
      <c r="B17" s="105">
        <v>2807</v>
      </c>
      <c r="C17" s="124">
        <f t="shared" si="0"/>
        <v>100</v>
      </c>
      <c r="D17" s="105">
        <v>1348</v>
      </c>
      <c r="E17" s="107">
        <f t="shared" si="1"/>
        <v>48.02280014250089</v>
      </c>
      <c r="F17" s="105">
        <v>1459</v>
      </c>
      <c r="G17" s="107">
        <f t="shared" si="2"/>
        <v>51.977199857499116</v>
      </c>
      <c r="H17" s="105"/>
      <c r="I17" s="125"/>
      <c r="J17" s="128"/>
      <c r="K17" s="129"/>
    </row>
    <row r="18" spans="1:11" s="13" customFormat="1" ht="15" customHeight="1">
      <c r="A18" s="104" t="s">
        <v>106</v>
      </c>
      <c r="B18" s="105">
        <v>1073</v>
      </c>
      <c r="C18" s="124">
        <f t="shared" si="0"/>
        <v>100</v>
      </c>
      <c r="D18" s="105">
        <v>490</v>
      </c>
      <c r="E18" s="107">
        <f t="shared" si="1"/>
        <v>45.666356011183595</v>
      </c>
      <c r="F18" s="105">
        <v>583</v>
      </c>
      <c r="G18" s="107">
        <f t="shared" si="2"/>
        <v>54.333643988816405</v>
      </c>
      <c r="H18" s="105"/>
      <c r="I18" s="125"/>
      <c r="J18" s="126"/>
      <c r="K18" s="127"/>
    </row>
    <row r="19" spans="1:11" ht="15" customHeight="1">
      <c r="A19" s="104" t="s">
        <v>107</v>
      </c>
      <c r="B19" s="105">
        <v>445</v>
      </c>
      <c r="C19" s="124">
        <f t="shared" si="0"/>
        <v>100</v>
      </c>
      <c r="D19" s="105">
        <v>221</v>
      </c>
      <c r="E19" s="107">
        <f t="shared" si="1"/>
        <v>49.66292134831461</v>
      </c>
      <c r="F19" s="105">
        <v>224</v>
      </c>
      <c r="G19" s="107">
        <f t="shared" si="2"/>
        <v>50.337078651685395</v>
      </c>
      <c r="H19" s="105"/>
      <c r="I19" s="125"/>
      <c r="J19" s="126"/>
      <c r="K19" s="127"/>
    </row>
    <row r="20" spans="1:11" ht="15" customHeight="1">
      <c r="A20" s="104" t="s">
        <v>108</v>
      </c>
      <c r="B20" s="105">
        <v>2551</v>
      </c>
      <c r="C20" s="124">
        <f t="shared" si="0"/>
        <v>100</v>
      </c>
      <c r="D20" s="105">
        <v>1287</v>
      </c>
      <c r="E20" s="107">
        <f t="shared" si="1"/>
        <v>50.45080360642885</v>
      </c>
      <c r="F20" s="105">
        <v>1264</v>
      </c>
      <c r="G20" s="107">
        <f t="shared" si="2"/>
        <v>49.54919639357115</v>
      </c>
      <c r="H20" s="105"/>
      <c r="I20" s="125"/>
      <c r="J20" s="126"/>
      <c r="K20" s="127"/>
    </row>
    <row r="21" spans="1:11" ht="15" customHeight="1">
      <c r="A21" s="104" t="s">
        <v>109</v>
      </c>
      <c r="B21" s="105">
        <v>2055</v>
      </c>
      <c r="C21" s="124">
        <f t="shared" si="0"/>
        <v>100</v>
      </c>
      <c r="D21" s="105">
        <v>1025</v>
      </c>
      <c r="E21" s="107">
        <f t="shared" si="1"/>
        <v>49.87834549878345</v>
      </c>
      <c r="F21" s="105">
        <v>1030</v>
      </c>
      <c r="G21" s="107">
        <f t="shared" si="2"/>
        <v>50.121654501216554</v>
      </c>
      <c r="H21" s="105"/>
      <c r="I21" s="125"/>
      <c r="J21" s="126"/>
      <c r="K21" s="127"/>
    </row>
    <row r="22" spans="1:11" ht="15" customHeight="1">
      <c r="A22" s="104" t="s">
        <v>110</v>
      </c>
      <c r="B22" s="105">
        <v>120300</v>
      </c>
      <c r="C22" s="124">
        <f t="shared" si="0"/>
        <v>100</v>
      </c>
      <c r="D22" s="105">
        <v>56517</v>
      </c>
      <c r="E22" s="107">
        <f t="shared" si="1"/>
        <v>46.98004987531172</v>
      </c>
      <c r="F22" s="105">
        <v>63783</v>
      </c>
      <c r="G22" s="107">
        <f t="shared" si="2"/>
        <v>53.01995012468828</v>
      </c>
      <c r="H22" s="105"/>
      <c r="I22" s="125"/>
      <c r="J22" s="126"/>
      <c r="K22" s="127"/>
    </row>
    <row r="23" spans="1:11" s="109" customFormat="1" ht="19.5" customHeight="1">
      <c r="A23" s="74" t="s">
        <v>111</v>
      </c>
      <c r="B23" s="105">
        <v>864</v>
      </c>
      <c r="C23" s="124">
        <f t="shared" si="0"/>
        <v>100</v>
      </c>
      <c r="D23" s="105">
        <v>448</v>
      </c>
      <c r="E23" s="107">
        <f t="shared" si="1"/>
        <v>51.85185185185185</v>
      </c>
      <c r="F23" s="105">
        <v>416</v>
      </c>
      <c r="G23" s="107">
        <f t="shared" si="2"/>
        <v>48.148148148148145</v>
      </c>
      <c r="H23" s="105"/>
      <c r="I23" s="125"/>
      <c r="J23" s="128"/>
      <c r="K23" s="129"/>
    </row>
    <row r="24" spans="1:11" s="13" customFormat="1" ht="15" customHeight="1">
      <c r="A24" s="104" t="s">
        <v>112</v>
      </c>
      <c r="B24" s="105">
        <v>1589</v>
      </c>
      <c r="C24" s="124">
        <f t="shared" si="0"/>
        <v>100</v>
      </c>
      <c r="D24" s="105">
        <v>757</v>
      </c>
      <c r="E24" s="107">
        <f t="shared" si="1"/>
        <v>47.64002517306482</v>
      </c>
      <c r="F24" s="105">
        <v>832</v>
      </c>
      <c r="G24" s="107">
        <f t="shared" si="2"/>
        <v>52.35997482693517</v>
      </c>
      <c r="H24" s="105"/>
      <c r="I24" s="125"/>
      <c r="J24" s="126"/>
      <c r="K24" s="127"/>
    </row>
    <row r="25" spans="1:11" ht="15" customHeight="1">
      <c r="A25" s="104" t="s">
        <v>113</v>
      </c>
      <c r="B25" s="105">
        <v>4409</v>
      </c>
      <c r="C25" s="124">
        <f t="shared" si="0"/>
        <v>100</v>
      </c>
      <c r="D25" s="105">
        <v>2130</v>
      </c>
      <c r="E25" s="107">
        <f t="shared" si="1"/>
        <v>48.31027443864822</v>
      </c>
      <c r="F25" s="105">
        <v>2279</v>
      </c>
      <c r="G25" s="107">
        <f t="shared" si="2"/>
        <v>51.689725561351786</v>
      </c>
      <c r="H25" s="105"/>
      <c r="I25" s="125"/>
      <c r="J25" s="126"/>
      <c r="K25" s="127"/>
    </row>
    <row r="26" spans="1:11" ht="15" customHeight="1">
      <c r="A26" s="104" t="s">
        <v>114</v>
      </c>
      <c r="B26" s="105">
        <v>521</v>
      </c>
      <c r="C26" s="124">
        <f t="shared" si="0"/>
        <v>100</v>
      </c>
      <c r="D26" s="105">
        <v>260</v>
      </c>
      <c r="E26" s="107">
        <f t="shared" si="1"/>
        <v>49.90403071017274</v>
      </c>
      <c r="F26" s="105">
        <v>261</v>
      </c>
      <c r="G26" s="107">
        <f t="shared" si="2"/>
        <v>50.09596928982726</v>
      </c>
      <c r="H26" s="105"/>
      <c r="I26" s="125"/>
      <c r="J26" s="126"/>
      <c r="K26" s="127"/>
    </row>
    <row r="27" spans="1:11" ht="15" customHeight="1">
      <c r="A27" s="104" t="s">
        <v>115</v>
      </c>
      <c r="B27" s="105">
        <v>228</v>
      </c>
      <c r="C27" s="124">
        <f t="shared" si="0"/>
        <v>100</v>
      </c>
      <c r="D27" s="105">
        <v>116</v>
      </c>
      <c r="E27" s="107">
        <f t="shared" si="1"/>
        <v>50.877192982456144</v>
      </c>
      <c r="F27" s="105">
        <v>112</v>
      </c>
      <c r="G27" s="107">
        <f t="shared" si="2"/>
        <v>49.122807017543856</v>
      </c>
      <c r="H27" s="105"/>
      <c r="I27" s="125"/>
      <c r="J27" s="126"/>
      <c r="K27" s="127"/>
    </row>
    <row r="28" spans="1:11" ht="15" customHeight="1">
      <c r="A28" s="104" t="s">
        <v>116</v>
      </c>
      <c r="B28" s="105">
        <v>463</v>
      </c>
      <c r="C28" s="124">
        <f t="shared" si="0"/>
        <v>100</v>
      </c>
      <c r="D28" s="105">
        <v>243</v>
      </c>
      <c r="E28" s="107">
        <f t="shared" si="1"/>
        <v>52.48380129589633</v>
      </c>
      <c r="F28" s="105">
        <v>220</v>
      </c>
      <c r="G28" s="107">
        <f t="shared" si="2"/>
        <v>47.51619870410367</v>
      </c>
      <c r="H28" s="105"/>
      <c r="I28" s="125"/>
      <c r="J28" s="126"/>
      <c r="K28" s="127"/>
    </row>
    <row r="29" spans="1:11" s="109" customFormat="1" ht="19.5" customHeight="1">
      <c r="A29" s="74" t="s">
        <v>117</v>
      </c>
      <c r="B29" s="105">
        <v>374</v>
      </c>
      <c r="C29" s="124">
        <f t="shared" si="0"/>
        <v>100</v>
      </c>
      <c r="D29" s="105">
        <v>207</v>
      </c>
      <c r="E29" s="107">
        <f t="shared" si="1"/>
        <v>55.3475935828877</v>
      </c>
      <c r="F29" s="105">
        <v>167</v>
      </c>
      <c r="G29" s="107">
        <f t="shared" si="2"/>
        <v>44.6524064171123</v>
      </c>
      <c r="H29" s="105"/>
      <c r="I29" s="125"/>
      <c r="J29" s="128"/>
      <c r="K29" s="129"/>
    </row>
    <row r="30" spans="1:11" s="13" customFormat="1" ht="15" customHeight="1">
      <c r="A30" s="104" t="s">
        <v>118</v>
      </c>
      <c r="B30" s="105">
        <v>858</v>
      </c>
      <c r="C30" s="124">
        <f t="shared" si="0"/>
        <v>100</v>
      </c>
      <c r="D30" s="105">
        <v>426</v>
      </c>
      <c r="E30" s="107">
        <f t="shared" si="1"/>
        <v>49.65034965034965</v>
      </c>
      <c r="F30" s="105">
        <v>432</v>
      </c>
      <c r="G30" s="107">
        <f t="shared" si="2"/>
        <v>50.349650349650354</v>
      </c>
      <c r="H30" s="105"/>
      <c r="I30" s="125"/>
      <c r="J30" s="126"/>
      <c r="K30" s="127"/>
    </row>
    <row r="31" spans="1:11" ht="15" customHeight="1">
      <c r="A31" s="104" t="s">
        <v>119</v>
      </c>
      <c r="B31" s="105">
        <v>1547</v>
      </c>
      <c r="C31" s="124">
        <f t="shared" si="0"/>
        <v>100</v>
      </c>
      <c r="D31" s="105">
        <v>787</v>
      </c>
      <c r="E31" s="107">
        <f t="shared" si="1"/>
        <v>50.87265675500969</v>
      </c>
      <c r="F31" s="105">
        <v>760</v>
      </c>
      <c r="G31" s="107">
        <f t="shared" si="2"/>
        <v>49.1273432449903</v>
      </c>
      <c r="H31" s="105"/>
      <c r="I31" s="125"/>
      <c r="J31" s="126"/>
      <c r="K31" s="127"/>
    </row>
    <row r="32" spans="1:11" ht="15" customHeight="1">
      <c r="A32" s="104" t="s">
        <v>120</v>
      </c>
      <c r="B32" s="105">
        <v>1845</v>
      </c>
      <c r="C32" s="124">
        <f t="shared" si="0"/>
        <v>100</v>
      </c>
      <c r="D32" s="105">
        <v>924</v>
      </c>
      <c r="E32" s="107">
        <f t="shared" si="1"/>
        <v>50.081300813008134</v>
      </c>
      <c r="F32" s="105">
        <v>921</v>
      </c>
      <c r="G32" s="107">
        <f t="shared" si="2"/>
        <v>49.91869918699187</v>
      </c>
      <c r="H32" s="105"/>
      <c r="I32" s="125"/>
      <c r="J32" s="126"/>
      <c r="K32" s="127"/>
    </row>
    <row r="33" spans="1:11" ht="15" customHeight="1">
      <c r="A33" s="104" t="s">
        <v>121</v>
      </c>
      <c r="B33" s="105">
        <v>3466</v>
      </c>
      <c r="C33" s="124">
        <f t="shared" si="0"/>
        <v>100</v>
      </c>
      <c r="D33" s="105">
        <v>1727</v>
      </c>
      <c r="E33" s="107">
        <f t="shared" si="1"/>
        <v>49.826889786497404</v>
      </c>
      <c r="F33" s="105">
        <v>1739</v>
      </c>
      <c r="G33" s="107">
        <f t="shared" si="2"/>
        <v>50.17311021350259</v>
      </c>
      <c r="H33" s="105"/>
      <c r="I33" s="125"/>
      <c r="J33" s="126"/>
      <c r="K33" s="127"/>
    </row>
    <row r="34" spans="1:11" ht="15" customHeight="1">
      <c r="A34" s="104" t="s">
        <v>122</v>
      </c>
      <c r="B34" s="105">
        <v>5226</v>
      </c>
      <c r="C34" s="124">
        <f t="shared" si="0"/>
        <v>100</v>
      </c>
      <c r="D34" s="105">
        <v>2584</v>
      </c>
      <c r="E34" s="107">
        <f t="shared" si="1"/>
        <v>49.44508228090317</v>
      </c>
      <c r="F34" s="105">
        <v>2642</v>
      </c>
      <c r="G34" s="107">
        <f t="shared" si="2"/>
        <v>50.55491771909683</v>
      </c>
      <c r="H34" s="105"/>
      <c r="I34" s="125"/>
      <c r="J34" s="126"/>
      <c r="K34" s="127"/>
    </row>
    <row r="35" spans="1:11" s="109" customFormat="1" ht="19.5" customHeight="1">
      <c r="A35" s="74" t="s">
        <v>123</v>
      </c>
      <c r="B35" s="105">
        <v>473</v>
      </c>
      <c r="C35" s="124">
        <f t="shared" si="0"/>
        <v>100</v>
      </c>
      <c r="D35" s="105">
        <v>251</v>
      </c>
      <c r="E35" s="107">
        <f t="shared" si="1"/>
        <v>53.06553911205074</v>
      </c>
      <c r="F35" s="105">
        <v>222</v>
      </c>
      <c r="G35" s="107">
        <f t="shared" si="2"/>
        <v>46.93446088794926</v>
      </c>
      <c r="H35" s="105"/>
      <c r="I35" s="125"/>
      <c r="J35" s="128"/>
      <c r="K35" s="129"/>
    </row>
    <row r="36" spans="1:12" s="13" customFormat="1" ht="15" customHeight="1">
      <c r="A36" s="104" t="s">
        <v>124</v>
      </c>
      <c r="B36" s="105">
        <v>564</v>
      </c>
      <c r="C36" s="124">
        <f t="shared" si="0"/>
        <v>100</v>
      </c>
      <c r="D36" s="105">
        <v>298</v>
      </c>
      <c r="E36" s="107">
        <f t="shared" si="1"/>
        <v>52.836879432624116</v>
      </c>
      <c r="F36" s="105">
        <v>266</v>
      </c>
      <c r="G36" s="107">
        <f t="shared" si="2"/>
        <v>47.16312056737589</v>
      </c>
      <c r="H36" s="105"/>
      <c r="I36" s="125"/>
      <c r="J36" s="125"/>
      <c r="K36" s="131"/>
      <c r="L36" s="139"/>
    </row>
    <row r="37" spans="1:12" ht="15" customHeight="1">
      <c r="A37" s="104" t="s">
        <v>125</v>
      </c>
      <c r="B37" s="105">
        <v>1562</v>
      </c>
      <c r="C37" s="124">
        <f t="shared" si="0"/>
        <v>100</v>
      </c>
      <c r="D37" s="105">
        <v>831</v>
      </c>
      <c r="E37" s="107">
        <f t="shared" si="1"/>
        <v>53.20102432778489</v>
      </c>
      <c r="F37" s="105">
        <v>731</v>
      </c>
      <c r="G37" s="107">
        <f t="shared" si="2"/>
        <v>46.79897567221511</v>
      </c>
      <c r="H37" s="105"/>
      <c r="I37" s="125"/>
      <c r="J37" s="125"/>
      <c r="K37" s="131"/>
      <c r="L37" s="17"/>
    </row>
    <row r="38" spans="1:12" ht="15" customHeight="1">
      <c r="A38" s="110" t="s">
        <v>126</v>
      </c>
      <c r="B38" s="111">
        <v>1353</v>
      </c>
      <c r="C38" s="130">
        <f t="shared" si="0"/>
        <v>100</v>
      </c>
      <c r="D38" s="111">
        <v>666</v>
      </c>
      <c r="E38" s="112">
        <f t="shared" si="1"/>
        <v>49.2239467849224</v>
      </c>
      <c r="F38" s="111">
        <v>687</v>
      </c>
      <c r="G38" s="112">
        <f t="shared" si="2"/>
        <v>50.77605321507761</v>
      </c>
      <c r="H38" s="105"/>
      <c r="I38" s="125"/>
      <c r="J38" s="125"/>
      <c r="K38" s="131"/>
      <c r="L38" s="17"/>
    </row>
    <row r="39" spans="1:12" s="103" customFormat="1" ht="19.5" customHeight="1">
      <c r="A39" s="28" t="s">
        <v>127</v>
      </c>
      <c r="B39" s="113"/>
      <c r="C39" s="113"/>
      <c r="D39" s="113"/>
      <c r="E39" s="113"/>
      <c r="F39" s="113"/>
      <c r="G39" s="113"/>
      <c r="H39" s="113"/>
      <c r="I39" s="132"/>
      <c r="J39" s="133"/>
      <c r="K39" s="133"/>
      <c r="L39" s="114"/>
    </row>
    <row r="40" spans="4:12" ht="15" customHeight="1">
      <c r="D40" s="23"/>
      <c r="F40" s="23"/>
      <c r="G40" s="54"/>
      <c r="H40" s="17"/>
      <c r="I40" s="17"/>
      <c r="J40" s="17"/>
      <c r="K40" s="17"/>
      <c r="L40" s="17"/>
    </row>
    <row r="41" spans="1:12" ht="15" customHeight="1">
      <c r="A41" s="17"/>
      <c r="B41" s="38"/>
      <c r="C41" s="24"/>
      <c r="D41" s="38"/>
      <c r="E41" s="24"/>
      <c r="F41" s="38"/>
      <c r="G41" s="24"/>
      <c r="H41" s="214"/>
      <c r="I41" s="214"/>
      <c r="J41" s="17"/>
      <c r="K41" s="17"/>
      <c r="L41" s="17"/>
    </row>
    <row r="42" spans="1:12" ht="15" customHeight="1">
      <c r="A42" s="17"/>
      <c r="B42" s="38"/>
      <c r="C42" s="24"/>
      <c r="D42" s="38"/>
      <c r="E42" s="24"/>
      <c r="F42" s="38"/>
      <c r="G42" s="24"/>
      <c r="H42" s="17"/>
      <c r="I42" s="17"/>
      <c r="J42" s="17"/>
      <c r="K42" s="17"/>
      <c r="L42" s="17"/>
    </row>
    <row r="43" spans="4:14" ht="15" customHeight="1">
      <c r="D43" s="23"/>
      <c r="F43" s="23"/>
      <c r="H43" s="17"/>
      <c r="I43" s="17"/>
      <c r="J43" s="17"/>
      <c r="K43" s="64"/>
      <c r="L43" s="65"/>
      <c r="M43" s="55"/>
      <c r="N43" s="23"/>
    </row>
    <row r="44" spans="4:14" ht="15" customHeight="1">
      <c r="D44" s="23"/>
      <c r="F44" s="23"/>
      <c r="H44" s="17"/>
      <c r="I44" s="17"/>
      <c r="J44" s="17"/>
      <c r="K44" s="64"/>
      <c r="L44" s="65"/>
      <c r="M44" s="55"/>
      <c r="N44" s="23"/>
    </row>
    <row r="45" spans="4:13" ht="15" customHeight="1">
      <c r="D45" s="23"/>
      <c r="F45" s="23"/>
      <c r="H45" s="17"/>
      <c r="I45" s="17"/>
      <c r="J45" s="17"/>
      <c r="K45" s="71"/>
      <c r="L45" s="65"/>
      <c r="M45" s="55"/>
    </row>
    <row r="46" spans="4:6" ht="15" customHeight="1">
      <c r="D46" s="23"/>
      <c r="F46" s="23"/>
    </row>
    <row r="47" spans="4:6" ht="15" customHeight="1">
      <c r="D47" s="23"/>
      <c r="F47" s="23"/>
    </row>
    <row r="48" spans="4:6" ht="11.25">
      <c r="D48" s="23"/>
      <c r="F48" s="23"/>
    </row>
    <row r="49" spans="4:6" ht="11.25">
      <c r="D49" s="23"/>
      <c r="F49" s="23"/>
    </row>
    <row r="50" spans="4:6" ht="11.25">
      <c r="D50" s="23"/>
      <c r="F50" s="23"/>
    </row>
    <row r="51" spans="4:6" ht="11.25">
      <c r="D51" s="23"/>
      <c r="F51" s="23"/>
    </row>
    <row r="52" ht="11.25">
      <c r="F52" s="23"/>
    </row>
    <row r="53" ht="11.25">
      <c r="F53" s="23"/>
    </row>
    <row r="54" ht="11.25">
      <c r="F54" s="23"/>
    </row>
    <row r="55" ht="11.25">
      <c r="F55" s="23"/>
    </row>
    <row r="56" ht="11.25">
      <c r="F56" s="23"/>
    </row>
    <row r="57" ht="11.25">
      <c r="F57" s="23"/>
    </row>
    <row r="58" ht="11.25">
      <c r="F58" s="23"/>
    </row>
  </sheetData>
  <mergeCells count="4">
    <mergeCell ref="F3:G3"/>
    <mergeCell ref="A1:G1"/>
    <mergeCell ref="B3:C3"/>
    <mergeCell ref="D3:E3"/>
  </mergeCells>
  <hyperlinks>
    <hyperlink ref="A3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2005.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H36:L45"/>
  <sheetViews>
    <sheetView zoomScale="60" zoomScaleNormal="60" workbookViewId="0" topLeftCell="A1">
      <selection activeCell="B15" sqref="B15"/>
    </sheetView>
  </sheetViews>
  <sheetFormatPr defaultColWidth="12" defaultRowHeight="11.25"/>
  <sheetData>
    <row r="36" spans="8:12" ht="11.25">
      <c r="H36" s="17"/>
      <c r="I36" s="17"/>
      <c r="J36" s="17"/>
      <c r="K36" s="17"/>
      <c r="L36" s="17"/>
    </row>
    <row r="37" spans="8:12" ht="11.25">
      <c r="H37" s="17"/>
      <c r="I37" s="17"/>
      <c r="J37" s="17"/>
      <c r="K37" s="17"/>
      <c r="L37" s="17"/>
    </row>
    <row r="38" spans="8:12" ht="11.25">
      <c r="H38" s="17"/>
      <c r="I38" s="17"/>
      <c r="J38" s="17"/>
      <c r="K38" s="17"/>
      <c r="L38" s="17"/>
    </row>
    <row r="39" spans="8:12" ht="11.25">
      <c r="H39" s="17"/>
      <c r="I39" s="17"/>
      <c r="J39" s="17"/>
      <c r="K39" s="17"/>
      <c r="L39" s="17"/>
    </row>
    <row r="40" spans="8:12" ht="11.25">
      <c r="H40" s="17"/>
      <c r="I40" s="17"/>
      <c r="J40" s="17"/>
      <c r="K40" s="17"/>
      <c r="L40" s="17"/>
    </row>
    <row r="41" spans="8:12" ht="11.25">
      <c r="H41" s="17"/>
      <c r="I41" s="17"/>
      <c r="J41" s="17"/>
      <c r="K41" s="17"/>
      <c r="L41" s="17"/>
    </row>
    <row r="42" spans="8:12" ht="11.25">
      <c r="H42" s="17"/>
      <c r="I42" s="17"/>
      <c r="J42" s="17"/>
      <c r="K42" s="17"/>
      <c r="L42" s="17"/>
    </row>
    <row r="43" spans="8:12" ht="11.25">
      <c r="H43" s="17"/>
      <c r="I43" s="17"/>
      <c r="J43" s="17"/>
      <c r="K43" s="17"/>
      <c r="L43" s="17"/>
    </row>
    <row r="44" spans="8:12" ht="11.25">
      <c r="H44" s="17"/>
      <c r="I44" s="17"/>
      <c r="J44" s="17"/>
      <c r="K44" s="17"/>
      <c r="L44" s="17"/>
    </row>
    <row r="45" spans="8:12" ht="11.25">
      <c r="H45" s="17"/>
      <c r="I45" s="17"/>
      <c r="J45" s="17"/>
      <c r="K45" s="17"/>
      <c r="L45" s="17"/>
    </row>
  </sheetData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H36:L45"/>
  <sheetViews>
    <sheetView zoomScale="60" zoomScaleNormal="60" workbookViewId="0" topLeftCell="A1">
      <selection activeCell="B15" sqref="B15"/>
    </sheetView>
  </sheetViews>
  <sheetFormatPr defaultColWidth="12" defaultRowHeight="11.25"/>
  <sheetData>
    <row r="36" spans="8:12" ht="11.25">
      <c r="H36" s="17"/>
      <c r="I36" s="17"/>
      <c r="J36" s="17"/>
      <c r="K36" s="17"/>
      <c r="L36" s="17"/>
    </row>
    <row r="37" spans="8:12" ht="11.25">
      <c r="H37" s="17"/>
      <c r="I37" s="17"/>
      <c r="J37" s="17"/>
      <c r="K37" s="17"/>
      <c r="L37" s="17"/>
    </row>
    <row r="38" spans="8:12" ht="11.25">
      <c r="H38" s="17"/>
      <c r="I38" s="17"/>
      <c r="J38" s="17"/>
      <c r="K38" s="17"/>
      <c r="L38" s="17"/>
    </row>
    <row r="39" spans="8:12" ht="11.25">
      <c r="H39" s="17"/>
      <c r="I39" s="17"/>
      <c r="J39" s="17"/>
      <c r="K39" s="17"/>
      <c r="L39" s="17"/>
    </row>
    <row r="40" spans="8:12" ht="11.25">
      <c r="H40" s="17"/>
      <c r="I40" s="17"/>
      <c r="J40" s="17"/>
      <c r="K40" s="17"/>
      <c r="L40" s="17"/>
    </row>
    <row r="41" spans="8:12" ht="11.25">
      <c r="H41" s="17"/>
      <c r="I41" s="17"/>
      <c r="J41" s="17"/>
      <c r="K41" s="17"/>
      <c r="L41" s="17"/>
    </row>
    <row r="42" spans="8:12" ht="11.25">
      <c r="H42" s="17"/>
      <c r="I42" s="17"/>
      <c r="J42" s="17"/>
      <c r="K42" s="17"/>
      <c r="L42" s="17"/>
    </row>
    <row r="43" spans="8:12" ht="11.25">
      <c r="H43" s="17"/>
      <c r="I43" s="17"/>
      <c r="J43" s="17"/>
      <c r="K43" s="17"/>
      <c r="L43" s="17"/>
    </row>
    <row r="44" spans="8:12" ht="11.25">
      <c r="H44" s="17"/>
      <c r="I44" s="17"/>
      <c r="J44" s="17"/>
      <c r="K44" s="17"/>
      <c r="L44" s="17"/>
    </row>
    <row r="45" spans="8:12" ht="11.25">
      <c r="H45" s="17"/>
      <c r="I45" s="17"/>
      <c r="J45" s="17"/>
      <c r="K45" s="17"/>
      <c r="L45" s="17"/>
    </row>
  </sheetData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46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8.66015625" style="0" customWidth="1"/>
    <col min="2" max="7" width="12.8320312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  <col min="14" max="14" width="8.66015625" style="0" bestFit="1" customWidth="1"/>
    <col min="15" max="16" width="5.83203125" style="0" bestFit="1" customWidth="1"/>
  </cols>
  <sheetData>
    <row r="1" spans="1:7" s="2" customFormat="1" ht="39.75" customHeight="1">
      <c r="A1" s="266" t="s">
        <v>143</v>
      </c>
      <c r="B1" s="267"/>
      <c r="C1" s="267"/>
      <c r="D1" s="267"/>
      <c r="E1" s="267"/>
      <c r="F1" s="267"/>
      <c r="G1" s="267"/>
    </row>
    <row r="2" spans="1:9" s="5" customFormat="1" ht="36" customHeight="1">
      <c r="A2" s="245" t="s">
        <v>215</v>
      </c>
      <c r="B2" s="265" t="s">
        <v>0</v>
      </c>
      <c r="C2" s="265"/>
      <c r="D2" s="265" t="s">
        <v>1</v>
      </c>
      <c r="E2" s="265"/>
      <c r="F2" s="265" t="s">
        <v>2</v>
      </c>
      <c r="G2" s="265" t="s">
        <v>3</v>
      </c>
      <c r="H2" s="4"/>
      <c r="I2" s="4"/>
    </row>
    <row r="3" spans="1:15" s="10" customFormat="1" ht="19.5" customHeight="1">
      <c r="A3" s="6"/>
      <c r="B3" s="7" t="s">
        <v>4</v>
      </c>
      <c r="C3" s="8" t="s">
        <v>5</v>
      </c>
      <c r="D3" s="7" t="s">
        <v>4</v>
      </c>
      <c r="E3" s="8" t="s">
        <v>5</v>
      </c>
      <c r="F3" s="7" t="s">
        <v>4</v>
      </c>
      <c r="G3" s="8" t="s">
        <v>5</v>
      </c>
      <c r="H3" s="9"/>
      <c r="I3" s="165"/>
      <c r="J3" s="165"/>
      <c r="K3" s="165"/>
      <c r="L3" s="165"/>
      <c r="M3" s="165"/>
      <c r="N3" s="165"/>
      <c r="O3" s="165"/>
    </row>
    <row r="4" spans="1:15" s="13" customFormat="1" ht="15" customHeight="1">
      <c r="A4" s="11" t="s">
        <v>6</v>
      </c>
      <c r="B4" s="12">
        <f>D4+F4</f>
        <v>105233</v>
      </c>
      <c r="C4" s="12">
        <f aca="true" t="shared" si="0" ref="C4:C23">B4/B$4*100</f>
        <v>100</v>
      </c>
      <c r="D4" s="12">
        <f>SUM(D5:D23)</f>
        <v>58332</v>
      </c>
      <c r="E4" s="12">
        <f aca="true" t="shared" si="1" ref="E4:E23">D4/D$4*100</f>
        <v>100</v>
      </c>
      <c r="F4" s="12">
        <f>SUM(F5:F23)</f>
        <v>46901</v>
      </c>
      <c r="G4" s="12">
        <f aca="true" t="shared" si="2" ref="G4:G23">F4/F$4*100</f>
        <v>100</v>
      </c>
      <c r="H4"/>
      <c r="I4" s="180"/>
      <c r="J4" s="180"/>
      <c r="K4" s="119"/>
      <c r="L4" s="180"/>
      <c r="M4" s="180"/>
      <c r="N4" s="180"/>
      <c r="O4" s="119"/>
    </row>
    <row r="5" spans="1:15" ht="15" customHeight="1">
      <c r="A5" s="14" t="s">
        <v>7</v>
      </c>
      <c r="B5" s="15">
        <f>D5+F5</f>
        <v>2219</v>
      </c>
      <c r="C5" s="16">
        <f t="shared" si="0"/>
        <v>2.1086541294080754</v>
      </c>
      <c r="D5" s="15">
        <v>1076</v>
      </c>
      <c r="E5" s="16">
        <f t="shared" si="1"/>
        <v>1.844613591167798</v>
      </c>
      <c r="F5" s="15">
        <v>1143</v>
      </c>
      <c r="G5" s="16">
        <f t="shared" si="2"/>
        <v>2.43704825057035</v>
      </c>
      <c r="I5" s="181"/>
      <c r="J5" s="181"/>
      <c r="K5" s="158"/>
      <c r="L5" s="181"/>
      <c r="M5" s="181"/>
      <c r="N5" s="181"/>
      <c r="O5" s="158"/>
    </row>
    <row r="6" spans="1:15" ht="15" customHeight="1">
      <c r="A6" s="14" t="s">
        <v>8</v>
      </c>
      <c r="B6" s="15">
        <f aca="true" t="shared" si="3" ref="B6:B23">D6+F6</f>
        <v>5084</v>
      </c>
      <c r="C6" s="16">
        <f t="shared" si="0"/>
        <v>4.831184134254464</v>
      </c>
      <c r="D6" s="15">
        <v>2580</v>
      </c>
      <c r="E6" s="16">
        <f t="shared" si="1"/>
        <v>4.422958239045464</v>
      </c>
      <c r="F6" s="15">
        <v>2504</v>
      </c>
      <c r="G6" s="16">
        <f t="shared" si="2"/>
        <v>5.338905353830409</v>
      </c>
      <c r="I6" s="181"/>
      <c r="J6" s="181"/>
      <c r="K6" s="158"/>
      <c r="L6" s="181"/>
      <c r="M6" s="181"/>
      <c r="N6" s="181"/>
      <c r="O6" s="158"/>
    </row>
    <row r="7" spans="1:15" ht="15" customHeight="1">
      <c r="A7" s="14" t="s">
        <v>9</v>
      </c>
      <c r="B7" s="15">
        <f t="shared" si="3"/>
        <v>4990</v>
      </c>
      <c r="C7" s="16">
        <f t="shared" si="0"/>
        <v>4.741858542472419</v>
      </c>
      <c r="D7" s="15">
        <v>2506</v>
      </c>
      <c r="E7" s="16">
        <f t="shared" si="1"/>
        <v>4.296098196530206</v>
      </c>
      <c r="F7" s="15">
        <v>2484</v>
      </c>
      <c r="G7" s="16">
        <f t="shared" si="2"/>
        <v>5.296262339822179</v>
      </c>
      <c r="I7" s="181"/>
      <c r="J7" s="181"/>
      <c r="K7" s="158"/>
      <c r="L7" s="181"/>
      <c r="M7" s="181"/>
      <c r="N7" s="181"/>
      <c r="O7" s="158"/>
    </row>
    <row r="8" spans="1:15" ht="15" customHeight="1">
      <c r="A8" s="14" t="s">
        <v>10</v>
      </c>
      <c r="B8" s="15">
        <f t="shared" si="3"/>
        <v>5816</v>
      </c>
      <c r="C8" s="16">
        <f t="shared" si="0"/>
        <v>5.526783423450818</v>
      </c>
      <c r="D8" s="15">
        <v>3056</v>
      </c>
      <c r="E8" s="16">
        <f t="shared" si="1"/>
        <v>5.238976890900363</v>
      </c>
      <c r="F8" s="15">
        <v>2760</v>
      </c>
      <c r="G8" s="16">
        <f t="shared" si="2"/>
        <v>5.8847359331357545</v>
      </c>
      <c r="I8" s="181"/>
      <c r="J8" s="181"/>
      <c r="K8" s="158"/>
      <c r="L8" s="181"/>
      <c r="M8" s="181"/>
      <c r="N8" s="181"/>
      <c r="O8" s="158"/>
    </row>
    <row r="9" spans="1:15" ht="22.5" customHeight="1">
      <c r="A9" s="17" t="s">
        <v>11</v>
      </c>
      <c r="B9" s="18">
        <f t="shared" si="3"/>
        <v>11529</v>
      </c>
      <c r="C9" s="16">
        <f t="shared" si="0"/>
        <v>10.955688804842588</v>
      </c>
      <c r="D9" s="18">
        <v>6027</v>
      </c>
      <c r="E9" s="16">
        <f t="shared" si="1"/>
        <v>10.332236165398067</v>
      </c>
      <c r="F9" s="18">
        <v>5502</v>
      </c>
      <c r="G9" s="16">
        <f t="shared" si="2"/>
        <v>11.731093153664101</v>
      </c>
      <c r="I9" s="181"/>
      <c r="J9" s="181"/>
      <c r="K9" s="158"/>
      <c r="L9" s="181"/>
      <c r="M9" s="181"/>
      <c r="N9" s="181"/>
      <c r="O9" s="158"/>
    </row>
    <row r="10" spans="1:15" ht="15" customHeight="1">
      <c r="A10" s="17" t="s">
        <v>12</v>
      </c>
      <c r="B10" s="18">
        <f t="shared" si="3"/>
        <v>17638</v>
      </c>
      <c r="C10" s="16">
        <f t="shared" si="0"/>
        <v>16.760901998422547</v>
      </c>
      <c r="D10" s="18">
        <v>10166</v>
      </c>
      <c r="E10" s="16">
        <f t="shared" si="1"/>
        <v>17.42782692175821</v>
      </c>
      <c r="F10" s="18">
        <v>7472</v>
      </c>
      <c r="G10" s="16">
        <f t="shared" si="2"/>
        <v>15.931430033474767</v>
      </c>
      <c r="I10" s="181"/>
      <c r="J10" s="181"/>
      <c r="K10" s="158"/>
      <c r="L10" s="181"/>
      <c r="M10" s="181"/>
      <c r="N10" s="181"/>
      <c r="O10" s="158"/>
    </row>
    <row r="11" spans="1:15" ht="15" customHeight="1">
      <c r="A11" s="17" t="s">
        <v>13</v>
      </c>
      <c r="B11" s="18">
        <f t="shared" si="3"/>
        <v>17213</v>
      </c>
      <c r="C11" s="16">
        <f t="shared" si="0"/>
        <v>16.35703629089734</v>
      </c>
      <c r="D11" s="18">
        <v>10330</v>
      </c>
      <c r="E11" s="16">
        <f t="shared" si="1"/>
        <v>17.708976205170405</v>
      </c>
      <c r="F11" s="18">
        <v>6883</v>
      </c>
      <c r="G11" s="16">
        <f t="shared" si="2"/>
        <v>14.675593270932389</v>
      </c>
      <c r="I11" s="181"/>
      <c r="J11" s="181"/>
      <c r="K11" s="158"/>
      <c r="L11" s="181"/>
      <c r="M11" s="181"/>
      <c r="N11" s="181"/>
      <c r="O11" s="158"/>
    </row>
    <row r="12" spans="1:15" ht="15" customHeight="1">
      <c r="A12" s="17" t="s">
        <v>14</v>
      </c>
      <c r="B12" s="18">
        <f t="shared" si="3"/>
        <v>14341</v>
      </c>
      <c r="C12" s="16">
        <f t="shared" si="0"/>
        <v>13.627854380279949</v>
      </c>
      <c r="D12" s="18">
        <v>8544</v>
      </c>
      <c r="E12" s="16">
        <f t="shared" si="1"/>
        <v>14.647191935815677</v>
      </c>
      <c r="F12" s="18">
        <v>5797</v>
      </c>
      <c r="G12" s="16">
        <f t="shared" si="2"/>
        <v>12.360077610285495</v>
      </c>
      <c r="I12" s="181"/>
      <c r="J12" s="181"/>
      <c r="K12" s="158"/>
      <c r="L12" s="181"/>
      <c r="M12" s="181"/>
      <c r="N12" s="181"/>
      <c r="O12" s="158"/>
    </row>
    <row r="13" spans="1:15" ht="15" customHeight="1">
      <c r="A13" s="17" t="s">
        <v>15</v>
      </c>
      <c r="B13" s="18">
        <f t="shared" si="3"/>
        <v>9852</v>
      </c>
      <c r="C13" s="16">
        <f t="shared" si="0"/>
        <v>9.362082236560774</v>
      </c>
      <c r="D13" s="18">
        <v>5682</v>
      </c>
      <c r="E13" s="16">
        <f t="shared" si="1"/>
        <v>9.740794075293149</v>
      </c>
      <c r="F13" s="18">
        <v>4170</v>
      </c>
      <c r="G13" s="16">
        <f t="shared" si="2"/>
        <v>8.891068420715976</v>
      </c>
      <c r="I13" s="181"/>
      <c r="J13" s="181"/>
      <c r="K13" s="158"/>
      <c r="L13" s="181"/>
      <c r="M13" s="181"/>
      <c r="N13" s="181"/>
      <c r="O13" s="158"/>
    </row>
    <row r="14" spans="1:15" ht="22.5" customHeight="1">
      <c r="A14" s="17" t="s">
        <v>16</v>
      </c>
      <c r="B14" s="18">
        <f t="shared" si="3"/>
        <v>6368</v>
      </c>
      <c r="C14" s="16">
        <f t="shared" si="0"/>
        <v>6.051333707107086</v>
      </c>
      <c r="D14" s="18">
        <v>3565</v>
      </c>
      <c r="E14" s="16">
        <f t="shared" si="1"/>
        <v>6.111568264417473</v>
      </c>
      <c r="F14" s="18">
        <v>2803</v>
      </c>
      <c r="G14" s="16">
        <f t="shared" si="2"/>
        <v>5.976418413253449</v>
      </c>
      <c r="I14" s="181"/>
      <c r="J14" s="181"/>
      <c r="K14" s="158"/>
      <c r="L14" s="181"/>
      <c r="M14" s="181"/>
      <c r="N14" s="181"/>
      <c r="O14" s="158"/>
    </row>
    <row r="15" spans="1:15" ht="15" customHeight="1">
      <c r="A15" s="17" t="s">
        <v>17</v>
      </c>
      <c r="B15" s="18">
        <f t="shared" si="3"/>
        <v>3781</v>
      </c>
      <c r="C15" s="16">
        <f t="shared" si="0"/>
        <v>3.5929793885948325</v>
      </c>
      <c r="D15" s="18">
        <v>1948</v>
      </c>
      <c r="E15" s="16">
        <f t="shared" si="1"/>
        <v>3.3395049029692108</v>
      </c>
      <c r="F15" s="18">
        <v>1833</v>
      </c>
      <c r="G15" s="16">
        <f t="shared" si="2"/>
        <v>3.908232233854289</v>
      </c>
      <c r="I15" s="181"/>
      <c r="J15" s="181"/>
      <c r="K15" s="158"/>
      <c r="L15" s="181"/>
      <c r="M15" s="181"/>
      <c r="N15" s="181"/>
      <c r="O15" s="158"/>
    </row>
    <row r="16" spans="1:15" ht="15" customHeight="1">
      <c r="A16" s="17" t="s">
        <v>18</v>
      </c>
      <c r="B16" s="18">
        <f t="shared" si="3"/>
        <v>2207</v>
      </c>
      <c r="C16" s="16">
        <f t="shared" si="0"/>
        <v>2.0972508623720696</v>
      </c>
      <c r="D16" s="18">
        <v>1057</v>
      </c>
      <c r="E16" s="16">
        <f t="shared" si="1"/>
        <v>1.8120414180895563</v>
      </c>
      <c r="F16" s="18">
        <v>1150</v>
      </c>
      <c r="G16" s="16">
        <f t="shared" si="2"/>
        <v>2.451973305473231</v>
      </c>
      <c r="I16" s="181"/>
      <c r="J16" s="181"/>
      <c r="K16" s="158"/>
      <c r="L16" s="181"/>
      <c r="M16" s="181"/>
      <c r="N16" s="181"/>
      <c r="O16" s="158"/>
    </row>
    <row r="17" spans="1:15" ht="15" customHeight="1">
      <c r="A17" s="17" t="s">
        <v>19</v>
      </c>
      <c r="B17" s="18">
        <f t="shared" si="3"/>
        <v>1367</v>
      </c>
      <c r="C17" s="16">
        <f t="shared" si="0"/>
        <v>1.2990221698516624</v>
      </c>
      <c r="D17" s="18">
        <v>619</v>
      </c>
      <c r="E17" s="16">
        <f t="shared" si="1"/>
        <v>1.0611671123911404</v>
      </c>
      <c r="F17" s="18">
        <v>748</v>
      </c>
      <c r="G17" s="16">
        <f t="shared" si="2"/>
        <v>1.5948487239078057</v>
      </c>
      <c r="I17" s="181"/>
      <c r="J17" s="181"/>
      <c r="K17" s="158"/>
      <c r="L17" s="181"/>
      <c r="M17" s="181"/>
      <c r="N17" s="181"/>
      <c r="O17" s="158"/>
    </row>
    <row r="18" spans="1:15" s="19" customFormat="1" ht="15" customHeight="1">
      <c r="A18" s="17" t="s">
        <v>20</v>
      </c>
      <c r="B18" s="18">
        <f t="shared" si="3"/>
        <v>930</v>
      </c>
      <c r="C18" s="16">
        <f t="shared" si="0"/>
        <v>0.8837531952904508</v>
      </c>
      <c r="D18" s="18">
        <v>431</v>
      </c>
      <c r="E18" s="16">
        <f t="shared" si="1"/>
        <v>0.7388740314064322</v>
      </c>
      <c r="F18" s="18">
        <v>499</v>
      </c>
      <c r="G18" s="16">
        <f t="shared" si="2"/>
        <v>1.063943199505341</v>
      </c>
      <c r="H18"/>
      <c r="I18" s="181"/>
      <c r="J18" s="181"/>
      <c r="K18" s="28"/>
      <c r="L18" s="181"/>
      <c r="M18" s="181"/>
      <c r="N18" s="181"/>
      <c r="O18" s="28"/>
    </row>
    <row r="19" spans="1:15" ht="22.5" customHeight="1">
      <c r="A19" t="s">
        <v>21</v>
      </c>
      <c r="B19" s="18">
        <f t="shared" si="3"/>
        <v>779</v>
      </c>
      <c r="C19" s="16">
        <f t="shared" si="0"/>
        <v>0.7402620850873776</v>
      </c>
      <c r="D19" s="18">
        <v>323</v>
      </c>
      <c r="E19" s="16">
        <f t="shared" si="1"/>
        <v>0.5537269423301104</v>
      </c>
      <c r="F19" s="18">
        <v>456</v>
      </c>
      <c r="G19" s="16">
        <f t="shared" si="2"/>
        <v>0.9722607193876462</v>
      </c>
      <c r="I19" s="181"/>
      <c r="J19" s="181"/>
      <c r="K19" s="158"/>
      <c r="L19" s="181"/>
      <c r="M19" s="181"/>
      <c r="N19" s="181"/>
      <c r="O19" s="158"/>
    </row>
    <row r="20" spans="1:15" ht="15" customHeight="1">
      <c r="A20" t="s">
        <v>22</v>
      </c>
      <c r="B20" s="18">
        <f t="shared" si="3"/>
        <v>555</v>
      </c>
      <c r="C20" s="16">
        <f t="shared" si="0"/>
        <v>0.527401100415269</v>
      </c>
      <c r="D20" s="18">
        <v>227</v>
      </c>
      <c r="E20" s="16">
        <f t="shared" si="1"/>
        <v>0.38915175204004665</v>
      </c>
      <c r="F20" s="18">
        <v>328</v>
      </c>
      <c r="G20" s="16">
        <f t="shared" si="2"/>
        <v>0.6993454297349736</v>
      </c>
      <c r="I20" s="181"/>
      <c r="J20" s="181"/>
      <c r="K20" s="158"/>
      <c r="L20" s="181"/>
      <c r="M20" s="181"/>
      <c r="N20" s="181"/>
      <c r="O20" s="158"/>
    </row>
    <row r="21" spans="1:17" ht="15" customHeight="1">
      <c r="A21" t="s">
        <v>23</v>
      </c>
      <c r="B21" s="18">
        <f t="shared" si="3"/>
        <v>322</v>
      </c>
      <c r="C21" s="16">
        <f t="shared" si="0"/>
        <v>0.3059876654661561</v>
      </c>
      <c r="D21" s="18">
        <v>108</v>
      </c>
      <c r="E21" s="16">
        <f t="shared" si="1"/>
        <v>0.18514708907632177</v>
      </c>
      <c r="F21" s="18">
        <v>214</v>
      </c>
      <c r="G21" s="16">
        <f t="shared" si="2"/>
        <v>0.4562802498880621</v>
      </c>
      <c r="I21" s="181"/>
      <c r="J21" s="181"/>
      <c r="K21" s="197"/>
      <c r="L21" s="197"/>
      <c r="M21" s="158"/>
      <c r="N21" s="181"/>
      <c r="O21" s="181"/>
      <c r="P21" s="181"/>
      <c r="Q21" s="158"/>
    </row>
    <row r="22" spans="1:17" ht="15" customHeight="1">
      <c r="A22" t="s">
        <v>24</v>
      </c>
      <c r="B22" s="18">
        <f t="shared" si="3"/>
        <v>162</v>
      </c>
      <c r="C22" s="16">
        <f t="shared" si="0"/>
        <v>0.15394410498607852</v>
      </c>
      <c r="D22" s="18">
        <v>61</v>
      </c>
      <c r="E22" s="16">
        <f t="shared" si="1"/>
        <v>0.1045738188301447</v>
      </c>
      <c r="F22" s="18">
        <v>101</v>
      </c>
      <c r="G22" s="16">
        <f t="shared" si="2"/>
        <v>0.21534722074156204</v>
      </c>
      <c r="I22" s="181"/>
      <c r="J22" s="181"/>
      <c r="K22" s="181"/>
      <c r="L22" s="181"/>
      <c r="M22" s="158"/>
      <c r="N22" s="181"/>
      <c r="O22" s="181"/>
      <c r="P22" s="181"/>
      <c r="Q22" s="158"/>
    </row>
    <row r="23" spans="1:17" ht="15" customHeight="1">
      <c r="A23" s="20" t="s">
        <v>25</v>
      </c>
      <c r="B23" s="21">
        <f t="shared" si="3"/>
        <v>80</v>
      </c>
      <c r="C23" s="22">
        <f t="shared" si="0"/>
        <v>0.07602178024003876</v>
      </c>
      <c r="D23" s="21">
        <v>26</v>
      </c>
      <c r="E23" s="22">
        <f t="shared" si="1"/>
        <v>0.04457244737022561</v>
      </c>
      <c r="F23" s="21">
        <v>54</v>
      </c>
      <c r="G23" s="22">
        <f t="shared" si="2"/>
        <v>0.11513613782222128</v>
      </c>
      <c r="I23" s="181"/>
      <c r="J23" s="181"/>
      <c r="K23" s="181"/>
      <c r="L23" s="182"/>
      <c r="M23" s="182"/>
      <c r="N23" s="181"/>
      <c r="O23" s="181"/>
      <c r="P23" s="181"/>
      <c r="Q23" s="158"/>
    </row>
    <row r="24" spans="2:7" ht="30" customHeight="1">
      <c r="B24" s="17"/>
      <c r="C24" s="24"/>
      <c r="D24" s="24"/>
      <c r="E24" s="24"/>
      <c r="F24" s="24"/>
      <c r="G24" s="24"/>
    </row>
    <row r="25" spans="11:14" ht="15" customHeight="1">
      <c r="K25" s="19"/>
      <c r="L25" s="19" t="s">
        <v>1</v>
      </c>
      <c r="M25" s="19" t="s">
        <v>2</v>
      </c>
      <c r="N25" s="23"/>
    </row>
    <row r="26" spans="11:14" ht="15" customHeight="1">
      <c r="K26" s="25" t="s">
        <v>7</v>
      </c>
      <c r="L26" s="26">
        <f aca="true" t="shared" si="4" ref="L26:L44">-$D5</f>
        <v>-1076</v>
      </c>
      <c r="M26" s="26">
        <f aca="true" t="shared" si="5" ref="M26:M44">$F5</f>
        <v>1143</v>
      </c>
      <c r="N26" s="23"/>
    </row>
    <row r="27" spans="11:14" ht="15" customHeight="1">
      <c r="K27" s="25" t="s">
        <v>8</v>
      </c>
      <c r="L27" s="26">
        <f t="shared" si="4"/>
        <v>-2580</v>
      </c>
      <c r="M27" s="26">
        <f t="shared" si="5"/>
        <v>2504</v>
      </c>
      <c r="N27" s="23"/>
    </row>
    <row r="28" spans="11:14" ht="15" customHeight="1">
      <c r="K28" s="25" t="s">
        <v>9</v>
      </c>
      <c r="L28" s="26">
        <f t="shared" si="4"/>
        <v>-2506</v>
      </c>
      <c r="M28" s="26">
        <f t="shared" si="5"/>
        <v>2484</v>
      </c>
      <c r="N28" s="23"/>
    </row>
    <row r="29" spans="11:14" ht="15" customHeight="1">
      <c r="K29" s="25" t="s">
        <v>10</v>
      </c>
      <c r="L29" s="26">
        <f t="shared" si="4"/>
        <v>-3056</v>
      </c>
      <c r="M29" s="26">
        <f t="shared" si="5"/>
        <v>2760</v>
      </c>
      <c r="N29" s="23"/>
    </row>
    <row r="30" spans="11:14" ht="15" customHeight="1">
      <c r="K30" s="25" t="s">
        <v>11</v>
      </c>
      <c r="L30" s="26">
        <f t="shared" si="4"/>
        <v>-6027</v>
      </c>
      <c r="M30" s="26">
        <f t="shared" si="5"/>
        <v>5502</v>
      </c>
      <c r="N30" s="23"/>
    </row>
    <row r="31" spans="11:14" ht="15" customHeight="1">
      <c r="K31" s="27" t="s">
        <v>12</v>
      </c>
      <c r="L31" s="26">
        <f t="shared" si="4"/>
        <v>-10166</v>
      </c>
      <c r="M31" s="26">
        <f t="shared" si="5"/>
        <v>7472</v>
      </c>
      <c r="N31" s="23"/>
    </row>
    <row r="32" spans="11:14" ht="15" customHeight="1">
      <c r="K32" s="27" t="s">
        <v>13</v>
      </c>
      <c r="L32" s="26">
        <f t="shared" si="4"/>
        <v>-10330</v>
      </c>
      <c r="M32" s="26">
        <f t="shared" si="5"/>
        <v>6883</v>
      </c>
      <c r="N32" s="23"/>
    </row>
    <row r="33" spans="11:14" ht="15" customHeight="1">
      <c r="K33" s="27" t="s">
        <v>14</v>
      </c>
      <c r="L33" s="26">
        <f t="shared" si="4"/>
        <v>-8544</v>
      </c>
      <c r="M33" s="26">
        <f t="shared" si="5"/>
        <v>5797</v>
      </c>
      <c r="N33" s="23"/>
    </row>
    <row r="34" spans="11:14" ht="15" customHeight="1">
      <c r="K34" s="27" t="s">
        <v>15</v>
      </c>
      <c r="L34" s="26">
        <f t="shared" si="4"/>
        <v>-5682</v>
      </c>
      <c r="M34" s="26">
        <f t="shared" si="5"/>
        <v>4170</v>
      </c>
      <c r="N34" s="23"/>
    </row>
    <row r="35" spans="11:14" ht="15" customHeight="1">
      <c r="K35" s="27" t="s">
        <v>16</v>
      </c>
      <c r="L35" s="26">
        <f t="shared" si="4"/>
        <v>-3565</v>
      </c>
      <c r="M35" s="26">
        <f t="shared" si="5"/>
        <v>2803</v>
      </c>
      <c r="N35" s="23"/>
    </row>
    <row r="36" spans="8:14" ht="15" customHeight="1">
      <c r="H36" s="17"/>
      <c r="I36" s="17"/>
      <c r="J36" s="17"/>
      <c r="K36" s="27" t="s">
        <v>17</v>
      </c>
      <c r="L36" s="213">
        <f t="shared" si="4"/>
        <v>-1948</v>
      </c>
      <c r="M36" s="26">
        <f t="shared" si="5"/>
        <v>1833</v>
      </c>
      <c r="N36" s="23"/>
    </row>
    <row r="37" spans="8:14" ht="15" customHeight="1">
      <c r="H37" s="17"/>
      <c r="I37" s="17"/>
      <c r="J37" s="17"/>
      <c r="K37" s="27" t="s">
        <v>18</v>
      </c>
      <c r="L37" s="213">
        <f t="shared" si="4"/>
        <v>-1057</v>
      </c>
      <c r="M37" s="26">
        <f t="shared" si="5"/>
        <v>1150</v>
      </c>
      <c r="N37" s="23"/>
    </row>
    <row r="38" spans="8:14" ht="15" customHeight="1">
      <c r="H38" s="17"/>
      <c r="I38" s="17"/>
      <c r="J38" s="17"/>
      <c r="K38" s="27" t="s">
        <v>19</v>
      </c>
      <c r="L38" s="213">
        <f t="shared" si="4"/>
        <v>-619</v>
      </c>
      <c r="M38" s="26">
        <f t="shared" si="5"/>
        <v>748</v>
      </c>
      <c r="N38" s="23"/>
    </row>
    <row r="39" spans="8:14" ht="15" customHeight="1">
      <c r="H39" s="17"/>
      <c r="I39" s="17"/>
      <c r="J39" s="17"/>
      <c r="K39" s="27" t="s">
        <v>20</v>
      </c>
      <c r="L39" s="213">
        <f t="shared" si="4"/>
        <v>-431</v>
      </c>
      <c r="M39" s="26">
        <f t="shared" si="5"/>
        <v>499</v>
      </c>
      <c r="N39" s="23"/>
    </row>
    <row r="40" spans="8:14" ht="15" customHeight="1">
      <c r="H40" s="17"/>
      <c r="I40" s="17"/>
      <c r="J40" s="17"/>
      <c r="K40" s="27" t="s">
        <v>21</v>
      </c>
      <c r="L40" s="213">
        <f t="shared" si="4"/>
        <v>-323</v>
      </c>
      <c r="M40" s="26">
        <f t="shared" si="5"/>
        <v>456</v>
      </c>
      <c r="N40" s="23"/>
    </row>
    <row r="41" spans="8:13" ht="15" customHeight="1">
      <c r="H41" s="17"/>
      <c r="I41" s="17"/>
      <c r="J41" s="17"/>
      <c r="K41" s="27" t="s">
        <v>22</v>
      </c>
      <c r="L41" s="213">
        <f t="shared" si="4"/>
        <v>-227</v>
      </c>
      <c r="M41" s="26">
        <f t="shared" si="5"/>
        <v>328</v>
      </c>
    </row>
    <row r="42" spans="8:13" ht="15" customHeight="1">
      <c r="H42" s="17"/>
      <c r="I42" s="17"/>
      <c r="J42" s="17"/>
      <c r="K42" s="27" t="s">
        <v>23</v>
      </c>
      <c r="L42" s="213">
        <f t="shared" si="4"/>
        <v>-108</v>
      </c>
      <c r="M42" s="26">
        <f t="shared" si="5"/>
        <v>214</v>
      </c>
    </row>
    <row r="43" spans="8:13" ht="15" customHeight="1">
      <c r="H43" s="17"/>
      <c r="I43" s="17"/>
      <c r="J43" s="17"/>
      <c r="K43" s="27" t="s">
        <v>24</v>
      </c>
      <c r="L43" s="213">
        <f t="shared" si="4"/>
        <v>-61</v>
      </c>
      <c r="M43" s="26">
        <f t="shared" si="5"/>
        <v>101</v>
      </c>
    </row>
    <row r="44" spans="8:13" ht="11.25">
      <c r="H44" s="17"/>
      <c r="I44" s="17"/>
      <c r="J44" s="17"/>
      <c r="K44" s="28" t="s">
        <v>25</v>
      </c>
      <c r="L44" s="213">
        <f t="shared" si="4"/>
        <v>-26</v>
      </c>
      <c r="M44" s="26">
        <f t="shared" si="5"/>
        <v>54</v>
      </c>
    </row>
    <row r="45" spans="8:13" ht="11.25">
      <c r="H45" s="17"/>
      <c r="I45" s="17"/>
      <c r="J45" s="17"/>
      <c r="K45" s="27"/>
      <c r="L45" s="27"/>
      <c r="M45" s="19"/>
    </row>
    <row r="46" spans="11:13" ht="11.25">
      <c r="K46" s="19"/>
      <c r="L46" s="19"/>
      <c r="M46" s="19"/>
    </row>
  </sheetData>
  <mergeCells count="4">
    <mergeCell ref="F2:G2"/>
    <mergeCell ref="A1:G1"/>
    <mergeCell ref="B2:C2"/>
    <mergeCell ref="D2:E2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&amp;L&amp;"Times New Roman,Normal"&amp;7Residentes en Aragon nacidos fuera de la Comunidad Autónoma. Padrón 2005.&amp;R&amp;9&amp;P+8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45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8.66015625" style="0" customWidth="1"/>
    <col min="2" max="7" width="12.83203125" style="0" customWidth="1"/>
    <col min="8" max="10" width="10.83203125" style="0" customWidth="1"/>
    <col min="11" max="11" width="7.16015625" style="0" bestFit="1" customWidth="1"/>
    <col min="12" max="12" width="7.66015625" style="0" bestFit="1" customWidth="1"/>
    <col min="13" max="13" width="6.83203125" style="0" bestFit="1" customWidth="1"/>
  </cols>
  <sheetData>
    <row r="1" spans="1:14" s="2" customFormat="1" ht="39.75" customHeight="1">
      <c r="A1" s="266" t="s">
        <v>142</v>
      </c>
      <c r="B1" s="267"/>
      <c r="C1" s="267"/>
      <c r="D1" s="267"/>
      <c r="E1" s="267"/>
      <c r="F1" s="267"/>
      <c r="G1" s="267"/>
      <c r="I1" s="183"/>
      <c r="J1" s="183"/>
      <c r="K1" s="183"/>
      <c r="L1" s="183"/>
      <c r="M1" s="183"/>
      <c r="N1" s="183"/>
    </row>
    <row r="2" spans="1:14" s="5" customFormat="1" ht="36" customHeight="1">
      <c r="A2" s="245" t="s">
        <v>215</v>
      </c>
      <c r="B2" s="265" t="s">
        <v>0</v>
      </c>
      <c r="C2" s="265"/>
      <c r="D2" s="265" t="s">
        <v>1</v>
      </c>
      <c r="E2" s="265"/>
      <c r="F2" s="265" t="s">
        <v>2</v>
      </c>
      <c r="G2" s="265" t="s">
        <v>3</v>
      </c>
      <c r="H2" s="4"/>
      <c r="I2" s="4"/>
      <c r="J2" s="4"/>
      <c r="K2" s="4"/>
      <c r="L2" s="4"/>
      <c r="M2" s="4"/>
      <c r="N2" s="4"/>
    </row>
    <row r="3" spans="1:9" s="10" customFormat="1" ht="19.5" customHeight="1">
      <c r="A3" s="6"/>
      <c r="B3" s="7" t="s">
        <v>4</v>
      </c>
      <c r="C3" s="8" t="s">
        <v>5</v>
      </c>
      <c r="D3" s="7" t="s">
        <v>4</v>
      </c>
      <c r="E3" s="8" t="s">
        <v>5</v>
      </c>
      <c r="F3" s="7" t="s">
        <v>4</v>
      </c>
      <c r="G3" s="8" t="s">
        <v>5</v>
      </c>
      <c r="H3" s="9"/>
      <c r="I3" s="165"/>
    </row>
    <row r="4" spans="1:9" s="13" customFormat="1" ht="15" customHeight="1">
      <c r="A4" s="11" t="s">
        <v>6</v>
      </c>
      <c r="B4" s="12">
        <f>D4+F4</f>
        <v>16359</v>
      </c>
      <c r="C4" s="12">
        <f aca="true" t="shared" si="0" ref="C4:C23">B4/B$4*100</f>
        <v>100</v>
      </c>
      <c r="D4" s="12">
        <f>SUM(D5:D23)</f>
        <v>9534</v>
      </c>
      <c r="E4" s="12">
        <f aca="true" t="shared" si="1" ref="E4:E23">D4/D$4*100</f>
        <v>100</v>
      </c>
      <c r="F4" s="12">
        <f>SUM(F5:F23)</f>
        <v>6825</v>
      </c>
      <c r="G4" s="12">
        <f aca="true" t="shared" si="2" ref="G4:G23">F4/F$4*100</f>
        <v>100</v>
      </c>
      <c r="H4"/>
      <c r="I4" s="158"/>
    </row>
    <row r="5" spans="1:9" ht="15" customHeight="1">
      <c r="A5" s="14" t="s">
        <v>7</v>
      </c>
      <c r="B5" s="15">
        <f>D5+F5</f>
        <v>424</v>
      </c>
      <c r="C5" s="16">
        <f t="shared" si="0"/>
        <v>2.591845467326854</v>
      </c>
      <c r="D5" s="15">
        <v>205</v>
      </c>
      <c r="E5" s="16">
        <f t="shared" si="1"/>
        <v>2.1501992867631636</v>
      </c>
      <c r="F5" s="15">
        <v>219</v>
      </c>
      <c r="G5" s="16">
        <f t="shared" si="2"/>
        <v>3.208791208791209</v>
      </c>
      <c r="I5" s="158"/>
    </row>
    <row r="6" spans="1:9" ht="15" customHeight="1">
      <c r="A6" s="14" t="s">
        <v>8</v>
      </c>
      <c r="B6" s="15">
        <f aca="true" t="shared" si="3" ref="B6:B23">D6+F6</f>
        <v>825</v>
      </c>
      <c r="C6" s="16">
        <f t="shared" si="0"/>
        <v>5.043095543737392</v>
      </c>
      <c r="D6" s="15">
        <v>426</v>
      </c>
      <c r="E6" s="16">
        <f t="shared" si="1"/>
        <v>4.46821900566394</v>
      </c>
      <c r="F6" s="15">
        <v>399</v>
      </c>
      <c r="G6" s="16">
        <f t="shared" si="2"/>
        <v>5.846153846153846</v>
      </c>
      <c r="I6" s="158"/>
    </row>
    <row r="7" spans="1:9" ht="15" customHeight="1">
      <c r="A7" s="14" t="s">
        <v>9</v>
      </c>
      <c r="B7" s="15">
        <f t="shared" si="3"/>
        <v>716</v>
      </c>
      <c r="C7" s="16">
        <f t="shared" si="0"/>
        <v>4.376795647655725</v>
      </c>
      <c r="D7" s="15">
        <v>388</v>
      </c>
      <c r="E7" s="16">
        <f t="shared" si="1"/>
        <v>4.069645479337109</v>
      </c>
      <c r="F7" s="15">
        <v>328</v>
      </c>
      <c r="G7" s="16">
        <f t="shared" si="2"/>
        <v>4.805860805860806</v>
      </c>
      <c r="I7" s="158"/>
    </row>
    <row r="8" spans="1:9" ht="15" customHeight="1">
      <c r="A8" s="14" t="s">
        <v>10</v>
      </c>
      <c r="B8" s="15">
        <f t="shared" si="3"/>
        <v>817</v>
      </c>
      <c r="C8" s="16">
        <f t="shared" si="0"/>
        <v>4.994192799070848</v>
      </c>
      <c r="D8" s="15">
        <v>424</v>
      </c>
      <c r="E8" s="16">
        <f t="shared" si="1"/>
        <v>4.447241451646738</v>
      </c>
      <c r="F8" s="15">
        <v>393</v>
      </c>
      <c r="G8" s="16">
        <f t="shared" si="2"/>
        <v>5.758241758241758</v>
      </c>
      <c r="I8" s="158"/>
    </row>
    <row r="9" spans="1:9" ht="22.5" customHeight="1">
      <c r="A9" s="17" t="s">
        <v>11</v>
      </c>
      <c r="B9" s="18">
        <f t="shared" si="3"/>
        <v>1663</v>
      </c>
      <c r="C9" s="16">
        <f t="shared" si="0"/>
        <v>10.165658047557919</v>
      </c>
      <c r="D9" s="18">
        <v>906</v>
      </c>
      <c r="E9" s="16">
        <f t="shared" si="1"/>
        <v>9.502831969792322</v>
      </c>
      <c r="F9" s="18">
        <v>757</v>
      </c>
      <c r="G9" s="16">
        <f t="shared" si="2"/>
        <v>11.091575091575091</v>
      </c>
      <c r="I9" s="158"/>
    </row>
    <row r="10" spans="1:9" ht="15" customHeight="1">
      <c r="A10" s="17" t="s">
        <v>12</v>
      </c>
      <c r="B10" s="18">
        <f t="shared" si="3"/>
        <v>2836</v>
      </c>
      <c r="C10" s="16">
        <f t="shared" si="0"/>
        <v>17.336022984289993</v>
      </c>
      <c r="D10" s="18">
        <v>1755</v>
      </c>
      <c r="E10" s="16">
        <f t="shared" si="1"/>
        <v>18.407803650094397</v>
      </c>
      <c r="F10" s="18">
        <v>1081</v>
      </c>
      <c r="G10" s="16">
        <f t="shared" si="2"/>
        <v>15.838827838827838</v>
      </c>
      <c r="I10" s="158"/>
    </row>
    <row r="11" spans="1:9" ht="15" customHeight="1">
      <c r="A11" s="17" t="s">
        <v>13</v>
      </c>
      <c r="B11" s="18">
        <f t="shared" si="3"/>
        <v>2774</v>
      </c>
      <c r="C11" s="16">
        <f t="shared" si="0"/>
        <v>16.957026713124275</v>
      </c>
      <c r="D11" s="18">
        <v>1751</v>
      </c>
      <c r="E11" s="16">
        <f t="shared" si="1"/>
        <v>18.365848542059997</v>
      </c>
      <c r="F11" s="18">
        <v>1023</v>
      </c>
      <c r="G11" s="16">
        <f t="shared" si="2"/>
        <v>14.989010989010989</v>
      </c>
      <c r="I11" s="158"/>
    </row>
    <row r="12" spans="1:9" ht="15" customHeight="1">
      <c r="A12" s="17" t="s">
        <v>14</v>
      </c>
      <c r="B12" s="18">
        <f t="shared" si="3"/>
        <v>2267</v>
      </c>
      <c r="C12" s="16">
        <f t="shared" si="0"/>
        <v>13.857815269882023</v>
      </c>
      <c r="D12" s="18">
        <v>1431</v>
      </c>
      <c r="E12" s="16">
        <f t="shared" si="1"/>
        <v>15.009439899307742</v>
      </c>
      <c r="F12" s="18">
        <v>836</v>
      </c>
      <c r="G12" s="16">
        <f t="shared" si="2"/>
        <v>12.24908424908425</v>
      </c>
      <c r="I12" s="158"/>
    </row>
    <row r="13" spans="1:9" ht="15" customHeight="1">
      <c r="A13" s="17" t="s">
        <v>15</v>
      </c>
      <c r="B13" s="18">
        <f t="shared" si="3"/>
        <v>1525</v>
      </c>
      <c r="C13" s="16">
        <f t="shared" si="0"/>
        <v>9.322085702060027</v>
      </c>
      <c r="D13" s="18">
        <v>898</v>
      </c>
      <c r="E13" s="16">
        <f t="shared" si="1"/>
        <v>9.418921753723517</v>
      </c>
      <c r="F13" s="18">
        <v>627</v>
      </c>
      <c r="G13" s="16">
        <f t="shared" si="2"/>
        <v>9.186813186813186</v>
      </c>
      <c r="I13" s="158"/>
    </row>
    <row r="14" spans="1:9" ht="22.5" customHeight="1">
      <c r="A14" s="17" t="s">
        <v>16</v>
      </c>
      <c r="B14" s="18">
        <f t="shared" si="3"/>
        <v>939</v>
      </c>
      <c r="C14" s="16">
        <f t="shared" si="0"/>
        <v>5.7399596552356495</v>
      </c>
      <c r="D14" s="18">
        <v>569</v>
      </c>
      <c r="E14" s="16">
        <f t="shared" si="1"/>
        <v>5.968114117893854</v>
      </c>
      <c r="F14" s="18">
        <v>370</v>
      </c>
      <c r="G14" s="16">
        <f t="shared" si="2"/>
        <v>5.4212454212454215</v>
      </c>
      <c r="I14" s="158"/>
    </row>
    <row r="15" spans="1:9" ht="15" customHeight="1">
      <c r="A15" s="17" t="s">
        <v>17</v>
      </c>
      <c r="B15" s="18">
        <f t="shared" si="3"/>
        <v>545</v>
      </c>
      <c r="C15" s="16">
        <f t="shared" si="0"/>
        <v>3.3314994804083375</v>
      </c>
      <c r="D15" s="18">
        <v>291</v>
      </c>
      <c r="E15" s="16">
        <f t="shared" si="1"/>
        <v>3.052234109502832</v>
      </c>
      <c r="F15" s="18">
        <v>254</v>
      </c>
      <c r="G15" s="16">
        <f t="shared" si="2"/>
        <v>3.7216117216117213</v>
      </c>
      <c r="I15" s="158"/>
    </row>
    <row r="16" spans="1:9" ht="15" customHeight="1">
      <c r="A16" s="17" t="s">
        <v>18</v>
      </c>
      <c r="B16" s="18">
        <f t="shared" si="3"/>
        <v>301</v>
      </c>
      <c r="C16" s="16">
        <f t="shared" si="0"/>
        <v>1.8399657680787334</v>
      </c>
      <c r="D16" s="18">
        <v>155</v>
      </c>
      <c r="E16" s="16">
        <f t="shared" si="1"/>
        <v>1.6257604363331235</v>
      </c>
      <c r="F16" s="18">
        <v>146</v>
      </c>
      <c r="G16" s="16">
        <f t="shared" si="2"/>
        <v>2.1391941391941396</v>
      </c>
      <c r="I16" s="158"/>
    </row>
    <row r="17" spans="1:9" ht="15" customHeight="1">
      <c r="A17" s="17" t="s">
        <v>19</v>
      </c>
      <c r="B17" s="18">
        <f t="shared" si="3"/>
        <v>209</v>
      </c>
      <c r="C17" s="16">
        <f t="shared" si="0"/>
        <v>1.2775842044134729</v>
      </c>
      <c r="D17" s="18">
        <v>105</v>
      </c>
      <c r="E17" s="16">
        <f t="shared" si="1"/>
        <v>1.1013215859030838</v>
      </c>
      <c r="F17" s="18">
        <v>104</v>
      </c>
      <c r="G17" s="16">
        <f t="shared" si="2"/>
        <v>1.5238095238095237</v>
      </c>
      <c r="I17" s="158"/>
    </row>
    <row r="18" spans="1:9" s="19" customFormat="1" ht="15" customHeight="1">
      <c r="A18" s="17" t="s">
        <v>20</v>
      </c>
      <c r="B18" s="18">
        <f t="shared" si="3"/>
        <v>154</v>
      </c>
      <c r="C18" s="16">
        <f t="shared" si="0"/>
        <v>0.9413778348309799</v>
      </c>
      <c r="D18" s="18">
        <v>75</v>
      </c>
      <c r="E18" s="16">
        <f t="shared" si="1"/>
        <v>0.7866582756450597</v>
      </c>
      <c r="F18" s="18">
        <v>79</v>
      </c>
      <c r="G18" s="16">
        <f t="shared" si="2"/>
        <v>1.1575091575091576</v>
      </c>
      <c r="H18"/>
      <c r="I18" s="158"/>
    </row>
    <row r="19" spans="1:9" ht="22.5" customHeight="1">
      <c r="A19" t="s">
        <v>21</v>
      </c>
      <c r="B19" s="18">
        <f t="shared" si="3"/>
        <v>129</v>
      </c>
      <c r="C19" s="16">
        <f t="shared" si="0"/>
        <v>0.7885567577480286</v>
      </c>
      <c r="D19" s="18">
        <v>63</v>
      </c>
      <c r="E19" s="16">
        <f t="shared" si="1"/>
        <v>0.6607929515418502</v>
      </c>
      <c r="F19" s="18">
        <v>66</v>
      </c>
      <c r="G19" s="16">
        <f t="shared" si="2"/>
        <v>0.967032967032967</v>
      </c>
      <c r="I19" s="158"/>
    </row>
    <row r="20" spans="1:9" ht="15" customHeight="1">
      <c r="A20" t="s">
        <v>22</v>
      </c>
      <c r="B20" s="18">
        <f t="shared" si="3"/>
        <v>111</v>
      </c>
      <c r="C20" s="16">
        <f t="shared" si="0"/>
        <v>0.6785255822483037</v>
      </c>
      <c r="D20" s="18">
        <v>41</v>
      </c>
      <c r="E20" s="16">
        <f t="shared" si="1"/>
        <v>0.43003985735263267</v>
      </c>
      <c r="F20" s="18">
        <v>70</v>
      </c>
      <c r="G20" s="16">
        <f t="shared" si="2"/>
        <v>1.0256410256410255</v>
      </c>
      <c r="I20" s="158"/>
    </row>
    <row r="21" spans="1:9" ht="15" customHeight="1">
      <c r="A21" t="s">
        <v>23</v>
      </c>
      <c r="B21" s="18">
        <f t="shared" si="3"/>
        <v>73</v>
      </c>
      <c r="C21" s="16">
        <f t="shared" si="0"/>
        <v>0.44623754508221775</v>
      </c>
      <c r="D21" s="18">
        <v>33</v>
      </c>
      <c r="E21" s="16">
        <f t="shared" si="1"/>
        <v>0.34612964128382634</v>
      </c>
      <c r="F21" s="18">
        <v>40</v>
      </c>
      <c r="G21" s="16">
        <f t="shared" si="2"/>
        <v>0.5860805860805861</v>
      </c>
      <c r="I21" s="158"/>
    </row>
    <row r="22" spans="1:9" ht="15" customHeight="1">
      <c r="A22" t="s">
        <v>24</v>
      </c>
      <c r="B22" s="18">
        <f t="shared" si="3"/>
        <v>26</v>
      </c>
      <c r="C22" s="16">
        <f t="shared" si="0"/>
        <v>0.1589339201662693</v>
      </c>
      <c r="D22" s="18">
        <v>8</v>
      </c>
      <c r="E22" s="16">
        <f t="shared" si="1"/>
        <v>0.08391021606880637</v>
      </c>
      <c r="F22" s="18">
        <v>18</v>
      </c>
      <c r="G22" s="16">
        <f t="shared" si="2"/>
        <v>0.26373626373626374</v>
      </c>
      <c r="I22" s="158"/>
    </row>
    <row r="23" spans="1:14" ht="15" customHeight="1">
      <c r="A23" s="20" t="s">
        <v>25</v>
      </c>
      <c r="B23" s="21">
        <f t="shared" si="3"/>
        <v>25</v>
      </c>
      <c r="C23" s="22">
        <f t="shared" si="0"/>
        <v>0.15282107708295128</v>
      </c>
      <c r="D23" s="21">
        <v>10</v>
      </c>
      <c r="E23" s="22">
        <f t="shared" si="1"/>
        <v>0.10488777008600797</v>
      </c>
      <c r="F23" s="21">
        <v>15</v>
      </c>
      <c r="G23" s="22">
        <f t="shared" si="2"/>
        <v>0.21978021978021978</v>
      </c>
      <c r="I23" s="158"/>
      <c r="J23" s="158"/>
      <c r="K23" s="184"/>
      <c r="L23" s="184"/>
      <c r="M23" s="184"/>
      <c r="N23" s="158"/>
    </row>
    <row r="24" spans="2:17" ht="30" customHeight="1">
      <c r="B24" s="17"/>
      <c r="C24" s="17"/>
      <c r="D24" s="17"/>
      <c r="E24" s="17"/>
      <c r="I24" s="158"/>
      <c r="J24" s="158"/>
      <c r="K24" s="158"/>
      <c r="L24" s="28"/>
      <c r="M24" s="28"/>
      <c r="N24" s="158"/>
      <c r="O24" s="158"/>
      <c r="P24" s="158"/>
      <c r="Q24" s="158"/>
    </row>
    <row r="25" spans="11:13" ht="15" customHeight="1">
      <c r="K25" s="19"/>
      <c r="L25" s="19" t="s">
        <v>1</v>
      </c>
      <c r="M25" s="19" t="s">
        <v>2</v>
      </c>
    </row>
    <row r="26" spans="11:14" ht="15" customHeight="1">
      <c r="K26" s="25" t="s">
        <v>7</v>
      </c>
      <c r="L26" s="30">
        <f aca="true" t="shared" si="4" ref="L26:L44">-$D5</f>
        <v>-205</v>
      </c>
      <c r="M26" s="30">
        <f aca="true" t="shared" si="5" ref="M26:M44">$F5</f>
        <v>219</v>
      </c>
      <c r="N26" s="23"/>
    </row>
    <row r="27" spans="11:14" ht="15" customHeight="1">
      <c r="K27" s="25" t="s">
        <v>8</v>
      </c>
      <c r="L27" s="30">
        <f t="shared" si="4"/>
        <v>-426</v>
      </c>
      <c r="M27" s="30">
        <f t="shared" si="5"/>
        <v>399</v>
      </c>
      <c r="N27" s="23"/>
    </row>
    <row r="28" spans="11:14" ht="15" customHeight="1">
      <c r="K28" s="25" t="s">
        <v>9</v>
      </c>
      <c r="L28" s="30">
        <f t="shared" si="4"/>
        <v>-388</v>
      </c>
      <c r="M28" s="30">
        <f t="shared" si="5"/>
        <v>328</v>
      </c>
      <c r="N28" s="23"/>
    </row>
    <row r="29" spans="11:14" ht="15" customHeight="1">
      <c r="K29" s="25" t="s">
        <v>10</v>
      </c>
      <c r="L29" s="30">
        <f t="shared" si="4"/>
        <v>-424</v>
      </c>
      <c r="M29" s="30">
        <f t="shared" si="5"/>
        <v>393</v>
      </c>
      <c r="N29" s="23"/>
    </row>
    <row r="30" spans="11:14" ht="15" customHeight="1">
      <c r="K30" s="25" t="s">
        <v>11</v>
      </c>
      <c r="L30" s="30">
        <f t="shared" si="4"/>
        <v>-906</v>
      </c>
      <c r="M30" s="30">
        <f t="shared" si="5"/>
        <v>757</v>
      </c>
      <c r="N30" s="23"/>
    </row>
    <row r="31" spans="11:14" ht="15" customHeight="1">
      <c r="K31" s="27" t="s">
        <v>12</v>
      </c>
      <c r="L31" s="30">
        <f t="shared" si="4"/>
        <v>-1755</v>
      </c>
      <c r="M31" s="30">
        <f t="shared" si="5"/>
        <v>1081</v>
      </c>
      <c r="N31" s="23"/>
    </row>
    <row r="32" spans="11:14" ht="15" customHeight="1">
      <c r="K32" s="27" t="s">
        <v>13</v>
      </c>
      <c r="L32" s="30">
        <f t="shared" si="4"/>
        <v>-1751</v>
      </c>
      <c r="M32" s="30">
        <f t="shared" si="5"/>
        <v>1023</v>
      </c>
      <c r="N32" s="23"/>
    </row>
    <row r="33" spans="11:14" ht="15" customHeight="1">
      <c r="K33" s="27" t="s">
        <v>14</v>
      </c>
      <c r="L33" s="30">
        <f t="shared" si="4"/>
        <v>-1431</v>
      </c>
      <c r="M33" s="30">
        <f t="shared" si="5"/>
        <v>836</v>
      </c>
      <c r="N33" s="23"/>
    </row>
    <row r="34" spans="11:14" ht="15" customHeight="1">
      <c r="K34" s="27" t="s">
        <v>15</v>
      </c>
      <c r="L34" s="30">
        <f t="shared" si="4"/>
        <v>-898</v>
      </c>
      <c r="M34" s="30">
        <f t="shared" si="5"/>
        <v>627</v>
      </c>
      <c r="N34" s="23"/>
    </row>
    <row r="35" spans="11:14" ht="15" customHeight="1">
      <c r="K35" s="27" t="s">
        <v>16</v>
      </c>
      <c r="L35" s="30">
        <f t="shared" si="4"/>
        <v>-569</v>
      </c>
      <c r="M35" s="30">
        <f t="shared" si="5"/>
        <v>370</v>
      </c>
      <c r="N35" s="23"/>
    </row>
    <row r="36" spans="8:14" ht="15" customHeight="1">
      <c r="H36" s="17"/>
      <c r="I36" s="17"/>
      <c r="J36" s="17"/>
      <c r="K36" s="27" t="s">
        <v>17</v>
      </c>
      <c r="L36" s="212">
        <f t="shared" si="4"/>
        <v>-291</v>
      </c>
      <c r="M36" s="30">
        <f t="shared" si="5"/>
        <v>254</v>
      </c>
      <c r="N36" s="23"/>
    </row>
    <row r="37" spans="8:14" ht="15" customHeight="1">
      <c r="H37" s="17"/>
      <c r="I37" s="17"/>
      <c r="J37" s="17"/>
      <c r="K37" s="27" t="s">
        <v>18</v>
      </c>
      <c r="L37" s="212">
        <f t="shared" si="4"/>
        <v>-155</v>
      </c>
      <c r="M37" s="30">
        <f t="shared" si="5"/>
        <v>146</v>
      </c>
      <c r="N37" s="23"/>
    </row>
    <row r="38" spans="8:14" ht="15" customHeight="1">
      <c r="H38" s="17"/>
      <c r="I38" s="17"/>
      <c r="J38" s="17"/>
      <c r="K38" s="27" t="s">
        <v>19</v>
      </c>
      <c r="L38" s="212">
        <f t="shared" si="4"/>
        <v>-105</v>
      </c>
      <c r="M38" s="30">
        <f t="shared" si="5"/>
        <v>104</v>
      </c>
      <c r="N38" s="23"/>
    </row>
    <row r="39" spans="8:14" ht="15" customHeight="1">
      <c r="H39" s="17"/>
      <c r="I39" s="17"/>
      <c r="J39" s="17"/>
      <c r="K39" s="27" t="s">
        <v>20</v>
      </c>
      <c r="L39" s="212">
        <f t="shared" si="4"/>
        <v>-75</v>
      </c>
      <c r="M39" s="30">
        <f t="shared" si="5"/>
        <v>79</v>
      </c>
      <c r="N39" s="23"/>
    </row>
    <row r="40" spans="8:14" ht="15" customHeight="1">
      <c r="H40" s="17"/>
      <c r="I40" s="17"/>
      <c r="J40" s="17"/>
      <c r="K40" s="27" t="s">
        <v>21</v>
      </c>
      <c r="L40" s="212">
        <f t="shared" si="4"/>
        <v>-63</v>
      </c>
      <c r="M40" s="30">
        <f t="shared" si="5"/>
        <v>66</v>
      </c>
      <c r="N40" s="23"/>
    </row>
    <row r="41" spans="8:14" ht="15" customHeight="1">
      <c r="H41" s="17"/>
      <c r="I41" s="17"/>
      <c r="J41" s="17"/>
      <c r="K41" s="27" t="s">
        <v>22</v>
      </c>
      <c r="L41" s="212">
        <f t="shared" si="4"/>
        <v>-41</v>
      </c>
      <c r="M41" s="30">
        <f t="shared" si="5"/>
        <v>70</v>
      </c>
      <c r="N41" s="23"/>
    </row>
    <row r="42" spans="8:14" ht="15" customHeight="1">
      <c r="H42" s="17"/>
      <c r="I42" s="17"/>
      <c r="J42" s="17"/>
      <c r="K42" s="27" t="s">
        <v>23</v>
      </c>
      <c r="L42" s="212">
        <f t="shared" si="4"/>
        <v>-33</v>
      </c>
      <c r="M42" s="30">
        <f t="shared" si="5"/>
        <v>40</v>
      </c>
      <c r="N42" s="23"/>
    </row>
    <row r="43" spans="8:14" ht="15" customHeight="1">
      <c r="H43" s="17"/>
      <c r="I43" s="17"/>
      <c r="J43" s="17"/>
      <c r="K43" s="27" t="s">
        <v>24</v>
      </c>
      <c r="L43" s="212">
        <f t="shared" si="4"/>
        <v>-8</v>
      </c>
      <c r="M43" s="30">
        <f t="shared" si="5"/>
        <v>18</v>
      </c>
      <c r="N43" s="23"/>
    </row>
    <row r="44" spans="8:13" ht="11.25">
      <c r="H44" s="17"/>
      <c r="I44" s="17"/>
      <c r="J44" s="17"/>
      <c r="K44" s="28" t="s">
        <v>25</v>
      </c>
      <c r="L44" s="212">
        <f t="shared" si="4"/>
        <v>-10</v>
      </c>
      <c r="M44" s="30">
        <f t="shared" si="5"/>
        <v>15</v>
      </c>
    </row>
    <row r="45" spans="8:13" ht="11.25">
      <c r="H45" s="17"/>
      <c r="I45" s="17"/>
      <c r="J45" s="17"/>
      <c r="K45" s="27"/>
      <c r="L45" s="27"/>
      <c r="M45" s="19"/>
    </row>
  </sheetData>
  <mergeCells count="4">
    <mergeCell ref="F2:G2"/>
    <mergeCell ref="A1:G1"/>
    <mergeCell ref="B2:C2"/>
    <mergeCell ref="D2:E2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&amp;L&amp;9&amp;P+8&amp;R&amp;"Times New Roman,Normal"&amp;7Residentes en Aragon nacidos fuera de la Comunidad Autónoma. Padrón 2005.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50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8.66015625" style="0" customWidth="1"/>
    <col min="2" max="7" width="12.83203125" style="0" customWidth="1"/>
    <col min="8" max="10" width="10.83203125" style="0" customWidth="1"/>
    <col min="11" max="11" width="7.16015625" style="0" bestFit="1" customWidth="1"/>
    <col min="12" max="12" width="7.66015625" style="0" bestFit="1" customWidth="1"/>
    <col min="13" max="13" width="6.83203125" style="0" bestFit="1" customWidth="1"/>
  </cols>
  <sheetData>
    <row r="1" spans="1:7" s="2" customFormat="1" ht="39.75" customHeight="1">
      <c r="A1" s="266" t="s">
        <v>141</v>
      </c>
      <c r="B1" s="267"/>
      <c r="C1" s="267"/>
      <c r="D1" s="267"/>
      <c r="E1" s="267"/>
      <c r="F1" s="267"/>
      <c r="G1" s="267"/>
    </row>
    <row r="2" spans="1:9" s="5" customFormat="1" ht="36" customHeight="1">
      <c r="A2" s="245" t="s">
        <v>215</v>
      </c>
      <c r="B2" s="265" t="s">
        <v>0</v>
      </c>
      <c r="C2" s="265"/>
      <c r="D2" s="265" t="s">
        <v>1</v>
      </c>
      <c r="E2" s="265"/>
      <c r="F2" s="265" t="s">
        <v>2</v>
      </c>
      <c r="G2" s="265" t="s">
        <v>3</v>
      </c>
      <c r="H2" s="4"/>
      <c r="I2" s="4"/>
    </row>
    <row r="3" spans="1:9" s="10" customFormat="1" ht="19.5" customHeight="1">
      <c r="A3" s="6"/>
      <c r="B3" s="7" t="s">
        <v>4</v>
      </c>
      <c r="C3" s="8" t="s">
        <v>5</v>
      </c>
      <c r="D3" s="7" t="s">
        <v>4</v>
      </c>
      <c r="E3" s="8" t="s">
        <v>5</v>
      </c>
      <c r="F3" s="7" t="s">
        <v>4</v>
      </c>
      <c r="G3" s="8" t="s">
        <v>5</v>
      </c>
      <c r="H3" s="9"/>
      <c r="I3" s="9"/>
    </row>
    <row r="4" spans="1:10" s="13" customFormat="1" ht="15" customHeight="1">
      <c r="A4" s="11" t="s">
        <v>6</v>
      </c>
      <c r="B4" s="12">
        <f>D4+F4</f>
        <v>10350</v>
      </c>
      <c r="C4" s="12">
        <f aca="true" t="shared" si="0" ref="C4:C23">B4/B$4*100</f>
        <v>100</v>
      </c>
      <c r="D4" s="12">
        <f>SUM(D5:D23)</f>
        <v>6160</v>
      </c>
      <c r="E4" s="12">
        <f aca="true" t="shared" si="1" ref="E4:E23">D4/D$4*100</f>
        <v>100</v>
      </c>
      <c r="F4" s="12">
        <f>SUM(F5:F23)</f>
        <v>4190</v>
      </c>
      <c r="G4" s="12">
        <f aca="true" t="shared" si="2" ref="G4:G23">F4/F$4*100</f>
        <v>100</v>
      </c>
      <c r="H4" s="134"/>
      <c r="I4" s="185"/>
      <c r="J4" s="185"/>
    </row>
    <row r="5" spans="1:10" ht="15" customHeight="1">
      <c r="A5" s="14" t="s">
        <v>7</v>
      </c>
      <c r="B5" s="15">
        <f>D5+F5</f>
        <v>275</v>
      </c>
      <c r="C5" s="16">
        <f t="shared" si="0"/>
        <v>2.657004830917874</v>
      </c>
      <c r="D5" s="15">
        <v>145</v>
      </c>
      <c r="E5" s="16">
        <f t="shared" si="1"/>
        <v>2.353896103896104</v>
      </c>
      <c r="F5" s="15">
        <v>130</v>
      </c>
      <c r="G5" s="16">
        <f t="shared" si="2"/>
        <v>3.1026252983293556</v>
      </c>
      <c r="H5" s="134"/>
      <c r="I5" s="186"/>
      <c r="J5" s="186"/>
    </row>
    <row r="6" spans="1:10" ht="15" customHeight="1">
      <c r="A6" s="14" t="s">
        <v>8</v>
      </c>
      <c r="B6" s="15">
        <f aca="true" t="shared" si="3" ref="B6:B23">D6+F6</f>
        <v>595</v>
      </c>
      <c r="C6" s="16">
        <f t="shared" si="0"/>
        <v>5.748792270531402</v>
      </c>
      <c r="D6" s="15">
        <v>314</v>
      </c>
      <c r="E6" s="16">
        <f t="shared" si="1"/>
        <v>5.097402597402597</v>
      </c>
      <c r="F6" s="15">
        <v>281</v>
      </c>
      <c r="G6" s="16">
        <f t="shared" si="2"/>
        <v>6.706443914081145</v>
      </c>
      <c r="H6" s="134"/>
      <c r="I6" s="186"/>
      <c r="J6" s="186"/>
    </row>
    <row r="7" spans="1:10" ht="15" customHeight="1">
      <c r="A7" s="14" t="s">
        <v>9</v>
      </c>
      <c r="B7" s="15">
        <f t="shared" si="3"/>
        <v>544</v>
      </c>
      <c r="C7" s="16">
        <f t="shared" si="0"/>
        <v>5.2560386473429945</v>
      </c>
      <c r="D7" s="15">
        <v>282</v>
      </c>
      <c r="E7" s="16">
        <f t="shared" si="1"/>
        <v>4.577922077922078</v>
      </c>
      <c r="F7" s="15">
        <v>262</v>
      </c>
      <c r="G7" s="16">
        <f t="shared" si="2"/>
        <v>6.252983293556086</v>
      </c>
      <c r="H7" s="134"/>
      <c r="I7" s="186"/>
      <c r="J7" s="186"/>
    </row>
    <row r="8" spans="1:10" ht="15" customHeight="1">
      <c r="A8" s="14" t="s">
        <v>10</v>
      </c>
      <c r="B8" s="15">
        <f t="shared" si="3"/>
        <v>606</v>
      </c>
      <c r="C8" s="16">
        <f t="shared" si="0"/>
        <v>5.855072463768115</v>
      </c>
      <c r="D8" s="15">
        <v>345</v>
      </c>
      <c r="E8" s="16">
        <f t="shared" si="1"/>
        <v>5.60064935064935</v>
      </c>
      <c r="F8" s="15">
        <v>261</v>
      </c>
      <c r="G8" s="16">
        <f t="shared" si="2"/>
        <v>6.229116945107398</v>
      </c>
      <c r="H8" s="134"/>
      <c r="I8" s="186"/>
      <c r="J8" s="186"/>
    </row>
    <row r="9" spans="1:10" ht="22.5" customHeight="1">
      <c r="A9" s="17" t="s">
        <v>11</v>
      </c>
      <c r="B9" s="18">
        <f t="shared" si="3"/>
        <v>1198</v>
      </c>
      <c r="C9" s="16">
        <f t="shared" si="0"/>
        <v>11.57487922705314</v>
      </c>
      <c r="D9" s="18">
        <v>728</v>
      </c>
      <c r="E9" s="16">
        <f t="shared" si="1"/>
        <v>11.818181818181818</v>
      </c>
      <c r="F9" s="18">
        <v>470</v>
      </c>
      <c r="G9" s="16">
        <f t="shared" si="2"/>
        <v>11.217183770883054</v>
      </c>
      <c r="H9" s="134"/>
      <c r="I9" s="186"/>
      <c r="J9" s="186"/>
    </row>
    <row r="10" spans="1:10" ht="15" customHeight="1">
      <c r="A10" s="17" t="s">
        <v>12</v>
      </c>
      <c r="B10" s="18">
        <f t="shared" si="3"/>
        <v>1813</v>
      </c>
      <c r="C10" s="16">
        <f t="shared" si="0"/>
        <v>17.516908212560388</v>
      </c>
      <c r="D10" s="18">
        <v>1132</v>
      </c>
      <c r="E10" s="16">
        <f t="shared" si="1"/>
        <v>18.376623376623378</v>
      </c>
      <c r="F10" s="18">
        <v>681</v>
      </c>
      <c r="G10" s="16">
        <f t="shared" si="2"/>
        <v>16.252983293556085</v>
      </c>
      <c r="H10" s="134"/>
      <c r="I10" s="186"/>
      <c r="J10" s="186"/>
    </row>
    <row r="11" spans="1:10" ht="15" customHeight="1">
      <c r="A11" s="17" t="s">
        <v>13</v>
      </c>
      <c r="B11" s="18">
        <f t="shared" si="3"/>
        <v>1652</v>
      </c>
      <c r="C11" s="16">
        <f t="shared" si="0"/>
        <v>15.961352657004833</v>
      </c>
      <c r="D11" s="18">
        <v>1045</v>
      </c>
      <c r="E11" s="16">
        <f t="shared" si="1"/>
        <v>16.964285714285715</v>
      </c>
      <c r="F11" s="18">
        <v>607</v>
      </c>
      <c r="G11" s="16">
        <f t="shared" si="2"/>
        <v>14.48687350835322</v>
      </c>
      <c r="H11" s="134"/>
      <c r="I11" s="186"/>
      <c r="J11" s="186"/>
    </row>
    <row r="12" spans="1:10" ht="15" customHeight="1">
      <c r="A12" s="17" t="s">
        <v>14</v>
      </c>
      <c r="B12" s="18">
        <f t="shared" si="3"/>
        <v>1261</v>
      </c>
      <c r="C12" s="16">
        <f t="shared" si="0"/>
        <v>12.183574879227054</v>
      </c>
      <c r="D12" s="18">
        <v>774</v>
      </c>
      <c r="E12" s="16">
        <f t="shared" si="1"/>
        <v>12.564935064935066</v>
      </c>
      <c r="F12" s="18">
        <v>487</v>
      </c>
      <c r="G12" s="16">
        <f t="shared" si="2"/>
        <v>11.62291169451074</v>
      </c>
      <c r="H12" s="134"/>
      <c r="I12" s="186"/>
      <c r="J12" s="186"/>
    </row>
    <row r="13" spans="1:10" ht="15" customHeight="1">
      <c r="A13" s="17" t="s">
        <v>15</v>
      </c>
      <c r="B13" s="18">
        <f t="shared" si="3"/>
        <v>944</v>
      </c>
      <c r="C13" s="16">
        <f t="shared" si="0"/>
        <v>9.120772946859903</v>
      </c>
      <c r="D13" s="18">
        <v>595</v>
      </c>
      <c r="E13" s="16">
        <f t="shared" si="1"/>
        <v>9.659090909090908</v>
      </c>
      <c r="F13" s="18">
        <v>349</v>
      </c>
      <c r="G13" s="16">
        <f t="shared" si="2"/>
        <v>8.329355608591886</v>
      </c>
      <c r="H13" s="134"/>
      <c r="I13" s="186"/>
      <c r="J13" s="186"/>
    </row>
    <row r="14" spans="1:10" ht="22.5" customHeight="1">
      <c r="A14" s="17" t="s">
        <v>16</v>
      </c>
      <c r="B14" s="18">
        <f t="shared" si="3"/>
        <v>628</v>
      </c>
      <c r="C14" s="16">
        <f t="shared" si="0"/>
        <v>6.067632850241546</v>
      </c>
      <c r="D14" s="18">
        <v>372</v>
      </c>
      <c r="E14" s="16">
        <f t="shared" si="1"/>
        <v>6.038961038961039</v>
      </c>
      <c r="F14" s="18">
        <v>256</v>
      </c>
      <c r="G14" s="16">
        <f t="shared" si="2"/>
        <v>6.109785202863962</v>
      </c>
      <c r="H14" s="134"/>
      <c r="I14" s="186"/>
      <c r="J14" s="186"/>
    </row>
    <row r="15" spans="1:10" ht="15" customHeight="1">
      <c r="A15" s="17" t="s">
        <v>17</v>
      </c>
      <c r="B15" s="18">
        <f t="shared" si="3"/>
        <v>367</v>
      </c>
      <c r="C15" s="16">
        <f t="shared" si="0"/>
        <v>3.5458937198067635</v>
      </c>
      <c r="D15" s="18">
        <v>199</v>
      </c>
      <c r="E15" s="16">
        <f t="shared" si="1"/>
        <v>3.2305194805194803</v>
      </c>
      <c r="F15" s="18">
        <v>168</v>
      </c>
      <c r="G15" s="16">
        <f t="shared" si="2"/>
        <v>4.009546539379475</v>
      </c>
      <c r="H15" s="134"/>
      <c r="I15" s="186"/>
      <c r="J15" s="186"/>
    </row>
    <row r="16" spans="1:10" ht="15" customHeight="1">
      <c r="A16" s="17" t="s">
        <v>18</v>
      </c>
      <c r="B16" s="18">
        <f t="shared" si="3"/>
        <v>165</v>
      </c>
      <c r="C16" s="16">
        <f t="shared" si="0"/>
        <v>1.5942028985507246</v>
      </c>
      <c r="D16" s="18">
        <v>91</v>
      </c>
      <c r="E16" s="16">
        <f t="shared" si="1"/>
        <v>1.4772727272727273</v>
      </c>
      <c r="F16" s="18">
        <v>74</v>
      </c>
      <c r="G16" s="16">
        <f t="shared" si="2"/>
        <v>1.766109785202864</v>
      </c>
      <c r="H16" s="134"/>
      <c r="I16" s="186"/>
      <c r="J16" s="186"/>
    </row>
    <row r="17" spans="1:10" ht="15" customHeight="1">
      <c r="A17" s="17" t="s">
        <v>19</v>
      </c>
      <c r="B17" s="18">
        <f t="shared" si="3"/>
        <v>100</v>
      </c>
      <c r="C17" s="16">
        <f t="shared" si="0"/>
        <v>0.966183574879227</v>
      </c>
      <c r="D17" s="18">
        <v>51</v>
      </c>
      <c r="E17" s="16">
        <f t="shared" si="1"/>
        <v>0.8279220779220778</v>
      </c>
      <c r="F17" s="18">
        <v>49</v>
      </c>
      <c r="G17" s="16">
        <f t="shared" si="2"/>
        <v>1.1694510739856803</v>
      </c>
      <c r="H17" s="134"/>
      <c r="I17" s="186"/>
      <c r="J17" s="186"/>
    </row>
    <row r="18" spans="1:10" s="19" customFormat="1" ht="15" customHeight="1">
      <c r="A18" s="17" t="s">
        <v>20</v>
      </c>
      <c r="B18" s="18">
        <f t="shared" si="3"/>
        <v>65</v>
      </c>
      <c r="C18" s="16">
        <f t="shared" si="0"/>
        <v>0.6280193236714976</v>
      </c>
      <c r="D18" s="18">
        <v>27</v>
      </c>
      <c r="E18" s="16">
        <f t="shared" si="1"/>
        <v>0.43831168831168826</v>
      </c>
      <c r="F18" s="18">
        <v>38</v>
      </c>
      <c r="G18" s="16">
        <f t="shared" si="2"/>
        <v>0.9069212410501194</v>
      </c>
      <c r="H18" s="134"/>
      <c r="I18" s="186"/>
      <c r="J18" s="186"/>
    </row>
    <row r="19" spans="1:10" ht="22.5" customHeight="1">
      <c r="A19" t="s">
        <v>21</v>
      </c>
      <c r="B19" s="18">
        <f t="shared" si="3"/>
        <v>50</v>
      </c>
      <c r="C19" s="16">
        <f t="shared" si="0"/>
        <v>0.4830917874396135</v>
      </c>
      <c r="D19" s="18">
        <v>18</v>
      </c>
      <c r="E19" s="16">
        <f t="shared" si="1"/>
        <v>0.2922077922077922</v>
      </c>
      <c r="F19" s="18">
        <v>32</v>
      </c>
      <c r="G19" s="16">
        <f t="shared" si="2"/>
        <v>0.7637231503579952</v>
      </c>
      <c r="H19" s="134"/>
      <c r="I19" s="186"/>
      <c r="J19" s="186"/>
    </row>
    <row r="20" spans="1:10" ht="15" customHeight="1">
      <c r="A20" t="s">
        <v>22</v>
      </c>
      <c r="B20" s="18">
        <f t="shared" si="3"/>
        <v>40</v>
      </c>
      <c r="C20" s="16">
        <f t="shared" si="0"/>
        <v>0.3864734299516908</v>
      </c>
      <c r="D20" s="18">
        <v>20</v>
      </c>
      <c r="E20" s="16">
        <f t="shared" si="1"/>
        <v>0.3246753246753247</v>
      </c>
      <c r="F20" s="18">
        <v>20</v>
      </c>
      <c r="G20" s="16">
        <f t="shared" si="2"/>
        <v>0.47732696897374705</v>
      </c>
      <c r="H20" s="134"/>
      <c r="I20" s="186"/>
      <c r="J20" s="186"/>
    </row>
    <row r="21" spans="1:10" ht="15" customHeight="1">
      <c r="A21" t="s">
        <v>23</v>
      </c>
      <c r="B21" s="18">
        <f t="shared" si="3"/>
        <v>27</v>
      </c>
      <c r="C21" s="16">
        <f t="shared" si="0"/>
        <v>0.26086956521739135</v>
      </c>
      <c r="D21" s="18">
        <v>13</v>
      </c>
      <c r="E21" s="16">
        <f t="shared" si="1"/>
        <v>0.21103896103896103</v>
      </c>
      <c r="F21" s="18">
        <v>14</v>
      </c>
      <c r="G21" s="16">
        <f t="shared" si="2"/>
        <v>0.3341288782816229</v>
      </c>
      <c r="H21" s="134"/>
      <c r="I21" s="186"/>
      <c r="J21" s="186"/>
    </row>
    <row r="22" spans="1:10" ht="15" customHeight="1">
      <c r="A22" t="s">
        <v>24</v>
      </c>
      <c r="B22" s="18">
        <f t="shared" si="3"/>
        <v>14</v>
      </c>
      <c r="C22" s="16">
        <f t="shared" si="0"/>
        <v>0.1352657004830918</v>
      </c>
      <c r="D22" s="18">
        <v>6</v>
      </c>
      <c r="E22" s="16">
        <f t="shared" si="1"/>
        <v>0.09740259740259741</v>
      </c>
      <c r="F22" s="18">
        <v>8</v>
      </c>
      <c r="G22" s="16">
        <f t="shared" si="2"/>
        <v>0.1909307875894988</v>
      </c>
      <c r="H22" s="134"/>
      <c r="I22" s="186"/>
      <c r="J22" s="186"/>
    </row>
    <row r="23" spans="1:11" ht="15" customHeight="1">
      <c r="A23" s="20" t="s">
        <v>25</v>
      </c>
      <c r="B23" s="21">
        <f t="shared" si="3"/>
        <v>6</v>
      </c>
      <c r="C23" s="22">
        <f t="shared" si="0"/>
        <v>0.057971014492753624</v>
      </c>
      <c r="D23" s="21">
        <v>3</v>
      </c>
      <c r="E23" s="22">
        <f t="shared" si="1"/>
        <v>0.048701298701298704</v>
      </c>
      <c r="F23" s="21">
        <v>3</v>
      </c>
      <c r="G23" s="22">
        <f t="shared" si="2"/>
        <v>0.07159904534606205</v>
      </c>
      <c r="H23" s="134"/>
      <c r="I23" s="186"/>
      <c r="J23" s="186"/>
      <c r="K23" s="186"/>
    </row>
    <row r="24" spans="2:5" ht="30" customHeight="1">
      <c r="B24" s="17"/>
      <c r="C24" s="17"/>
      <c r="D24" s="17"/>
      <c r="E24" s="17"/>
    </row>
    <row r="25" spans="11:14" ht="15" customHeight="1">
      <c r="K25" s="19"/>
      <c r="L25" s="19"/>
      <c r="M25" s="19"/>
      <c r="N25" s="19"/>
    </row>
    <row r="26" spans="11:14" ht="15" customHeight="1">
      <c r="K26" s="19"/>
      <c r="L26" s="19" t="s">
        <v>1</v>
      </c>
      <c r="M26" s="19" t="s">
        <v>2</v>
      </c>
      <c r="N26" s="19"/>
    </row>
    <row r="27" spans="11:14" ht="15" customHeight="1">
      <c r="K27" s="25" t="s">
        <v>7</v>
      </c>
      <c r="L27" s="30">
        <f aca="true" t="shared" si="4" ref="L27:L45">-$D5</f>
        <v>-145</v>
      </c>
      <c r="M27" s="30">
        <f aca="true" t="shared" si="5" ref="M27:M45">$F5</f>
        <v>130</v>
      </c>
      <c r="N27" s="26"/>
    </row>
    <row r="28" spans="11:14" ht="15" customHeight="1">
      <c r="K28" s="25" t="s">
        <v>8</v>
      </c>
      <c r="L28" s="30">
        <f t="shared" si="4"/>
        <v>-314</v>
      </c>
      <c r="M28" s="30">
        <f t="shared" si="5"/>
        <v>281</v>
      </c>
      <c r="N28" s="26"/>
    </row>
    <row r="29" spans="11:14" ht="15" customHeight="1">
      <c r="K29" s="25" t="s">
        <v>9</v>
      </c>
      <c r="L29" s="30">
        <f t="shared" si="4"/>
        <v>-282</v>
      </c>
      <c r="M29" s="30">
        <f t="shared" si="5"/>
        <v>262</v>
      </c>
      <c r="N29" s="26"/>
    </row>
    <row r="30" spans="11:14" ht="15" customHeight="1">
      <c r="K30" s="25" t="s">
        <v>10</v>
      </c>
      <c r="L30" s="30">
        <f t="shared" si="4"/>
        <v>-345</v>
      </c>
      <c r="M30" s="30">
        <f t="shared" si="5"/>
        <v>261</v>
      </c>
      <c r="N30" s="26"/>
    </row>
    <row r="31" spans="11:14" ht="15" customHeight="1">
      <c r="K31" s="25" t="s">
        <v>11</v>
      </c>
      <c r="L31" s="30">
        <f t="shared" si="4"/>
        <v>-728</v>
      </c>
      <c r="M31" s="30">
        <f t="shared" si="5"/>
        <v>470</v>
      </c>
      <c r="N31" s="26"/>
    </row>
    <row r="32" spans="11:14" ht="15" customHeight="1">
      <c r="K32" s="27" t="s">
        <v>12</v>
      </c>
      <c r="L32" s="30">
        <f t="shared" si="4"/>
        <v>-1132</v>
      </c>
      <c r="M32" s="30">
        <f t="shared" si="5"/>
        <v>681</v>
      </c>
      <c r="N32" s="26"/>
    </row>
    <row r="33" spans="11:14" ht="15" customHeight="1">
      <c r="K33" s="27" t="s">
        <v>13</v>
      </c>
      <c r="L33" s="30">
        <f t="shared" si="4"/>
        <v>-1045</v>
      </c>
      <c r="M33" s="30">
        <f t="shared" si="5"/>
        <v>607</v>
      </c>
      <c r="N33" s="26"/>
    </row>
    <row r="34" spans="11:14" ht="15" customHeight="1">
      <c r="K34" s="27" t="s">
        <v>14</v>
      </c>
      <c r="L34" s="30">
        <f t="shared" si="4"/>
        <v>-774</v>
      </c>
      <c r="M34" s="30">
        <f t="shared" si="5"/>
        <v>487</v>
      </c>
      <c r="N34" s="26"/>
    </row>
    <row r="35" spans="11:14" ht="15" customHeight="1">
      <c r="K35" s="27" t="s">
        <v>15</v>
      </c>
      <c r="L35" s="30">
        <f t="shared" si="4"/>
        <v>-595</v>
      </c>
      <c r="M35" s="30">
        <f t="shared" si="5"/>
        <v>349</v>
      </c>
      <c r="N35" s="26"/>
    </row>
    <row r="36" spans="8:14" ht="15" customHeight="1">
      <c r="H36" s="17"/>
      <c r="I36" s="17"/>
      <c r="J36" s="17"/>
      <c r="K36" s="27" t="s">
        <v>16</v>
      </c>
      <c r="L36" s="212">
        <f t="shared" si="4"/>
        <v>-372</v>
      </c>
      <c r="M36" s="30">
        <f t="shared" si="5"/>
        <v>256</v>
      </c>
      <c r="N36" s="26"/>
    </row>
    <row r="37" spans="8:14" ht="15" customHeight="1">
      <c r="H37" s="17"/>
      <c r="I37" s="17"/>
      <c r="J37" s="17"/>
      <c r="K37" s="27" t="s">
        <v>17</v>
      </c>
      <c r="L37" s="212">
        <f t="shared" si="4"/>
        <v>-199</v>
      </c>
      <c r="M37" s="30">
        <f t="shared" si="5"/>
        <v>168</v>
      </c>
      <c r="N37" s="26"/>
    </row>
    <row r="38" spans="8:14" ht="15" customHeight="1">
      <c r="H38" s="17"/>
      <c r="I38" s="17"/>
      <c r="J38" s="17"/>
      <c r="K38" s="27" t="s">
        <v>18</v>
      </c>
      <c r="L38" s="212">
        <f t="shared" si="4"/>
        <v>-91</v>
      </c>
      <c r="M38" s="30">
        <f t="shared" si="5"/>
        <v>74</v>
      </c>
      <c r="N38" s="26"/>
    </row>
    <row r="39" spans="8:14" ht="15" customHeight="1">
      <c r="H39" s="17"/>
      <c r="I39" s="17"/>
      <c r="J39" s="17"/>
      <c r="K39" s="27" t="s">
        <v>19</v>
      </c>
      <c r="L39" s="212">
        <f t="shared" si="4"/>
        <v>-51</v>
      </c>
      <c r="M39" s="30">
        <f t="shared" si="5"/>
        <v>49</v>
      </c>
      <c r="N39" s="26"/>
    </row>
    <row r="40" spans="8:14" ht="15" customHeight="1">
      <c r="H40" s="17"/>
      <c r="I40" s="17"/>
      <c r="J40" s="17"/>
      <c r="K40" s="27" t="s">
        <v>20</v>
      </c>
      <c r="L40" s="212">
        <f t="shared" si="4"/>
        <v>-27</v>
      </c>
      <c r="M40" s="30">
        <f t="shared" si="5"/>
        <v>38</v>
      </c>
      <c r="N40" s="26"/>
    </row>
    <row r="41" spans="8:14" ht="15" customHeight="1">
      <c r="H41" s="17"/>
      <c r="I41" s="17"/>
      <c r="J41" s="17"/>
      <c r="K41" s="27" t="s">
        <v>21</v>
      </c>
      <c r="L41" s="212">
        <f t="shared" si="4"/>
        <v>-18</v>
      </c>
      <c r="M41" s="30">
        <f t="shared" si="5"/>
        <v>32</v>
      </c>
      <c r="N41" s="26"/>
    </row>
    <row r="42" spans="8:14" ht="15" customHeight="1">
      <c r="H42" s="17"/>
      <c r="I42" s="17"/>
      <c r="J42" s="17"/>
      <c r="K42" s="27" t="s">
        <v>22</v>
      </c>
      <c r="L42" s="212">
        <f t="shared" si="4"/>
        <v>-20</v>
      </c>
      <c r="M42" s="30">
        <f t="shared" si="5"/>
        <v>20</v>
      </c>
      <c r="N42" s="26"/>
    </row>
    <row r="43" spans="8:14" ht="15" customHeight="1">
      <c r="H43" s="17"/>
      <c r="I43" s="17"/>
      <c r="J43" s="17"/>
      <c r="K43" s="27" t="s">
        <v>23</v>
      </c>
      <c r="L43" s="212">
        <f t="shared" si="4"/>
        <v>-13</v>
      </c>
      <c r="M43" s="30">
        <f t="shared" si="5"/>
        <v>14</v>
      </c>
      <c r="N43" s="26"/>
    </row>
    <row r="44" spans="8:14" ht="11.25">
      <c r="H44" s="17"/>
      <c r="I44" s="17"/>
      <c r="J44" s="17"/>
      <c r="K44" s="27" t="s">
        <v>24</v>
      </c>
      <c r="L44" s="212">
        <f t="shared" si="4"/>
        <v>-6</v>
      </c>
      <c r="M44" s="30">
        <f t="shared" si="5"/>
        <v>8</v>
      </c>
      <c r="N44" s="26"/>
    </row>
    <row r="45" spans="8:14" ht="11.25">
      <c r="H45" s="17"/>
      <c r="I45" s="17"/>
      <c r="J45" s="17"/>
      <c r="K45" s="28" t="s">
        <v>25</v>
      </c>
      <c r="L45" s="212">
        <f t="shared" si="4"/>
        <v>-3</v>
      </c>
      <c r="M45" s="30">
        <f t="shared" si="5"/>
        <v>3</v>
      </c>
      <c r="N45" s="19"/>
    </row>
    <row r="46" spans="11:14" ht="11.25">
      <c r="K46" s="19"/>
      <c r="L46" s="19"/>
      <c r="M46" s="19"/>
      <c r="N46" s="19"/>
    </row>
    <row r="47" spans="11:14" ht="11.25">
      <c r="K47" s="19"/>
      <c r="L47" s="19"/>
      <c r="M47" s="19"/>
      <c r="N47" s="19"/>
    </row>
    <row r="48" spans="11:14" ht="11.25">
      <c r="K48" s="19"/>
      <c r="L48" s="19"/>
      <c r="M48" s="19"/>
      <c r="N48" s="19"/>
    </row>
    <row r="49" spans="11:14" ht="11.25">
      <c r="K49" s="19"/>
      <c r="L49" s="19"/>
      <c r="M49" s="19"/>
      <c r="N49" s="19"/>
    </row>
    <row r="50" spans="11:14" ht="11.25">
      <c r="K50" s="19"/>
      <c r="L50" s="19"/>
      <c r="M50" s="19"/>
      <c r="N50" s="19"/>
    </row>
  </sheetData>
  <mergeCells count="4">
    <mergeCell ref="F2:G2"/>
    <mergeCell ref="A1:G1"/>
    <mergeCell ref="B2:C2"/>
    <mergeCell ref="D2:E2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&amp;L&amp;"Times New Roman,Normal"&amp;7Residentes en Aragon nacidos fuera de la Comunidad Autónoma. Padrón 2005.&amp;R&amp;9&amp;P+8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45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8.66015625" style="0" customWidth="1"/>
    <col min="2" max="7" width="12.83203125" style="0" customWidth="1"/>
    <col min="8" max="10" width="10.83203125" style="0" customWidth="1"/>
    <col min="11" max="11" width="7.16015625" style="0" bestFit="1" customWidth="1"/>
    <col min="12" max="12" width="7.66015625" style="0" bestFit="1" customWidth="1"/>
    <col min="13" max="13" width="6.83203125" style="0" bestFit="1" customWidth="1"/>
  </cols>
  <sheetData>
    <row r="1" spans="1:7" s="2" customFormat="1" ht="39.75" customHeight="1">
      <c r="A1" s="266" t="s">
        <v>140</v>
      </c>
      <c r="B1" s="267"/>
      <c r="C1" s="267"/>
      <c r="D1" s="267"/>
      <c r="E1" s="267"/>
      <c r="F1" s="267"/>
      <c r="G1" s="267"/>
    </row>
    <row r="2" spans="1:8" s="5" customFormat="1" ht="36" customHeight="1">
      <c r="A2" s="245" t="s">
        <v>215</v>
      </c>
      <c r="B2" s="265" t="s">
        <v>0</v>
      </c>
      <c r="C2" s="265"/>
      <c r="D2" s="265" t="s">
        <v>1</v>
      </c>
      <c r="E2" s="265"/>
      <c r="F2" s="265" t="s">
        <v>2</v>
      </c>
      <c r="G2" s="265" t="s">
        <v>3</v>
      </c>
      <c r="H2" s="4"/>
    </row>
    <row r="3" spans="1:9" s="10" customFormat="1" ht="19.5" customHeight="1">
      <c r="A3" s="6"/>
      <c r="B3" s="7" t="s">
        <v>4</v>
      </c>
      <c r="C3" s="8" t="s">
        <v>5</v>
      </c>
      <c r="D3" s="7" t="s">
        <v>4</v>
      </c>
      <c r="E3" s="8" t="s">
        <v>5</v>
      </c>
      <c r="F3" s="7" t="s">
        <v>4</v>
      </c>
      <c r="G3" s="8" t="s">
        <v>5</v>
      </c>
      <c r="H3" s="9"/>
      <c r="I3" s="165"/>
    </row>
    <row r="4" spans="1:11" s="13" customFormat="1" ht="15" customHeight="1">
      <c r="A4" s="11" t="s">
        <v>6</v>
      </c>
      <c r="B4" s="12">
        <f>D4+F4</f>
        <v>78524</v>
      </c>
      <c r="C4" s="12">
        <f aca="true" t="shared" si="0" ref="C4:C23">B4/B$4*100</f>
        <v>100</v>
      </c>
      <c r="D4" s="12">
        <f>SUM(D5:D23)</f>
        <v>42638</v>
      </c>
      <c r="E4" s="12">
        <f aca="true" t="shared" si="1" ref="E4:E23">D4/D$4*100</f>
        <v>100</v>
      </c>
      <c r="F4" s="12">
        <f>SUM(F5:F23)</f>
        <v>35886</v>
      </c>
      <c r="G4" s="12">
        <f aca="true" t="shared" si="2" ref="G4:G23">F4/F$4*100</f>
        <v>100</v>
      </c>
      <c r="H4"/>
      <c r="I4" s="187"/>
      <c r="J4" s="29"/>
      <c r="K4" s="29"/>
    </row>
    <row r="5" spans="1:9" ht="15" customHeight="1">
      <c r="A5" s="14" t="s">
        <v>7</v>
      </c>
      <c r="B5" s="15">
        <f>D5+F5</f>
        <v>1520</v>
      </c>
      <c r="C5" s="16">
        <f t="shared" si="0"/>
        <v>1.9357139218582853</v>
      </c>
      <c r="D5" s="15">
        <v>726</v>
      </c>
      <c r="E5" s="16">
        <f t="shared" si="1"/>
        <v>1.7027065059336741</v>
      </c>
      <c r="F5" s="15">
        <v>794</v>
      </c>
      <c r="G5" s="16">
        <f t="shared" si="2"/>
        <v>2.2125620018948893</v>
      </c>
      <c r="I5" s="158"/>
    </row>
    <row r="6" spans="1:9" ht="15" customHeight="1">
      <c r="A6" s="14" t="s">
        <v>8</v>
      </c>
      <c r="B6" s="15">
        <f aca="true" t="shared" si="3" ref="B6:B23">D6+F6</f>
        <v>3664</v>
      </c>
      <c r="C6" s="16">
        <f t="shared" si="0"/>
        <v>4.666089348479446</v>
      </c>
      <c r="D6" s="15">
        <v>1840</v>
      </c>
      <c r="E6" s="16">
        <f t="shared" si="1"/>
        <v>4.315399408977907</v>
      </c>
      <c r="F6" s="15">
        <v>1824</v>
      </c>
      <c r="G6" s="16">
        <f t="shared" si="2"/>
        <v>5.082762079919745</v>
      </c>
      <c r="I6" s="158"/>
    </row>
    <row r="7" spans="1:9" ht="15" customHeight="1">
      <c r="A7" s="14" t="s">
        <v>9</v>
      </c>
      <c r="B7" s="15">
        <f t="shared" si="3"/>
        <v>3730</v>
      </c>
      <c r="C7" s="16">
        <f t="shared" si="0"/>
        <v>4.750140084560135</v>
      </c>
      <c r="D7" s="15">
        <v>1836</v>
      </c>
      <c r="E7" s="16">
        <f t="shared" si="1"/>
        <v>4.306018105914912</v>
      </c>
      <c r="F7" s="15">
        <v>1894</v>
      </c>
      <c r="G7" s="16">
        <f t="shared" si="2"/>
        <v>5.277824221144736</v>
      </c>
      <c r="I7" s="158"/>
    </row>
    <row r="8" spans="1:9" ht="15" customHeight="1">
      <c r="A8" s="14" t="s">
        <v>10</v>
      </c>
      <c r="B8" s="15">
        <f t="shared" si="3"/>
        <v>4393</v>
      </c>
      <c r="C8" s="16">
        <f t="shared" si="0"/>
        <v>5.594467933370689</v>
      </c>
      <c r="D8" s="15">
        <v>2287</v>
      </c>
      <c r="E8" s="16">
        <f t="shared" si="1"/>
        <v>5.363760026267649</v>
      </c>
      <c r="F8" s="15">
        <v>2106</v>
      </c>
      <c r="G8" s="16">
        <f t="shared" si="2"/>
        <v>5.868583848854707</v>
      </c>
      <c r="I8" s="158"/>
    </row>
    <row r="9" spans="1:9" ht="22.5" customHeight="1">
      <c r="A9" s="17" t="s">
        <v>11</v>
      </c>
      <c r="B9" s="18">
        <f t="shared" si="3"/>
        <v>8668</v>
      </c>
      <c r="C9" s="16">
        <f t="shared" si="0"/>
        <v>11.038663338597116</v>
      </c>
      <c r="D9" s="18">
        <v>4393</v>
      </c>
      <c r="E9" s="16">
        <f t="shared" si="1"/>
        <v>10.303016088934754</v>
      </c>
      <c r="F9" s="18">
        <v>4275</v>
      </c>
      <c r="G9" s="16">
        <f t="shared" si="2"/>
        <v>11.912723624811905</v>
      </c>
      <c r="I9" s="158"/>
    </row>
    <row r="10" spans="1:9" ht="15" customHeight="1">
      <c r="A10" s="17" t="s">
        <v>12</v>
      </c>
      <c r="B10" s="18">
        <f t="shared" si="3"/>
        <v>12989</v>
      </c>
      <c r="C10" s="16">
        <f t="shared" si="0"/>
        <v>16.54143955987978</v>
      </c>
      <c r="D10" s="18">
        <v>7279</v>
      </c>
      <c r="E10" s="16">
        <f t="shared" si="1"/>
        <v>17.07162624888597</v>
      </c>
      <c r="F10" s="18">
        <v>5710</v>
      </c>
      <c r="G10" s="16">
        <f t="shared" si="2"/>
        <v>15.911497519924204</v>
      </c>
      <c r="I10" s="158"/>
    </row>
    <row r="11" spans="1:9" ht="15" customHeight="1">
      <c r="A11" s="17" t="s">
        <v>13</v>
      </c>
      <c r="B11" s="18">
        <f t="shared" si="3"/>
        <v>12787</v>
      </c>
      <c r="C11" s="16">
        <f t="shared" si="0"/>
        <v>16.284193367632827</v>
      </c>
      <c r="D11" s="18">
        <v>7534</v>
      </c>
      <c r="E11" s="16">
        <f t="shared" si="1"/>
        <v>17.66968431915193</v>
      </c>
      <c r="F11" s="18">
        <v>5253</v>
      </c>
      <c r="G11" s="16">
        <f t="shared" si="2"/>
        <v>14.638020397926768</v>
      </c>
      <c r="I11" s="158"/>
    </row>
    <row r="12" spans="1:9" ht="15" customHeight="1">
      <c r="A12" s="17" t="s">
        <v>14</v>
      </c>
      <c r="B12" s="18">
        <f t="shared" si="3"/>
        <v>10813</v>
      </c>
      <c r="C12" s="16">
        <f t="shared" si="0"/>
        <v>13.7703122612195</v>
      </c>
      <c r="D12" s="18">
        <v>6339</v>
      </c>
      <c r="E12" s="16">
        <f t="shared" si="1"/>
        <v>14.86702002908204</v>
      </c>
      <c r="F12" s="18">
        <v>4474</v>
      </c>
      <c r="G12" s="16">
        <f t="shared" si="2"/>
        <v>12.467257426294378</v>
      </c>
      <c r="I12" s="158"/>
    </row>
    <row r="13" spans="1:9" ht="15" customHeight="1">
      <c r="A13" s="17" t="s">
        <v>15</v>
      </c>
      <c r="B13" s="18">
        <f t="shared" si="3"/>
        <v>7383</v>
      </c>
      <c r="C13" s="16">
        <f t="shared" si="0"/>
        <v>9.402220977026133</v>
      </c>
      <c r="D13" s="18">
        <v>4189</v>
      </c>
      <c r="E13" s="16">
        <f t="shared" si="1"/>
        <v>9.824569632721985</v>
      </c>
      <c r="F13" s="18">
        <v>3194</v>
      </c>
      <c r="G13" s="16">
        <f t="shared" si="2"/>
        <v>8.900406843894554</v>
      </c>
      <c r="I13" s="158"/>
    </row>
    <row r="14" spans="1:9" ht="22.5" customHeight="1">
      <c r="A14" s="17" t="s">
        <v>16</v>
      </c>
      <c r="B14" s="18">
        <f t="shared" si="3"/>
        <v>4801</v>
      </c>
      <c r="C14" s="16">
        <f t="shared" si="0"/>
        <v>6.1140543018694915</v>
      </c>
      <c r="D14" s="18">
        <v>2624</v>
      </c>
      <c r="E14" s="16">
        <f t="shared" si="1"/>
        <v>6.154134809325015</v>
      </c>
      <c r="F14" s="18">
        <v>2177</v>
      </c>
      <c r="G14" s="16">
        <f t="shared" si="2"/>
        <v>6.066432592097196</v>
      </c>
      <c r="I14" s="158"/>
    </row>
    <row r="15" spans="1:9" ht="15" customHeight="1">
      <c r="A15" s="17" t="s">
        <v>17</v>
      </c>
      <c r="B15" s="18">
        <f t="shared" si="3"/>
        <v>2869</v>
      </c>
      <c r="C15" s="16">
        <f t="shared" si="0"/>
        <v>3.653660027507514</v>
      </c>
      <c r="D15" s="18">
        <v>1458</v>
      </c>
      <c r="E15" s="16">
        <f t="shared" si="1"/>
        <v>3.4194849664618414</v>
      </c>
      <c r="F15" s="18">
        <v>1411</v>
      </c>
      <c r="G15" s="16">
        <f t="shared" si="2"/>
        <v>3.931895446692303</v>
      </c>
      <c r="I15" s="158"/>
    </row>
    <row r="16" spans="1:9" ht="15" customHeight="1">
      <c r="A16" s="17" t="s">
        <v>18</v>
      </c>
      <c r="B16" s="18">
        <f t="shared" si="3"/>
        <v>1741</v>
      </c>
      <c r="C16" s="16">
        <f t="shared" si="0"/>
        <v>2.2171565381284704</v>
      </c>
      <c r="D16" s="18">
        <v>811</v>
      </c>
      <c r="E16" s="16">
        <f t="shared" si="1"/>
        <v>1.9020591960223276</v>
      </c>
      <c r="F16" s="18">
        <v>930</v>
      </c>
      <c r="G16" s="16">
        <f t="shared" si="2"/>
        <v>2.5915398762748705</v>
      </c>
      <c r="I16" s="158"/>
    </row>
    <row r="17" spans="1:9" ht="15" customHeight="1">
      <c r="A17" s="17" t="s">
        <v>19</v>
      </c>
      <c r="B17" s="18">
        <f t="shared" si="3"/>
        <v>1058</v>
      </c>
      <c r="C17" s="16">
        <f t="shared" si="0"/>
        <v>1.3473587692934643</v>
      </c>
      <c r="D17" s="18">
        <v>463</v>
      </c>
      <c r="E17" s="16">
        <f t="shared" si="1"/>
        <v>1.0858858295417233</v>
      </c>
      <c r="F17" s="18">
        <v>595</v>
      </c>
      <c r="G17" s="16">
        <f t="shared" si="2"/>
        <v>1.6580282004124172</v>
      </c>
      <c r="I17" s="158"/>
    </row>
    <row r="18" spans="1:9" s="19" customFormat="1" ht="15" customHeight="1">
      <c r="A18" s="17" t="s">
        <v>20</v>
      </c>
      <c r="B18" s="18">
        <f t="shared" si="3"/>
        <v>711</v>
      </c>
      <c r="C18" s="16">
        <f t="shared" si="0"/>
        <v>0.9054556568692375</v>
      </c>
      <c r="D18" s="18">
        <v>329</v>
      </c>
      <c r="E18" s="16">
        <f t="shared" si="1"/>
        <v>0.7716121769313757</v>
      </c>
      <c r="F18" s="18">
        <v>382</v>
      </c>
      <c r="G18" s="16">
        <f t="shared" si="2"/>
        <v>1.0644819706849469</v>
      </c>
      <c r="H18"/>
      <c r="I18" s="28"/>
    </row>
    <row r="19" spans="1:9" ht="22.5" customHeight="1">
      <c r="A19" t="s">
        <v>21</v>
      </c>
      <c r="B19" s="18">
        <f t="shared" si="3"/>
        <v>600</v>
      </c>
      <c r="C19" s="16">
        <f t="shared" si="0"/>
        <v>0.7640976007335337</v>
      </c>
      <c r="D19" s="18">
        <v>242</v>
      </c>
      <c r="E19" s="16">
        <f t="shared" si="1"/>
        <v>0.5675688353112248</v>
      </c>
      <c r="F19" s="18">
        <v>358</v>
      </c>
      <c r="G19" s="16">
        <f t="shared" si="2"/>
        <v>0.9976035222649501</v>
      </c>
      <c r="I19" s="158"/>
    </row>
    <row r="20" spans="1:9" ht="15" customHeight="1">
      <c r="A20" t="s">
        <v>22</v>
      </c>
      <c r="B20" s="18">
        <f t="shared" si="3"/>
        <v>404</v>
      </c>
      <c r="C20" s="16">
        <f t="shared" si="0"/>
        <v>0.5144923844939127</v>
      </c>
      <c r="D20" s="18">
        <v>166</v>
      </c>
      <c r="E20" s="16">
        <f t="shared" si="1"/>
        <v>0.38932407711431116</v>
      </c>
      <c r="F20" s="18">
        <v>238</v>
      </c>
      <c r="G20" s="16">
        <f t="shared" si="2"/>
        <v>0.6632112801649669</v>
      </c>
      <c r="I20" s="158"/>
    </row>
    <row r="21" spans="1:9" ht="15" customHeight="1">
      <c r="A21" t="s">
        <v>23</v>
      </c>
      <c r="B21" s="18">
        <f t="shared" si="3"/>
        <v>222</v>
      </c>
      <c r="C21" s="16">
        <f t="shared" si="0"/>
        <v>0.28271611227140747</v>
      </c>
      <c r="D21" s="18">
        <v>62</v>
      </c>
      <c r="E21" s="16">
        <f t="shared" si="1"/>
        <v>0.1454101974764295</v>
      </c>
      <c r="F21" s="18">
        <v>160</v>
      </c>
      <c r="G21" s="16">
        <f t="shared" si="2"/>
        <v>0.4458563227999778</v>
      </c>
      <c r="I21" s="158"/>
    </row>
    <row r="22" spans="1:9" ht="15" customHeight="1">
      <c r="A22" t="s">
        <v>24</v>
      </c>
      <c r="B22" s="18">
        <f t="shared" si="3"/>
        <v>122</v>
      </c>
      <c r="C22" s="16">
        <f t="shared" si="0"/>
        <v>0.15536651214915184</v>
      </c>
      <c r="D22" s="18">
        <v>47</v>
      </c>
      <c r="E22" s="16">
        <f t="shared" si="1"/>
        <v>0.11023031099019653</v>
      </c>
      <c r="F22" s="18">
        <v>75</v>
      </c>
      <c r="G22" s="16">
        <f t="shared" si="2"/>
        <v>0.20899515131248955</v>
      </c>
      <c r="I22" s="158"/>
    </row>
    <row r="23" spans="1:12" ht="15" customHeight="1">
      <c r="A23" s="20" t="s">
        <v>25</v>
      </c>
      <c r="B23" s="21">
        <f t="shared" si="3"/>
        <v>49</v>
      </c>
      <c r="C23" s="22">
        <f t="shared" si="0"/>
        <v>0.06240130405990525</v>
      </c>
      <c r="D23" s="21">
        <v>13</v>
      </c>
      <c r="E23" s="22">
        <f t="shared" si="1"/>
        <v>0.03048923495473521</v>
      </c>
      <c r="F23" s="21">
        <v>36</v>
      </c>
      <c r="G23" s="22">
        <f t="shared" si="2"/>
        <v>0.10031767262999498</v>
      </c>
      <c r="I23" s="188"/>
      <c r="J23" s="188"/>
      <c r="K23" s="188"/>
      <c r="L23" s="158"/>
    </row>
    <row r="24" spans="2:5" ht="30" customHeight="1">
      <c r="B24" s="17"/>
      <c r="C24" s="17"/>
      <c r="D24" s="17"/>
      <c r="E24" s="17"/>
    </row>
    <row r="25" spans="11:13" ht="15" customHeight="1">
      <c r="K25" s="19"/>
      <c r="L25" s="19" t="s">
        <v>1</v>
      </c>
      <c r="M25" s="19" t="s">
        <v>2</v>
      </c>
    </row>
    <row r="26" spans="11:14" ht="15" customHeight="1">
      <c r="K26" s="25" t="s">
        <v>7</v>
      </c>
      <c r="L26" s="30">
        <f aca="true" t="shared" si="4" ref="L26:L44">-$D5</f>
        <v>-726</v>
      </c>
      <c r="M26" s="30">
        <f aca="true" t="shared" si="5" ref="M26:M44">$F5</f>
        <v>794</v>
      </c>
      <c r="N26" s="23"/>
    </row>
    <row r="27" spans="11:14" ht="15" customHeight="1">
      <c r="K27" s="25" t="s">
        <v>8</v>
      </c>
      <c r="L27" s="30">
        <f t="shared" si="4"/>
        <v>-1840</v>
      </c>
      <c r="M27" s="30">
        <f t="shared" si="5"/>
        <v>1824</v>
      </c>
      <c r="N27" s="23"/>
    </row>
    <row r="28" spans="11:14" ht="15" customHeight="1">
      <c r="K28" s="25" t="s">
        <v>9</v>
      </c>
      <c r="L28" s="30">
        <f t="shared" si="4"/>
        <v>-1836</v>
      </c>
      <c r="M28" s="30">
        <f t="shared" si="5"/>
        <v>1894</v>
      </c>
      <c r="N28" s="23"/>
    </row>
    <row r="29" spans="11:14" ht="15" customHeight="1">
      <c r="K29" s="25" t="s">
        <v>10</v>
      </c>
      <c r="L29" s="30">
        <f t="shared" si="4"/>
        <v>-2287</v>
      </c>
      <c r="M29" s="30">
        <f t="shared" si="5"/>
        <v>2106</v>
      </c>
      <c r="N29" s="23"/>
    </row>
    <row r="30" spans="11:14" ht="15" customHeight="1">
      <c r="K30" s="25" t="s">
        <v>11</v>
      </c>
      <c r="L30" s="30">
        <f t="shared" si="4"/>
        <v>-4393</v>
      </c>
      <c r="M30" s="30">
        <f t="shared" si="5"/>
        <v>4275</v>
      </c>
      <c r="N30" s="23"/>
    </row>
    <row r="31" spans="11:14" ht="15" customHeight="1">
      <c r="K31" s="27" t="s">
        <v>12</v>
      </c>
      <c r="L31" s="30">
        <f t="shared" si="4"/>
        <v>-7279</v>
      </c>
      <c r="M31" s="30">
        <f t="shared" si="5"/>
        <v>5710</v>
      </c>
      <c r="N31" s="23"/>
    </row>
    <row r="32" spans="11:14" ht="15" customHeight="1">
      <c r="K32" s="27" t="s">
        <v>13</v>
      </c>
      <c r="L32" s="30">
        <f t="shared" si="4"/>
        <v>-7534</v>
      </c>
      <c r="M32" s="30">
        <f t="shared" si="5"/>
        <v>5253</v>
      </c>
      <c r="N32" s="23"/>
    </row>
    <row r="33" spans="11:14" ht="15" customHeight="1">
      <c r="K33" s="27" t="s">
        <v>14</v>
      </c>
      <c r="L33" s="30">
        <f t="shared" si="4"/>
        <v>-6339</v>
      </c>
      <c r="M33" s="30">
        <f t="shared" si="5"/>
        <v>4474</v>
      </c>
      <c r="N33" s="23"/>
    </row>
    <row r="34" spans="11:14" ht="15" customHeight="1">
      <c r="K34" s="27" t="s">
        <v>15</v>
      </c>
      <c r="L34" s="30">
        <f t="shared" si="4"/>
        <v>-4189</v>
      </c>
      <c r="M34" s="30">
        <f t="shared" si="5"/>
        <v>3194</v>
      </c>
      <c r="N34" s="23"/>
    </row>
    <row r="35" spans="11:14" ht="15" customHeight="1">
      <c r="K35" s="27" t="s">
        <v>16</v>
      </c>
      <c r="L35" s="30">
        <f t="shared" si="4"/>
        <v>-2624</v>
      </c>
      <c r="M35" s="30">
        <f t="shared" si="5"/>
        <v>2177</v>
      </c>
      <c r="N35" s="23"/>
    </row>
    <row r="36" spans="8:14" ht="15" customHeight="1">
      <c r="H36" s="17"/>
      <c r="I36" s="17"/>
      <c r="J36" s="17"/>
      <c r="K36" s="27" t="s">
        <v>17</v>
      </c>
      <c r="L36" s="212">
        <f t="shared" si="4"/>
        <v>-1458</v>
      </c>
      <c r="M36" s="30">
        <f t="shared" si="5"/>
        <v>1411</v>
      </c>
      <c r="N36" s="23"/>
    </row>
    <row r="37" spans="8:14" ht="15" customHeight="1">
      <c r="H37" s="17"/>
      <c r="I37" s="17"/>
      <c r="J37" s="17"/>
      <c r="K37" s="27" t="s">
        <v>18</v>
      </c>
      <c r="L37" s="212">
        <f t="shared" si="4"/>
        <v>-811</v>
      </c>
      <c r="M37" s="30">
        <f t="shared" si="5"/>
        <v>930</v>
      </c>
      <c r="N37" s="23"/>
    </row>
    <row r="38" spans="8:14" ht="15" customHeight="1">
      <c r="H38" s="17"/>
      <c r="I38" s="17"/>
      <c r="J38" s="17"/>
      <c r="K38" s="27" t="s">
        <v>19</v>
      </c>
      <c r="L38" s="212">
        <f t="shared" si="4"/>
        <v>-463</v>
      </c>
      <c r="M38" s="30">
        <f t="shared" si="5"/>
        <v>595</v>
      </c>
      <c r="N38" s="23"/>
    </row>
    <row r="39" spans="8:14" ht="15" customHeight="1">
      <c r="H39" s="17"/>
      <c r="I39" s="17"/>
      <c r="J39" s="17"/>
      <c r="K39" s="27" t="s">
        <v>20</v>
      </c>
      <c r="L39" s="212">
        <f t="shared" si="4"/>
        <v>-329</v>
      </c>
      <c r="M39" s="30">
        <f t="shared" si="5"/>
        <v>382</v>
      </c>
      <c r="N39" s="23"/>
    </row>
    <row r="40" spans="8:14" ht="15" customHeight="1">
      <c r="H40" s="17"/>
      <c r="I40" s="17"/>
      <c r="J40" s="17"/>
      <c r="K40" s="27" t="s">
        <v>21</v>
      </c>
      <c r="L40" s="212">
        <f t="shared" si="4"/>
        <v>-242</v>
      </c>
      <c r="M40" s="30">
        <f t="shared" si="5"/>
        <v>358</v>
      </c>
      <c r="N40" s="23"/>
    </row>
    <row r="41" spans="8:14" ht="15" customHeight="1">
      <c r="H41" s="17"/>
      <c r="I41" s="17"/>
      <c r="J41" s="17"/>
      <c r="K41" s="27" t="s">
        <v>22</v>
      </c>
      <c r="L41" s="212">
        <f t="shared" si="4"/>
        <v>-166</v>
      </c>
      <c r="M41" s="30">
        <f t="shared" si="5"/>
        <v>238</v>
      </c>
      <c r="N41" s="23"/>
    </row>
    <row r="42" spans="8:14" ht="15" customHeight="1">
      <c r="H42" s="17"/>
      <c r="I42" s="17"/>
      <c r="J42" s="17"/>
      <c r="K42" s="27" t="s">
        <v>23</v>
      </c>
      <c r="L42" s="212">
        <f t="shared" si="4"/>
        <v>-62</v>
      </c>
      <c r="M42" s="30">
        <f t="shared" si="5"/>
        <v>160</v>
      </c>
      <c r="N42" s="23"/>
    </row>
    <row r="43" spans="8:14" ht="15" customHeight="1">
      <c r="H43" s="17"/>
      <c r="I43" s="17"/>
      <c r="J43" s="17"/>
      <c r="K43" s="27" t="s">
        <v>24</v>
      </c>
      <c r="L43" s="212">
        <f t="shared" si="4"/>
        <v>-47</v>
      </c>
      <c r="M43" s="30">
        <f t="shared" si="5"/>
        <v>75</v>
      </c>
      <c r="N43" s="23"/>
    </row>
    <row r="44" spans="8:13" ht="11.25">
      <c r="H44" s="17"/>
      <c r="I44" s="17"/>
      <c r="J44" s="17"/>
      <c r="K44" s="28" t="s">
        <v>25</v>
      </c>
      <c r="L44" s="212">
        <f t="shared" si="4"/>
        <v>-13</v>
      </c>
      <c r="M44" s="30">
        <f t="shared" si="5"/>
        <v>36</v>
      </c>
    </row>
    <row r="45" spans="8:13" ht="11.25">
      <c r="H45" s="17"/>
      <c r="I45" s="17"/>
      <c r="J45" s="17"/>
      <c r="K45" s="27"/>
      <c r="L45" s="27"/>
      <c r="M45" s="19"/>
    </row>
  </sheetData>
  <mergeCells count="4">
    <mergeCell ref="F2:G2"/>
    <mergeCell ref="A1:G1"/>
    <mergeCell ref="B2:C2"/>
    <mergeCell ref="D2:E2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&amp;L&amp;9&amp;P+8&amp;R&amp;"Times New Roman,Normal"&amp;7Residentes en Aragon nacidos fuera de la Comunidad Autónoma. Padrón 2005.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M45"/>
  <sheetViews>
    <sheetView zoomScaleSheetLayoutView="100" workbookViewId="0" topLeftCell="A1">
      <selection activeCell="A19" sqref="A19"/>
    </sheetView>
  </sheetViews>
  <sheetFormatPr defaultColWidth="12" defaultRowHeight="11.25"/>
  <cols>
    <col min="1" max="1" width="23" style="0" customWidth="1"/>
    <col min="2" max="7" width="13.33203125" style="0" customWidth="1"/>
    <col min="8" max="9" width="7" style="0" bestFit="1" customWidth="1"/>
    <col min="10" max="10" width="10.83203125" style="0" customWidth="1"/>
    <col min="11" max="11" width="7" style="0" bestFit="1" customWidth="1"/>
    <col min="12" max="14" width="8.16015625" style="0" bestFit="1" customWidth="1"/>
  </cols>
  <sheetData>
    <row r="1" spans="1:7" s="2" customFormat="1" ht="39.75" customHeight="1">
      <c r="A1" s="274" t="s">
        <v>139</v>
      </c>
      <c r="B1" s="274"/>
      <c r="C1" s="274"/>
      <c r="D1" s="274"/>
      <c r="E1" s="274"/>
      <c r="F1" s="274"/>
      <c r="G1" s="274"/>
    </row>
    <row r="2" spans="1:9" s="32" customFormat="1" ht="18" customHeight="1">
      <c r="A2" s="9" t="s">
        <v>26</v>
      </c>
      <c r="B2" s="17"/>
      <c r="C2" s="17"/>
      <c r="D2" s="17"/>
      <c r="E2" s="17"/>
      <c r="F2" s="17"/>
      <c r="G2" s="17"/>
      <c r="H2" s="31"/>
      <c r="I2" s="31"/>
    </row>
    <row r="3" spans="1:9" s="5" customFormat="1" ht="36" customHeight="1">
      <c r="A3" s="245" t="s">
        <v>215</v>
      </c>
      <c r="B3" s="265" t="s">
        <v>0</v>
      </c>
      <c r="C3" s="265"/>
      <c r="D3" s="265" t="s">
        <v>1</v>
      </c>
      <c r="E3" s="265"/>
      <c r="F3" s="265" t="s">
        <v>2</v>
      </c>
      <c r="G3" s="265" t="s">
        <v>3</v>
      </c>
      <c r="H3" s="4"/>
      <c r="I3" s="4"/>
    </row>
    <row r="4" spans="1:8" s="10" customFormat="1" ht="19.5" customHeight="1">
      <c r="A4" s="6"/>
      <c r="B4" s="7" t="s">
        <v>4</v>
      </c>
      <c r="C4" s="8" t="s">
        <v>5</v>
      </c>
      <c r="D4" s="7" t="s">
        <v>4</v>
      </c>
      <c r="E4" s="8" t="s">
        <v>5</v>
      </c>
      <c r="F4" s="7" t="s">
        <v>4</v>
      </c>
      <c r="G4" s="8" t="s">
        <v>5</v>
      </c>
      <c r="H4" s="9"/>
    </row>
    <row r="5" spans="1:8" s="13" customFormat="1" ht="15" customHeight="1">
      <c r="A5" s="11" t="s">
        <v>6</v>
      </c>
      <c r="B5" s="33">
        <f>D5+F5</f>
        <v>105233</v>
      </c>
      <c r="C5" s="34">
        <f>B5/B$5*100</f>
        <v>100</v>
      </c>
      <c r="D5" s="33">
        <f>SUM(D6:D8)</f>
        <v>58332</v>
      </c>
      <c r="E5" s="34">
        <f>D5/D$5*100</f>
        <v>100</v>
      </c>
      <c r="F5" s="33">
        <f>SUM(F6:F8)</f>
        <v>46901</v>
      </c>
      <c r="G5" s="34">
        <f>F5/F$5*100</f>
        <v>100</v>
      </c>
      <c r="H5"/>
    </row>
    <row r="6" spans="1:7" ht="15" customHeight="1">
      <c r="A6" s="37" t="s">
        <v>41</v>
      </c>
      <c r="B6" s="35">
        <f>D6+F6</f>
        <v>16359</v>
      </c>
      <c r="C6" s="36">
        <f>B6/B$5*100</f>
        <v>15.545503786834928</v>
      </c>
      <c r="D6" s="35">
        <v>9534</v>
      </c>
      <c r="E6" s="36">
        <f>D6/D$5*100</f>
        <v>16.34437358568196</v>
      </c>
      <c r="F6" s="23">
        <v>6825</v>
      </c>
      <c r="G6" s="16">
        <f>F6/F$5*100</f>
        <v>14.551928530308523</v>
      </c>
    </row>
    <row r="7" spans="1:7" ht="15" customHeight="1">
      <c r="A7" s="37" t="s">
        <v>3</v>
      </c>
      <c r="B7" s="35">
        <f>D7+F7</f>
        <v>10350</v>
      </c>
      <c r="C7" s="36">
        <f>B7/B$5*100</f>
        <v>9.835317818555016</v>
      </c>
      <c r="D7" s="35">
        <v>6160</v>
      </c>
      <c r="E7" s="36">
        <f>D7/D$5*100</f>
        <v>10.56024137694576</v>
      </c>
      <c r="F7" s="23">
        <v>4190</v>
      </c>
      <c r="G7" s="16">
        <f>F7/F$5*100</f>
        <v>8.933711434724206</v>
      </c>
    </row>
    <row r="8" spans="1:7" ht="15" customHeight="1">
      <c r="A8" s="20" t="s">
        <v>42</v>
      </c>
      <c r="B8" s="21">
        <f>D8+F8</f>
        <v>78524</v>
      </c>
      <c r="C8" s="40">
        <f>B8/B$5*100</f>
        <v>74.61917839461006</v>
      </c>
      <c r="D8" s="21">
        <v>42638</v>
      </c>
      <c r="E8" s="40">
        <f>D8/D$5*100</f>
        <v>73.09538503737228</v>
      </c>
      <c r="F8" s="41">
        <v>35886</v>
      </c>
      <c r="G8" s="22">
        <f>F8/F$5*100</f>
        <v>76.51436003496728</v>
      </c>
    </row>
    <row r="9" spans="2:5" ht="30" customHeight="1">
      <c r="B9" s="17"/>
      <c r="C9" s="17"/>
      <c r="D9" s="17"/>
      <c r="E9" s="17"/>
    </row>
    <row r="10" spans="1:9" s="32" customFormat="1" ht="18" customHeight="1">
      <c r="A10" s="9" t="s">
        <v>40</v>
      </c>
      <c r="B10" s="198"/>
      <c r="C10" s="198"/>
      <c r="D10" s="198"/>
      <c r="E10" s="198"/>
      <c r="F10" s="198"/>
      <c r="G10" s="198"/>
      <c r="H10" s="196"/>
      <c r="I10" s="31"/>
    </row>
    <row r="11" spans="1:9" s="5" customFormat="1" ht="36" customHeight="1">
      <c r="A11" s="245" t="s">
        <v>215</v>
      </c>
      <c r="B11" s="265" t="s">
        <v>0</v>
      </c>
      <c r="C11" s="265"/>
      <c r="D11" s="265" t="s">
        <v>1</v>
      </c>
      <c r="E11" s="265"/>
      <c r="F11" s="3" t="s">
        <v>2</v>
      </c>
      <c r="G11" s="3"/>
      <c r="H11" s="4"/>
      <c r="I11" s="4"/>
    </row>
    <row r="12" spans="1:9" s="10" customFormat="1" ht="19.5" customHeight="1">
      <c r="A12" s="6"/>
      <c r="B12" s="7" t="s">
        <v>4</v>
      </c>
      <c r="C12" s="8" t="s">
        <v>5</v>
      </c>
      <c r="D12" s="7" t="s">
        <v>4</v>
      </c>
      <c r="E12" s="8" t="s">
        <v>5</v>
      </c>
      <c r="F12" s="7" t="s">
        <v>4</v>
      </c>
      <c r="G12" s="8" t="s">
        <v>5</v>
      </c>
      <c r="H12" s="9"/>
      <c r="I12" s="9"/>
    </row>
    <row r="13" spans="1:9" s="13" customFormat="1" ht="15" customHeight="1">
      <c r="A13" s="11" t="s">
        <v>6</v>
      </c>
      <c r="B13" s="33">
        <f>D13+F13</f>
        <v>105233</v>
      </c>
      <c r="C13" s="34">
        <f>B13/$B13*100</f>
        <v>100</v>
      </c>
      <c r="D13" s="12">
        <f>SUM(D14:D16)</f>
        <v>58332</v>
      </c>
      <c r="E13" s="66">
        <f>D13/$B13*100</f>
        <v>55.431281062024276</v>
      </c>
      <c r="F13" s="12">
        <f>SUM(F14:F16)</f>
        <v>46901</v>
      </c>
      <c r="G13" s="66">
        <f>F13/$B13*100</f>
        <v>44.56871893797573</v>
      </c>
      <c r="H13"/>
      <c r="I13"/>
    </row>
    <row r="14" spans="1:7" ht="15" customHeight="1">
      <c r="A14" s="37" t="s">
        <v>41</v>
      </c>
      <c r="B14" s="35">
        <f>D14+F14</f>
        <v>16359</v>
      </c>
      <c r="C14" s="43">
        <f>B14/$B14*100</f>
        <v>100</v>
      </c>
      <c r="D14" s="15">
        <v>9534</v>
      </c>
      <c r="E14" s="36">
        <f>D14/$B14*100</f>
        <v>58.2798459563543</v>
      </c>
      <c r="F14" s="77">
        <v>6825</v>
      </c>
      <c r="G14" s="16">
        <f>F14/$B14*100</f>
        <v>41.7201540436457</v>
      </c>
    </row>
    <row r="15" spans="1:7" ht="15" customHeight="1">
      <c r="A15" s="37" t="s">
        <v>3</v>
      </c>
      <c r="B15" s="35">
        <f>D15+F15</f>
        <v>10350</v>
      </c>
      <c r="C15" s="43">
        <f>B15/$B15*100</f>
        <v>100</v>
      </c>
      <c r="D15" s="15">
        <v>6160</v>
      </c>
      <c r="E15" s="36">
        <f>D15/$B15*100</f>
        <v>59.51690821256038</v>
      </c>
      <c r="F15" s="77">
        <v>4190</v>
      </c>
      <c r="G15" s="16">
        <f>F15/$B15*100</f>
        <v>40.48309178743961</v>
      </c>
    </row>
    <row r="16" spans="1:7" ht="15" customHeight="1">
      <c r="A16" s="20" t="s">
        <v>42</v>
      </c>
      <c r="B16" s="21">
        <f>D16+F16</f>
        <v>78524</v>
      </c>
      <c r="C16" s="45">
        <f>B16/$B16*100</f>
        <v>100</v>
      </c>
      <c r="D16" s="21">
        <v>42638</v>
      </c>
      <c r="E16" s="40">
        <f>D16/$B16*100</f>
        <v>54.299322500127346</v>
      </c>
      <c r="F16" s="89">
        <v>35886</v>
      </c>
      <c r="G16" s="22">
        <f>F16/$B16*100</f>
        <v>45.70067749987265</v>
      </c>
    </row>
    <row r="17" spans="11:14" ht="30" customHeight="1">
      <c r="K17" s="48"/>
      <c r="L17" s="47"/>
      <c r="M17" s="47"/>
      <c r="N17" s="23"/>
    </row>
    <row r="18" spans="1:65" ht="79.5" customHeight="1">
      <c r="A18" s="276" t="s">
        <v>138</v>
      </c>
      <c r="B18" s="276"/>
      <c r="C18" s="276"/>
      <c r="D18" s="276"/>
      <c r="E18" s="2"/>
      <c r="F18" s="2"/>
      <c r="G18" s="2"/>
      <c r="H18" s="203"/>
      <c r="I18" s="203"/>
      <c r="J18" s="203"/>
      <c r="K18" s="203"/>
      <c r="L18" s="203"/>
      <c r="M18" s="203"/>
      <c r="N18" s="203"/>
      <c r="O18" s="208"/>
      <c r="P18" s="208"/>
      <c r="Q18" s="209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</row>
    <row r="19" spans="1:65" s="5" customFormat="1" ht="39.75" customHeight="1">
      <c r="A19" s="245" t="s">
        <v>215</v>
      </c>
      <c r="B19" s="275" t="s">
        <v>128</v>
      </c>
      <c r="C19" s="275"/>
      <c r="D19" s="275"/>
      <c r="E19" s="4"/>
      <c r="F19" s="4"/>
      <c r="G19" s="4"/>
      <c r="H19" s="210"/>
      <c r="I19" s="205" t="s">
        <v>161</v>
      </c>
      <c r="J19" s="205" t="s">
        <v>155</v>
      </c>
      <c r="K19" s="205" t="s">
        <v>156</v>
      </c>
      <c r="L19" s="210"/>
      <c r="M19" s="210"/>
      <c r="N19" s="205" t="s">
        <v>160</v>
      </c>
      <c r="O19" s="205" t="s">
        <v>155</v>
      </c>
      <c r="P19" s="205" t="s">
        <v>156</v>
      </c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</row>
    <row r="20" spans="1:65" s="10" customFormat="1" ht="19.5" customHeight="1">
      <c r="A20" s="6"/>
      <c r="B20" s="94" t="s">
        <v>0</v>
      </c>
      <c r="C20" s="7" t="s">
        <v>1</v>
      </c>
      <c r="D20" s="95" t="s">
        <v>2</v>
      </c>
      <c r="E20" s="9"/>
      <c r="F20" s="9"/>
      <c r="G20" s="9"/>
      <c r="H20" s="204"/>
      <c r="I20" s="206" t="s">
        <v>157</v>
      </c>
      <c r="J20" s="207">
        <v>9534</v>
      </c>
      <c r="K20" s="207">
        <v>6825</v>
      </c>
      <c r="L20" s="204">
        <f>J20+K20</f>
        <v>16359</v>
      </c>
      <c r="M20" s="204"/>
      <c r="N20" s="206" t="s">
        <v>157</v>
      </c>
      <c r="O20" s="207">
        <v>109869</v>
      </c>
      <c r="P20" s="207">
        <v>105995</v>
      </c>
      <c r="Q20" s="204">
        <f>O20+P20</f>
        <v>215864</v>
      </c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</row>
    <row r="21" spans="1:65" s="13" customFormat="1" ht="15" customHeight="1">
      <c r="A21" s="11" t="s">
        <v>6</v>
      </c>
      <c r="B21" s="96">
        <f>L23/Q23*100</f>
        <v>8.292416158206247</v>
      </c>
      <c r="C21" s="96">
        <f>J23/O23*100</f>
        <v>9.227585945063497</v>
      </c>
      <c r="D21" s="135">
        <f>K23/P23*100</f>
        <v>7.364193198394044</v>
      </c>
      <c r="E21"/>
      <c r="F21"/>
      <c r="G21"/>
      <c r="H21" s="205"/>
      <c r="I21" s="206" t="s">
        <v>158</v>
      </c>
      <c r="J21" s="207">
        <v>6160</v>
      </c>
      <c r="K21" s="207">
        <v>4190</v>
      </c>
      <c r="L21" s="204">
        <f>J21+K21</f>
        <v>10350</v>
      </c>
      <c r="M21" s="204"/>
      <c r="N21" s="206" t="s">
        <v>158</v>
      </c>
      <c r="O21" s="207">
        <v>72273</v>
      </c>
      <c r="P21" s="207">
        <v>68818</v>
      </c>
      <c r="Q21" s="204">
        <f>O21+P21</f>
        <v>141091</v>
      </c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</row>
    <row r="22" spans="1:65" ht="15" customHeight="1">
      <c r="A22" s="37" t="s">
        <v>41</v>
      </c>
      <c r="B22" s="97">
        <f>L20/Q20*100</f>
        <v>7.578382685394508</v>
      </c>
      <c r="C22" s="97">
        <f aca="true" t="shared" si="0" ref="C22:D24">J20/O20*100</f>
        <v>8.67760696829861</v>
      </c>
      <c r="D22" s="97">
        <f t="shared" si="0"/>
        <v>6.438982970894854</v>
      </c>
      <c r="H22" s="205"/>
      <c r="I22" s="206" t="s">
        <v>159</v>
      </c>
      <c r="J22" s="207">
        <v>42638</v>
      </c>
      <c r="K22" s="207">
        <v>35886</v>
      </c>
      <c r="L22" s="204">
        <f>J22+K22</f>
        <v>78524</v>
      </c>
      <c r="M22" s="204"/>
      <c r="N22" s="206" t="s">
        <v>159</v>
      </c>
      <c r="O22" s="207">
        <v>450006</v>
      </c>
      <c r="P22" s="207">
        <v>462066</v>
      </c>
      <c r="Q22" s="204">
        <f>O22+P22</f>
        <v>912072</v>
      </c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</row>
    <row r="23" spans="1:65" ht="15" customHeight="1">
      <c r="A23" s="37" t="s">
        <v>3</v>
      </c>
      <c r="B23" s="97">
        <f>L21/Q21*100</f>
        <v>7.335691149683537</v>
      </c>
      <c r="C23" s="97">
        <f t="shared" si="0"/>
        <v>8.523238277088263</v>
      </c>
      <c r="D23" s="97">
        <f t="shared" si="0"/>
        <v>6.08852335144875</v>
      </c>
      <c r="H23" s="206"/>
      <c r="I23" s="205"/>
      <c r="J23" s="207">
        <f>SUM(J20:J22)</f>
        <v>58332</v>
      </c>
      <c r="K23" s="207">
        <f>SUM(K20:K22)</f>
        <v>46901</v>
      </c>
      <c r="L23" s="204">
        <f>J23+K23</f>
        <v>105233</v>
      </c>
      <c r="M23" s="204"/>
      <c r="N23" s="206"/>
      <c r="O23" s="206">
        <f>SUM(O20:O22)</f>
        <v>632148</v>
      </c>
      <c r="P23" s="206">
        <f>SUM(P20:P22)</f>
        <v>636879</v>
      </c>
      <c r="Q23" s="204">
        <f>O23+P23</f>
        <v>1269027</v>
      </c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E23" s="203"/>
      <c r="BF23" s="203"/>
      <c r="BG23" s="203"/>
      <c r="BH23" s="203"/>
      <c r="BI23" s="203"/>
      <c r="BJ23" s="203"/>
      <c r="BK23" s="203"/>
      <c r="BL23" s="203"/>
      <c r="BM23" s="203"/>
    </row>
    <row r="24" spans="1:65" ht="15" customHeight="1">
      <c r="A24" s="20" t="s">
        <v>42</v>
      </c>
      <c r="B24" s="179">
        <f>L22/Q22*100</f>
        <v>8.609408029190678</v>
      </c>
      <c r="C24" s="179">
        <f t="shared" si="0"/>
        <v>9.474984777980739</v>
      </c>
      <c r="D24" s="179">
        <f t="shared" si="0"/>
        <v>7.766422978535534</v>
      </c>
      <c r="H24" s="206"/>
      <c r="I24" s="205"/>
      <c r="J24" s="207"/>
      <c r="K24" s="207"/>
      <c r="L24" s="203"/>
      <c r="M24" s="203"/>
      <c r="N24" s="206"/>
      <c r="O24" s="206"/>
      <c r="P24" s="207"/>
      <c r="Q24" s="207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/>
    </row>
    <row r="25" spans="8:19" ht="15" customHeight="1">
      <c r="H25" s="190"/>
      <c r="I25" s="189"/>
      <c r="J25" s="191"/>
      <c r="K25" s="191"/>
      <c r="L25" s="158"/>
      <c r="M25" s="158"/>
      <c r="N25" s="190"/>
      <c r="O25" s="190"/>
      <c r="P25" s="191"/>
      <c r="Q25" s="191"/>
      <c r="R25" s="47"/>
      <c r="S25" s="23"/>
    </row>
    <row r="26" spans="6:16" ht="15" customHeight="1">
      <c r="F26" s="158"/>
      <c r="G26" s="158"/>
      <c r="H26" s="158"/>
      <c r="I26" s="158"/>
      <c r="J26" s="158"/>
      <c r="K26" s="158"/>
      <c r="L26" s="158"/>
      <c r="M26" s="49"/>
      <c r="N26" s="192"/>
      <c r="O26" s="47"/>
      <c r="P26" s="23"/>
    </row>
    <row r="27" spans="6:15" ht="15" customHeight="1">
      <c r="F27" s="158"/>
      <c r="G27" s="158"/>
      <c r="H27" s="158"/>
      <c r="I27" s="158"/>
      <c r="J27" s="158"/>
      <c r="K27" s="158"/>
      <c r="L27" s="49"/>
      <c r="M27" s="192"/>
      <c r="N27" s="192"/>
      <c r="O27" s="23"/>
    </row>
    <row r="28" spans="6:14" ht="15" customHeight="1">
      <c r="F28" s="158"/>
      <c r="G28" s="158"/>
      <c r="H28" s="158"/>
      <c r="I28" s="158"/>
      <c r="J28" s="158"/>
      <c r="K28" s="49"/>
      <c r="L28" s="192"/>
      <c r="M28" s="192"/>
      <c r="N28" s="182"/>
    </row>
    <row r="29" spans="11:14" ht="15" customHeight="1">
      <c r="K29" s="46"/>
      <c r="L29" s="47"/>
      <c r="M29" s="47"/>
      <c r="N29" s="23"/>
    </row>
    <row r="30" spans="11:14" ht="15" customHeight="1">
      <c r="K30" s="46"/>
      <c r="L30" s="47"/>
      <c r="M30" s="47"/>
      <c r="N30" s="23"/>
    </row>
    <row r="31" spans="11:14" ht="15" customHeight="1">
      <c r="K31" s="46"/>
      <c r="L31" s="47"/>
      <c r="M31" s="47"/>
      <c r="N31" s="23"/>
    </row>
    <row r="32" spans="11:13" ht="15" customHeight="1">
      <c r="K32" s="48"/>
      <c r="L32" s="47"/>
      <c r="M32" s="47"/>
    </row>
    <row r="33" spans="11:12" ht="15" customHeight="1">
      <c r="K33" s="49"/>
      <c r="L33" s="47"/>
    </row>
    <row r="34" ht="15" customHeight="1"/>
    <row r="36" spans="8:12" ht="11.25">
      <c r="H36" s="17"/>
      <c r="I36" s="17"/>
      <c r="J36" s="17"/>
      <c r="K36" s="17"/>
      <c r="L36" s="17"/>
    </row>
    <row r="37" spans="8:12" ht="11.25">
      <c r="H37" s="17"/>
      <c r="I37" s="17"/>
      <c r="J37" s="17"/>
      <c r="K37" s="17"/>
      <c r="L37" s="17"/>
    </row>
    <row r="38" spans="8:12" ht="11.25">
      <c r="H38" s="17"/>
      <c r="I38" s="17"/>
      <c r="J38" s="17"/>
      <c r="K38" s="17"/>
      <c r="L38" s="17"/>
    </row>
    <row r="39" spans="8:12" ht="11.25">
      <c r="H39" s="17"/>
      <c r="I39" s="17"/>
      <c r="J39" s="17"/>
      <c r="K39" s="17"/>
      <c r="L39" s="17"/>
    </row>
    <row r="40" spans="8:12" ht="11.25">
      <c r="H40" s="17"/>
      <c r="I40" s="17"/>
      <c r="J40" s="17"/>
      <c r="K40" s="17"/>
      <c r="L40" s="17"/>
    </row>
    <row r="41" spans="8:12" ht="11.25">
      <c r="H41" s="17"/>
      <c r="I41" s="17"/>
      <c r="J41" s="17"/>
      <c r="K41" s="17"/>
      <c r="L41" s="17"/>
    </row>
    <row r="42" spans="8:12" ht="11.25">
      <c r="H42" s="17"/>
      <c r="I42" s="17"/>
      <c r="J42" s="17"/>
      <c r="K42" s="17"/>
      <c r="L42" s="17"/>
    </row>
    <row r="43" spans="8:12" ht="11.25">
      <c r="H43" s="17"/>
      <c r="I43" s="17"/>
      <c r="J43" s="17"/>
      <c r="K43" s="17"/>
      <c r="L43" s="17"/>
    </row>
    <row r="44" spans="8:12" ht="11.25">
      <c r="H44" s="17"/>
      <c r="I44" s="17"/>
      <c r="J44" s="17"/>
      <c r="K44" s="17"/>
      <c r="L44" s="17"/>
    </row>
    <row r="45" spans="8:12" ht="11.25">
      <c r="H45" s="17"/>
      <c r="I45" s="17"/>
      <c r="J45" s="17"/>
      <c r="K45" s="17"/>
      <c r="L45" s="17"/>
    </row>
  </sheetData>
  <mergeCells count="8">
    <mergeCell ref="F3:G3"/>
    <mergeCell ref="B3:C3"/>
    <mergeCell ref="D3:E3"/>
    <mergeCell ref="A1:G1"/>
    <mergeCell ref="B11:C11"/>
    <mergeCell ref="D11:E11"/>
    <mergeCell ref="B19:D19"/>
    <mergeCell ref="A18:D18"/>
  </mergeCells>
  <hyperlinks>
    <hyperlink ref="A3" location="Indice!B6" display="Inicio"/>
    <hyperlink ref="A11" location="Indice!B6" display="Inicio"/>
    <hyperlink ref="A19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2005.&amp;R&amp;9&amp;P+8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M45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36.83203125" style="0" customWidth="1"/>
    <col min="2" max="6" width="14.83203125" style="0" customWidth="1"/>
    <col min="7" max="7" width="10.83203125" style="203" customWidth="1"/>
    <col min="8" max="8" width="39" style="203" bestFit="1" customWidth="1"/>
    <col min="9" max="9" width="7" style="203" bestFit="1" customWidth="1"/>
    <col min="10" max="10" width="8.5" style="203" bestFit="1" customWidth="1"/>
    <col min="11" max="11" width="39" style="203" bestFit="1" customWidth="1"/>
    <col min="12" max="12" width="9.33203125" style="203" bestFit="1" customWidth="1"/>
    <col min="13" max="14" width="8.16015625" style="203" bestFit="1" customWidth="1"/>
  </cols>
  <sheetData>
    <row r="1" spans="1:14" s="2" customFormat="1" ht="60" customHeight="1">
      <c r="A1" s="277" t="s">
        <v>137</v>
      </c>
      <c r="B1" s="278"/>
      <c r="C1" s="278"/>
      <c r="D1" s="278"/>
      <c r="E1" s="199"/>
      <c r="F1" s="199"/>
      <c r="G1" s="258" t="s">
        <v>162</v>
      </c>
      <c r="H1" s="258" t="s">
        <v>155</v>
      </c>
      <c r="I1" s="258" t="s">
        <v>156</v>
      </c>
      <c r="J1" s="253"/>
      <c r="K1" s="258" t="s">
        <v>162</v>
      </c>
      <c r="L1" s="258" t="s">
        <v>155</v>
      </c>
      <c r="M1" s="258" t="s">
        <v>156</v>
      </c>
      <c r="N1" s="253"/>
    </row>
    <row r="2" spans="1:14" s="5" customFormat="1" ht="39.75" customHeight="1">
      <c r="A2" s="245" t="s">
        <v>215</v>
      </c>
      <c r="B2" s="275" t="s">
        <v>129</v>
      </c>
      <c r="C2" s="275"/>
      <c r="D2" s="275"/>
      <c r="E2" s="200"/>
      <c r="F2" s="200"/>
      <c r="G2" s="259" t="s">
        <v>163</v>
      </c>
      <c r="H2" s="260">
        <v>720</v>
      </c>
      <c r="I2" s="260">
        <v>727</v>
      </c>
      <c r="J2" s="210">
        <f>H2+I2</f>
        <v>1447</v>
      </c>
      <c r="K2" s="259" t="s">
        <v>163</v>
      </c>
      <c r="L2" s="260">
        <v>9182</v>
      </c>
      <c r="M2" s="260">
        <v>8748</v>
      </c>
      <c r="N2" s="210">
        <f>L2+M2</f>
        <v>17930</v>
      </c>
    </row>
    <row r="3" spans="1:14" s="5" customFormat="1" ht="19.5" customHeight="1">
      <c r="A3" s="93"/>
      <c r="B3" s="98" t="s">
        <v>0</v>
      </c>
      <c r="C3" s="98" t="s">
        <v>1</v>
      </c>
      <c r="D3" s="98" t="s">
        <v>2</v>
      </c>
      <c r="E3" s="201"/>
      <c r="F3" s="201"/>
      <c r="G3" s="259" t="s">
        <v>164</v>
      </c>
      <c r="H3" s="260">
        <v>561</v>
      </c>
      <c r="I3" s="260">
        <v>466</v>
      </c>
      <c r="J3" s="210">
        <f aca="true" t="shared" si="0" ref="J3:J35">H3+I3</f>
        <v>1027</v>
      </c>
      <c r="K3" s="259" t="s">
        <v>164</v>
      </c>
      <c r="L3" s="260">
        <v>6722</v>
      </c>
      <c r="M3" s="260">
        <v>6399</v>
      </c>
      <c r="N3" s="210">
        <f aca="true" t="shared" si="1" ref="N3:N35">L3+M3</f>
        <v>13121</v>
      </c>
    </row>
    <row r="4" spans="1:14" s="13" customFormat="1" ht="15" customHeight="1">
      <c r="A4" s="11" t="s">
        <v>6</v>
      </c>
      <c r="B4" s="136">
        <f>J35/N35*100</f>
        <v>8.292416158206247</v>
      </c>
      <c r="C4" s="136">
        <f>H35/L35*100</f>
        <v>9.227585945063497</v>
      </c>
      <c r="D4" s="136">
        <f>I35/M35*100</f>
        <v>7.364193198394044</v>
      </c>
      <c r="E4" s="202"/>
      <c r="F4" s="202"/>
      <c r="G4" s="259" t="s">
        <v>165</v>
      </c>
      <c r="H4" s="260">
        <v>210</v>
      </c>
      <c r="I4" s="260">
        <v>234</v>
      </c>
      <c r="J4" s="210">
        <f t="shared" si="0"/>
        <v>444</v>
      </c>
      <c r="K4" s="259" t="s">
        <v>165</v>
      </c>
      <c r="L4" s="260">
        <v>3794</v>
      </c>
      <c r="M4" s="260">
        <v>3357</v>
      </c>
      <c r="N4" s="210">
        <f t="shared" si="1"/>
        <v>7151</v>
      </c>
    </row>
    <row r="5" spans="1:39" ht="15" customHeight="1">
      <c r="A5" s="14" t="s">
        <v>94</v>
      </c>
      <c r="B5" s="99">
        <f aca="true" t="shared" si="2" ref="B5:B37">J2/N2*100</f>
        <v>8.070273284997212</v>
      </c>
      <c r="C5" s="99">
        <f>H2/L2*100</f>
        <v>7.841428882596384</v>
      </c>
      <c r="D5" s="99">
        <f>I2/M2*100</f>
        <v>8.310470964791952</v>
      </c>
      <c r="E5" s="99"/>
      <c r="F5" s="99"/>
      <c r="G5" s="259" t="s">
        <v>166</v>
      </c>
      <c r="H5" s="260">
        <v>619</v>
      </c>
      <c r="I5" s="260">
        <v>526</v>
      </c>
      <c r="J5" s="210">
        <f t="shared" si="0"/>
        <v>1145</v>
      </c>
      <c r="K5" s="259" t="s">
        <v>166</v>
      </c>
      <c r="L5" s="260">
        <v>6675</v>
      </c>
      <c r="M5" s="260">
        <v>6030</v>
      </c>
      <c r="N5" s="210">
        <f t="shared" si="1"/>
        <v>12705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</row>
    <row r="6" spans="1:14" ht="15" customHeight="1">
      <c r="A6" s="14" t="s">
        <v>95</v>
      </c>
      <c r="B6" s="99">
        <f t="shared" si="2"/>
        <v>7.827147321088332</v>
      </c>
      <c r="C6" s="99">
        <f aca="true" t="shared" si="3" ref="C6:C37">H3/L3*100</f>
        <v>8.34573043736983</v>
      </c>
      <c r="D6" s="99">
        <f aca="true" t="shared" si="4" ref="D6:D37">I3/M3*100</f>
        <v>7.282387873105173</v>
      </c>
      <c r="E6" s="99"/>
      <c r="F6" s="99"/>
      <c r="G6" s="259" t="s">
        <v>167</v>
      </c>
      <c r="H6" s="260">
        <v>1816</v>
      </c>
      <c r="I6" s="260">
        <v>1061</v>
      </c>
      <c r="J6" s="210">
        <f t="shared" si="0"/>
        <v>2877</v>
      </c>
      <c r="K6" s="259" t="s">
        <v>167</v>
      </c>
      <c r="L6" s="260">
        <v>17276</v>
      </c>
      <c r="M6" s="260">
        <v>16085</v>
      </c>
      <c r="N6" s="210">
        <f t="shared" si="1"/>
        <v>33361</v>
      </c>
    </row>
    <row r="7" spans="1:14" ht="15" customHeight="1">
      <c r="A7" s="14" t="s">
        <v>96</v>
      </c>
      <c r="B7" s="99">
        <f t="shared" si="2"/>
        <v>6.208921829114809</v>
      </c>
      <c r="C7" s="99">
        <f t="shared" si="3"/>
        <v>5.535055350553505</v>
      </c>
      <c r="D7" s="99">
        <f t="shared" si="4"/>
        <v>6.970509383378016</v>
      </c>
      <c r="E7" s="99"/>
      <c r="F7" s="99"/>
      <c r="G7" s="259" t="s">
        <v>168</v>
      </c>
      <c r="H7" s="260">
        <v>2244</v>
      </c>
      <c r="I7" s="260">
        <v>1925</v>
      </c>
      <c r="J7" s="210">
        <f t="shared" si="0"/>
        <v>4169</v>
      </c>
      <c r="K7" s="259" t="s">
        <v>168</v>
      </c>
      <c r="L7" s="260">
        <v>31370</v>
      </c>
      <c r="M7" s="260">
        <v>32064</v>
      </c>
      <c r="N7" s="210">
        <f t="shared" si="1"/>
        <v>63434</v>
      </c>
    </row>
    <row r="8" spans="1:14" ht="15" customHeight="1">
      <c r="A8" s="14" t="s">
        <v>97</v>
      </c>
      <c r="B8" s="99">
        <f t="shared" si="2"/>
        <v>9.012199921290831</v>
      </c>
      <c r="C8" s="99">
        <f t="shared" si="3"/>
        <v>9.273408239700375</v>
      </c>
      <c r="D8" s="99">
        <f t="shared" si="4"/>
        <v>8.723051409618574</v>
      </c>
      <c r="E8" s="99"/>
      <c r="F8" s="99"/>
      <c r="G8" s="259" t="s">
        <v>169</v>
      </c>
      <c r="H8" s="260">
        <v>824</v>
      </c>
      <c r="I8" s="260">
        <v>647</v>
      </c>
      <c r="J8" s="210">
        <f t="shared" si="0"/>
        <v>1471</v>
      </c>
      <c r="K8" s="259" t="s">
        <v>169</v>
      </c>
      <c r="L8" s="260">
        <v>11697</v>
      </c>
      <c r="M8" s="260">
        <v>11714</v>
      </c>
      <c r="N8" s="210">
        <f t="shared" si="1"/>
        <v>23411</v>
      </c>
    </row>
    <row r="9" spans="1:14" ht="22.5" customHeight="1">
      <c r="A9" s="17" t="s">
        <v>98</v>
      </c>
      <c r="B9" s="99">
        <f t="shared" si="2"/>
        <v>8.623842210964899</v>
      </c>
      <c r="C9" s="99">
        <f t="shared" si="3"/>
        <v>10.511692521416995</v>
      </c>
      <c r="D9" s="99">
        <f t="shared" si="4"/>
        <v>6.596207646875972</v>
      </c>
      <c r="E9" s="99"/>
      <c r="F9" s="99"/>
      <c r="G9" s="259" t="s">
        <v>170</v>
      </c>
      <c r="H9" s="260">
        <v>1300</v>
      </c>
      <c r="I9" s="260">
        <v>730</v>
      </c>
      <c r="J9" s="210">
        <f t="shared" si="0"/>
        <v>2030</v>
      </c>
      <c r="K9" s="259" t="s">
        <v>170</v>
      </c>
      <c r="L9" s="260">
        <v>11812</v>
      </c>
      <c r="M9" s="260">
        <v>11124</v>
      </c>
      <c r="N9" s="210">
        <f t="shared" si="1"/>
        <v>22936</v>
      </c>
    </row>
    <row r="10" spans="1:14" ht="15" customHeight="1">
      <c r="A10" s="17" t="s">
        <v>99</v>
      </c>
      <c r="B10" s="99">
        <f t="shared" si="2"/>
        <v>6.572185263423401</v>
      </c>
      <c r="C10" s="99">
        <f t="shared" si="3"/>
        <v>7.153331208160663</v>
      </c>
      <c r="D10" s="99">
        <f t="shared" si="4"/>
        <v>6.003617764471058</v>
      </c>
      <c r="E10" s="99"/>
      <c r="F10" s="99"/>
      <c r="G10" s="259" t="s">
        <v>171</v>
      </c>
      <c r="H10" s="260">
        <v>1035</v>
      </c>
      <c r="I10" s="260">
        <v>465</v>
      </c>
      <c r="J10" s="210">
        <f t="shared" si="0"/>
        <v>1500</v>
      </c>
      <c r="K10" s="259" t="s">
        <v>171</v>
      </c>
      <c r="L10" s="260">
        <v>9702</v>
      </c>
      <c r="M10" s="260">
        <v>9096</v>
      </c>
      <c r="N10" s="210">
        <f t="shared" si="1"/>
        <v>18798</v>
      </c>
    </row>
    <row r="11" spans="1:14" ht="15" customHeight="1">
      <c r="A11" s="17" t="s">
        <v>100</v>
      </c>
      <c r="B11" s="99">
        <f t="shared" si="2"/>
        <v>6.283371064884029</v>
      </c>
      <c r="C11" s="99">
        <f t="shared" si="3"/>
        <v>7.044541335385142</v>
      </c>
      <c r="D11" s="99">
        <f t="shared" si="4"/>
        <v>5.523305446474304</v>
      </c>
      <c r="E11" s="99"/>
      <c r="F11" s="99"/>
      <c r="G11" s="259" t="s">
        <v>172</v>
      </c>
      <c r="H11" s="260">
        <v>562</v>
      </c>
      <c r="I11" s="260">
        <v>407</v>
      </c>
      <c r="J11" s="210">
        <f t="shared" si="0"/>
        <v>969</v>
      </c>
      <c r="K11" s="259" t="s">
        <v>172</v>
      </c>
      <c r="L11" s="260">
        <v>10757</v>
      </c>
      <c r="M11" s="260">
        <v>10072</v>
      </c>
      <c r="N11" s="210">
        <f t="shared" si="1"/>
        <v>20829</v>
      </c>
    </row>
    <row r="12" spans="1:14" ht="15" customHeight="1">
      <c r="A12" s="17" t="s">
        <v>101</v>
      </c>
      <c r="B12" s="99">
        <f t="shared" si="2"/>
        <v>8.850715033135682</v>
      </c>
      <c r="C12" s="99">
        <f t="shared" si="3"/>
        <v>11.005756857433118</v>
      </c>
      <c r="D12" s="99">
        <f t="shared" si="4"/>
        <v>6.562387630348796</v>
      </c>
      <c r="E12" s="99"/>
      <c r="F12" s="99"/>
      <c r="G12" s="259" t="s">
        <v>173</v>
      </c>
      <c r="H12" s="260">
        <v>1592</v>
      </c>
      <c r="I12" s="260">
        <v>798</v>
      </c>
      <c r="J12" s="210">
        <f t="shared" si="0"/>
        <v>2390</v>
      </c>
      <c r="K12" s="259" t="s">
        <v>173</v>
      </c>
      <c r="L12" s="260">
        <v>12210</v>
      </c>
      <c r="M12" s="260">
        <v>11236</v>
      </c>
      <c r="N12" s="210">
        <f t="shared" si="1"/>
        <v>23446</v>
      </c>
    </row>
    <row r="13" spans="1:14" ht="15" customHeight="1">
      <c r="A13" s="17" t="s">
        <v>102</v>
      </c>
      <c r="B13" s="99">
        <f t="shared" si="2"/>
        <v>7.979572294924991</v>
      </c>
      <c r="C13" s="99">
        <f t="shared" si="3"/>
        <v>10.667903525046382</v>
      </c>
      <c r="D13" s="99">
        <f t="shared" si="4"/>
        <v>5.112137203166227</v>
      </c>
      <c r="E13" s="99"/>
      <c r="F13" s="99"/>
      <c r="G13" s="259" t="s">
        <v>174</v>
      </c>
      <c r="H13" s="260">
        <v>359</v>
      </c>
      <c r="I13" s="260">
        <v>320</v>
      </c>
      <c r="J13" s="210">
        <f t="shared" si="0"/>
        <v>679</v>
      </c>
      <c r="K13" s="259" t="s">
        <v>174</v>
      </c>
      <c r="L13" s="260">
        <v>7181</v>
      </c>
      <c r="M13" s="260">
        <v>7286</v>
      </c>
      <c r="N13" s="210">
        <f t="shared" si="1"/>
        <v>14467</v>
      </c>
    </row>
    <row r="14" spans="1:14" ht="22.5" customHeight="1">
      <c r="A14" s="17" t="s">
        <v>103</v>
      </c>
      <c r="B14" s="99">
        <f t="shared" si="2"/>
        <v>4.652167650871381</v>
      </c>
      <c r="C14" s="99">
        <f t="shared" si="3"/>
        <v>5.224504973505624</v>
      </c>
      <c r="D14" s="99">
        <f t="shared" si="4"/>
        <v>4.040905480540111</v>
      </c>
      <c r="E14" s="99"/>
      <c r="F14" s="99"/>
      <c r="G14" s="259" t="s">
        <v>175</v>
      </c>
      <c r="H14" s="260">
        <v>643</v>
      </c>
      <c r="I14" s="260">
        <v>371</v>
      </c>
      <c r="J14" s="210">
        <f t="shared" si="0"/>
        <v>1014</v>
      </c>
      <c r="K14" s="259" t="s">
        <v>175</v>
      </c>
      <c r="L14" s="260">
        <v>7478</v>
      </c>
      <c r="M14" s="260">
        <v>6982</v>
      </c>
      <c r="N14" s="210">
        <f t="shared" si="1"/>
        <v>14460</v>
      </c>
    </row>
    <row r="15" spans="1:14" ht="15" customHeight="1">
      <c r="A15" s="17" t="s">
        <v>104</v>
      </c>
      <c r="B15" s="99">
        <f t="shared" si="2"/>
        <v>10.193636441183997</v>
      </c>
      <c r="C15" s="99">
        <f t="shared" si="3"/>
        <v>13.038493038493037</v>
      </c>
      <c r="D15" s="99">
        <f t="shared" si="4"/>
        <v>7.102171591313635</v>
      </c>
      <c r="E15" s="99"/>
      <c r="F15" s="99"/>
      <c r="G15" s="259" t="s">
        <v>176</v>
      </c>
      <c r="H15" s="260">
        <v>219</v>
      </c>
      <c r="I15" s="260">
        <v>155</v>
      </c>
      <c r="J15" s="210">
        <f t="shared" si="0"/>
        <v>374</v>
      </c>
      <c r="K15" s="259" t="s">
        <v>176</v>
      </c>
      <c r="L15" s="260">
        <v>4010</v>
      </c>
      <c r="M15" s="260">
        <v>3823</v>
      </c>
      <c r="N15" s="210">
        <f t="shared" si="1"/>
        <v>7833</v>
      </c>
    </row>
    <row r="16" spans="1:14" ht="15" customHeight="1">
      <c r="A16" s="17" t="s">
        <v>105</v>
      </c>
      <c r="B16" s="99">
        <f t="shared" si="2"/>
        <v>4.6934402433123665</v>
      </c>
      <c r="C16" s="99">
        <f t="shared" si="3"/>
        <v>4.999303718145105</v>
      </c>
      <c r="D16" s="99">
        <f t="shared" si="4"/>
        <v>4.391984628053802</v>
      </c>
      <c r="E16" s="99"/>
      <c r="F16" s="99"/>
      <c r="G16" s="259" t="s">
        <v>177</v>
      </c>
      <c r="H16" s="260">
        <v>828</v>
      </c>
      <c r="I16" s="260">
        <v>668</v>
      </c>
      <c r="J16" s="210">
        <f t="shared" si="0"/>
        <v>1496</v>
      </c>
      <c r="K16" s="259" t="s">
        <v>177</v>
      </c>
      <c r="L16" s="260">
        <v>12423</v>
      </c>
      <c r="M16" s="260">
        <v>11931</v>
      </c>
      <c r="N16" s="210">
        <f t="shared" si="1"/>
        <v>24354</v>
      </c>
    </row>
    <row r="17" spans="1:14" ht="15" customHeight="1">
      <c r="A17" s="17" t="s">
        <v>106</v>
      </c>
      <c r="B17" s="99">
        <f t="shared" si="2"/>
        <v>7.012448132780083</v>
      </c>
      <c r="C17" s="99">
        <f t="shared" si="3"/>
        <v>8.598555763573149</v>
      </c>
      <c r="D17" s="99">
        <f t="shared" si="4"/>
        <v>5.313663706674306</v>
      </c>
      <c r="E17" s="99"/>
      <c r="F17" s="99"/>
      <c r="G17" s="259" t="s">
        <v>178</v>
      </c>
      <c r="H17" s="260">
        <v>2084</v>
      </c>
      <c r="I17" s="260">
        <v>1254</v>
      </c>
      <c r="J17" s="210">
        <f t="shared" si="0"/>
        <v>3338</v>
      </c>
      <c r="K17" s="259" t="s">
        <v>178</v>
      </c>
      <c r="L17" s="260">
        <v>13775</v>
      </c>
      <c r="M17" s="260">
        <v>12309</v>
      </c>
      <c r="N17" s="210">
        <f t="shared" si="1"/>
        <v>26084</v>
      </c>
    </row>
    <row r="18" spans="1:39" s="19" customFormat="1" ht="15" customHeight="1">
      <c r="A18" s="17" t="s">
        <v>107</v>
      </c>
      <c r="B18" s="99">
        <f t="shared" si="2"/>
        <v>4.774671262606919</v>
      </c>
      <c r="C18" s="99">
        <f t="shared" si="3"/>
        <v>5.4613466334164595</v>
      </c>
      <c r="D18" s="99">
        <f t="shared" si="4"/>
        <v>4.054407533350771</v>
      </c>
      <c r="E18" s="99"/>
      <c r="F18" s="99"/>
      <c r="G18" s="259" t="s">
        <v>179</v>
      </c>
      <c r="H18" s="260">
        <v>31804</v>
      </c>
      <c r="I18" s="260">
        <v>28950</v>
      </c>
      <c r="J18" s="210">
        <f t="shared" si="0"/>
        <v>60754</v>
      </c>
      <c r="K18" s="259" t="s">
        <v>179</v>
      </c>
      <c r="L18" s="260">
        <v>339448</v>
      </c>
      <c r="M18" s="260">
        <v>358084</v>
      </c>
      <c r="N18" s="210">
        <f t="shared" si="1"/>
        <v>697532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1:39" ht="22.5" customHeight="1">
      <c r="A19" s="17" t="s">
        <v>108</v>
      </c>
      <c r="B19" s="99">
        <f t="shared" si="2"/>
        <v>6.142728093947606</v>
      </c>
      <c r="C19" s="99">
        <f t="shared" si="3"/>
        <v>6.665056749577397</v>
      </c>
      <c r="D19" s="99">
        <f t="shared" si="4"/>
        <v>5.5988601123124635</v>
      </c>
      <c r="E19" s="99"/>
      <c r="F19" s="99"/>
      <c r="G19" s="259" t="s">
        <v>180</v>
      </c>
      <c r="H19" s="260">
        <v>189</v>
      </c>
      <c r="I19" s="260">
        <v>169</v>
      </c>
      <c r="J19" s="210">
        <f t="shared" si="0"/>
        <v>358</v>
      </c>
      <c r="K19" s="259" t="s">
        <v>180</v>
      </c>
      <c r="L19" s="260">
        <v>4643</v>
      </c>
      <c r="M19" s="260">
        <v>4580</v>
      </c>
      <c r="N19" s="210">
        <f t="shared" si="1"/>
        <v>9223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</row>
    <row r="20" spans="1:14" ht="15" customHeight="1">
      <c r="A20" s="17" t="s">
        <v>109</v>
      </c>
      <c r="B20" s="99">
        <f t="shared" si="2"/>
        <v>12.79711700659408</v>
      </c>
      <c r="C20" s="99">
        <f t="shared" si="3"/>
        <v>15.12885662431942</v>
      </c>
      <c r="D20" s="99">
        <f t="shared" si="4"/>
        <v>10.187667560321715</v>
      </c>
      <c r="E20" s="99"/>
      <c r="F20" s="99"/>
      <c r="G20" s="259" t="s">
        <v>181</v>
      </c>
      <c r="H20" s="260">
        <v>670</v>
      </c>
      <c r="I20" s="260">
        <v>349</v>
      </c>
      <c r="J20" s="210">
        <f t="shared" si="0"/>
        <v>1019</v>
      </c>
      <c r="K20" s="259" t="s">
        <v>181</v>
      </c>
      <c r="L20" s="260">
        <v>6773</v>
      </c>
      <c r="M20" s="260">
        <v>6468</v>
      </c>
      <c r="N20" s="210">
        <f t="shared" si="1"/>
        <v>13241</v>
      </c>
    </row>
    <row r="21" spans="1:14" ht="15" customHeight="1">
      <c r="A21" s="17" t="s">
        <v>110</v>
      </c>
      <c r="B21" s="99">
        <f t="shared" si="2"/>
        <v>8.70985130431292</v>
      </c>
      <c r="C21" s="99">
        <f t="shared" si="3"/>
        <v>9.369329028304778</v>
      </c>
      <c r="D21" s="99">
        <f t="shared" si="4"/>
        <v>8.0846952111795</v>
      </c>
      <c r="E21" s="99"/>
      <c r="F21" s="99"/>
      <c r="G21" s="259" t="s">
        <v>182</v>
      </c>
      <c r="H21" s="260">
        <v>2433</v>
      </c>
      <c r="I21" s="260">
        <v>1805</v>
      </c>
      <c r="J21" s="210">
        <f t="shared" si="0"/>
        <v>4238</v>
      </c>
      <c r="K21" s="259" t="s">
        <v>182</v>
      </c>
      <c r="L21" s="260">
        <v>20825</v>
      </c>
      <c r="M21" s="260">
        <v>20202</v>
      </c>
      <c r="N21" s="210">
        <f t="shared" si="1"/>
        <v>41027</v>
      </c>
    </row>
    <row r="22" spans="1:14" ht="15" customHeight="1">
      <c r="A22" s="17" t="s">
        <v>111</v>
      </c>
      <c r="B22" s="99">
        <f t="shared" si="2"/>
        <v>3.88160034695869</v>
      </c>
      <c r="C22" s="99">
        <f t="shared" si="3"/>
        <v>4.070643980185225</v>
      </c>
      <c r="D22" s="99">
        <f t="shared" si="4"/>
        <v>3.6899563318777293</v>
      </c>
      <c r="E22" s="99"/>
      <c r="F22" s="99"/>
      <c r="G22" s="259" t="s">
        <v>183</v>
      </c>
      <c r="H22" s="260">
        <v>1229</v>
      </c>
      <c r="I22" s="260">
        <v>503</v>
      </c>
      <c r="J22" s="210">
        <f t="shared" si="0"/>
        <v>1732</v>
      </c>
      <c r="K22" s="259" t="s">
        <v>183</v>
      </c>
      <c r="L22" s="260">
        <v>5918</v>
      </c>
      <c r="M22" s="260">
        <v>4943</v>
      </c>
      <c r="N22" s="210">
        <f t="shared" si="1"/>
        <v>10861</v>
      </c>
    </row>
    <row r="23" spans="1:14" ht="15" customHeight="1">
      <c r="A23" s="17" t="s">
        <v>112</v>
      </c>
      <c r="B23" s="99">
        <f t="shared" si="2"/>
        <v>7.695793369080885</v>
      </c>
      <c r="C23" s="99">
        <f t="shared" si="3"/>
        <v>9.892219105270929</v>
      </c>
      <c r="D23" s="99">
        <f t="shared" si="4"/>
        <v>5.395794681508967</v>
      </c>
      <c r="E23" s="99"/>
      <c r="F23" s="99"/>
      <c r="G23" s="259" t="s">
        <v>184</v>
      </c>
      <c r="H23" s="260">
        <v>89</v>
      </c>
      <c r="I23" s="260">
        <v>69</v>
      </c>
      <c r="J23" s="210">
        <f t="shared" si="0"/>
        <v>158</v>
      </c>
      <c r="K23" s="259" t="s">
        <v>184</v>
      </c>
      <c r="L23" s="260">
        <v>2736</v>
      </c>
      <c r="M23" s="260">
        <v>2485</v>
      </c>
      <c r="N23" s="210">
        <f t="shared" si="1"/>
        <v>5221</v>
      </c>
    </row>
    <row r="24" spans="1:14" ht="22.5" customHeight="1">
      <c r="A24" s="17" t="s">
        <v>113</v>
      </c>
      <c r="B24" s="99">
        <f t="shared" si="2"/>
        <v>10.32978282594389</v>
      </c>
      <c r="C24" s="99">
        <f t="shared" si="3"/>
        <v>11.683073229291717</v>
      </c>
      <c r="D24" s="99">
        <f t="shared" si="4"/>
        <v>8.934758934758936</v>
      </c>
      <c r="E24" s="99"/>
      <c r="F24" s="99"/>
      <c r="G24" s="259" t="s">
        <v>185</v>
      </c>
      <c r="H24" s="260">
        <v>231</v>
      </c>
      <c r="I24" s="260">
        <v>127</v>
      </c>
      <c r="J24" s="210">
        <f t="shared" si="0"/>
        <v>358</v>
      </c>
      <c r="K24" s="259" t="s">
        <v>185</v>
      </c>
      <c r="L24" s="260">
        <v>3665</v>
      </c>
      <c r="M24" s="260">
        <v>3611</v>
      </c>
      <c r="N24" s="210">
        <f t="shared" si="1"/>
        <v>7276</v>
      </c>
    </row>
    <row r="25" spans="1:14" ht="15" customHeight="1">
      <c r="A25" s="17" t="s">
        <v>114</v>
      </c>
      <c r="B25" s="99">
        <f t="shared" si="2"/>
        <v>15.946966209372986</v>
      </c>
      <c r="C25" s="99">
        <f t="shared" si="3"/>
        <v>20.767151064548834</v>
      </c>
      <c r="D25" s="99">
        <f t="shared" si="4"/>
        <v>10.176006473801335</v>
      </c>
      <c r="E25" s="99"/>
      <c r="F25" s="99"/>
      <c r="G25" s="259" t="s">
        <v>186</v>
      </c>
      <c r="H25" s="260">
        <v>142</v>
      </c>
      <c r="I25" s="260">
        <v>112</v>
      </c>
      <c r="J25" s="210">
        <f t="shared" si="0"/>
        <v>254</v>
      </c>
      <c r="K25" s="259" t="s">
        <v>186</v>
      </c>
      <c r="L25" s="260">
        <v>3468</v>
      </c>
      <c r="M25" s="260">
        <v>3043</v>
      </c>
      <c r="N25" s="210">
        <f t="shared" si="1"/>
        <v>6511</v>
      </c>
    </row>
    <row r="26" spans="1:14" ht="15" customHeight="1">
      <c r="A26" s="17" t="s">
        <v>115</v>
      </c>
      <c r="B26" s="99">
        <f t="shared" si="2"/>
        <v>3.0262401838728215</v>
      </c>
      <c r="C26" s="99">
        <f t="shared" si="3"/>
        <v>3.252923976608187</v>
      </c>
      <c r="D26" s="99">
        <f t="shared" si="4"/>
        <v>2.7766599597585513</v>
      </c>
      <c r="E26" s="99"/>
      <c r="F26" s="99"/>
      <c r="G26" s="259" t="s">
        <v>187</v>
      </c>
      <c r="H26" s="260">
        <v>616</v>
      </c>
      <c r="I26" s="260">
        <v>422</v>
      </c>
      <c r="J26" s="210">
        <f t="shared" si="0"/>
        <v>1038</v>
      </c>
      <c r="K26" s="259" t="s">
        <v>187</v>
      </c>
      <c r="L26" s="260">
        <v>7231</v>
      </c>
      <c r="M26" s="260">
        <v>6709</v>
      </c>
      <c r="N26" s="210">
        <f t="shared" si="1"/>
        <v>13940</v>
      </c>
    </row>
    <row r="27" spans="1:14" ht="15" customHeight="1">
      <c r="A27" s="17" t="s">
        <v>116</v>
      </c>
      <c r="B27" s="99">
        <f t="shared" si="2"/>
        <v>4.92028587135789</v>
      </c>
      <c r="C27" s="99">
        <f t="shared" si="3"/>
        <v>6.302864938608459</v>
      </c>
      <c r="D27" s="99">
        <f t="shared" si="4"/>
        <v>3.5170312932705623</v>
      </c>
      <c r="E27" s="99"/>
      <c r="F27" s="99"/>
      <c r="G27" s="259" t="s">
        <v>188</v>
      </c>
      <c r="H27" s="260">
        <v>388</v>
      </c>
      <c r="I27" s="260">
        <v>197</v>
      </c>
      <c r="J27" s="210">
        <f t="shared" si="0"/>
        <v>585</v>
      </c>
      <c r="K27" s="259" t="s">
        <v>188</v>
      </c>
      <c r="L27" s="260">
        <v>5022</v>
      </c>
      <c r="M27" s="260">
        <v>4428</v>
      </c>
      <c r="N27" s="210">
        <f t="shared" si="1"/>
        <v>9450</v>
      </c>
    </row>
    <row r="28" spans="1:14" ht="15" customHeight="1">
      <c r="A28" s="17" t="s">
        <v>117</v>
      </c>
      <c r="B28" s="99">
        <f t="shared" si="2"/>
        <v>3.9010904622945786</v>
      </c>
      <c r="C28" s="99">
        <f t="shared" si="3"/>
        <v>4.094579008073818</v>
      </c>
      <c r="D28" s="99">
        <f t="shared" si="4"/>
        <v>3.6805783766020372</v>
      </c>
      <c r="E28" s="99"/>
      <c r="F28" s="99"/>
      <c r="G28" s="259" t="s">
        <v>189</v>
      </c>
      <c r="H28" s="260">
        <v>378</v>
      </c>
      <c r="I28" s="260">
        <v>232</v>
      </c>
      <c r="J28" s="210">
        <f t="shared" si="0"/>
        <v>610</v>
      </c>
      <c r="K28" s="259" t="s">
        <v>189</v>
      </c>
      <c r="L28" s="260">
        <v>5746</v>
      </c>
      <c r="M28" s="260">
        <v>5412</v>
      </c>
      <c r="N28" s="210">
        <f t="shared" si="1"/>
        <v>11158</v>
      </c>
    </row>
    <row r="29" spans="1:14" ht="22.5" customHeight="1">
      <c r="A29" s="17" t="s">
        <v>118</v>
      </c>
      <c r="B29" s="99">
        <f t="shared" si="2"/>
        <v>7.446197991391679</v>
      </c>
      <c r="C29" s="99">
        <f t="shared" si="3"/>
        <v>8.518877057115198</v>
      </c>
      <c r="D29" s="99">
        <f t="shared" si="4"/>
        <v>6.2900581308689825</v>
      </c>
      <c r="E29" s="99"/>
      <c r="F29" s="99"/>
      <c r="G29" s="259" t="s">
        <v>190</v>
      </c>
      <c r="H29" s="260">
        <v>1682</v>
      </c>
      <c r="I29" s="260">
        <v>1205</v>
      </c>
      <c r="J29" s="210">
        <f t="shared" si="0"/>
        <v>2887</v>
      </c>
      <c r="K29" s="259" t="s">
        <v>190</v>
      </c>
      <c r="L29" s="260">
        <v>14629</v>
      </c>
      <c r="M29" s="260">
        <v>14093</v>
      </c>
      <c r="N29" s="210">
        <f t="shared" si="1"/>
        <v>28722</v>
      </c>
    </row>
    <row r="30" spans="1:14" ht="15" customHeight="1">
      <c r="A30" s="17" t="s">
        <v>119</v>
      </c>
      <c r="B30" s="99">
        <f t="shared" si="2"/>
        <v>6.190476190476191</v>
      </c>
      <c r="C30" s="99">
        <f t="shared" si="3"/>
        <v>7.726005575467941</v>
      </c>
      <c r="D30" s="99">
        <f t="shared" si="4"/>
        <v>4.448961156278229</v>
      </c>
      <c r="E30" s="99"/>
      <c r="F30" s="99"/>
      <c r="G30" s="259" t="s">
        <v>191</v>
      </c>
      <c r="H30" s="260">
        <v>1490</v>
      </c>
      <c r="I30" s="260">
        <v>1220</v>
      </c>
      <c r="J30" s="210">
        <f t="shared" si="0"/>
        <v>2710</v>
      </c>
      <c r="K30" s="259" t="s">
        <v>191</v>
      </c>
      <c r="L30" s="260">
        <v>22206</v>
      </c>
      <c r="M30" s="260">
        <v>22600</v>
      </c>
      <c r="N30" s="210">
        <f t="shared" si="1"/>
        <v>44806</v>
      </c>
    </row>
    <row r="31" spans="1:14" ht="15" customHeight="1">
      <c r="A31" s="17" t="s">
        <v>120</v>
      </c>
      <c r="B31" s="99">
        <f t="shared" si="2"/>
        <v>5.466929557268328</v>
      </c>
      <c r="C31" s="99">
        <f t="shared" si="3"/>
        <v>6.578489383919248</v>
      </c>
      <c r="D31" s="99">
        <f t="shared" si="4"/>
        <v>4.286770140428677</v>
      </c>
      <c r="E31" s="99"/>
      <c r="F31" s="99"/>
      <c r="G31" s="259" t="s">
        <v>192</v>
      </c>
      <c r="H31" s="260">
        <v>194</v>
      </c>
      <c r="I31" s="260">
        <v>108</v>
      </c>
      <c r="J31" s="210">
        <f t="shared" si="0"/>
        <v>302</v>
      </c>
      <c r="K31" s="259" t="s">
        <v>192</v>
      </c>
      <c r="L31" s="260">
        <v>2033</v>
      </c>
      <c r="M31" s="260">
        <v>1706</v>
      </c>
      <c r="N31" s="210">
        <f t="shared" si="1"/>
        <v>3739</v>
      </c>
    </row>
    <row r="32" spans="1:14" ht="15" customHeight="1">
      <c r="A32" s="17" t="s">
        <v>121</v>
      </c>
      <c r="B32" s="99">
        <f t="shared" si="2"/>
        <v>10.051528445094354</v>
      </c>
      <c r="C32" s="99">
        <f t="shared" si="3"/>
        <v>11.497710028026523</v>
      </c>
      <c r="D32" s="99">
        <f t="shared" si="4"/>
        <v>8.550344142482084</v>
      </c>
      <c r="E32" s="99"/>
      <c r="F32" s="99"/>
      <c r="G32" s="259" t="s">
        <v>193</v>
      </c>
      <c r="H32" s="260">
        <v>146</v>
      </c>
      <c r="I32" s="260">
        <v>104</v>
      </c>
      <c r="J32" s="210">
        <f t="shared" si="0"/>
        <v>250</v>
      </c>
      <c r="K32" s="259" t="s">
        <v>193</v>
      </c>
      <c r="L32" s="260">
        <v>2586</v>
      </c>
      <c r="M32" s="260">
        <v>2286</v>
      </c>
      <c r="N32" s="210">
        <f t="shared" si="1"/>
        <v>4872</v>
      </c>
    </row>
    <row r="33" spans="1:14" ht="15" customHeight="1">
      <c r="A33" s="17" t="s">
        <v>122</v>
      </c>
      <c r="B33" s="99">
        <f t="shared" si="2"/>
        <v>6.048297103066553</v>
      </c>
      <c r="C33" s="99">
        <f t="shared" si="3"/>
        <v>6.709898225704765</v>
      </c>
      <c r="D33" s="99">
        <f t="shared" si="4"/>
        <v>5.398230088495575</v>
      </c>
      <c r="E33" s="99"/>
      <c r="F33" s="99"/>
      <c r="G33" s="259" t="s">
        <v>194</v>
      </c>
      <c r="H33" s="260">
        <v>639</v>
      </c>
      <c r="I33" s="260">
        <v>350</v>
      </c>
      <c r="J33" s="210">
        <f t="shared" si="0"/>
        <v>989</v>
      </c>
      <c r="K33" s="259" t="s">
        <v>194</v>
      </c>
      <c r="L33" s="260">
        <v>4570</v>
      </c>
      <c r="M33" s="260">
        <v>3828</v>
      </c>
      <c r="N33" s="210">
        <f t="shared" si="1"/>
        <v>8398</v>
      </c>
    </row>
    <row r="34" spans="1:14" ht="22.5" customHeight="1">
      <c r="A34" s="17" t="s">
        <v>123</v>
      </c>
      <c r="B34" s="99">
        <f t="shared" si="2"/>
        <v>8.077025942765445</v>
      </c>
      <c r="C34" s="99">
        <f t="shared" si="3"/>
        <v>9.54254795868175</v>
      </c>
      <c r="D34" s="99">
        <f t="shared" si="4"/>
        <v>6.3305978898007025</v>
      </c>
      <c r="E34" s="99"/>
      <c r="F34" s="99"/>
      <c r="G34" s="259" t="s">
        <v>195</v>
      </c>
      <c r="H34" s="260">
        <v>396</v>
      </c>
      <c r="I34" s="260">
        <v>225</v>
      </c>
      <c r="J34" s="210">
        <f t="shared" si="0"/>
        <v>621</v>
      </c>
      <c r="K34" s="259" t="s">
        <v>195</v>
      </c>
      <c r="L34" s="260">
        <v>4585</v>
      </c>
      <c r="M34" s="260">
        <v>4145</v>
      </c>
      <c r="N34" s="210">
        <f t="shared" si="1"/>
        <v>8730</v>
      </c>
    </row>
    <row r="35" spans="1:14" ht="15" customHeight="1">
      <c r="A35" s="17" t="s">
        <v>124</v>
      </c>
      <c r="B35" s="99">
        <f t="shared" si="2"/>
        <v>5.1313628899835795</v>
      </c>
      <c r="C35" s="99">
        <f t="shared" si="3"/>
        <v>5.645784996133024</v>
      </c>
      <c r="D35" s="99">
        <f t="shared" si="4"/>
        <v>4.549431321084865</v>
      </c>
      <c r="E35" s="99"/>
      <c r="F35" s="99"/>
      <c r="H35" s="203">
        <f>SUM(H2:H34)</f>
        <v>58332</v>
      </c>
      <c r="I35" s="203">
        <f>SUM(I2:I34)</f>
        <v>46901</v>
      </c>
      <c r="J35" s="210">
        <f t="shared" si="0"/>
        <v>105233</v>
      </c>
      <c r="L35" s="203">
        <f>SUM(L2:L34)</f>
        <v>632148</v>
      </c>
      <c r="M35" s="203">
        <f>SUM(M2:M34)</f>
        <v>636879</v>
      </c>
      <c r="N35" s="210">
        <f t="shared" si="1"/>
        <v>1269027</v>
      </c>
    </row>
    <row r="36" spans="1:6" ht="15" customHeight="1">
      <c r="A36" s="17" t="s">
        <v>125</v>
      </c>
      <c r="B36" s="99">
        <f t="shared" si="2"/>
        <v>11.776613479399858</v>
      </c>
      <c r="C36" s="99">
        <f t="shared" si="3"/>
        <v>13.982494529540482</v>
      </c>
      <c r="D36" s="99">
        <f t="shared" si="4"/>
        <v>9.143155694879832</v>
      </c>
      <c r="E36" s="99"/>
      <c r="F36" s="99"/>
    </row>
    <row r="37" spans="1:6" ht="15" customHeight="1">
      <c r="A37" s="20" t="s">
        <v>126</v>
      </c>
      <c r="B37" s="100">
        <f t="shared" si="2"/>
        <v>7.11340206185567</v>
      </c>
      <c r="C37" s="100">
        <f t="shared" si="3"/>
        <v>8.636859323882225</v>
      </c>
      <c r="D37" s="100">
        <f t="shared" si="4"/>
        <v>5.42822677925211</v>
      </c>
      <c r="E37" s="24"/>
      <c r="F37" s="24"/>
    </row>
    <row r="38" spans="1:2" ht="16.5" customHeight="1">
      <c r="A38" s="28" t="s">
        <v>127</v>
      </c>
      <c r="B38" s="99"/>
    </row>
    <row r="39" ht="15" customHeight="1"/>
    <row r="40" ht="15" customHeight="1"/>
    <row r="41" spans="11:12" ht="15" customHeight="1">
      <c r="K41" s="209"/>
      <c r="L41" s="209"/>
    </row>
    <row r="42" spans="11:12" ht="15" customHeight="1">
      <c r="K42" s="209"/>
      <c r="L42" s="209"/>
    </row>
    <row r="43" spans="11:12" ht="15" customHeight="1">
      <c r="K43" s="209"/>
      <c r="L43" s="209"/>
    </row>
    <row r="44" spans="11:12" ht="15" customHeight="1">
      <c r="K44" s="209"/>
      <c r="L44" s="209"/>
    </row>
    <row r="45" spans="11:12" ht="15" customHeight="1">
      <c r="K45" s="209"/>
      <c r="L45" s="209"/>
    </row>
    <row r="46" ht="15" customHeight="1"/>
    <row r="47" ht="15" customHeight="1"/>
  </sheetData>
  <mergeCells count="2">
    <mergeCell ref="B2:D2"/>
    <mergeCell ref="A1:D1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2005.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8.66015625" style="0" customWidth="1"/>
    <col min="2" max="7" width="12.83203125" style="0" customWidth="1"/>
    <col min="8" max="9" width="10.83203125" style="0" customWidth="1"/>
    <col min="10" max="10" width="10.83203125" style="142" customWidth="1"/>
    <col min="11" max="11" width="7.16015625" style="142" bestFit="1" customWidth="1"/>
    <col min="12" max="12" width="7.66015625" style="142" bestFit="1" customWidth="1"/>
    <col min="13" max="13" width="6.83203125" style="142" bestFit="1" customWidth="1"/>
    <col min="14" max="15" width="12" style="142" customWidth="1"/>
  </cols>
  <sheetData>
    <row r="1" spans="1:13" s="2" customFormat="1" ht="39.75" customHeight="1">
      <c r="A1" s="266" t="s">
        <v>154</v>
      </c>
      <c r="B1" s="267"/>
      <c r="C1" s="267"/>
      <c r="D1" s="267"/>
      <c r="E1" s="267"/>
      <c r="F1" s="267"/>
      <c r="G1" s="267"/>
      <c r="J1" s="140"/>
      <c r="K1" s="140"/>
      <c r="L1" s="140"/>
      <c r="M1" s="140"/>
    </row>
    <row r="2" spans="1:10" s="5" customFormat="1" ht="36" customHeight="1">
      <c r="A2" s="245" t="s">
        <v>215</v>
      </c>
      <c r="B2" s="265" t="s">
        <v>0</v>
      </c>
      <c r="C2" s="265"/>
      <c r="D2" s="265" t="s">
        <v>1</v>
      </c>
      <c r="E2" s="265"/>
      <c r="F2" s="265" t="s">
        <v>2</v>
      </c>
      <c r="G2" s="265" t="s">
        <v>3</v>
      </c>
      <c r="H2" s="4"/>
      <c r="I2" s="4"/>
      <c r="J2" s="137"/>
    </row>
    <row r="3" spans="1:9" s="10" customFormat="1" ht="19.5" customHeight="1">
      <c r="A3" s="6"/>
      <c r="B3" s="7" t="s">
        <v>4</v>
      </c>
      <c r="C3" s="8" t="s">
        <v>5</v>
      </c>
      <c r="D3" s="7" t="s">
        <v>4</v>
      </c>
      <c r="E3" s="8" t="s">
        <v>5</v>
      </c>
      <c r="F3" s="7" t="s">
        <v>4</v>
      </c>
      <c r="G3" s="8" t="s">
        <v>5</v>
      </c>
      <c r="H3" s="9"/>
      <c r="I3" s="155"/>
    </row>
    <row r="4" spans="1:9" s="13" customFormat="1" ht="15" customHeight="1">
      <c r="A4" s="11" t="s">
        <v>6</v>
      </c>
      <c r="B4" s="12">
        <f>D4+F4</f>
        <v>34192</v>
      </c>
      <c r="C4" s="12">
        <f aca="true" t="shared" si="0" ref="C4:C23">B4/$B$4*100</f>
        <v>100</v>
      </c>
      <c r="D4" s="12">
        <f>SUM(D5:D23)</f>
        <v>17146</v>
      </c>
      <c r="E4" s="12">
        <f aca="true" t="shared" si="1" ref="E4:E23">D4/$D$4*100</f>
        <v>100</v>
      </c>
      <c r="F4" s="12">
        <f>SUM(F5:F23)</f>
        <v>17046</v>
      </c>
      <c r="G4" s="12">
        <f aca="true" t="shared" si="2" ref="G4:G23">F4/$F$4*100</f>
        <v>100</v>
      </c>
      <c r="H4"/>
      <c r="I4" s="141"/>
    </row>
    <row r="5" spans="1:15" ht="15" customHeight="1">
      <c r="A5" s="14" t="s">
        <v>7</v>
      </c>
      <c r="B5" s="15">
        <f>D5+F5</f>
        <v>371</v>
      </c>
      <c r="C5" s="16">
        <f t="shared" si="0"/>
        <v>1.0850491343004212</v>
      </c>
      <c r="D5" s="15">
        <v>195</v>
      </c>
      <c r="E5" s="16">
        <f t="shared" si="1"/>
        <v>1.1372914965589642</v>
      </c>
      <c r="F5" s="15">
        <v>176</v>
      </c>
      <c r="G5" s="16">
        <f t="shared" si="2"/>
        <v>1.0325002933239469</v>
      </c>
      <c r="I5" s="142"/>
      <c r="J5"/>
      <c r="K5"/>
      <c r="L5"/>
      <c r="M5"/>
      <c r="N5"/>
      <c r="O5"/>
    </row>
    <row r="6" spans="1:15" ht="15" customHeight="1">
      <c r="A6" s="14" t="s">
        <v>8</v>
      </c>
      <c r="B6" s="15">
        <f aca="true" t="shared" si="3" ref="B6:B23">D6+F6</f>
        <v>658</v>
      </c>
      <c r="C6" s="16">
        <f t="shared" si="0"/>
        <v>1.9244267664950865</v>
      </c>
      <c r="D6" s="15">
        <v>330</v>
      </c>
      <c r="E6" s="16">
        <f t="shared" si="1"/>
        <v>1.9246471480228626</v>
      </c>
      <c r="F6" s="15">
        <v>328</v>
      </c>
      <c r="G6" s="16">
        <f t="shared" si="2"/>
        <v>1.9242050921037195</v>
      </c>
      <c r="I6" s="142"/>
      <c r="J6"/>
      <c r="K6"/>
      <c r="L6"/>
      <c r="M6"/>
      <c r="N6"/>
      <c r="O6"/>
    </row>
    <row r="7" spans="1:15" ht="15" customHeight="1">
      <c r="A7" s="14" t="s">
        <v>9</v>
      </c>
      <c r="B7" s="15">
        <f t="shared" si="3"/>
        <v>1128</v>
      </c>
      <c r="C7" s="16">
        <f t="shared" si="0"/>
        <v>3.2990173139915773</v>
      </c>
      <c r="D7" s="15">
        <v>585</v>
      </c>
      <c r="E7" s="16">
        <f t="shared" si="1"/>
        <v>3.4118744896768924</v>
      </c>
      <c r="F7" s="15">
        <v>543</v>
      </c>
      <c r="G7" s="16">
        <f t="shared" si="2"/>
        <v>3.18549806406195</v>
      </c>
      <c r="I7" s="142"/>
      <c r="J7"/>
      <c r="K7"/>
      <c r="L7"/>
      <c r="M7"/>
      <c r="N7"/>
      <c r="O7"/>
    </row>
    <row r="8" spans="1:15" ht="15" customHeight="1">
      <c r="A8" s="14" t="s">
        <v>10</v>
      </c>
      <c r="B8" s="15">
        <f t="shared" si="3"/>
        <v>1350</v>
      </c>
      <c r="C8" s="16">
        <f t="shared" si="0"/>
        <v>3.948291998128217</v>
      </c>
      <c r="D8" s="15">
        <v>721</v>
      </c>
      <c r="E8" s="16">
        <f t="shared" si="1"/>
        <v>4.205062405225709</v>
      </c>
      <c r="F8" s="15">
        <v>629</v>
      </c>
      <c r="G8" s="16">
        <f t="shared" si="2"/>
        <v>3.690015252845243</v>
      </c>
      <c r="I8" s="142"/>
      <c r="J8"/>
      <c r="K8"/>
      <c r="L8"/>
      <c r="M8"/>
      <c r="N8"/>
      <c r="O8"/>
    </row>
    <row r="9" spans="1:15" ht="22.5" customHeight="1">
      <c r="A9" s="17" t="s">
        <v>11</v>
      </c>
      <c r="B9" s="15">
        <f t="shared" si="3"/>
        <v>1820</v>
      </c>
      <c r="C9" s="16">
        <f t="shared" si="0"/>
        <v>5.322882545624708</v>
      </c>
      <c r="D9" s="18">
        <v>965</v>
      </c>
      <c r="E9" s="16">
        <f t="shared" si="1"/>
        <v>5.628134841945643</v>
      </c>
      <c r="F9" s="18">
        <v>855</v>
      </c>
      <c r="G9" s="16">
        <f t="shared" si="2"/>
        <v>5.01583949313622</v>
      </c>
      <c r="I9" s="142"/>
      <c r="J9"/>
      <c r="K9"/>
      <c r="L9"/>
      <c r="M9"/>
      <c r="N9"/>
      <c r="O9"/>
    </row>
    <row r="10" spans="1:15" ht="15" customHeight="1">
      <c r="A10" s="17" t="s">
        <v>12</v>
      </c>
      <c r="B10" s="15">
        <f t="shared" si="3"/>
        <v>2878</v>
      </c>
      <c r="C10" s="16">
        <f t="shared" si="0"/>
        <v>8.417173607861487</v>
      </c>
      <c r="D10" s="18">
        <v>1492</v>
      </c>
      <c r="E10" s="16">
        <f t="shared" si="1"/>
        <v>8.701738014697305</v>
      </c>
      <c r="F10" s="18">
        <v>1386</v>
      </c>
      <c r="G10" s="16">
        <f t="shared" si="2"/>
        <v>8.130939809926083</v>
      </c>
      <c r="I10" s="142"/>
      <c r="J10"/>
      <c r="K10"/>
      <c r="L10"/>
      <c r="M10"/>
      <c r="N10"/>
      <c r="O10"/>
    </row>
    <row r="11" spans="1:15" ht="15" customHeight="1">
      <c r="A11" s="17" t="s">
        <v>13</v>
      </c>
      <c r="B11" s="15">
        <f t="shared" si="3"/>
        <v>3298</v>
      </c>
      <c r="C11" s="16">
        <f t="shared" si="0"/>
        <v>9.645531118390267</v>
      </c>
      <c r="D11" s="18">
        <v>1723</v>
      </c>
      <c r="E11" s="16">
        <f t="shared" si="1"/>
        <v>10.048991018313309</v>
      </c>
      <c r="F11" s="18">
        <v>1575</v>
      </c>
      <c r="G11" s="16">
        <f t="shared" si="2"/>
        <v>9.239704329461457</v>
      </c>
      <c r="I11" s="142"/>
      <c r="J11"/>
      <c r="K11"/>
      <c r="L11"/>
      <c r="M11"/>
      <c r="N11"/>
      <c r="O11"/>
    </row>
    <row r="12" spans="1:15" ht="15" customHeight="1">
      <c r="A12" s="17" t="s">
        <v>14</v>
      </c>
      <c r="B12" s="15">
        <f t="shared" si="3"/>
        <v>3385</v>
      </c>
      <c r="C12" s="16">
        <f t="shared" si="0"/>
        <v>9.899976602714085</v>
      </c>
      <c r="D12" s="18">
        <v>1745</v>
      </c>
      <c r="E12" s="16">
        <f t="shared" si="1"/>
        <v>10.1773008281815</v>
      </c>
      <c r="F12" s="18">
        <v>1640</v>
      </c>
      <c r="G12" s="16">
        <f t="shared" si="2"/>
        <v>9.621025460518597</v>
      </c>
      <c r="I12" s="142"/>
      <c r="J12"/>
      <c r="K12"/>
      <c r="L12"/>
      <c r="M12"/>
      <c r="N12"/>
      <c r="O12"/>
    </row>
    <row r="13" spans="1:15" ht="15" customHeight="1">
      <c r="A13" s="17" t="s">
        <v>15</v>
      </c>
      <c r="B13" s="15">
        <f t="shared" si="3"/>
        <v>3082</v>
      </c>
      <c r="C13" s="16">
        <f t="shared" si="0"/>
        <v>9.013804398689752</v>
      </c>
      <c r="D13" s="18">
        <v>1603</v>
      </c>
      <c r="E13" s="16">
        <f t="shared" si="1"/>
        <v>9.349119328123177</v>
      </c>
      <c r="F13" s="18">
        <v>1479</v>
      </c>
      <c r="G13" s="16">
        <f t="shared" si="2"/>
        <v>8.676522351284758</v>
      </c>
      <c r="I13" s="142"/>
      <c r="J13"/>
      <c r="K13"/>
      <c r="L13"/>
      <c r="M13"/>
      <c r="N13"/>
      <c r="O13"/>
    </row>
    <row r="14" spans="1:15" ht="22.5" customHeight="1">
      <c r="A14" s="17" t="s">
        <v>16</v>
      </c>
      <c r="B14" s="15">
        <f t="shared" si="3"/>
        <v>2914</v>
      </c>
      <c r="C14" s="16">
        <f t="shared" si="0"/>
        <v>8.52246139447824</v>
      </c>
      <c r="D14" s="18">
        <v>1515</v>
      </c>
      <c r="E14" s="16">
        <f t="shared" si="1"/>
        <v>8.835880088650413</v>
      </c>
      <c r="F14" s="18">
        <v>1399</v>
      </c>
      <c r="G14" s="16">
        <f t="shared" si="2"/>
        <v>8.207204036137512</v>
      </c>
      <c r="I14" s="142"/>
      <c r="J14"/>
      <c r="K14"/>
      <c r="L14"/>
      <c r="M14"/>
      <c r="N14"/>
      <c r="O14"/>
    </row>
    <row r="15" spans="1:15" ht="15" customHeight="1">
      <c r="A15" s="17" t="s">
        <v>17</v>
      </c>
      <c r="B15" s="15">
        <f t="shared" si="3"/>
        <v>2486</v>
      </c>
      <c r="C15" s="16">
        <f t="shared" si="0"/>
        <v>7.270706598034628</v>
      </c>
      <c r="D15" s="18">
        <v>1304</v>
      </c>
      <c r="E15" s="16">
        <f t="shared" si="1"/>
        <v>7.605272366732765</v>
      </c>
      <c r="F15" s="18">
        <v>1182</v>
      </c>
      <c r="G15" s="16">
        <f t="shared" si="2"/>
        <v>6.934178106300598</v>
      </c>
      <c r="I15" s="142"/>
      <c r="J15"/>
      <c r="K15"/>
      <c r="L15"/>
      <c r="M15"/>
      <c r="N15"/>
      <c r="O15"/>
    </row>
    <row r="16" spans="1:15" ht="15" customHeight="1">
      <c r="A16" s="17" t="s">
        <v>18</v>
      </c>
      <c r="B16" s="15">
        <f t="shared" si="3"/>
        <v>2190</v>
      </c>
      <c r="C16" s="16">
        <f t="shared" si="0"/>
        <v>6.405007019185774</v>
      </c>
      <c r="D16" s="18">
        <v>1057</v>
      </c>
      <c r="E16" s="16">
        <f t="shared" si="1"/>
        <v>6.164703137758078</v>
      </c>
      <c r="F16" s="18">
        <v>1133</v>
      </c>
      <c r="G16" s="16">
        <f t="shared" si="2"/>
        <v>6.6467206382729085</v>
      </c>
      <c r="I16" s="142"/>
      <c r="J16"/>
      <c r="K16"/>
      <c r="L16"/>
      <c r="M16"/>
      <c r="N16"/>
      <c r="O16"/>
    </row>
    <row r="17" spans="1:15" ht="15" customHeight="1">
      <c r="A17" s="17" t="s">
        <v>19</v>
      </c>
      <c r="B17" s="15">
        <f t="shared" si="3"/>
        <v>1812</v>
      </c>
      <c r="C17" s="16">
        <f t="shared" si="0"/>
        <v>5.299485259709873</v>
      </c>
      <c r="D17" s="18">
        <v>873</v>
      </c>
      <c r="E17" s="16">
        <f t="shared" si="1"/>
        <v>5.091566546133209</v>
      </c>
      <c r="F17" s="18">
        <v>939</v>
      </c>
      <c r="G17" s="16">
        <f t="shared" si="2"/>
        <v>5.508623724040831</v>
      </c>
      <c r="I17" s="142"/>
      <c r="J17"/>
      <c r="K17"/>
      <c r="L17"/>
      <c r="M17"/>
      <c r="N17"/>
      <c r="O17"/>
    </row>
    <row r="18" spans="1:9" s="19" customFormat="1" ht="15" customHeight="1">
      <c r="A18" s="17" t="s">
        <v>20</v>
      </c>
      <c r="B18" s="15">
        <f t="shared" si="3"/>
        <v>1893</v>
      </c>
      <c r="C18" s="16">
        <f t="shared" si="0"/>
        <v>5.536382779597567</v>
      </c>
      <c r="D18" s="18">
        <v>915</v>
      </c>
      <c r="E18" s="16">
        <f t="shared" si="1"/>
        <v>5.3365216376997555</v>
      </c>
      <c r="F18" s="18">
        <v>978</v>
      </c>
      <c r="G18" s="16">
        <f t="shared" si="2"/>
        <v>5.737416402675114</v>
      </c>
      <c r="H18"/>
      <c r="I18" s="143"/>
    </row>
    <row r="19" spans="1:15" ht="22.5" customHeight="1">
      <c r="A19" t="s">
        <v>21</v>
      </c>
      <c r="B19" s="15">
        <f t="shared" si="3"/>
        <v>1827</v>
      </c>
      <c r="C19" s="16">
        <f t="shared" si="0"/>
        <v>5.343355170800187</v>
      </c>
      <c r="D19" s="18">
        <v>865</v>
      </c>
      <c r="E19" s="16">
        <f t="shared" si="1"/>
        <v>5.044908433453867</v>
      </c>
      <c r="F19" s="18">
        <v>962</v>
      </c>
      <c r="G19" s="16">
        <f t="shared" si="2"/>
        <v>5.643552739645664</v>
      </c>
      <c r="I19" s="142"/>
      <c r="J19"/>
      <c r="K19"/>
      <c r="L19"/>
      <c r="M19"/>
      <c r="N19"/>
      <c r="O19"/>
    </row>
    <row r="20" spans="1:15" ht="15" customHeight="1">
      <c r="A20" t="s">
        <v>22</v>
      </c>
      <c r="B20" s="15">
        <f t="shared" si="3"/>
        <v>1485</v>
      </c>
      <c r="C20" s="16">
        <f t="shared" si="0"/>
        <v>4.343121197941039</v>
      </c>
      <c r="D20" s="18">
        <v>640</v>
      </c>
      <c r="E20" s="16">
        <f t="shared" si="1"/>
        <v>3.7326490143473694</v>
      </c>
      <c r="F20" s="18">
        <v>845</v>
      </c>
      <c r="G20" s="16">
        <f t="shared" si="2"/>
        <v>4.9571747037428135</v>
      </c>
      <c r="I20" s="142"/>
      <c r="J20"/>
      <c r="K20"/>
      <c r="L20"/>
      <c r="M20"/>
      <c r="N20"/>
      <c r="O20"/>
    </row>
    <row r="21" spans="1:15" ht="15" customHeight="1">
      <c r="A21" t="s">
        <v>23</v>
      </c>
      <c r="B21" s="15">
        <f t="shared" si="3"/>
        <v>963</v>
      </c>
      <c r="C21" s="16">
        <f t="shared" si="0"/>
        <v>2.816448291998128</v>
      </c>
      <c r="D21" s="18">
        <v>416</v>
      </c>
      <c r="E21" s="16">
        <f t="shared" si="1"/>
        <v>2.4262218593257905</v>
      </c>
      <c r="F21" s="18">
        <v>547</v>
      </c>
      <c r="G21" s="16">
        <f t="shared" si="2"/>
        <v>3.2089639798193126</v>
      </c>
      <c r="I21" s="142"/>
      <c r="J21"/>
      <c r="K21"/>
      <c r="L21"/>
      <c r="M21"/>
      <c r="N21"/>
      <c r="O21"/>
    </row>
    <row r="22" spans="1:15" ht="15" customHeight="1">
      <c r="A22" t="s">
        <v>24</v>
      </c>
      <c r="B22" s="15">
        <f t="shared" si="3"/>
        <v>429</v>
      </c>
      <c r="C22" s="16">
        <f t="shared" si="0"/>
        <v>1.2546794571829667</v>
      </c>
      <c r="D22" s="18">
        <v>137</v>
      </c>
      <c r="E22" s="16">
        <f t="shared" si="1"/>
        <v>0.7990201796337338</v>
      </c>
      <c r="F22" s="18">
        <v>292</v>
      </c>
      <c r="G22" s="16">
        <f t="shared" si="2"/>
        <v>1.7130118502874576</v>
      </c>
      <c r="I22" s="142"/>
      <c r="J22"/>
      <c r="K22"/>
      <c r="L22"/>
      <c r="M22"/>
      <c r="N22"/>
      <c r="O22"/>
    </row>
    <row r="23" spans="1:15" ht="15" customHeight="1">
      <c r="A23" s="20" t="s">
        <v>25</v>
      </c>
      <c r="B23" s="21">
        <f t="shared" si="3"/>
        <v>223</v>
      </c>
      <c r="C23" s="22">
        <f t="shared" si="0"/>
        <v>0.6521993448759944</v>
      </c>
      <c r="D23" s="21">
        <v>65</v>
      </c>
      <c r="E23" s="22">
        <f t="shared" si="1"/>
        <v>0.3790971655196547</v>
      </c>
      <c r="F23" s="21">
        <v>158</v>
      </c>
      <c r="G23" s="22">
        <f t="shared" si="2"/>
        <v>0.9269036724158161</v>
      </c>
      <c r="I23" s="156"/>
      <c r="J23" s="156"/>
      <c r="N23"/>
      <c r="O23"/>
    </row>
    <row r="24" spans="2:5" ht="30" customHeight="1">
      <c r="B24" s="17"/>
      <c r="C24" s="17"/>
      <c r="D24" s="17"/>
      <c r="E24" s="17"/>
    </row>
    <row r="25" spans="11:13" ht="15" customHeight="1">
      <c r="K25" s="143"/>
      <c r="L25" s="143" t="s">
        <v>1</v>
      </c>
      <c r="M25" s="143" t="s">
        <v>2</v>
      </c>
    </row>
    <row r="26" spans="11:14" ht="15" customHeight="1">
      <c r="K26" s="145" t="s">
        <v>7</v>
      </c>
      <c r="L26" s="150">
        <f aca="true" t="shared" si="4" ref="L26:L44">-$D5</f>
        <v>-195</v>
      </c>
      <c r="M26" s="150">
        <f aca="true" t="shared" si="5" ref="M26:M44">$F5</f>
        <v>176</v>
      </c>
      <c r="N26" s="144"/>
    </row>
    <row r="27" spans="11:14" ht="15" customHeight="1">
      <c r="K27" s="145" t="s">
        <v>8</v>
      </c>
      <c r="L27" s="150">
        <f t="shared" si="4"/>
        <v>-330</v>
      </c>
      <c r="M27" s="150">
        <f t="shared" si="5"/>
        <v>328</v>
      </c>
      <c r="N27" s="144"/>
    </row>
    <row r="28" spans="11:14" ht="15" customHeight="1">
      <c r="K28" s="145" t="s">
        <v>9</v>
      </c>
      <c r="L28" s="150">
        <f t="shared" si="4"/>
        <v>-585</v>
      </c>
      <c r="M28" s="150">
        <f t="shared" si="5"/>
        <v>543</v>
      </c>
      <c r="N28" s="144"/>
    </row>
    <row r="29" spans="11:14" ht="15" customHeight="1">
      <c r="K29" s="145" t="s">
        <v>10</v>
      </c>
      <c r="L29" s="150">
        <f t="shared" si="4"/>
        <v>-721</v>
      </c>
      <c r="M29" s="150">
        <f t="shared" si="5"/>
        <v>629</v>
      </c>
      <c r="N29" s="144"/>
    </row>
    <row r="30" spans="11:14" ht="15" customHeight="1">
      <c r="K30" s="145" t="s">
        <v>11</v>
      </c>
      <c r="L30" s="150">
        <f t="shared" si="4"/>
        <v>-965</v>
      </c>
      <c r="M30" s="150">
        <f t="shared" si="5"/>
        <v>855</v>
      </c>
      <c r="N30" s="144"/>
    </row>
    <row r="31" spans="11:14" ht="15" customHeight="1">
      <c r="K31" s="147" t="s">
        <v>12</v>
      </c>
      <c r="L31" s="150">
        <f t="shared" si="4"/>
        <v>-1492</v>
      </c>
      <c r="M31" s="150">
        <f t="shared" si="5"/>
        <v>1386</v>
      </c>
      <c r="N31" s="144"/>
    </row>
    <row r="32" spans="11:14" ht="15" customHeight="1">
      <c r="K32" s="147" t="s">
        <v>13</v>
      </c>
      <c r="L32" s="150">
        <f t="shared" si="4"/>
        <v>-1723</v>
      </c>
      <c r="M32" s="150">
        <f t="shared" si="5"/>
        <v>1575</v>
      </c>
      <c r="N32" s="144"/>
    </row>
    <row r="33" spans="11:14" ht="15" customHeight="1">
      <c r="K33" s="147" t="s">
        <v>14</v>
      </c>
      <c r="L33" s="150">
        <f t="shared" si="4"/>
        <v>-1745</v>
      </c>
      <c r="M33" s="150">
        <f t="shared" si="5"/>
        <v>1640</v>
      </c>
      <c r="N33" s="144"/>
    </row>
    <row r="34" spans="11:14" ht="15" customHeight="1">
      <c r="K34" s="147" t="s">
        <v>15</v>
      </c>
      <c r="L34" s="150">
        <f t="shared" si="4"/>
        <v>-1603</v>
      </c>
      <c r="M34" s="150">
        <f t="shared" si="5"/>
        <v>1479</v>
      </c>
      <c r="N34" s="144"/>
    </row>
    <row r="35" spans="11:14" ht="15" customHeight="1">
      <c r="K35" s="147" t="s">
        <v>16</v>
      </c>
      <c r="L35" s="150">
        <f t="shared" si="4"/>
        <v>-1515</v>
      </c>
      <c r="M35" s="150">
        <f t="shared" si="5"/>
        <v>1399</v>
      </c>
      <c r="N35" s="144"/>
    </row>
    <row r="36" spans="8:14" ht="15" customHeight="1">
      <c r="H36" s="17"/>
      <c r="I36" s="17"/>
      <c r="J36" s="217"/>
      <c r="K36" s="147" t="s">
        <v>17</v>
      </c>
      <c r="L36" s="218">
        <f t="shared" si="4"/>
        <v>-1304</v>
      </c>
      <c r="M36" s="150">
        <f t="shared" si="5"/>
        <v>1182</v>
      </c>
      <c r="N36" s="144"/>
    </row>
    <row r="37" spans="8:14" ht="15" customHeight="1">
      <c r="H37" s="17"/>
      <c r="I37" s="17"/>
      <c r="J37" s="217"/>
      <c r="K37" s="147" t="s">
        <v>18</v>
      </c>
      <c r="L37" s="218">
        <f t="shared" si="4"/>
        <v>-1057</v>
      </c>
      <c r="M37" s="150">
        <f t="shared" si="5"/>
        <v>1133</v>
      </c>
      <c r="N37" s="144"/>
    </row>
    <row r="38" spans="8:14" ht="15" customHeight="1">
      <c r="H38" s="17"/>
      <c r="I38" s="17"/>
      <c r="J38" s="217"/>
      <c r="K38" s="147" t="s">
        <v>19</v>
      </c>
      <c r="L38" s="218">
        <f t="shared" si="4"/>
        <v>-873</v>
      </c>
      <c r="M38" s="150">
        <f t="shared" si="5"/>
        <v>939</v>
      </c>
      <c r="N38" s="144"/>
    </row>
    <row r="39" spans="8:14" ht="15" customHeight="1">
      <c r="H39" s="17"/>
      <c r="I39" s="17"/>
      <c r="J39" s="217"/>
      <c r="K39" s="147" t="s">
        <v>20</v>
      </c>
      <c r="L39" s="218">
        <f t="shared" si="4"/>
        <v>-915</v>
      </c>
      <c r="M39" s="150">
        <f t="shared" si="5"/>
        <v>978</v>
      </c>
      <c r="N39" s="144"/>
    </row>
    <row r="40" spans="8:14" ht="15" customHeight="1">
      <c r="H40" s="17"/>
      <c r="I40" s="17"/>
      <c r="J40" s="217"/>
      <c r="K40" s="147" t="s">
        <v>21</v>
      </c>
      <c r="L40" s="218">
        <f t="shared" si="4"/>
        <v>-865</v>
      </c>
      <c r="M40" s="150">
        <f t="shared" si="5"/>
        <v>962</v>
      </c>
      <c r="N40" s="144"/>
    </row>
    <row r="41" spans="8:14" ht="15" customHeight="1">
      <c r="H41" s="17"/>
      <c r="I41" s="17"/>
      <c r="J41" s="217"/>
      <c r="K41" s="147" t="s">
        <v>22</v>
      </c>
      <c r="L41" s="218">
        <f t="shared" si="4"/>
        <v>-640</v>
      </c>
      <c r="M41" s="150">
        <f t="shared" si="5"/>
        <v>845</v>
      </c>
      <c r="N41" s="144"/>
    </row>
    <row r="42" spans="8:14" ht="15" customHeight="1">
      <c r="H42" s="17"/>
      <c r="I42" s="17"/>
      <c r="J42" s="217"/>
      <c r="K42" s="147" t="s">
        <v>23</v>
      </c>
      <c r="L42" s="218">
        <f t="shared" si="4"/>
        <v>-416</v>
      </c>
      <c r="M42" s="150">
        <f t="shared" si="5"/>
        <v>547</v>
      </c>
      <c r="N42" s="144"/>
    </row>
    <row r="43" spans="8:14" ht="15" customHeight="1">
      <c r="H43" s="17"/>
      <c r="I43" s="17"/>
      <c r="J43" s="217"/>
      <c r="K43" s="147" t="s">
        <v>24</v>
      </c>
      <c r="L43" s="218">
        <f t="shared" si="4"/>
        <v>-137</v>
      </c>
      <c r="M43" s="150">
        <f t="shared" si="5"/>
        <v>292</v>
      </c>
      <c r="N43" s="144"/>
    </row>
    <row r="44" spans="8:13" ht="11.25">
      <c r="H44" s="17"/>
      <c r="I44" s="17"/>
      <c r="J44" s="217"/>
      <c r="K44" s="148" t="s">
        <v>25</v>
      </c>
      <c r="L44" s="218">
        <f t="shared" si="4"/>
        <v>-65</v>
      </c>
      <c r="M44" s="150">
        <f t="shared" si="5"/>
        <v>158</v>
      </c>
    </row>
    <row r="45" spans="8:13" ht="11.25">
      <c r="H45" s="17"/>
      <c r="I45" s="17"/>
      <c r="J45" s="217"/>
      <c r="K45" s="147"/>
      <c r="L45" s="147"/>
      <c r="M45" s="143"/>
    </row>
  </sheetData>
  <mergeCells count="4">
    <mergeCell ref="F2:G2"/>
    <mergeCell ref="A1:G1"/>
    <mergeCell ref="B2:C2"/>
    <mergeCell ref="D2:E2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&amp;L&amp;9&amp;P+8&amp;R&amp;"Times New Roman,Normal"&amp;7Residentes en Aragon nacidos fuera de la Comunidad Autónoma. Padrón 2005.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59"/>
  <sheetViews>
    <sheetView zoomScaleSheetLayoutView="100" workbookViewId="0" topLeftCell="A1">
      <selection activeCell="A3" sqref="A3"/>
    </sheetView>
  </sheetViews>
  <sheetFormatPr defaultColWidth="12" defaultRowHeight="11.25"/>
  <cols>
    <col min="1" max="1" width="37" style="0" customWidth="1"/>
    <col min="2" max="7" width="11.83203125" style="0" customWidth="1"/>
    <col min="8" max="8" width="10.83203125" style="0" customWidth="1"/>
    <col min="9" max="9" width="10.33203125" style="0" bestFit="1" customWidth="1"/>
  </cols>
  <sheetData>
    <row r="1" spans="1:7" s="2" customFormat="1" ht="39.75" customHeight="1">
      <c r="A1" s="268" t="s">
        <v>136</v>
      </c>
      <c r="B1" s="269"/>
      <c r="C1" s="269"/>
      <c r="D1" s="269"/>
      <c r="E1" s="269"/>
      <c r="F1" s="269"/>
      <c r="G1" s="269"/>
    </row>
    <row r="2" spans="1:8" s="32" customFormat="1" ht="18" customHeight="1">
      <c r="A2" s="9" t="s">
        <v>26</v>
      </c>
      <c r="B2" s="1"/>
      <c r="C2" s="1"/>
      <c r="D2" s="1"/>
      <c r="E2" s="1"/>
      <c r="F2" s="1"/>
      <c r="G2" s="1"/>
      <c r="H2" s="31"/>
    </row>
    <row r="3" spans="1:8" s="5" customFormat="1" ht="36" customHeight="1">
      <c r="A3" s="245" t="s">
        <v>215</v>
      </c>
      <c r="B3" s="265" t="s">
        <v>0</v>
      </c>
      <c r="C3" s="265"/>
      <c r="D3" s="265" t="s">
        <v>1</v>
      </c>
      <c r="E3" s="265"/>
      <c r="F3" s="265" t="s">
        <v>2</v>
      </c>
      <c r="G3" s="265" t="s">
        <v>3</v>
      </c>
      <c r="H3" s="4"/>
    </row>
    <row r="4" spans="1:8" s="10" customFormat="1" ht="19.5" customHeight="1">
      <c r="A4" s="6"/>
      <c r="B4" s="59" t="s">
        <v>4</v>
      </c>
      <c r="C4" s="60" t="s">
        <v>5</v>
      </c>
      <c r="D4" s="61" t="s">
        <v>4</v>
      </c>
      <c r="E4" s="60" t="s">
        <v>5</v>
      </c>
      <c r="F4" s="61" t="s">
        <v>4</v>
      </c>
      <c r="G4" s="60" t="s">
        <v>5</v>
      </c>
      <c r="H4" s="9"/>
    </row>
    <row r="5" spans="1:8" s="103" customFormat="1" ht="19.5" customHeight="1">
      <c r="A5" s="11" t="s">
        <v>6</v>
      </c>
      <c r="B5" s="101">
        <f>D5+F5</f>
        <v>105233</v>
      </c>
      <c r="C5" s="101">
        <f aca="true" t="shared" si="0" ref="C5:C38">B5/B$5*100</f>
        <v>100</v>
      </c>
      <c r="D5" s="101">
        <f>SUM(D6:D38)</f>
        <v>58332</v>
      </c>
      <c r="E5" s="101">
        <f aca="true" t="shared" si="1" ref="E5:E38">D5/D$5*100</f>
        <v>100</v>
      </c>
      <c r="F5" s="101">
        <f>SUM(F6:F38)</f>
        <v>46901</v>
      </c>
      <c r="G5" s="101">
        <f aca="true" t="shared" si="2" ref="G5:G38">F5/F$5*100</f>
        <v>100</v>
      </c>
      <c r="H5" s="102"/>
    </row>
    <row r="6" spans="1:8" s="13" customFormat="1" ht="15" customHeight="1">
      <c r="A6" s="104" t="s">
        <v>94</v>
      </c>
      <c r="B6" s="105">
        <f>D6+F6</f>
        <v>1447</v>
      </c>
      <c r="C6" s="106">
        <f t="shared" si="0"/>
        <v>1.3750439500917013</v>
      </c>
      <c r="D6" s="105">
        <v>720</v>
      </c>
      <c r="E6" s="107">
        <f t="shared" si="1"/>
        <v>1.2343139271754784</v>
      </c>
      <c r="F6" s="105">
        <v>727</v>
      </c>
      <c r="G6" s="107">
        <f t="shared" si="2"/>
        <v>1.5500735591991641</v>
      </c>
      <c r="H6" s="108"/>
    </row>
    <row r="7" spans="1:8" ht="15" customHeight="1">
      <c r="A7" s="104" t="s">
        <v>95</v>
      </c>
      <c r="B7" s="105">
        <f aca="true" t="shared" si="3" ref="B7:B38">D7+F7</f>
        <v>1027</v>
      </c>
      <c r="C7" s="106">
        <f t="shared" si="0"/>
        <v>0.9759296038314977</v>
      </c>
      <c r="D7" s="105">
        <v>561</v>
      </c>
      <c r="E7" s="107">
        <f t="shared" si="1"/>
        <v>0.9617362682575601</v>
      </c>
      <c r="F7" s="105">
        <v>466</v>
      </c>
      <c r="G7" s="107">
        <f t="shared" si="2"/>
        <v>0.9935822263917614</v>
      </c>
      <c r="H7" s="108"/>
    </row>
    <row r="8" spans="1:8" ht="15" customHeight="1">
      <c r="A8" s="104" t="s">
        <v>96</v>
      </c>
      <c r="B8" s="105">
        <f t="shared" si="3"/>
        <v>444</v>
      </c>
      <c r="C8" s="106">
        <f t="shared" si="0"/>
        <v>0.4219208803322152</v>
      </c>
      <c r="D8" s="105">
        <v>210</v>
      </c>
      <c r="E8" s="107">
        <f t="shared" si="1"/>
        <v>0.3600082287595145</v>
      </c>
      <c r="F8" s="105">
        <v>234</v>
      </c>
      <c r="G8" s="107">
        <f t="shared" si="2"/>
        <v>0.4989232638962922</v>
      </c>
      <c r="H8" s="108"/>
    </row>
    <row r="9" spans="1:8" ht="15" customHeight="1">
      <c r="A9" s="104" t="s">
        <v>97</v>
      </c>
      <c r="B9" s="105">
        <f t="shared" si="3"/>
        <v>1145</v>
      </c>
      <c r="C9" s="106">
        <f t="shared" si="0"/>
        <v>1.0880617296855548</v>
      </c>
      <c r="D9" s="105">
        <v>619</v>
      </c>
      <c r="E9" s="107">
        <f t="shared" si="1"/>
        <v>1.0611671123911404</v>
      </c>
      <c r="F9" s="105">
        <v>526</v>
      </c>
      <c r="G9" s="107">
        <f t="shared" si="2"/>
        <v>1.1215112684164517</v>
      </c>
      <c r="H9" s="108"/>
    </row>
    <row r="10" spans="1:8" ht="15" customHeight="1">
      <c r="A10" s="104" t="s">
        <v>98</v>
      </c>
      <c r="B10" s="105">
        <f t="shared" si="3"/>
        <v>2877</v>
      </c>
      <c r="C10" s="106">
        <f t="shared" si="0"/>
        <v>2.7339332718823943</v>
      </c>
      <c r="D10" s="105">
        <v>1816</v>
      </c>
      <c r="E10" s="107">
        <f t="shared" si="1"/>
        <v>3.113214016320373</v>
      </c>
      <c r="F10" s="105">
        <v>1061</v>
      </c>
      <c r="G10" s="107">
        <f t="shared" si="2"/>
        <v>2.2622118931366066</v>
      </c>
      <c r="H10" s="108"/>
    </row>
    <row r="11" spans="1:8" s="109" customFormat="1" ht="19.5" customHeight="1">
      <c r="A11" s="74" t="s">
        <v>99</v>
      </c>
      <c r="B11" s="105">
        <f t="shared" si="3"/>
        <v>4169</v>
      </c>
      <c r="C11" s="107">
        <f t="shared" si="0"/>
        <v>3.9616850227590206</v>
      </c>
      <c r="D11" s="105">
        <v>2244</v>
      </c>
      <c r="E11" s="107">
        <f t="shared" si="1"/>
        <v>3.8469450730302404</v>
      </c>
      <c r="F11" s="105">
        <v>1925</v>
      </c>
      <c r="G11" s="107">
        <f t="shared" si="2"/>
        <v>4.104390098292147</v>
      </c>
      <c r="H11" s="105"/>
    </row>
    <row r="12" spans="1:8" s="13" customFormat="1" ht="15" customHeight="1">
      <c r="A12" s="104" t="s">
        <v>100</v>
      </c>
      <c r="B12" s="105">
        <f t="shared" si="3"/>
        <v>1471</v>
      </c>
      <c r="C12" s="106">
        <f t="shared" si="0"/>
        <v>1.397850484163713</v>
      </c>
      <c r="D12" s="105">
        <v>824</v>
      </c>
      <c r="E12" s="107">
        <f t="shared" si="1"/>
        <v>1.4126037166563807</v>
      </c>
      <c r="F12" s="105">
        <v>647</v>
      </c>
      <c r="G12" s="107">
        <f t="shared" si="2"/>
        <v>1.3795015031662436</v>
      </c>
      <c r="H12" s="108"/>
    </row>
    <row r="13" spans="1:8" ht="15" customHeight="1">
      <c r="A13" s="104" t="s">
        <v>101</v>
      </c>
      <c r="B13" s="105">
        <f t="shared" si="3"/>
        <v>2030</v>
      </c>
      <c r="C13" s="106">
        <f t="shared" si="0"/>
        <v>1.9290526735909839</v>
      </c>
      <c r="D13" s="105">
        <v>1300</v>
      </c>
      <c r="E13" s="107">
        <f t="shared" si="1"/>
        <v>2.2286223685112803</v>
      </c>
      <c r="F13" s="105">
        <v>730</v>
      </c>
      <c r="G13" s="107">
        <f t="shared" si="2"/>
        <v>1.5564700113003986</v>
      </c>
      <c r="H13" s="108"/>
    </row>
    <row r="14" spans="1:8" ht="15" customHeight="1">
      <c r="A14" s="104" t="s">
        <v>102</v>
      </c>
      <c r="B14" s="105">
        <f t="shared" si="3"/>
        <v>1500</v>
      </c>
      <c r="C14" s="106">
        <f t="shared" si="0"/>
        <v>1.4254083795007269</v>
      </c>
      <c r="D14" s="105">
        <v>1035</v>
      </c>
      <c r="E14" s="107">
        <f t="shared" si="1"/>
        <v>1.7743262703147502</v>
      </c>
      <c r="F14" s="105">
        <v>465</v>
      </c>
      <c r="G14" s="107">
        <f t="shared" si="2"/>
        <v>0.9914500756913499</v>
      </c>
      <c r="H14" s="108"/>
    </row>
    <row r="15" spans="1:8" ht="15" customHeight="1">
      <c r="A15" s="104" t="s">
        <v>103</v>
      </c>
      <c r="B15" s="105">
        <f t="shared" si="3"/>
        <v>969</v>
      </c>
      <c r="C15" s="106">
        <f t="shared" si="0"/>
        <v>0.9208138131574697</v>
      </c>
      <c r="D15" s="105">
        <v>562</v>
      </c>
      <c r="E15" s="107">
        <f t="shared" si="1"/>
        <v>0.963450593156415</v>
      </c>
      <c r="F15" s="105">
        <v>407</v>
      </c>
      <c r="G15" s="107">
        <f t="shared" si="2"/>
        <v>0.8677853350674826</v>
      </c>
      <c r="H15" s="108"/>
    </row>
    <row r="16" spans="1:8" ht="15" customHeight="1">
      <c r="A16" s="104" t="s">
        <v>104</v>
      </c>
      <c r="B16" s="105">
        <f t="shared" si="3"/>
        <v>2390</v>
      </c>
      <c r="C16" s="106">
        <f t="shared" si="0"/>
        <v>2.2711506846711584</v>
      </c>
      <c r="D16" s="105">
        <v>1592</v>
      </c>
      <c r="E16" s="107">
        <f t="shared" si="1"/>
        <v>2.729205238976891</v>
      </c>
      <c r="F16" s="105">
        <v>798</v>
      </c>
      <c r="G16" s="107">
        <f t="shared" si="2"/>
        <v>1.701456258928381</v>
      </c>
      <c r="H16" s="108"/>
    </row>
    <row r="17" spans="1:8" s="109" customFormat="1" ht="19.5" customHeight="1">
      <c r="A17" s="74" t="s">
        <v>105</v>
      </c>
      <c r="B17" s="105">
        <f t="shared" si="3"/>
        <v>679</v>
      </c>
      <c r="C17" s="107">
        <f t="shared" si="0"/>
        <v>0.6452348597873291</v>
      </c>
      <c r="D17" s="105">
        <v>359</v>
      </c>
      <c r="E17" s="107">
        <f t="shared" si="1"/>
        <v>0.6154426386888843</v>
      </c>
      <c r="F17" s="105">
        <v>320</v>
      </c>
      <c r="G17" s="107">
        <f t="shared" si="2"/>
        <v>0.6822882241316817</v>
      </c>
      <c r="H17" s="105"/>
    </row>
    <row r="18" spans="1:8" s="13" customFormat="1" ht="15" customHeight="1">
      <c r="A18" s="104" t="s">
        <v>106</v>
      </c>
      <c r="B18" s="105">
        <f t="shared" si="3"/>
        <v>1014</v>
      </c>
      <c r="C18" s="106">
        <f t="shared" si="0"/>
        <v>0.9635760645424916</v>
      </c>
      <c r="D18" s="105">
        <v>643</v>
      </c>
      <c r="E18" s="107">
        <f t="shared" si="1"/>
        <v>1.1023109099636563</v>
      </c>
      <c r="F18" s="105">
        <v>371</v>
      </c>
      <c r="G18" s="107">
        <f t="shared" si="2"/>
        <v>0.7910279098526685</v>
      </c>
      <c r="H18" s="108"/>
    </row>
    <row r="19" spans="1:8" ht="15" customHeight="1">
      <c r="A19" s="104" t="s">
        <v>107</v>
      </c>
      <c r="B19" s="105">
        <f t="shared" si="3"/>
        <v>374</v>
      </c>
      <c r="C19" s="106">
        <f t="shared" si="0"/>
        <v>0.35540182262218123</v>
      </c>
      <c r="D19" s="105">
        <v>219</v>
      </c>
      <c r="E19" s="107">
        <f t="shared" si="1"/>
        <v>0.375437152849208</v>
      </c>
      <c r="F19" s="105">
        <v>155</v>
      </c>
      <c r="G19" s="107">
        <f t="shared" si="2"/>
        <v>0.3304833585637833</v>
      </c>
      <c r="H19" s="108"/>
    </row>
    <row r="20" spans="1:8" ht="15" customHeight="1">
      <c r="A20" s="104" t="s">
        <v>108</v>
      </c>
      <c r="B20" s="105">
        <f t="shared" si="3"/>
        <v>1496</v>
      </c>
      <c r="C20" s="106">
        <f t="shared" si="0"/>
        <v>1.421607290488725</v>
      </c>
      <c r="D20" s="105">
        <v>828</v>
      </c>
      <c r="E20" s="107">
        <f t="shared" si="1"/>
        <v>1.4194610162518</v>
      </c>
      <c r="F20" s="105">
        <v>668</v>
      </c>
      <c r="G20" s="107">
        <f t="shared" si="2"/>
        <v>1.4242766678748855</v>
      </c>
      <c r="H20" s="108"/>
    </row>
    <row r="21" spans="1:8" ht="15" customHeight="1">
      <c r="A21" s="104" t="s">
        <v>109</v>
      </c>
      <c r="B21" s="105">
        <f t="shared" si="3"/>
        <v>3338</v>
      </c>
      <c r="C21" s="106">
        <f t="shared" si="0"/>
        <v>3.172008780515618</v>
      </c>
      <c r="D21" s="105">
        <v>2084</v>
      </c>
      <c r="E21" s="107">
        <f t="shared" si="1"/>
        <v>3.5726530892134676</v>
      </c>
      <c r="F21" s="105">
        <v>1254</v>
      </c>
      <c r="G21" s="107">
        <f t="shared" si="2"/>
        <v>2.6737169783160275</v>
      </c>
      <c r="H21" s="108"/>
    </row>
    <row r="22" spans="1:8" ht="15" customHeight="1">
      <c r="A22" s="104" t="s">
        <v>110</v>
      </c>
      <c r="B22" s="105">
        <f t="shared" si="3"/>
        <v>60754</v>
      </c>
      <c r="C22" s="106">
        <f t="shared" si="0"/>
        <v>57.73284045879144</v>
      </c>
      <c r="D22" s="105">
        <v>31804</v>
      </c>
      <c r="E22" s="107">
        <f t="shared" si="1"/>
        <v>54.52238908317904</v>
      </c>
      <c r="F22" s="105">
        <v>28950</v>
      </c>
      <c r="G22" s="107">
        <f t="shared" si="2"/>
        <v>61.72576277691307</v>
      </c>
      <c r="H22" s="108"/>
    </row>
    <row r="23" spans="1:8" s="109" customFormat="1" ht="19.5" customHeight="1">
      <c r="A23" s="74" t="s">
        <v>111</v>
      </c>
      <c r="B23" s="105">
        <f t="shared" si="3"/>
        <v>358</v>
      </c>
      <c r="C23" s="107">
        <f t="shared" si="0"/>
        <v>0.3401974665741735</v>
      </c>
      <c r="D23" s="105">
        <v>189</v>
      </c>
      <c r="E23" s="107">
        <f t="shared" si="1"/>
        <v>0.3240074058835631</v>
      </c>
      <c r="F23" s="105">
        <v>169</v>
      </c>
      <c r="G23" s="107">
        <f t="shared" si="2"/>
        <v>0.3603334683695444</v>
      </c>
      <c r="H23" s="105"/>
    </row>
    <row r="24" spans="1:8" s="13" customFormat="1" ht="15" customHeight="1">
      <c r="A24" s="104" t="s">
        <v>112</v>
      </c>
      <c r="B24" s="105">
        <f t="shared" si="3"/>
        <v>1019</v>
      </c>
      <c r="C24" s="106">
        <f t="shared" si="0"/>
        <v>0.9683274258074939</v>
      </c>
      <c r="D24" s="105">
        <v>670</v>
      </c>
      <c r="E24" s="107">
        <f t="shared" si="1"/>
        <v>1.1485976822327368</v>
      </c>
      <c r="F24" s="105">
        <v>349</v>
      </c>
      <c r="G24" s="107">
        <f t="shared" si="2"/>
        <v>0.7441205944436152</v>
      </c>
      <c r="H24" s="108"/>
    </row>
    <row r="25" spans="1:8" ht="15" customHeight="1">
      <c r="A25" s="104" t="s">
        <v>113</v>
      </c>
      <c r="B25" s="105">
        <f t="shared" si="3"/>
        <v>4238</v>
      </c>
      <c r="C25" s="106">
        <f t="shared" si="0"/>
        <v>4.027253808216054</v>
      </c>
      <c r="D25" s="105">
        <v>2433</v>
      </c>
      <c r="E25" s="107">
        <f t="shared" si="1"/>
        <v>4.1709524789138035</v>
      </c>
      <c r="F25" s="105">
        <v>1805</v>
      </c>
      <c r="G25" s="107">
        <f t="shared" si="2"/>
        <v>3.848532014242766</v>
      </c>
      <c r="H25" s="108"/>
    </row>
    <row r="26" spans="1:8" ht="15" customHeight="1">
      <c r="A26" s="104" t="s">
        <v>114</v>
      </c>
      <c r="B26" s="105">
        <f t="shared" si="3"/>
        <v>1732</v>
      </c>
      <c r="C26" s="106">
        <f t="shared" si="0"/>
        <v>1.6458715421968393</v>
      </c>
      <c r="D26" s="105">
        <v>1229</v>
      </c>
      <c r="E26" s="107">
        <f t="shared" si="1"/>
        <v>2.1069053006925875</v>
      </c>
      <c r="F26" s="105">
        <v>503</v>
      </c>
      <c r="G26" s="107">
        <f t="shared" si="2"/>
        <v>1.072471802306987</v>
      </c>
      <c r="H26" s="108"/>
    </row>
    <row r="27" spans="1:8" ht="15" customHeight="1">
      <c r="A27" s="104" t="s">
        <v>115</v>
      </c>
      <c r="B27" s="105">
        <f t="shared" si="3"/>
        <v>158</v>
      </c>
      <c r="C27" s="106">
        <f t="shared" si="0"/>
        <v>0.1501430159740766</v>
      </c>
      <c r="D27" s="105">
        <v>89</v>
      </c>
      <c r="E27" s="107">
        <f t="shared" si="1"/>
        <v>0.15257491599807996</v>
      </c>
      <c r="F27" s="105">
        <v>69</v>
      </c>
      <c r="G27" s="107">
        <f t="shared" si="2"/>
        <v>0.14711839832839385</v>
      </c>
      <c r="H27" s="108"/>
    </row>
    <row r="28" spans="1:8" ht="15" customHeight="1">
      <c r="A28" s="104" t="s">
        <v>116</v>
      </c>
      <c r="B28" s="105">
        <f t="shared" si="3"/>
        <v>358</v>
      </c>
      <c r="C28" s="106">
        <f t="shared" si="0"/>
        <v>0.3401974665741735</v>
      </c>
      <c r="D28" s="105">
        <v>231</v>
      </c>
      <c r="E28" s="107">
        <f t="shared" si="1"/>
        <v>0.39600905163546596</v>
      </c>
      <c r="F28" s="105">
        <v>127</v>
      </c>
      <c r="G28" s="107">
        <f t="shared" si="2"/>
        <v>0.27078313895226114</v>
      </c>
      <c r="H28" s="108"/>
    </row>
    <row r="29" spans="1:8" s="109" customFormat="1" ht="19.5" customHeight="1">
      <c r="A29" s="74" t="s">
        <v>117</v>
      </c>
      <c r="B29" s="105">
        <f t="shared" si="3"/>
        <v>254</v>
      </c>
      <c r="C29" s="107">
        <f t="shared" si="0"/>
        <v>0.2413691522621231</v>
      </c>
      <c r="D29" s="105">
        <v>142</v>
      </c>
      <c r="E29" s="107">
        <f t="shared" si="1"/>
        <v>0.243434135637386</v>
      </c>
      <c r="F29" s="105">
        <v>112</v>
      </c>
      <c r="G29" s="107">
        <f t="shared" si="2"/>
        <v>0.23880087844608855</v>
      </c>
      <c r="H29" s="105"/>
    </row>
    <row r="30" spans="1:8" s="13" customFormat="1" ht="15" customHeight="1">
      <c r="A30" s="104" t="s">
        <v>118</v>
      </c>
      <c r="B30" s="105">
        <f t="shared" si="3"/>
        <v>1038</v>
      </c>
      <c r="C30" s="106">
        <f t="shared" si="0"/>
        <v>0.986382598614503</v>
      </c>
      <c r="D30" s="105">
        <v>616</v>
      </c>
      <c r="E30" s="107">
        <f t="shared" si="1"/>
        <v>1.0560241376945758</v>
      </c>
      <c r="F30" s="105">
        <v>422</v>
      </c>
      <c r="G30" s="107">
        <f t="shared" si="2"/>
        <v>0.899767595573655</v>
      </c>
      <c r="H30" s="108"/>
    </row>
    <row r="31" spans="1:8" ht="15" customHeight="1">
      <c r="A31" s="104" t="s">
        <v>119</v>
      </c>
      <c r="B31" s="105">
        <f t="shared" si="3"/>
        <v>585</v>
      </c>
      <c r="C31" s="106">
        <f t="shared" si="0"/>
        <v>0.5559092680052835</v>
      </c>
      <c r="D31" s="105">
        <v>388</v>
      </c>
      <c r="E31" s="107">
        <f t="shared" si="1"/>
        <v>0.6651580607556744</v>
      </c>
      <c r="F31" s="105">
        <v>197</v>
      </c>
      <c r="G31" s="107">
        <f t="shared" si="2"/>
        <v>0.4200336879810665</v>
      </c>
      <c r="H31" s="108"/>
    </row>
    <row r="32" spans="1:8" ht="15" customHeight="1">
      <c r="A32" s="104" t="s">
        <v>120</v>
      </c>
      <c r="B32" s="105">
        <f t="shared" si="3"/>
        <v>610</v>
      </c>
      <c r="C32" s="106">
        <f t="shared" si="0"/>
        <v>0.5796660743302956</v>
      </c>
      <c r="D32" s="105">
        <v>378</v>
      </c>
      <c r="E32" s="107">
        <f t="shared" si="1"/>
        <v>0.6480148117671262</v>
      </c>
      <c r="F32" s="105">
        <v>232</v>
      </c>
      <c r="G32" s="107">
        <f t="shared" si="2"/>
        <v>0.49465896249546915</v>
      </c>
      <c r="H32" s="108"/>
    </row>
    <row r="33" spans="1:8" ht="15" customHeight="1">
      <c r="A33" s="104" t="s">
        <v>121</v>
      </c>
      <c r="B33" s="105">
        <f t="shared" si="3"/>
        <v>2887</v>
      </c>
      <c r="C33" s="106">
        <f t="shared" si="0"/>
        <v>2.7434359944123994</v>
      </c>
      <c r="D33" s="105">
        <v>1682</v>
      </c>
      <c r="E33" s="107">
        <f t="shared" si="1"/>
        <v>2.883494479873826</v>
      </c>
      <c r="F33" s="105">
        <v>1205</v>
      </c>
      <c r="G33" s="107">
        <f t="shared" si="2"/>
        <v>2.5692415939958635</v>
      </c>
      <c r="H33" s="108"/>
    </row>
    <row r="34" spans="1:8" ht="15" customHeight="1">
      <c r="A34" s="104" t="s">
        <v>122</v>
      </c>
      <c r="B34" s="105">
        <f t="shared" si="3"/>
        <v>2710</v>
      </c>
      <c r="C34" s="106">
        <f t="shared" si="0"/>
        <v>2.575237805631313</v>
      </c>
      <c r="D34" s="105">
        <v>1490</v>
      </c>
      <c r="E34" s="107">
        <f t="shared" si="1"/>
        <v>2.554344099293698</v>
      </c>
      <c r="F34" s="105">
        <v>1220</v>
      </c>
      <c r="G34" s="107">
        <f t="shared" si="2"/>
        <v>2.6012238545020363</v>
      </c>
      <c r="H34" s="108"/>
    </row>
    <row r="35" spans="1:8" s="109" customFormat="1" ht="19.5" customHeight="1">
      <c r="A35" s="74" t="s">
        <v>123</v>
      </c>
      <c r="B35" s="105">
        <f t="shared" si="3"/>
        <v>302</v>
      </c>
      <c r="C35" s="107">
        <f t="shared" si="0"/>
        <v>0.28698222040614635</v>
      </c>
      <c r="D35" s="105">
        <v>194</v>
      </c>
      <c r="E35" s="107">
        <f t="shared" si="1"/>
        <v>0.3325790303778372</v>
      </c>
      <c r="F35" s="105">
        <v>108</v>
      </c>
      <c r="G35" s="107">
        <f t="shared" si="2"/>
        <v>0.23027227564444255</v>
      </c>
      <c r="H35" s="105"/>
    </row>
    <row r="36" spans="1:12" s="13" customFormat="1" ht="15" customHeight="1">
      <c r="A36" s="104" t="s">
        <v>124</v>
      </c>
      <c r="B36" s="105">
        <f t="shared" si="3"/>
        <v>250</v>
      </c>
      <c r="C36" s="106">
        <f t="shared" si="0"/>
        <v>0.23756806325012117</v>
      </c>
      <c r="D36" s="105">
        <v>146</v>
      </c>
      <c r="E36" s="107">
        <f t="shared" si="1"/>
        <v>0.25029143523280534</v>
      </c>
      <c r="F36" s="105">
        <v>104</v>
      </c>
      <c r="G36" s="107">
        <f t="shared" si="2"/>
        <v>0.22174367284279653</v>
      </c>
      <c r="H36" s="105"/>
      <c r="I36" s="139"/>
      <c r="J36" s="139"/>
      <c r="K36" s="139"/>
      <c r="L36" s="139"/>
    </row>
    <row r="37" spans="1:12" ht="15" customHeight="1">
      <c r="A37" s="104" t="s">
        <v>125</v>
      </c>
      <c r="B37" s="105">
        <f t="shared" si="3"/>
        <v>989</v>
      </c>
      <c r="C37" s="106">
        <f t="shared" si="0"/>
        <v>0.9398192582174792</v>
      </c>
      <c r="D37" s="105">
        <v>639</v>
      </c>
      <c r="E37" s="107">
        <f t="shared" si="1"/>
        <v>1.0954536103682369</v>
      </c>
      <c r="F37" s="105">
        <v>350</v>
      </c>
      <c r="G37" s="107">
        <f t="shared" si="2"/>
        <v>0.7462527451440268</v>
      </c>
      <c r="H37" s="105"/>
      <c r="I37" s="17"/>
      <c r="J37" s="17"/>
      <c r="K37" s="17"/>
      <c r="L37" s="17"/>
    </row>
    <row r="38" spans="1:12" ht="15" customHeight="1">
      <c r="A38" s="110" t="s">
        <v>126</v>
      </c>
      <c r="B38" s="111">
        <f t="shared" si="3"/>
        <v>621</v>
      </c>
      <c r="C38" s="112">
        <f t="shared" si="0"/>
        <v>0.590119069113301</v>
      </c>
      <c r="D38" s="111">
        <v>396</v>
      </c>
      <c r="E38" s="112">
        <f t="shared" si="1"/>
        <v>0.678872659946513</v>
      </c>
      <c r="F38" s="111">
        <v>225</v>
      </c>
      <c r="G38" s="112">
        <f t="shared" si="2"/>
        <v>0.47973390759258866</v>
      </c>
      <c r="H38" s="105"/>
      <c r="I38" s="17"/>
      <c r="J38" s="17"/>
      <c r="K38" s="17"/>
      <c r="L38" s="17"/>
    </row>
    <row r="39" spans="1:12" s="103" customFormat="1" ht="19.5" customHeight="1">
      <c r="A39" s="28" t="s">
        <v>127</v>
      </c>
      <c r="B39" s="113"/>
      <c r="C39" s="113"/>
      <c r="D39" s="113"/>
      <c r="E39" s="113"/>
      <c r="F39" s="113"/>
      <c r="G39" s="113"/>
      <c r="H39" s="113"/>
      <c r="I39" s="109"/>
      <c r="J39" s="109"/>
      <c r="K39" s="109"/>
      <c r="L39" s="109"/>
    </row>
    <row r="40" spans="1:12" s="13" customFormat="1" ht="15" customHeight="1">
      <c r="A40" s="115"/>
      <c r="B40" s="116"/>
      <c r="C40" s="117"/>
      <c r="D40" s="118"/>
      <c r="E40" s="118"/>
      <c r="F40" s="118"/>
      <c r="G40" s="118"/>
      <c r="H40" s="118"/>
      <c r="I40" s="139"/>
      <c r="J40" s="139"/>
      <c r="K40" s="139"/>
      <c r="L40" s="139"/>
    </row>
    <row r="41" spans="4:12" ht="15" customHeight="1">
      <c r="D41" s="23"/>
      <c r="F41" s="23"/>
      <c r="G41" s="54"/>
      <c r="H41" s="17"/>
      <c r="I41" s="17"/>
      <c r="J41" s="17"/>
      <c r="K41" s="17"/>
      <c r="L41" s="17"/>
    </row>
    <row r="42" spans="1:12" ht="15" customHeight="1">
      <c r="A42" s="17"/>
      <c r="B42" s="38"/>
      <c r="C42" s="24"/>
      <c r="D42" s="38"/>
      <c r="E42" s="24"/>
      <c r="F42" s="38"/>
      <c r="G42" s="24"/>
      <c r="H42" s="214"/>
      <c r="I42" s="17"/>
      <c r="J42" s="17"/>
      <c r="K42" s="17"/>
      <c r="L42" s="17"/>
    </row>
    <row r="43" spans="1:12" ht="15" customHeight="1">
      <c r="A43" s="17"/>
      <c r="B43" s="38"/>
      <c r="C43" s="24"/>
      <c r="D43" s="38"/>
      <c r="E43" s="24"/>
      <c r="F43" s="38"/>
      <c r="G43" s="24"/>
      <c r="H43" s="17"/>
      <c r="I43" s="17"/>
      <c r="J43" s="17"/>
      <c r="K43" s="17"/>
      <c r="L43" s="17"/>
    </row>
    <row r="44" spans="4:12" ht="15" customHeight="1">
      <c r="D44" s="23"/>
      <c r="F44" s="23"/>
      <c r="H44" s="17"/>
      <c r="I44" s="65"/>
      <c r="J44" s="17"/>
      <c r="K44" s="17"/>
      <c r="L44" s="17"/>
    </row>
    <row r="45" spans="4:12" ht="15" customHeight="1">
      <c r="D45" s="23"/>
      <c r="F45" s="23"/>
      <c r="H45" s="17"/>
      <c r="I45" s="65"/>
      <c r="J45" s="17"/>
      <c r="K45" s="17"/>
      <c r="L45" s="17"/>
    </row>
    <row r="46" spans="4:9" ht="15" customHeight="1">
      <c r="D46" s="23"/>
      <c r="F46" s="23"/>
      <c r="I46" s="55"/>
    </row>
    <row r="47" spans="4:6" ht="15" customHeight="1">
      <c r="D47" s="23"/>
      <c r="F47" s="23"/>
    </row>
    <row r="48" spans="4:6" ht="15" customHeight="1">
      <c r="D48" s="23"/>
      <c r="F48" s="23"/>
    </row>
    <row r="49" spans="4:6" ht="11.25">
      <c r="D49" s="23"/>
      <c r="F49" s="23"/>
    </row>
    <row r="50" spans="4:6" ht="11.25">
      <c r="D50" s="23"/>
      <c r="F50" s="23"/>
    </row>
    <row r="51" spans="4:6" ht="11.25">
      <c r="D51" s="23"/>
      <c r="F51" s="23"/>
    </row>
    <row r="52" spans="4:6" ht="11.25">
      <c r="D52" s="23"/>
      <c r="F52" s="23"/>
    </row>
    <row r="53" ht="11.25">
      <c r="F53" s="23"/>
    </row>
    <row r="54" ht="11.25">
      <c r="F54" s="23"/>
    </row>
    <row r="55" ht="11.25">
      <c r="F55" s="23"/>
    </row>
    <row r="56" ht="11.25">
      <c r="F56" s="23"/>
    </row>
    <row r="57" ht="11.25">
      <c r="F57" s="23"/>
    </row>
    <row r="58" ht="11.25">
      <c r="F58" s="23"/>
    </row>
    <row r="59" ht="11.25">
      <c r="F59" s="23"/>
    </row>
  </sheetData>
  <mergeCells count="4">
    <mergeCell ref="F3:G3"/>
    <mergeCell ref="A1:G1"/>
    <mergeCell ref="B3:C3"/>
    <mergeCell ref="D3:E3"/>
  </mergeCells>
  <hyperlinks>
    <hyperlink ref="A3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2005.&amp;R&amp;9&amp;P+8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L58"/>
  <sheetViews>
    <sheetView zoomScaleSheetLayoutView="100" workbookViewId="0" topLeftCell="A1">
      <selection activeCell="A1" sqref="A1:G1"/>
    </sheetView>
  </sheetViews>
  <sheetFormatPr defaultColWidth="12" defaultRowHeight="11.25"/>
  <cols>
    <col min="1" max="1" width="37" style="0" customWidth="1"/>
    <col min="2" max="7" width="11.83203125" style="0" customWidth="1"/>
    <col min="8" max="9" width="10.83203125" style="0" customWidth="1"/>
  </cols>
  <sheetData>
    <row r="1" spans="1:7" s="2" customFormat="1" ht="39.75" customHeight="1">
      <c r="A1" s="268" t="s">
        <v>136</v>
      </c>
      <c r="B1" s="269"/>
      <c r="C1" s="269"/>
      <c r="D1" s="269"/>
      <c r="E1" s="269"/>
      <c r="F1" s="269"/>
      <c r="G1" s="269"/>
    </row>
    <row r="2" spans="1:9" s="32" customFormat="1" ht="18" customHeight="1">
      <c r="A2" s="9" t="s">
        <v>40</v>
      </c>
      <c r="B2" s="1"/>
      <c r="C2" s="1"/>
      <c r="D2" s="1"/>
      <c r="E2" s="1"/>
      <c r="F2" s="1"/>
      <c r="G2" s="1"/>
      <c r="H2" s="31"/>
      <c r="I2" s="31"/>
    </row>
    <row r="3" spans="1:9" s="5" customFormat="1" ht="36" customHeight="1">
      <c r="A3" s="245" t="s">
        <v>215</v>
      </c>
      <c r="B3" s="265" t="s">
        <v>0</v>
      </c>
      <c r="C3" s="265"/>
      <c r="D3" s="265" t="s">
        <v>1</v>
      </c>
      <c r="E3" s="265"/>
      <c r="F3" s="265" t="s">
        <v>2</v>
      </c>
      <c r="G3" s="265" t="s">
        <v>3</v>
      </c>
      <c r="H3" s="4"/>
      <c r="I3" s="4"/>
    </row>
    <row r="4" spans="1:9" s="10" customFormat="1" ht="19.5" customHeight="1">
      <c r="A4" s="6"/>
      <c r="B4" s="59" t="s">
        <v>4</v>
      </c>
      <c r="C4" s="60" t="s">
        <v>5</v>
      </c>
      <c r="D4" s="61" t="s">
        <v>4</v>
      </c>
      <c r="E4" s="60" t="s">
        <v>5</v>
      </c>
      <c r="F4" s="61" t="s">
        <v>4</v>
      </c>
      <c r="G4" s="60" t="s">
        <v>5</v>
      </c>
      <c r="H4" s="9"/>
      <c r="I4" s="9"/>
    </row>
    <row r="5" spans="1:9" s="103" customFormat="1" ht="19.5" customHeight="1">
      <c r="A5" s="11" t="s">
        <v>6</v>
      </c>
      <c r="B5" s="101">
        <f>D5+F5</f>
        <v>105233</v>
      </c>
      <c r="C5" s="120">
        <f aca="true" t="shared" si="0" ref="C5:C38">B5/$B5*100</f>
        <v>100</v>
      </c>
      <c r="D5" s="101">
        <f>SUM(D6:D38)</f>
        <v>58332</v>
      </c>
      <c r="E5" s="121">
        <f aca="true" t="shared" si="1" ref="E5:E38">D5/$B5*100</f>
        <v>55.431281062024276</v>
      </c>
      <c r="F5" s="101">
        <f>SUM(F6:F38)</f>
        <v>46901</v>
      </c>
      <c r="G5" s="121">
        <f aca="true" t="shared" si="2" ref="G5:G38">F5/$B5*100</f>
        <v>44.56871893797573</v>
      </c>
      <c r="H5" s="102"/>
      <c r="I5" s="122"/>
    </row>
    <row r="6" spans="1:9" s="13" customFormat="1" ht="15" customHeight="1">
      <c r="A6" s="104" t="s">
        <v>94</v>
      </c>
      <c r="B6" s="105">
        <f>D6+F6</f>
        <v>1447</v>
      </c>
      <c r="C6" s="124">
        <f t="shared" si="0"/>
        <v>100</v>
      </c>
      <c r="D6" s="105">
        <v>720</v>
      </c>
      <c r="E6" s="107">
        <f t="shared" si="1"/>
        <v>49.7581202487906</v>
      </c>
      <c r="F6" s="105">
        <v>727</v>
      </c>
      <c r="G6" s="107">
        <f t="shared" si="2"/>
        <v>50.241879751209396</v>
      </c>
      <c r="H6" s="105"/>
      <c r="I6" s="125"/>
    </row>
    <row r="7" spans="1:9" ht="15" customHeight="1">
      <c r="A7" s="104" t="s">
        <v>95</v>
      </c>
      <c r="B7" s="105">
        <f aca="true" t="shared" si="3" ref="B7:B38">D7+F7</f>
        <v>1027</v>
      </c>
      <c r="C7" s="124">
        <f t="shared" si="0"/>
        <v>100</v>
      </c>
      <c r="D7" s="105">
        <v>561</v>
      </c>
      <c r="E7" s="107">
        <f t="shared" si="1"/>
        <v>54.62512171372931</v>
      </c>
      <c r="F7" s="105">
        <v>466</v>
      </c>
      <c r="G7" s="107">
        <f t="shared" si="2"/>
        <v>45.37487828627069</v>
      </c>
      <c r="H7" s="105"/>
      <c r="I7" s="125"/>
    </row>
    <row r="8" spans="1:9" ht="15" customHeight="1">
      <c r="A8" s="104" t="s">
        <v>96</v>
      </c>
      <c r="B8" s="105">
        <f t="shared" si="3"/>
        <v>444</v>
      </c>
      <c r="C8" s="124">
        <f t="shared" si="0"/>
        <v>100</v>
      </c>
      <c r="D8" s="105">
        <v>210</v>
      </c>
      <c r="E8" s="107">
        <f t="shared" si="1"/>
        <v>47.2972972972973</v>
      </c>
      <c r="F8" s="105">
        <v>234</v>
      </c>
      <c r="G8" s="107">
        <f t="shared" si="2"/>
        <v>52.702702702702695</v>
      </c>
      <c r="H8" s="105"/>
      <c r="I8" s="125"/>
    </row>
    <row r="9" spans="1:9" ht="15" customHeight="1">
      <c r="A9" s="104" t="s">
        <v>97</v>
      </c>
      <c r="B9" s="105">
        <f t="shared" si="3"/>
        <v>1145</v>
      </c>
      <c r="C9" s="124">
        <f t="shared" si="0"/>
        <v>100</v>
      </c>
      <c r="D9" s="105">
        <v>619</v>
      </c>
      <c r="E9" s="107">
        <f t="shared" si="1"/>
        <v>54.061135371179034</v>
      </c>
      <c r="F9" s="105">
        <v>526</v>
      </c>
      <c r="G9" s="107">
        <f t="shared" si="2"/>
        <v>45.938864628820966</v>
      </c>
      <c r="H9" s="105"/>
      <c r="I9" s="125"/>
    </row>
    <row r="10" spans="1:9" ht="15" customHeight="1">
      <c r="A10" s="104" t="s">
        <v>98</v>
      </c>
      <c r="B10" s="105">
        <f t="shared" si="3"/>
        <v>2877</v>
      </c>
      <c r="C10" s="124">
        <f t="shared" si="0"/>
        <v>100</v>
      </c>
      <c r="D10" s="105">
        <v>1816</v>
      </c>
      <c r="E10" s="107">
        <f t="shared" si="1"/>
        <v>63.12130691692735</v>
      </c>
      <c r="F10" s="105">
        <v>1061</v>
      </c>
      <c r="G10" s="107">
        <f t="shared" si="2"/>
        <v>36.87869308307265</v>
      </c>
      <c r="H10" s="105"/>
      <c r="I10" s="125"/>
    </row>
    <row r="11" spans="1:9" s="109" customFormat="1" ht="19.5" customHeight="1">
      <c r="A11" s="74" t="s">
        <v>99</v>
      </c>
      <c r="B11" s="105">
        <f t="shared" si="3"/>
        <v>4169</v>
      </c>
      <c r="C11" s="124">
        <f t="shared" si="0"/>
        <v>100</v>
      </c>
      <c r="D11" s="105">
        <v>2244</v>
      </c>
      <c r="E11" s="107">
        <f t="shared" si="1"/>
        <v>53.825857519788926</v>
      </c>
      <c r="F11" s="105">
        <v>1925</v>
      </c>
      <c r="G11" s="107">
        <f t="shared" si="2"/>
        <v>46.17414248021108</v>
      </c>
      <c r="H11" s="105"/>
      <c r="I11" s="125"/>
    </row>
    <row r="12" spans="1:9" s="13" customFormat="1" ht="15" customHeight="1">
      <c r="A12" s="104" t="s">
        <v>100</v>
      </c>
      <c r="B12" s="105">
        <f t="shared" si="3"/>
        <v>1471</v>
      </c>
      <c r="C12" s="124">
        <f t="shared" si="0"/>
        <v>100</v>
      </c>
      <c r="D12" s="105">
        <v>824</v>
      </c>
      <c r="E12" s="107">
        <f t="shared" si="1"/>
        <v>56.01631543167913</v>
      </c>
      <c r="F12" s="105">
        <v>647</v>
      </c>
      <c r="G12" s="107">
        <f t="shared" si="2"/>
        <v>43.98368456832087</v>
      </c>
      <c r="H12" s="105"/>
      <c r="I12" s="125"/>
    </row>
    <row r="13" spans="1:9" ht="15" customHeight="1">
      <c r="A13" s="104" t="s">
        <v>101</v>
      </c>
      <c r="B13" s="105">
        <f t="shared" si="3"/>
        <v>2030</v>
      </c>
      <c r="C13" s="124">
        <f t="shared" si="0"/>
        <v>100</v>
      </c>
      <c r="D13" s="105">
        <v>1300</v>
      </c>
      <c r="E13" s="107">
        <f t="shared" si="1"/>
        <v>64.03940886699507</v>
      </c>
      <c r="F13" s="105">
        <v>730</v>
      </c>
      <c r="G13" s="107">
        <f t="shared" si="2"/>
        <v>35.960591133004925</v>
      </c>
      <c r="H13" s="105"/>
      <c r="I13" s="125"/>
    </row>
    <row r="14" spans="1:9" ht="15" customHeight="1">
      <c r="A14" s="104" t="s">
        <v>102</v>
      </c>
      <c r="B14" s="105">
        <f t="shared" si="3"/>
        <v>1500</v>
      </c>
      <c r="C14" s="124">
        <f t="shared" si="0"/>
        <v>100</v>
      </c>
      <c r="D14" s="105">
        <v>1035</v>
      </c>
      <c r="E14" s="107">
        <f t="shared" si="1"/>
        <v>69</v>
      </c>
      <c r="F14" s="105">
        <v>465</v>
      </c>
      <c r="G14" s="107">
        <f t="shared" si="2"/>
        <v>31</v>
      </c>
      <c r="H14" s="105"/>
      <c r="I14" s="125"/>
    </row>
    <row r="15" spans="1:9" ht="15" customHeight="1">
      <c r="A15" s="104" t="s">
        <v>103</v>
      </c>
      <c r="B15" s="105">
        <f t="shared" si="3"/>
        <v>969</v>
      </c>
      <c r="C15" s="124">
        <f t="shared" si="0"/>
        <v>100</v>
      </c>
      <c r="D15" s="105">
        <v>562</v>
      </c>
      <c r="E15" s="107">
        <f t="shared" si="1"/>
        <v>57.997936016511865</v>
      </c>
      <c r="F15" s="105">
        <v>407</v>
      </c>
      <c r="G15" s="107">
        <f t="shared" si="2"/>
        <v>42.00206398348813</v>
      </c>
      <c r="H15" s="105"/>
      <c r="I15" s="125"/>
    </row>
    <row r="16" spans="1:9" ht="15" customHeight="1">
      <c r="A16" s="104" t="s">
        <v>104</v>
      </c>
      <c r="B16" s="105">
        <f t="shared" si="3"/>
        <v>2390</v>
      </c>
      <c r="C16" s="124">
        <f t="shared" si="0"/>
        <v>100</v>
      </c>
      <c r="D16" s="105">
        <v>1592</v>
      </c>
      <c r="E16" s="107">
        <f t="shared" si="1"/>
        <v>66.61087866108787</v>
      </c>
      <c r="F16" s="105">
        <v>798</v>
      </c>
      <c r="G16" s="107">
        <f t="shared" si="2"/>
        <v>33.38912133891213</v>
      </c>
      <c r="H16" s="105"/>
      <c r="I16" s="125"/>
    </row>
    <row r="17" spans="1:9" s="109" customFormat="1" ht="19.5" customHeight="1">
      <c r="A17" s="74" t="s">
        <v>105</v>
      </c>
      <c r="B17" s="105">
        <f t="shared" si="3"/>
        <v>679</v>
      </c>
      <c r="C17" s="124">
        <f t="shared" si="0"/>
        <v>100</v>
      </c>
      <c r="D17" s="105">
        <v>359</v>
      </c>
      <c r="E17" s="107">
        <f t="shared" si="1"/>
        <v>52.8718703976436</v>
      </c>
      <c r="F17" s="105">
        <v>320</v>
      </c>
      <c r="G17" s="107">
        <f t="shared" si="2"/>
        <v>47.1281296023564</v>
      </c>
      <c r="H17" s="105"/>
      <c r="I17" s="125"/>
    </row>
    <row r="18" spans="1:9" s="13" customFormat="1" ht="15" customHeight="1">
      <c r="A18" s="104" t="s">
        <v>106</v>
      </c>
      <c r="B18" s="105">
        <f t="shared" si="3"/>
        <v>1014</v>
      </c>
      <c r="C18" s="124">
        <f t="shared" si="0"/>
        <v>100</v>
      </c>
      <c r="D18" s="105">
        <v>643</v>
      </c>
      <c r="E18" s="107">
        <f t="shared" si="1"/>
        <v>63.41222879684418</v>
      </c>
      <c r="F18" s="105">
        <v>371</v>
      </c>
      <c r="G18" s="107">
        <f t="shared" si="2"/>
        <v>36.58777120315582</v>
      </c>
      <c r="H18" s="105"/>
      <c r="I18" s="125"/>
    </row>
    <row r="19" spans="1:9" ht="15" customHeight="1">
      <c r="A19" s="104" t="s">
        <v>107</v>
      </c>
      <c r="B19" s="105">
        <f t="shared" si="3"/>
        <v>374</v>
      </c>
      <c r="C19" s="124">
        <f t="shared" si="0"/>
        <v>100</v>
      </c>
      <c r="D19" s="105">
        <v>219</v>
      </c>
      <c r="E19" s="107">
        <f t="shared" si="1"/>
        <v>58.55614973262032</v>
      </c>
      <c r="F19" s="105">
        <v>155</v>
      </c>
      <c r="G19" s="107">
        <f t="shared" si="2"/>
        <v>41.44385026737968</v>
      </c>
      <c r="H19" s="105"/>
      <c r="I19" s="125"/>
    </row>
    <row r="20" spans="1:9" ht="15" customHeight="1">
      <c r="A20" s="104" t="s">
        <v>108</v>
      </c>
      <c r="B20" s="105">
        <f t="shared" si="3"/>
        <v>1496</v>
      </c>
      <c r="C20" s="124">
        <f t="shared" si="0"/>
        <v>100</v>
      </c>
      <c r="D20" s="105">
        <v>828</v>
      </c>
      <c r="E20" s="107">
        <f t="shared" si="1"/>
        <v>55.3475935828877</v>
      </c>
      <c r="F20" s="105">
        <v>668</v>
      </c>
      <c r="G20" s="107">
        <f t="shared" si="2"/>
        <v>44.6524064171123</v>
      </c>
      <c r="H20" s="105"/>
      <c r="I20" s="125"/>
    </row>
    <row r="21" spans="1:9" ht="15" customHeight="1">
      <c r="A21" s="104" t="s">
        <v>109</v>
      </c>
      <c r="B21" s="105">
        <f t="shared" si="3"/>
        <v>3338</v>
      </c>
      <c r="C21" s="124">
        <f t="shared" si="0"/>
        <v>100</v>
      </c>
      <c r="D21" s="105">
        <v>2084</v>
      </c>
      <c r="E21" s="107">
        <f t="shared" si="1"/>
        <v>62.43259436788497</v>
      </c>
      <c r="F21" s="105">
        <v>1254</v>
      </c>
      <c r="G21" s="107">
        <f t="shared" si="2"/>
        <v>37.56740563211503</v>
      </c>
      <c r="H21" s="105"/>
      <c r="I21" s="125"/>
    </row>
    <row r="22" spans="1:9" ht="15" customHeight="1">
      <c r="A22" s="104" t="s">
        <v>110</v>
      </c>
      <c r="B22" s="105">
        <f t="shared" si="3"/>
        <v>60754</v>
      </c>
      <c r="C22" s="124">
        <f t="shared" si="0"/>
        <v>100</v>
      </c>
      <c r="D22" s="105">
        <v>31804</v>
      </c>
      <c r="E22" s="107">
        <f t="shared" si="1"/>
        <v>52.34881653882872</v>
      </c>
      <c r="F22" s="105">
        <v>28950</v>
      </c>
      <c r="G22" s="107">
        <f t="shared" si="2"/>
        <v>47.65118346117128</v>
      </c>
      <c r="H22" s="105"/>
      <c r="I22" s="125"/>
    </row>
    <row r="23" spans="1:9" s="109" customFormat="1" ht="19.5" customHeight="1">
      <c r="A23" s="74" t="s">
        <v>111</v>
      </c>
      <c r="B23" s="105">
        <f t="shared" si="3"/>
        <v>358</v>
      </c>
      <c r="C23" s="124">
        <f t="shared" si="0"/>
        <v>100</v>
      </c>
      <c r="D23" s="105">
        <v>189</v>
      </c>
      <c r="E23" s="107">
        <f t="shared" si="1"/>
        <v>52.79329608938548</v>
      </c>
      <c r="F23" s="105">
        <v>169</v>
      </c>
      <c r="G23" s="107">
        <f t="shared" si="2"/>
        <v>47.20670391061452</v>
      </c>
      <c r="H23" s="105"/>
      <c r="I23" s="125"/>
    </row>
    <row r="24" spans="1:9" s="13" customFormat="1" ht="15" customHeight="1">
      <c r="A24" s="104" t="s">
        <v>112</v>
      </c>
      <c r="B24" s="105">
        <f t="shared" si="3"/>
        <v>1019</v>
      </c>
      <c r="C24" s="124">
        <f t="shared" si="0"/>
        <v>100</v>
      </c>
      <c r="D24" s="105">
        <v>670</v>
      </c>
      <c r="E24" s="107">
        <f t="shared" si="1"/>
        <v>65.75073601570168</v>
      </c>
      <c r="F24" s="105">
        <v>349</v>
      </c>
      <c r="G24" s="107">
        <f t="shared" si="2"/>
        <v>34.24926398429833</v>
      </c>
      <c r="H24" s="105"/>
      <c r="I24" s="125"/>
    </row>
    <row r="25" spans="1:9" ht="15" customHeight="1">
      <c r="A25" s="104" t="s">
        <v>113</v>
      </c>
      <c r="B25" s="105">
        <f t="shared" si="3"/>
        <v>4238</v>
      </c>
      <c r="C25" s="124">
        <f t="shared" si="0"/>
        <v>100</v>
      </c>
      <c r="D25" s="105">
        <v>2433</v>
      </c>
      <c r="E25" s="107">
        <f t="shared" si="1"/>
        <v>57.409155261916</v>
      </c>
      <c r="F25" s="105">
        <v>1805</v>
      </c>
      <c r="G25" s="107">
        <f t="shared" si="2"/>
        <v>42.590844738084</v>
      </c>
      <c r="H25" s="105"/>
      <c r="I25" s="125"/>
    </row>
    <row r="26" spans="1:9" ht="15" customHeight="1">
      <c r="A26" s="104" t="s">
        <v>114</v>
      </c>
      <c r="B26" s="105">
        <f t="shared" si="3"/>
        <v>1732</v>
      </c>
      <c r="C26" s="124">
        <f t="shared" si="0"/>
        <v>100</v>
      </c>
      <c r="D26" s="105">
        <v>1229</v>
      </c>
      <c r="E26" s="107">
        <f t="shared" si="1"/>
        <v>70.95842956120092</v>
      </c>
      <c r="F26" s="105">
        <v>503</v>
      </c>
      <c r="G26" s="107">
        <f t="shared" si="2"/>
        <v>29.041570438799074</v>
      </c>
      <c r="H26" s="105"/>
      <c r="I26" s="125"/>
    </row>
    <row r="27" spans="1:9" ht="15" customHeight="1">
      <c r="A27" s="104" t="s">
        <v>115</v>
      </c>
      <c r="B27" s="105">
        <f t="shared" si="3"/>
        <v>158</v>
      </c>
      <c r="C27" s="124">
        <f t="shared" si="0"/>
        <v>100</v>
      </c>
      <c r="D27" s="105">
        <v>89</v>
      </c>
      <c r="E27" s="107">
        <f t="shared" si="1"/>
        <v>56.32911392405063</v>
      </c>
      <c r="F27" s="105">
        <v>69</v>
      </c>
      <c r="G27" s="107">
        <f t="shared" si="2"/>
        <v>43.67088607594937</v>
      </c>
      <c r="H27" s="105"/>
      <c r="I27" s="125"/>
    </row>
    <row r="28" spans="1:9" ht="15" customHeight="1">
      <c r="A28" s="104" t="s">
        <v>116</v>
      </c>
      <c r="B28" s="105">
        <f t="shared" si="3"/>
        <v>358</v>
      </c>
      <c r="C28" s="124">
        <f t="shared" si="0"/>
        <v>100</v>
      </c>
      <c r="D28" s="105">
        <v>231</v>
      </c>
      <c r="E28" s="107">
        <f t="shared" si="1"/>
        <v>64.52513966480447</v>
      </c>
      <c r="F28" s="105">
        <v>127</v>
      </c>
      <c r="G28" s="107">
        <f t="shared" si="2"/>
        <v>35.47486033519553</v>
      </c>
      <c r="H28" s="105"/>
      <c r="I28" s="125"/>
    </row>
    <row r="29" spans="1:9" s="109" customFormat="1" ht="19.5" customHeight="1">
      <c r="A29" s="74" t="s">
        <v>117</v>
      </c>
      <c r="B29" s="105">
        <f t="shared" si="3"/>
        <v>254</v>
      </c>
      <c r="C29" s="124">
        <f t="shared" si="0"/>
        <v>100</v>
      </c>
      <c r="D29" s="105">
        <v>142</v>
      </c>
      <c r="E29" s="107">
        <f t="shared" si="1"/>
        <v>55.90551181102362</v>
      </c>
      <c r="F29" s="105">
        <v>112</v>
      </c>
      <c r="G29" s="107">
        <f t="shared" si="2"/>
        <v>44.09448818897638</v>
      </c>
      <c r="H29" s="105"/>
      <c r="I29" s="125"/>
    </row>
    <row r="30" spans="1:9" s="13" customFormat="1" ht="15" customHeight="1">
      <c r="A30" s="104" t="s">
        <v>118</v>
      </c>
      <c r="B30" s="105">
        <f t="shared" si="3"/>
        <v>1038</v>
      </c>
      <c r="C30" s="124">
        <f t="shared" si="0"/>
        <v>100</v>
      </c>
      <c r="D30" s="105">
        <v>616</v>
      </c>
      <c r="E30" s="107">
        <f t="shared" si="1"/>
        <v>59.34489402697495</v>
      </c>
      <c r="F30" s="105">
        <v>422</v>
      </c>
      <c r="G30" s="107">
        <f t="shared" si="2"/>
        <v>40.655105973025044</v>
      </c>
      <c r="H30" s="105"/>
      <c r="I30" s="125"/>
    </row>
    <row r="31" spans="1:9" ht="15" customHeight="1">
      <c r="A31" s="104" t="s">
        <v>119</v>
      </c>
      <c r="B31" s="105">
        <f t="shared" si="3"/>
        <v>585</v>
      </c>
      <c r="C31" s="124">
        <f t="shared" si="0"/>
        <v>100</v>
      </c>
      <c r="D31" s="105">
        <v>388</v>
      </c>
      <c r="E31" s="107">
        <f t="shared" si="1"/>
        <v>66.32478632478632</v>
      </c>
      <c r="F31" s="105">
        <v>197</v>
      </c>
      <c r="G31" s="107">
        <f t="shared" si="2"/>
        <v>33.675213675213676</v>
      </c>
      <c r="H31" s="105"/>
      <c r="I31" s="125"/>
    </row>
    <row r="32" spans="1:9" ht="15" customHeight="1">
      <c r="A32" s="104" t="s">
        <v>120</v>
      </c>
      <c r="B32" s="105">
        <f t="shared" si="3"/>
        <v>610</v>
      </c>
      <c r="C32" s="124">
        <f t="shared" si="0"/>
        <v>100</v>
      </c>
      <c r="D32" s="105">
        <v>378</v>
      </c>
      <c r="E32" s="107">
        <f t="shared" si="1"/>
        <v>61.967213114754095</v>
      </c>
      <c r="F32" s="105">
        <v>232</v>
      </c>
      <c r="G32" s="107">
        <f t="shared" si="2"/>
        <v>38.0327868852459</v>
      </c>
      <c r="H32" s="105"/>
      <c r="I32" s="125"/>
    </row>
    <row r="33" spans="1:9" ht="15" customHeight="1">
      <c r="A33" s="104" t="s">
        <v>121</v>
      </c>
      <c r="B33" s="105">
        <f t="shared" si="3"/>
        <v>2887</v>
      </c>
      <c r="C33" s="124">
        <f t="shared" si="0"/>
        <v>100</v>
      </c>
      <c r="D33" s="105">
        <v>1682</v>
      </c>
      <c r="E33" s="107">
        <f t="shared" si="1"/>
        <v>58.26117076550052</v>
      </c>
      <c r="F33" s="105">
        <v>1205</v>
      </c>
      <c r="G33" s="107">
        <f t="shared" si="2"/>
        <v>41.738829234499484</v>
      </c>
      <c r="H33" s="105"/>
      <c r="I33" s="125"/>
    </row>
    <row r="34" spans="1:9" ht="15" customHeight="1">
      <c r="A34" s="104" t="s">
        <v>122</v>
      </c>
      <c r="B34" s="105">
        <f t="shared" si="3"/>
        <v>2710</v>
      </c>
      <c r="C34" s="124">
        <f t="shared" si="0"/>
        <v>100</v>
      </c>
      <c r="D34" s="105">
        <v>1490</v>
      </c>
      <c r="E34" s="107">
        <f t="shared" si="1"/>
        <v>54.981549815498155</v>
      </c>
      <c r="F34" s="105">
        <v>1220</v>
      </c>
      <c r="G34" s="107">
        <f t="shared" si="2"/>
        <v>45.018450184501845</v>
      </c>
      <c r="H34" s="105"/>
      <c r="I34" s="125"/>
    </row>
    <row r="35" spans="1:9" s="109" customFormat="1" ht="19.5" customHeight="1">
      <c r="A35" s="74" t="s">
        <v>123</v>
      </c>
      <c r="B35" s="105">
        <f t="shared" si="3"/>
        <v>302</v>
      </c>
      <c r="C35" s="124">
        <f t="shared" si="0"/>
        <v>100</v>
      </c>
      <c r="D35" s="105">
        <v>194</v>
      </c>
      <c r="E35" s="107">
        <f t="shared" si="1"/>
        <v>64.23841059602648</v>
      </c>
      <c r="F35" s="105">
        <v>108</v>
      </c>
      <c r="G35" s="107">
        <f t="shared" si="2"/>
        <v>35.76158940397351</v>
      </c>
      <c r="H35" s="105"/>
      <c r="I35" s="125"/>
    </row>
    <row r="36" spans="1:12" s="13" customFormat="1" ht="15" customHeight="1">
      <c r="A36" s="104" t="s">
        <v>124</v>
      </c>
      <c r="B36" s="105">
        <f t="shared" si="3"/>
        <v>250</v>
      </c>
      <c r="C36" s="124">
        <f t="shared" si="0"/>
        <v>100</v>
      </c>
      <c r="D36" s="105">
        <v>146</v>
      </c>
      <c r="E36" s="107">
        <f t="shared" si="1"/>
        <v>58.4</v>
      </c>
      <c r="F36" s="105">
        <v>104</v>
      </c>
      <c r="G36" s="107">
        <f t="shared" si="2"/>
        <v>41.6</v>
      </c>
      <c r="H36" s="105"/>
      <c r="I36" s="125"/>
      <c r="J36" s="139"/>
      <c r="K36" s="139"/>
      <c r="L36" s="139"/>
    </row>
    <row r="37" spans="1:12" ht="15" customHeight="1">
      <c r="A37" s="104" t="s">
        <v>125</v>
      </c>
      <c r="B37" s="105">
        <f t="shared" si="3"/>
        <v>989</v>
      </c>
      <c r="C37" s="124">
        <f t="shared" si="0"/>
        <v>100</v>
      </c>
      <c r="D37" s="105">
        <v>639</v>
      </c>
      <c r="E37" s="107">
        <f t="shared" si="1"/>
        <v>64.61071789686552</v>
      </c>
      <c r="F37" s="105">
        <v>350</v>
      </c>
      <c r="G37" s="107">
        <f t="shared" si="2"/>
        <v>35.38928210313448</v>
      </c>
      <c r="H37" s="105"/>
      <c r="I37" s="125"/>
      <c r="J37" s="17"/>
      <c r="K37" s="17"/>
      <c r="L37" s="17"/>
    </row>
    <row r="38" spans="1:12" ht="15" customHeight="1">
      <c r="A38" s="110" t="s">
        <v>126</v>
      </c>
      <c r="B38" s="111">
        <f t="shared" si="3"/>
        <v>621</v>
      </c>
      <c r="C38" s="130">
        <f t="shared" si="0"/>
        <v>100</v>
      </c>
      <c r="D38" s="111">
        <v>396</v>
      </c>
      <c r="E38" s="112">
        <f t="shared" si="1"/>
        <v>63.76811594202898</v>
      </c>
      <c r="F38" s="111">
        <v>225</v>
      </c>
      <c r="G38" s="112">
        <f t="shared" si="2"/>
        <v>36.231884057971016</v>
      </c>
      <c r="H38" s="105"/>
      <c r="I38" s="125"/>
      <c r="J38" s="17"/>
      <c r="K38" s="17"/>
      <c r="L38" s="17"/>
    </row>
    <row r="39" spans="1:12" s="103" customFormat="1" ht="19.5" customHeight="1">
      <c r="A39" s="28" t="s">
        <v>127</v>
      </c>
      <c r="B39" s="113"/>
      <c r="C39" s="113"/>
      <c r="D39" s="113"/>
      <c r="E39" s="113"/>
      <c r="F39" s="113"/>
      <c r="G39" s="113"/>
      <c r="H39" s="113"/>
      <c r="I39" s="132"/>
      <c r="J39" s="109"/>
      <c r="K39" s="109"/>
      <c r="L39" s="109"/>
    </row>
    <row r="40" spans="4:12" ht="15" customHeight="1">
      <c r="D40" s="23"/>
      <c r="F40" s="23"/>
      <c r="G40" s="54"/>
      <c r="H40" s="17"/>
      <c r="I40" s="17"/>
      <c r="J40" s="17"/>
      <c r="K40" s="17"/>
      <c r="L40" s="17"/>
    </row>
    <row r="41" spans="1:12" ht="15" customHeight="1">
      <c r="A41" s="17"/>
      <c r="B41" s="38"/>
      <c r="C41" s="24"/>
      <c r="D41" s="38"/>
      <c r="E41" s="24"/>
      <c r="F41" s="38"/>
      <c r="G41" s="24"/>
      <c r="H41" s="214"/>
      <c r="I41" s="214"/>
      <c r="J41" s="17"/>
      <c r="K41" s="17"/>
      <c r="L41" s="17"/>
    </row>
    <row r="42" spans="1:12" ht="15" customHeight="1">
      <c r="A42" s="17"/>
      <c r="B42" s="38"/>
      <c r="C42" s="24"/>
      <c r="D42" s="38"/>
      <c r="E42" s="24"/>
      <c r="F42" s="38"/>
      <c r="G42" s="24"/>
      <c r="H42" s="17"/>
      <c r="I42" s="17"/>
      <c r="J42" s="17"/>
      <c r="K42" s="17"/>
      <c r="L42" s="17"/>
    </row>
    <row r="43" spans="4:12" ht="15" customHeight="1">
      <c r="D43" s="23"/>
      <c r="F43" s="23"/>
      <c r="H43" s="17"/>
      <c r="I43" s="17"/>
      <c r="J43" s="17"/>
      <c r="K43" s="17"/>
      <c r="L43" s="17"/>
    </row>
    <row r="44" spans="4:12" ht="15" customHeight="1">
      <c r="D44" s="23"/>
      <c r="F44" s="23"/>
      <c r="H44" s="17"/>
      <c r="I44" s="17"/>
      <c r="J44" s="17"/>
      <c r="K44" s="17"/>
      <c r="L44" s="17"/>
    </row>
    <row r="45" spans="4:12" ht="15" customHeight="1">
      <c r="D45" s="23"/>
      <c r="F45" s="23"/>
      <c r="H45" s="17"/>
      <c r="I45" s="17"/>
      <c r="J45" s="17"/>
      <c r="K45" s="17"/>
      <c r="L45" s="17"/>
    </row>
    <row r="46" spans="4:6" ht="15" customHeight="1">
      <c r="D46" s="23"/>
      <c r="F46" s="23"/>
    </row>
    <row r="47" spans="4:6" ht="15" customHeight="1">
      <c r="D47" s="23"/>
      <c r="F47" s="23"/>
    </row>
    <row r="48" spans="4:6" ht="11.25">
      <c r="D48" s="23"/>
      <c r="F48" s="23"/>
    </row>
    <row r="49" spans="4:6" ht="11.25">
      <c r="D49" s="23"/>
      <c r="F49" s="23"/>
    </row>
    <row r="50" spans="4:6" ht="11.25">
      <c r="D50" s="23"/>
      <c r="F50" s="23"/>
    </row>
    <row r="51" spans="4:6" ht="11.25">
      <c r="D51" s="23"/>
      <c r="F51" s="23"/>
    </row>
    <row r="52" ht="11.25">
      <c r="F52" s="23"/>
    </row>
    <row r="53" ht="11.25">
      <c r="F53" s="23"/>
    </row>
    <row r="54" ht="11.25">
      <c r="F54" s="23"/>
    </row>
    <row r="55" ht="11.25">
      <c r="F55" s="23"/>
    </row>
    <row r="56" ht="11.25">
      <c r="F56" s="23"/>
    </row>
    <row r="57" ht="11.25">
      <c r="F57" s="23"/>
    </row>
    <row r="58" ht="11.25">
      <c r="F58" s="23"/>
    </row>
  </sheetData>
  <mergeCells count="4">
    <mergeCell ref="F3:G3"/>
    <mergeCell ref="A1:G1"/>
    <mergeCell ref="B3:C3"/>
    <mergeCell ref="D3:E3"/>
  </mergeCells>
  <hyperlinks>
    <hyperlink ref="A3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2005.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0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8.66015625" style="0" customWidth="1"/>
    <col min="2" max="7" width="12.83203125" style="0" customWidth="1"/>
    <col min="8" max="9" width="10.83203125" style="0" customWidth="1"/>
    <col min="10" max="10" width="10.83203125" style="142" customWidth="1"/>
    <col min="11" max="11" width="7.16015625" style="142" bestFit="1" customWidth="1"/>
    <col min="12" max="12" width="7.66015625" style="142" bestFit="1" customWidth="1"/>
    <col min="13" max="13" width="6.83203125" style="142" bestFit="1" customWidth="1"/>
    <col min="14" max="15" width="12" style="142" customWidth="1"/>
  </cols>
  <sheetData>
    <row r="1" spans="1:13" s="2" customFormat="1" ht="39.75" customHeight="1">
      <c r="A1" s="266" t="s">
        <v>153</v>
      </c>
      <c r="B1" s="267"/>
      <c r="C1" s="267"/>
      <c r="D1" s="267"/>
      <c r="E1" s="267"/>
      <c r="F1" s="267"/>
      <c r="G1" s="267"/>
      <c r="L1" s="140"/>
      <c r="M1" s="140"/>
    </row>
    <row r="2" spans="1:13" s="5" customFormat="1" ht="36" customHeight="1">
      <c r="A2" s="245" t="s">
        <v>215</v>
      </c>
      <c r="B2" s="265" t="s">
        <v>0</v>
      </c>
      <c r="C2" s="265"/>
      <c r="D2" s="265" t="s">
        <v>1</v>
      </c>
      <c r="E2" s="265"/>
      <c r="F2" s="265" t="s">
        <v>2</v>
      </c>
      <c r="G2" s="265" t="s">
        <v>3</v>
      </c>
      <c r="H2" s="4"/>
      <c r="I2" s="4"/>
      <c r="L2" s="137"/>
      <c r="M2" s="137"/>
    </row>
    <row r="3" spans="1:13" s="10" customFormat="1" ht="19.5" customHeight="1">
      <c r="A3" s="6"/>
      <c r="B3" s="7" t="s">
        <v>4</v>
      </c>
      <c r="C3" s="8" t="s">
        <v>5</v>
      </c>
      <c r="D3" s="7" t="s">
        <v>4</v>
      </c>
      <c r="E3" s="8" t="s">
        <v>5</v>
      </c>
      <c r="F3" s="7" t="s">
        <v>4</v>
      </c>
      <c r="G3" s="8" t="s">
        <v>5</v>
      </c>
      <c r="H3" s="9"/>
      <c r="I3" s="157"/>
      <c r="L3" s="138"/>
      <c r="M3" s="138"/>
    </row>
    <row r="4" spans="1:9" s="13" customFormat="1" ht="15" customHeight="1">
      <c r="A4" s="11" t="s">
        <v>6</v>
      </c>
      <c r="B4" s="12">
        <f>D4+F4</f>
        <v>17357</v>
      </c>
      <c r="C4" s="12">
        <f aca="true" t="shared" si="0" ref="C4:C23">B4/$B$4*100</f>
        <v>100</v>
      </c>
      <c r="D4" s="12">
        <f>SUM(D5:D23)</f>
        <v>8737</v>
      </c>
      <c r="E4" s="12">
        <f aca="true" t="shared" si="1" ref="E4:E23">D4/$D$4*100</f>
        <v>100</v>
      </c>
      <c r="F4" s="12">
        <f>SUM(F5:F23)</f>
        <v>8620</v>
      </c>
      <c r="G4" s="12">
        <f aca="true" t="shared" si="2" ref="G4:G23">F4/$F$4*100</f>
        <v>100</v>
      </c>
      <c r="H4"/>
      <c r="I4" s="159"/>
    </row>
    <row r="5" spans="1:15" ht="15" customHeight="1">
      <c r="A5" s="14" t="s">
        <v>7</v>
      </c>
      <c r="B5" s="18">
        <f>D5+F5</f>
        <v>232</v>
      </c>
      <c r="C5" s="16">
        <f t="shared" si="0"/>
        <v>1.336636515526877</v>
      </c>
      <c r="D5" s="15">
        <v>134</v>
      </c>
      <c r="E5" s="16">
        <f t="shared" si="1"/>
        <v>1.5337072221586356</v>
      </c>
      <c r="F5" s="15">
        <v>98</v>
      </c>
      <c r="G5" s="16">
        <f t="shared" si="2"/>
        <v>1.136890951276102</v>
      </c>
      <c r="I5" s="159"/>
      <c r="L5"/>
      <c r="M5"/>
      <c r="N5"/>
      <c r="O5"/>
    </row>
    <row r="6" spans="1:15" ht="15" customHeight="1">
      <c r="A6" s="14" t="s">
        <v>8</v>
      </c>
      <c r="B6" s="18">
        <f aca="true" t="shared" si="3" ref="B6:B23">D6+F6</f>
        <v>347</v>
      </c>
      <c r="C6" s="16">
        <f t="shared" si="0"/>
        <v>1.999193408999251</v>
      </c>
      <c r="D6" s="15">
        <v>174</v>
      </c>
      <c r="E6" s="16">
        <f t="shared" si="1"/>
        <v>1.9915302735492733</v>
      </c>
      <c r="F6" s="15">
        <v>173</v>
      </c>
      <c r="G6" s="16">
        <f t="shared" si="2"/>
        <v>2.0069605568445477</v>
      </c>
      <c r="I6" s="159"/>
      <c r="L6"/>
      <c r="M6"/>
      <c r="N6"/>
      <c r="O6"/>
    </row>
    <row r="7" spans="1:15" ht="15" customHeight="1">
      <c r="A7" s="14" t="s">
        <v>9</v>
      </c>
      <c r="B7" s="18">
        <f t="shared" si="3"/>
        <v>459</v>
      </c>
      <c r="C7" s="16">
        <f t="shared" si="0"/>
        <v>2.644466209598433</v>
      </c>
      <c r="D7" s="15">
        <v>229</v>
      </c>
      <c r="E7" s="16">
        <f t="shared" si="1"/>
        <v>2.6210369692113997</v>
      </c>
      <c r="F7" s="15">
        <v>230</v>
      </c>
      <c r="G7" s="16">
        <f t="shared" si="2"/>
        <v>2.668213457076566</v>
      </c>
      <c r="I7" s="159"/>
      <c r="L7"/>
      <c r="M7"/>
      <c r="N7"/>
      <c r="O7"/>
    </row>
    <row r="8" spans="1:15" ht="15" customHeight="1">
      <c r="A8" s="14" t="s">
        <v>10</v>
      </c>
      <c r="B8" s="18">
        <f t="shared" si="3"/>
        <v>566</v>
      </c>
      <c r="C8" s="16">
        <f t="shared" si="0"/>
        <v>3.2609321887422946</v>
      </c>
      <c r="D8" s="15">
        <v>289</v>
      </c>
      <c r="E8" s="16">
        <f t="shared" si="1"/>
        <v>3.3077715462973565</v>
      </c>
      <c r="F8" s="15">
        <v>277</v>
      </c>
      <c r="G8" s="16">
        <f t="shared" si="2"/>
        <v>3.213457076566125</v>
      </c>
      <c r="I8" s="159"/>
      <c r="L8"/>
      <c r="M8"/>
      <c r="N8"/>
      <c r="O8"/>
    </row>
    <row r="9" spans="1:15" ht="22.5" customHeight="1">
      <c r="A9" s="17" t="s">
        <v>11</v>
      </c>
      <c r="B9" s="18">
        <f t="shared" si="3"/>
        <v>825</v>
      </c>
      <c r="C9" s="16">
        <f t="shared" si="0"/>
        <v>4.753125540127902</v>
      </c>
      <c r="D9" s="18">
        <v>417</v>
      </c>
      <c r="E9" s="16">
        <f t="shared" si="1"/>
        <v>4.772805310747396</v>
      </c>
      <c r="F9" s="18">
        <v>408</v>
      </c>
      <c r="G9" s="16">
        <f t="shared" si="2"/>
        <v>4.7331786542923435</v>
      </c>
      <c r="I9" s="159"/>
      <c r="L9"/>
      <c r="M9"/>
      <c r="N9"/>
      <c r="O9"/>
    </row>
    <row r="10" spans="1:15" ht="15" customHeight="1">
      <c r="A10" s="17" t="s">
        <v>12</v>
      </c>
      <c r="B10" s="18">
        <f t="shared" si="3"/>
        <v>1337</v>
      </c>
      <c r="C10" s="16">
        <f t="shared" si="0"/>
        <v>7.702944057152735</v>
      </c>
      <c r="D10" s="18">
        <v>711</v>
      </c>
      <c r="E10" s="16">
        <f t="shared" si="1"/>
        <v>8.137804738468581</v>
      </c>
      <c r="F10" s="18">
        <v>626</v>
      </c>
      <c r="G10" s="16">
        <f t="shared" si="2"/>
        <v>7.262180974477958</v>
      </c>
      <c r="I10" s="159"/>
      <c r="L10"/>
      <c r="M10"/>
      <c r="N10"/>
      <c r="O10"/>
    </row>
    <row r="11" spans="1:15" ht="15" customHeight="1">
      <c r="A11" s="17" t="s">
        <v>13</v>
      </c>
      <c r="B11" s="18">
        <f t="shared" si="3"/>
        <v>1581</v>
      </c>
      <c r="C11" s="16">
        <f t="shared" si="0"/>
        <v>9.10871694417238</v>
      </c>
      <c r="D11" s="18">
        <v>839</v>
      </c>
      <c r="E11" s="16">
        <f t="shared" si="1"/>
        <v>9.602838502918623</v>
      </c>
      <c r="F11" s="18">
        <v>742</v>
      </c>
      <c r="G11" s="16">
        <f t="shared" si="2"/>
        <v>8.607888631090487</v>
      </c>
      <c r="I11" s="159"/>
      <c r="L11"/>
      <c r="M11"/>
      <c r="N11"/>
      <c r="O11"/>
    </row>
    <row r="12" spans="1:15" ht="15" customHeight="1">
      <c r="A12" s="17" t="s">
        <v>14</v>
      </c>
      <c r="B12" s="18">
        <f t="shared" si="3"/>
        <v>1604</v>
      </c>
      <c r="C12" s="16">
        <f t="shared" si="0"/>
        <v>9.241228322866855</v>
      </c>
      <c r="D12" s="18">
        <v>802</v>
      </c>
      <c r="E12" s="16">
        <f t="shared" si="1"/>
        <v>9.179352180382281</v>
      </c>
      <c r="F12" s="18">
        <v>802</v>
      </c>
      <c r="G12" s="16">
        <f t="shared" si="2"/>
        <v>9.303944315545245</v>
      </c>
      <c r="I12" s="159"/>
      <c r="L12"/>
      <c r="M12"/>
      <c r="N12"/>
      <c r="O12"/>
    </row>
    <row r="13" spans="1:15" ht="15" customHeight="1">
      <c r="A13" s="17" t="s">
        <v>15</v>
      </c>
      <c r="B13" s="18">
        <f t="shared" si="3"/>
        <v>1635</v>
      </c>
      <c r="C13" s="16">
        <f t="shared" si="0"/>
        <v>9.419830615889843</v>
      </c>
      <c r="D13" s="18">
        <v>798</v>
      </c>
      <c r="E13" s="16">
        <f t="shared" si="1"/>
        <v>9.133569875243218</v>
      </c>
      <c r="F13" s="18">
        <v>837</v>
      </c>
      <c r="G13" s="16">
        <f t="shared" si="2"/>
        <v>9.709976798143853</v>
      </c>
      <c r="I13" s="159"/>
      <c r="L13"/>
      <c r="M13"/>
      <c r="N13"/>
      <c r="O13"/>
    </row>
    <row r="14" spans="1:15" ht="22.5" customHeight="1">
      <c r="A14" s="17" t="s">
        <v>16</v>
      </c>
      <c r="B14" s="18">
        <f t="shared" si="3"/>
        <v>1513</v>
      </c>
      <c r="C14" s="16">
        <f t="shared" si="0"/>
        <v>8.71694417238002</v>
      </c>
      <c r="D14" s="18">
        <v>800</v>
      </c>
      <c r="E14" s="16">
        <f t="shared" si="1"/>
        <v>9.15646102781275</v>
      </c>
      <c r="F14" s="18">
        <v>713</v>
      </c>
      <c r="G14" s="16">
        <f t="shared" si="2"/>
        <v>8.271461716937354</v>
      </c>
      <c r="I14" s="159"/>
      <c r="L14"/>
      <c r="M14"/>
      <c r="N14"/>
      <c r="O14"/>
    </row>
    <row r="15" spans="1:15" ht="15" customHeight="1">
      <c r="A15" s="17" t="s">
        <v>17</v>
      </c>
      <c r="B15" s="18">
        <f t="shared" si="3"/>
        <v>1303</v>
      </c>
      <c r="C15" s="16">
        <f t="shared" si="0"/>
        <v>7.507057671256553</v>
      </c>
      <c r="D15" s="18">
        <v>731</v>
      </c>
      <c r="E15" s="16">
        <f t="shared" si="1"/>
        <v>8.366716264163902</v>
      </c>
      <c r="F15" s="18">
        <v>572</v>
      </c>
      <c r="G15" s="16">
        <f t="shared" si="2"/>
        <v>6.635730858468677</v>
      </c>
      <c r="I15" s="159"/>
      <c r="L15"/>
      <c r="M15"/>
      <c r="N15"/>
      <c r="O15"/>
    </row>
    <row r="16" spans="1:15" ht="15" customHeight="1">
      <c r="A16" s="17" t="s">
        <v>18</v>
      </c>
      <c r="B16" s="18">
        <f t="shared" si="3"/>
        <v>1098</v>
      </c>
      <c r="C16" s="16">
        <f t="shared" si="0"/>
        <v>6.325977991588408</v>
      </c>
      <c r="D16" s="18">
        <v>556</v>
      </c>
      <c r="E16" s="16">
        <f t="shared" si="1"/>
        <v>6.363740414329862</v>
      </c>
      <c r="F16" s="18">
        <v>542</v>
      </c>
      <c r="G16" s="16">
        <f t="shared" si="2"/>
        <v>6.287703016241299</v>
      </c>
      <c r="I16" s="159"/>
      <c r="L16"/>
      <c r="M16"/>
      <c r="N16"/>
      <c r="O16"/>
    </row>
    <row r="17" spans="1:15" ht="15" customHeight="1">
      <c r="A17" s="17" t="s">
        <v>19</v>
      </c>
      <c r="B17" s="18">
        <f t="shared" si="3"/>
        <v>1013</v>
      </c>
      <c r="C17" s="16">
        <f t="shared" si="0"/>
        <v>5.836262026847957</v>
      </c>
      <c r="D17" s="18">
        <v>527</v>
      </c>
      <c r="E17" s="16">
        <f t="shared" si="1"/>
        <v>6.031818702071649</v>
      </c>
      <c r="F17" s="18">
        <v>486</v>
      </c>
      <c r="G17" s="16">
        <f t="shared" si="2"/>
        <v>5.638051044083527</v>
      </c>
      <c r="I17" s="159"/>
      <c r="L17"/>
      <c r="M17"/>
      <c r="N17"/>
      <c r="O17"/>
    </row>
    <row r="18" spans="1:9" s="19" customFormat="1" ht="15" customHeight="1">
      <c r="A18" s="17" t="s">
        <v>20</v>
      </c>
      <c r="B18" s="18">
        <f t="shared" si="3"/>
        <v>1079</v>
      </c>
      <c r="C18" s="16">
        <f t="shared" si="0"/>
        <v>6.216512070058189</v>
      </c>
      <c r="D18" s="18">
        <v>518</v>
      </c>
      <c r="E18" s="16">
        <f t="shared" si="1"/>
        <v>5.928808515508756</v>
      </c>
      <c r="F18" s="18">
        <v>561</v>
      </c>
      <c r="G18" s="16">
        <f t="shared" si="2"/>
        <v>6.508120649651971</v>
      </c>
      <c r="H18"/>
      <c r="I18" s="159"/>
    </row>
    <row r="19" spans="1:15" ht="22.5" customHeight="1">
      <c r="A19" t="s">
        <v>21</v>
      </c>
      <c r="B19" s="18">
        <f t="shared" si="3"/>
        <v>1028</v>
      </c>
      <c r="C19" s="16">
        <f t="shared" si="0"/>
        <v>5.922682491213919</v>
      </c>
      <c r="D19" s="18">
        <v>476</v>
      </c>
      <c r="E19" s="16">
        <f t="shared" si="1"/>
        <v>5.448094311548587</v>
      </c>
      <c r="F19" s="18">
        <v>552</v>
      </c>
      <c r="G19" s="16">
        <f t="shared" si="2"/>
        <v>6.403712296983759</v>
      </c>
      <c r="I19" s="159"/>
      <c r="L19"/>
      <c r="M19"/>
      <c r="N19"/>
      <c r="O19"/>
    </row>
    <row r="20" spans="1:15" ht="15" customHeight="1">
      <c r="A20" t="s">
        <v>22</v>
      </c>
      <c r="B20" s="18">
        <f t="shared" si="3"/>
        <v>789</v>
      </c>
      <c r="C20" s="16">
        <f t="shared" si="0"/>
        <v>4.545716425649593</v>
      </c>
      <c r="D20" s="18">
        <v>356</v>
      </c>
      <c r="E20" s="16">
        <f t="shared" si="1"/>
        <v>4.074625157376674</v>
      </c>
      <c r="F20" s="18">
        <v>433</v>
      </c>
      <c r="G20" s="16">
        <f t="shared" si="2"/>
        <v>5.023201856148492</v>
      </c>
      <c r="I20" s="159"/>
      <c r="L20"/>
      <c r="M20"/>
      <c r="N20"/>
      <c r="O20"/>
    </row>
    <row r="21" spans="1:15" ht="15" customHeight="1">
      <c r="A21" t="s">
        <v>23</v>
      </c>
      <c r="B21" s="18">
        <f t="shared" si="3"/>
        <v>565</v>
      </c>
      <c r="C21" s="16">
        <f t="shared" si="0"/>
        <v>3.2551708244512296</v>
      </c>
      <c r="D21" s="18">
        <v>238</v>
      </c>
      <c r="E21" s="16">
        <f t="shared" si="1"/>
        <v>2.7240471557742936</v>
      </c>
      <c r="F21" s="18">
        <v>327</v>
      </c>
      <c r="G21" s="16">
        <f t="shared" si="2"/>
        <v>3.793503480278422</v>
      </c>
      <c r="I21" s="159"/>
      <c r="N21"/>
      <c r="O21"/>
    </row>
    <row r="22" spans="1:15" ht="15" customHeight="1">
      <c r="A22" t="s">
        <v>24</v>
      </c>
      <c r="B22" s="18">
        <f t="shared" si="3"/>
        <v>239</v>
      </c>
      <c r="C22" s="16">
        <f t="shared" si="0"/>
        <v>1.3769660655643257</v>
      </c>
      <c r="D22" s="18">
        <v>89</v>
      </c>
      <c r="E22" s="16">
        <f t="shared" si="1"/>
        <v>1.0186562893441684</v>
      </c>
      <c r="F22" s="18">
        <v>150</v>
      </c>
      <c r="G22" s="16">
        <f t="shared" si="2"/>
        <v>1.740139211136891</v>
      </c>
      <c r="I22" s="159"/>
      <c r="J22" s="159"/>
      <c r="K22" s="159"/>
      <c r="N22"/>
      <c r="O22"/>
    </row>
    <row r="23" spans="1:15" ht="15" customHeight="1">
      <c r="A23" s="20" t="s">
        <v>25</v>
      </c>
      <c r="B23" s="21">
        <f t="shared" si="3"/>
        <v>144</v>
      </c>
      <c r="C23" s="22">
        <f t="shared" si="0"/>
        <v>0.8296364579132338</v>
      </c>
      <c r="D23" s="21">
        <v>53</v>
      </c>
      <c r="E23" s="22">
        <f t="shared" si="1"/>
        <v>0.6066155430925947</v>
      </c>
      <c r="F23" s="21">
        <v>91</v>
      </c>
      <c r="G23" s="22">
        <f t="shared" si="2"/>
        <v>1.0556844547563804</v>
      </c>
      <c r="I23" s="158"/>
      <c r="J23" s="159"/>
      <c r="K23" s="160"/>
      <c r="N23"/>
      <c r="O23"/>
    </row>
    <row r="24" spans="2:12" ht="30" customHeight="1">
      <c r="B24" s="17"/>
      <c r="C24" s="17"/>
      <c r="D24" s="17"/>
      <c r="E24" s="17"/>
      <c r="J24" s="160"/>
      <c r="K24" s="160"/>
      <c r="L24" s="160"/>
    </row>
    <row r="25" spans="11:14" ht="15" customHeight="1">
      <c r="K25" s="143"/>
      <c r="L25" s="143"/>
      <c r="M25" s="143"/>
      <c r="N25" s="143"/>
    </row>
    <row r="26" spans="11:14" ht="15" customHeight="1">
      <c r="K26" s="143"/>
      <c r="L26" s="143" t="s">
        <v>1</v>
      </c>
      <c r="M26" s="143" t="s">
        <v>2</v>
      </c>
      <c r="N26" s="143"/>
    </row>
    <row r="27" spans="11:14" ht="15" customHeight="1">
      <c r="K27" s="145" t="s">
        <v>7</v>
      </c>
      <c r="L27" s="150">
        <f aca="true" t="shared" si="4" ref="L27:L45">-$D5</f>
        <v>-134</v>
      </c>
      <c r="M27" s="150">
        <f aca="true" t="shared" si="5" ref="M27:M45">$F5</f>
        <v>98</v>
      </c>
      <c r="N27" s="146"/>
    </row>
    <row r="28" spans="11:14" ht="15" customHeight="1">
      <c r="K28" s="145" t="s">
        <v>8</v>
      </c>
      <c r="L28" s="150">
        <f t="shared" si="4"/>
        <v>-174</v>
      </c>
      <c r="M28" s="150">
        <f t="shared" si="5"/>
        <v>173</v>
      </c>
      <c r="N28" s="146"/>
    </row>
    <row r="29" spans="11:14" ht="15" customHeight="1">
      <c r="K29" s="145" t="s">
        <v>9</v>
      </c>
      <c r="L29" s="150">
        <f t="shared" si="4"/>
        <v>-229</v>
      </c>
      <c r="M29" s="150">
        <f t="shared" si="5"/>
        <v>230</v>
      </c>
      <c r="N29" s="146"/>
    </row>
    <row r="30" spans="11:14" ht="15" customHeight="1">
      <c r="K30" s="145" t="s">
        <v>10</v>
      </c>
      <c r="L30" s="150">
        <f t="shared" si="4"/>
        <v>-289</v>
      </c>
      <c r="M30" s="150">
        <f t="shared" si="5"/>
        <v>277</v>
      </c>
      <c r="N30" s="146"/>
    </row>
    <row r="31" spans="11:14" ht="15" customHeight="1">
      <c r="K31" s="145" t="s">
        <v>11</v>
      </c>
      <c r="L31" s="150">
        <f t="shared" si="4"/>
        <v>-417</v>
      </c>
      <c r="M31" s="150">
        <f t="shared" si="5"/>
        <v>408</v>
      </c>
      <c r="N31" s="146"/>
    </row>
    <row r="32" spans="11:14" ht="15" customHeight="1">
      <c r="K32" s="147" t="s">
        <v>12</v>
      </c>
      <c r="L32" s="150">
        <f t="shared" si="4"/>
        <v>-711</v>
      </c>
      <c r="M32" s="150">
        <f t="shared" si="5"/>
        <v>626</v>
      </c>
      <c r="N32" s="146"/>
    </row>
    <row r="33" spans="11:14" ht="15" customHeight="1">
      <c r="K33" s="147" t="s">
        <v>13</v>
      </c>
      <c r="L33" s="150">
        <f t="shared" si="4"/>
        <v>-839</v>
      </c>
      <c r="M33" s="150">
        <f t="shared" si="5"/>
        <v>742</v>
      </c>
      <c r="N33" s="146"/>
    </row>
    <row r="34" spans="11:14" ht="15" customHeight="1">
      <c r="K34" s="147" t="s">
        <v>14</v>
      </c>
      <c r="L34" s="150">
        <f t="shared" si="4"/>
        <v>-802</v>
      </c>
      <c r="M34" s="150">
        <f t="shared" si="5"/>
        <v>802</v>
      </c>
      <c r="N34" s="146"/>
    </row>
    <row r="35" spans="11:14" ht="15" customHeight="1">
      <c r="K35" s="147" t="s">
        <v>15</v>
      </c>
      <c r="L35" s="150">
        <f t="shared" si="4"/>
        <v>-798</v>
      </c>
      <c r="M35" s="150">
        <f t="shared" si="5"/>
        <v>837</v>
      </c>
      <c r="N35" s="146"/>
    </row>
    <row r="36" spans="8:14" ht="15" customHeight="1">
      <c r="H36" s="17"/>
      <c r="I36" s="17"/>
      <c r="J36" s="217"/>
      <c r="K36" s="147" t="s">
        <v>16</v>
      </c>
      <c r="L36" s="218">
        <f t="shared" si="4"/>
        <v>-800</v>
      </c>
      <c r="M36" s="150">
        <f t="shared" si="5"/>
        <v>713</v>
      </c>
      <c r="N36" s="146"/>
    </row>
    <row r="37" spans="8:14" ht="15" customHeight="1">
      <c r="H37" s="17"/>
      <c r="I37" s="17"/>
      <c r="J37" s="217"/>
      <c r="K37" s="147" t="s">
        <v>17</v>
      </c>
      <c r="L37" s="218">
        <f t="shared" si="4"/>
        <v>-731</v>
      </c>
      <c r="M37" s="150">
        <f t="shared" si="5"/>
        <v>572</v>
      </c>
      <c r="N37" s="146"/>
    </row>
    <row r="38" spans="8:14" ht="15" customHeight="1">
      <c r="H38" s="17"/>
      <c r="I38" s="17"/>
      <c r="J38" s="217"/>
      <c r="K38" s="147" t="s">
        <v>18</v>
      </c>
      <c r="L38" s="218">
        <f t="shared" si="4"/>
        <v>-556</v>
      </c>
      <c r="M38" s="150">
        <f t="shared" si="5"/>
        <v>542</v>
      </c>
      <c r="N38" s="146"/>
    </row>
    <row r="39" spans="8:14" ht="15" customHeight="1">
      <c r="H39" s="17"/>
      <c r="I39" s="17"/>
      <c r="J39" s="217"/>
      <c r="K39" s="147" t="s">
        <v>19</v>
      </c>
      <c r="L39" s="218">
        <f t="shared" si="4"/>
        <v>-527</v>
      </c>
      <c r="M39" s="150">
        <f t="shared" si="5"/>
        <v>486</v>
      </c>
      <c r="N39" s="146"/>
    </row>
    <row r="40" spans="8:14" ht="15" customHeight="1">
      <c r="H40" s="17"/>
      <c r="I40" s="17"/>
      <c r="J40" s="217"/>
      <c r="K40" s="147" t="s">
        <v>20</v>
      </c>
      <c r="L40" s="218">
        <f t="shared" si="4"/>
        <v>-518</v>
      </c>
      <c r="M40" s="150">
        <f t="shared" si="5"/>
        <v>561</v>
      </c>
      <c r="N40" s="146"/>
    </row>
    <row r="41" spans="8:14" ht="15" customHeight="1">
      <c r="H41" s="17"/>
      <c r="I41" s="17"/>
      <c r="J41" s="217"/>
      <c r="K41" s="147" t="s">
        <v>21</v>
      </c>
      <c r="L41" s="218">
        <f t="shared" si="4"/>
        <v>-476</v>
      </c>
      <c r="M41" s="150">
        <f t="shared" si="5"/>
        <v>552</v>
      </c>
      <c r="N41" s="146"/>
    </row>
    <row r="42" spans="8:14" ht="15" customHeight="1">
      <c r="H42" s="17"/>
      <c r="I42" s="17"/>
      <c r="J42" s="217"/>
      <c r="K42" s="147" t="s">
        <v>22</v>
      </c>
      <c r="L42" s="218">
        <f t="shared" si="4"/>
        <v>-356</v>
      </c>
      <c r="M42" s="150">
        <f t="shared" si="5"/>
        <v>433</v>
      </c>
      <c r="N42" s="146"/>
    </row>
    <row r="43" spans="8:14" ht="15" customHeight="1">
      <c r="H43" s="17"/>
      <c r="I43" s="17"/>
      <c r="J43" s="217"/>
      <c r="K43" s="147" t="s">
        <v>23</v>
      </c>
      <c r="L43" s="218">
        <f t="shared" si="4"/>
        <v>-238</v>
      </c>
      <c r="M43" s="150">
        <f t="shared" si="5"/>
        <v>327</v>
      </c>
      <c r="N43" s="146"/>
    </row>
    <row r="44" spans="8:14" ht="11.25">
      <c r="H44" s="17"/>
      <c r="I44" s="17"/>
      <c r="J44" s="217"/>
      <c r="K44" s="147" t="s">
        <v>24</v>
      </c>
      <c r="L44" s="218">
        <f t="shared" si="4"/>
        <v>-89</v>
      </c>
      <c r="M44" s="150">
        <f t="shared" si="5"/>
        <v>150</v>
      </c>
      <c r="N44" s="146"/>
    </row>
    <row r="45" spans="8:14" ht="11.25">
      <c r="H45" s="17"/>
      <c r="I45" s="17"/>
      <c r="J45" s="217"/>
      <c r="K45" s="148" t="s">
        <v>25</v>
      </c>
      <c r="L45" s="218">
        <f t="shared" si="4"/>
        <v>-53</v>
      </c>
      <c r="M45" s="150">
        <f t="shared" si="5"/>
        <v>91</v>
      </c>
      <c r="N45" s="143"/>
    </row>
    <row r="46" spans="11:14" ht="11.25">
      <c r="K46" s="143"/>
      <c r="L46" s="143"/>
      <c r="M46" s="143"/>
      <c r="N46" s="143"/>
    </row>
    <row r="47" spans="11:14" ht="11.25">
      <c r="K47" s="143"/>
      <c r="L47" s="143"/>
      <c r="M47" s="143"/>
      <c r="N47" s="143"/>
    </row>
    <row r="48" spans="11:14" ht="11.25">
      <c r="K48" s="143"/>
      <c r="L48" s="143"/>
      <c r="M48" s="143"/>
      <c r="N48" s="143"/>
    </row>
    <row r="49" spans="11:14" ht="11.25">
      <c r="K49" s="143"/>
      <c r="L49" s="143"/>
      <c r="M49" s="143"/>
      <c r="N49" s="143"/>
    </row>
    <row r="50" spans="11:14" ht="11.25">
      <c r="K50" s="143"/>
      <c r="L50" s="143"/>
      <c r="M50" s="143"/>
      <c r="N50" s="143"/>
    </row>
  </sheetData>
  <mergeCells count="4">
    <mergeCell ref="F2:G2"/>
    <mergeCell ref="A1:G1"/>
    <mergeCell ref="B2:C2"/>
    <mergeCell ref="D2:E2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&amp;L&amp;"Times New Roman,Normal"&amp;7Residentes en Aragon nacidos fuera de la Comunidad Autónoma. Padrón 2005.&amp;R&amp;9&amp;P+8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8.66015625" style="0" customWidth="1"/>
    <col min="2" max="7" width="12.83203125" style="0" customWidth="1"/>
    <col min="8" max="9" width="10.83203125" style="0" customWidth="1"/>
    <col min="10" max="10" width="10.83203125" style="142" customWidth="1"/>
    <col min="11" max="11" width="8.83203125" style="142" bestFit="1" customWidth="1"/>
    <col min="12" max="12" width="7.66015625" style="142" bestFit="1" customWidth="1"/>
    <col min="13" max="13" width="6.83203125" style="142" bestFit="1" customWidth="1"/>
    <col min="14" max="15" width="12" style="142" customWidth="1"/>
  </cols>
  <sheetData>
    <row r="1" spans="1:13" s="2" customFormat="1" ht="39.75" customHeight="1">
      <c r="A1" s="266" t="s">
        <v>152</v>
      </c>
      <c r="B1" s="267"/>
      <c r="C1" s="267"/>
      <c r="D1" s="267"/>
      <c r="E1" s="267"/>
      <c r="F1" s="267"/>
      <c r="G1" s="267"/>
      <c r="J1" s="140"/>
      <c r="K1" s="140"/>
      <c r="L1" s="140"/>
      <c r="M1" s="140"/>
    </row>
    <row r="2" spans="1:13" s="5" customFormat="1" ht="36" customHeight="1">
      <c r="A2" s="245" t="s">
        <v>215</v>
      </c>
      <c r="B2" s="265" t="s">
        <v>0</v>
      </c>
      <c r="C2" s="265"/>
      <c r="D2" s="265" t="s">
        <v>1</v>
      </c>
      <c r="E2" s="265"/>
      <c r="F2" s="265" t="s">
        <v>2</v>
      </c>
      <c r="G2" s="265" t="s">
        <v>3</v>
      </c>
      <c r="H2" s="4"/>
      <c r="I2" s="4"/>
      <c r="J2" s="137"/>
      <c r="K2" s="137"/>
      <c r="L2" s="137"/>
      <c r="M2" s="137"/>
    </row>
    <row r="3" spans="1:13" s="10" customFormat="1" ht="19.5" customHeight="1">
      <c r="A3" s="6"/>
      <c r="B3" s="7" t="s">
        <v>4</v>
      </c>
      <c r="C3" s="8" t="s">
        <v>5</v>
      </c>
      <c r="D3" s="7" t="s">
        <v>4</v>
      </c>
      <c r="E3" s="8" t="s">
        <v>5</v>
      </c>
      <c r="F3" s="7" t="s">
        <v>4</v>
      </c>
      <c r="G3" s="8" t="s">
        <v>5</v>
      </c>
      <c r="H3" s="9"/>
      <c r="I3" s="161"/>
      <c r="J3" s="153"/>
      <c r="K3" s="138"/>
      <c r="L3" s="138"/>
      <c r="M3" s="138"/>
    </row>
    <row r="4" spans="1:13" s="13" customFormat="1" ht="15" customHeight="1">
      <c r="A4" s="11" t="s">
        <v>6</v>
      </c>
      <c r="B4" s="12">
        <f>D4+F4</f>
        <v>141040</v>
      </c>
      <c r="C4" s="12">
        <f aca="true" t="shared" si="0" ref="C4:C23">B4/$B$4*100</f>
        <v>100</v>
      </c>
      <c r="D4" s="12">
        <f>SUM(D5:D23)</f>
        <v>66701</v>
      </c>
      <c r="E4" s="12">
        <f aca="true" t="shared" si="1" ref="E4:E23">D4/$D$4*100</f>
        <v>100</v>
      </c>
      <c r="F4" s="12">
        <f>SUM(F5:F23)</f>
        <v>74339</v>
      </c>
      <c r="G4" s="12">
        <f aca="true" t="shared" si="2" ref="G4:G23">F4/$F$4*100</f>
        <v>100</v>
      </c>
      <c r="H4"/>
      <c r="I4" s="162"/>
      <c r="J4" s="161"/>
      <c r="K4" s="149"/>
      <c r="L4" s="149"/>
      <c r="M4" s="141"/>
    </row>
    <row r="5" spans="1:15" ht="15" customHeight="1">
      <c r="A5" s="14" t="s">
        <v>7</v>
      </c>
      <c r="B5" s="18">
        <f>D5+F5</f>
        <v>945</v>
      </c>
      <c r="C5" s="16">
        <f t="shared" si="0"/>
        <v>0.6700226885989791</v>
      </c>
      <c r="D5" s="15">
        <v>499</v>
      </c>
      <c r="E5" s="16">
        <f t="shared" si="1"/>
        <v>0.7481147209187269</v>
      </c>
      <c r="F5" s="15">
        <v>446</v>
      </c>
      <c r="G5" s="16">
        <f t="shared" si="2"/>
        <v>0.5999542635763193</v>
      </c>
      <c r="I5" s="162"/>
      <c r="J5" s="162"/>
      <c r="N5"/>
      <c r="O5"/>
    </row>
    <row r="6" spans="1:15" ht="15" customHeight="1">
      <c r="A6" s="14" t="s">
        <v>8</v>
      </c>
      <c r="B6" s="18">
        <f aca="true" t="shared" si="3" ref="B6:B23">D6+F6</f>
        <v>1626</v>
      </c>
      <c r="C6" s="16">
        <f t="shared" si="0"/>
        <v>1.1528644356211004</v>
      </c>
      <c r="D6" s="15">
        <v>829</v>
      </c>
      <c r="E6" s="16">
        <f t="shared" si="1"/>
        <v>1.2428599271375242</v>
      </c>
      <c r="F6" s="15">
        <v>797</v>
      </c>
      <c r="G6" s="16">
        <f t="shared" si="2"/>
        <v>1.072115578633019</v>
      </c>
      <c r="I6" s="162"/>
      <c r="J6" s="162"/>
      <c r="N6"/>
      <c r="O6"/>
    </row>
    <row r="7" spans="1:15" ht="15" customHeight="1">
      <c r="A7" s="14" t="s">
        <v>9</v>
      </c>
      <c r="B7" s="18">
        <f t="shared" si="3"/>
        <v>2194</v>
      </c>
      <c r="C7" s="16">
        <f t="shared" si="0"/>
        <v>1.555587067498582</v>
      </c>
      <c r="D7" s="15">
        <v>1141</v>
      </c>
      <c r="E7" s="16">
        <f t="shared" si="1"/>
        <v>1.7106190311989327</v>
      </c>
      <c r="F7" s="15">
        <v>1053</v>
      </c>
      <c r="G7" s="16">
        <f t="shared" si="2"/>
        <v>1.416483945170099</v>
      </c>
      <c r="I7" s="162"/>
      <c r="J7" s="162"/>
      <c r="N7"/>
      <c r="O7"/>
    </row>
    <row r="8" spans="1:15" ht="15" customHeight="1">
      <c r="A8" s="14" t="s">
        <v>10</v>
      </c>
      <c r="B8" s="18">
        <f t="shared" si="3"/>
        <v>3122</v>
      </c>
      <c r="C8" s="16">
        <f t="shared" si="0"/>
        <v>2.2135564378899604</v>
      </c>
      <c r="D8" s="15">
        <v>1621</v>
      </c>
      <c r="E8" s="16">
        <f t="shared" si="1"/>
        <v>2.430248422062638</v>
      </c>
      <c r="F8" s="15">
        <v>1501</v>
      </c>
      <c r="G8" s="16">
        <f t="shared" si="2"/>
        <v>2.0191285866099893</v>
      </c>
      <c r="I8" s="162"/>
      <c r="J8" s="162"/>
      <c r="N8"/>
      <c r="O8"/>
    </row>
    <row r="9" spans="1:15" ht="22.5" customHeight="1">
      <c r="A9" s="17" t="s">
        <v>11</v>
      </c>
      <c r="B9" s="18">
        <f t="shared" si="3"/>
        <v>4799</v>
      </c>
      <c r="C9" s="16">
        <f t="shared" si="0"/>
        <v>3.402580828133863</v>
      </c>
      <c r="D9" s="18">
        <v>2431</v>
      </c>
      <c r="E9" s="16">
        <f t="shared" si="1"/>
        <v>3.64462301914514</v>
      </c>
      <c r="F9" s="18">
        <v>2368</v>
      </c>
      <c r="G9" s="16">
        <f t="shared" si="2"/>
        <v>3.185407390467991</v>
      </c>
      <c r="I9" s="162"/>
      <c r="J9" s="162"/>
      <c r="N9"/>
      <c r="O9"/>
    </row>
    <row r="10" spans="1:15" ht="15" customHeight="1">
      <c r="A10" s="17" t="s">
        <v>12</v>
      </c>
      <c r="B10" s="18">
        <f t="shared" si="3"/>
        <v>7854</v>
      </c>
      <c r="C10" s="16">
        <f t="shared" si="0"/>
        <v>5.568633011911515</v>
      </c>
      <c r="D10" s="18">
        <v>3970</v>
      </c>
      <c r="E10" s="16">
        <f t="shared" si="1"/>
        <v>5.951934753601895</v>
      </c>
      <c r="F10" s="18">
        <v>3884</v>
      </c>
      <c r="G10" s="16">
        <f t="shared" si="2"/>
        <v>5.224713811054762</v>
      </c>
      <c r="I10" s="162"/>
      <c r="J10" s="162"/>
      <c r="N10"/>
      <c r="O10"/>
    </row>
    <row r="11" spans="1:15" ht="15" customHeight="1">
      <c r="A11" s="17" t="s">
        <v>13</v>
      </c>
      <c r="B11" s="18">
        <f t="shared" si="3"/>
        <v>10107</v>
      </c>
      <c r="C11" s="16">
        <f t="shared" si="0"/>
        <v>7.166052183777652</v>
      </c>
      <c r="D11" s="18">
        <v>5189</v>
      </c>
      <c r="E11" s="16">
        <f t="shared" si="1"/>
        <v>7.77949356081618</v>
      </c>
      <c r="F11" s="18">
        <v>4918</v>
      </c>
      <c r="G11" s="16">
        <f t="shared" si="2"/>
        <v>6.615639166520938</v>
      </c>
      <c r="I11" s="162"/>
      <c r="J11" s="162"/>
      <c r="N11"/>
      <c r="O11"/>
    </row>
    <row r="12" spans="1:15" ht="15" customHeight="1">
      <c r="A12" s="17" t="s">
        <v>14</v>
      </c>
      <c r="B12" s="18">
        <f t="shared" si="3"/>
        <v>11022</v>
      </c>
      <c r="C12" s="16">
        <f t="shared" si="0"/>
        <v>7.814804310833806</v>
      </c>
      <c r="D12" s="18">
        <v>5503</v>
      </c>
      <c r="E12" s="16">
        <f t="shared" si="1"/>
        <v>8.250251120672853</v>
      </c>
      <c r="F12" s="18">
        <v>5519</v>
      </c>
      <c r="G12" s="16">
        <f t="shared" si="2"/>
        <v>7.424097714524006</v>
      </c>
      <c r="I12" s="162"/>
      <c r="J12" s="162"/>
      <c r="N12"/>
      <c r="O12"/>
    </row>
    <row r="13" spans="1:15" ht="15" customHeight="1">
      <c r="A13" s="17" t="s">
        <v>15</v>
      </c>
      <c r="B13" s="18">
        <f t="shared" si="3"/>
        <v>12348</v>
      </c>
      <c r="C13" s="16">
        <f t="shared" si="0"/>
        <v>8.75496313102666</v>
      </c>
      <c r="D13" s="18">
        <v>6228</v>
      </c>
      <c r="E13" s="16">
        <f t="shared" si="1"/>
        <v>9.337191346456574</v>
      </c>
      <c r="F13" s="18">
        <v>6120</v>
      </c>
      <c r="G13" s="16">
        <f t="shared" si="2"/>
        <v>8.232556262527071</v>
      </c>
      <c r="I13" s="162"/>
      <c r="J13" s="162"/>
      <c r="N13"/>
      <c r="O13"/>
    </row>
    <row r="14" spans="1:15" ht="22.5" customHeight="1">
      <c r="A14" s="17" t="s">
        <v>16</v>
      </c>
      <c r="B14" s="18">
        <f t="shared" si="3"/>
        <v>13071</v>
      </c>
      <c r="C14" s="16">
        <f t="shared" si="0"/>
        <v>9.267583664208736</v>
      </c>
      <c r="D14" s="18">
        <v>6450</v>
      </c>
      <c r="E14" s="16">
        <f t="shared" si="1"/>
        <v>9.670019939731038</v>
      </c>
      <c r="F14" s="18">
        <v>6621</v>
      </c>
      <c r="G14" s="16">
        <f t="shared" si="2"/>
        <v>8.906495917351592</v>
      </c>
      <c r="I14" s="162"/>
      <c r="J14" s="162"/>
      <c r="N14"/>
      <c r="O14"/>
    </row>
    <row r="15" spans="1:15" ht="15" customHeight="1">
      <c r="A15" s="17" t="s">
        <v>17</v>
      </c>
      <c r="B15" s="18">
        <f t="shared" si="3"/>
        <v>12437</v>
      </c>
      <c r="C15" s="16">
        <f t="shared" si="0"/>
        <v>8.818065796937038</v>
      </c>
      <c r="D15" s="18">
        <v>5982</v>
      </c>
      <c r="E15" s="16">
        <f t="shared" si="1"/>
        <v>8.968381283638927</v>
      </c>
      <c r="F15" s="18">
        <v>6455</v>
      </c>
      <c r="G15" s="16">
        <f t="shared" si="2"/>
        <v>8.683194554675204</v>
      </c>
      <c r="I15" s="162"/>
      <c r="J15" s="162"/>
      <c r="N15"/>
      <c r="O15"/>
    </row>
    <row r="16" spans="1:15" ht="15" customHeight="1">
      <c r="A16" s="17" t="s">
        <v>18</v>
      </c>
      <c r="B16" s="18">
        <f t="shared" si="3"/>
        <v>12679</v>
      </c>
      <c r="C16" s="16">
        <f t="shared" si="0"/>
        <v>8.989648326715825</v>
      </c>
      <c r="D16" s="18">
        <v>6051</v>
      </c>
      <c r="E16" s="16">
        <f t="shared" si="1"/>
        <v>9.071828008575583</v>
      </c>
      <c r="F16" s="18">
        <v>6628</v>
      </c>
      <c r="G16" s="16">
        <f t="shared" si="2"/>
        <v>8.91591223987409</v>
      </c>
      <c r="I16" s="162"/>
      <c r="J16" s="162"/>
      <c r="N16"/>
      <c r="O16"/>
    </row>
    <row r="17" spans="1:15" ht="15" customHeight="1">
      <c r="A17" s="17" t="s">
        <v>19</v>
      </c>
      <c r="B17" s="18">
        <f t="shared" si="3"/>
        <v>11139</v>
      </c>
      <c r="C17" s="16">
        <f t="shared" si="0"/>
        <v>7.897759500850822</v>
      </c>
      <c r="D17" s="18">
        <v>5496</v>
      </c>
      <c r="E17" s="16">
        <f t="shared" si="1"/>
        <v>8.239756525389424</v>
      </c>
      <c r="F17" s="18">
        <v>5643</v>
      </c>
      <c r="G17" s="16">
        <f t="shared" si="2"/>
        <v>7.590901142065403</v>
      </c>
      <c r="I17" s="162"/>
      <c r="J17" s="162"/>
      <c r="N17"/>
      <c r="O17"/>
    </row>
    <row r="18" spans="1:13" s="19" customFormat="1" ht="15" customHeight="1">
      <c r="A18" s="17" t="s">
        <v>20</v>
      </c>
      <c r="B18" s="18">
        <f t="shared" si="3"/>
        <v>9594</v>
      </c>
      <c r="C18" s="16">
        <f t="shared" si="0"/>
        <v>6.802325581395349</v>
      </c>
      <c r="D18" s="18">
        <v>4393</v>
      </c>
      <c r="E18" s="16">
        <f t="shared" si="1"/>
        <v>6.586108154300535</v>
      </c>
      <c r="F18" s="18">
        <v>5201</v>
      </c>
      <c r="G18" s="16">
        <f t="shared" si="2"/>
        <v>6.996327634216226</v>
      </c>
      <c r="H18"/>
      <c r="I18" s="162"/>
      <c r="J18" s="162"/>
      <c r="K18" s="143"/>
      <c r="L18" s="143"/>
      <c r="M18" s="143"/>
    </row>
    <row r="19" spans="1:15" ht="22.5" customHeight="1">
      <c r="A19" t="s">
        <v>21</v>
      </c>
      <c r="B19" s="18">
        <f t="shared" si="3"/>
        <v>9778</v>
      </c>
      <c r="C19" s="16">
        <f t="shared" si="0"/>
        <v>6.932785025524674</v>
      </c>
      <c r="D19" s="18">
        <v>4288</v>
      </c>
      <c r="E19" s="16">
        <f t="shared" si="1"/>
        <v>6.4286892250491</v>
      </c>
      <c r="F19" s="18">
        <v>5490</v>
      </c>
      <c r="G19" s="16">
        <f t="shared" si="2"/>
        <v>7.385087235502226</v>
      </c>
      <c r="I19" s="162"/>
      <c r="J19" s="162"/>
      <c r="N19"/>
      <c r="O19"/>
    </row>
    <row r="20" spans="1:15" ht="15" customHeight="1">
      <c r="A20" t="s">
        <v>22</v>
      </c>
      <c r="B20" s="18">
        <f t="shared" si="3"/>
        <v>7894</v>
      </c>
      <c r="C20" s="16">
        <f t="shared" si="0"/>
        <v>5.59699376063528</v>
      </c>
      <c r="D20" s="18">
        <v>3170</v>
      </c>
      <c r="E20" s="16">
        <f t="shared" si="1"/>
        <v>4.752552435495719</v>
      </c>
      <c r="F20" s="18">
        <v>4724</v>
      </c>
      <c r="G20" s="16">
        <f t="shared" si="2"/>
        <v>6.354672513754557</v>
      </c>
      <c r="I20" s="162"/>
      <c r="J20" s="162"/>
      <c r="N20"/>
      <c r="O20"/>
    </row>
    <row r="21" spans="1:12" ht="15" customHeight="1">
      <c r="A21" t="s">
        <v>23</v>
      </c>
      <c r="B21" s="18">
        <f t="shared" si="3"/>
        <v>5879</v>
      </c>
      <c r="C21" s="16">
        <f t="shared" si="0"/>
        <v>4.168321043675554</v>
      </c>
      <c r="D21" s="18">
        <v>2112</v>
      </c>
      <c r="E21" s="16">
        <f t="shared" si="1"/>
        <v>3.166369319800303</v>
      </c>
      <c r="F21" s="18">
        <v>3767</v>
      </c>
      <c r="G21" s="16">
        <f t="shared" si="2"/>
        <v>5.067326706035863</v>
      </c>
      <c r="I21" s="162"/>
      <c r="J21" s="194"/>
      <c r="K21" s="194"/>
      <c r="L21" s="162"/>
    </row>
    <row r="22" spans="1:12" ht="15" customHeight="1">
      <c r="A22" t="s">
        <v>24</v>
      </c>
      <c r="B22" s="18">
        <f t="shared" si="3"/>
        <v>3006</v>
      </c>
      <c r="C22" s="16">
        <f t="shared" si="0"/>
        <v>2.1313102665910377</v>
      </c>
      <c r="D22" s="18">
        <v>928</v>
      </c>
      <c r="E22" s="16">
        <f t="shared" si="1"/>
        <v>1.3912834890031633</v>
      </c>
      <c r="F22" s="18">
        <v>2078</v>
      </c>
      <c r="G22" s="16">
        <f t="shared" si="2"/>
        <v>2.7953026002502055</v>
      </c>
      <c r="I22" s="162"/>
      <c r="J22" s="162"/>
      <c r="K22" s="162"/>
      <c r="L22" s="162"/>
    </row>
    <row r="23" spans="1:12" ht="15" customHeight="1">
      <c r="A23" s="20" t="s">
        <v>25</v>
      </c>
      <c r="B23" s="21">
        <f t="shared" si="3"/>
        <v>1546</v>
      </c>
      <c r="C23" s="22">
        <f t="shared" si="0"/>
        <v>1.0961429381735677</v>
      </c>
      <c r="D23" s="21">
        <v>420</v>
      </c>
      <c r="E23" s="22">
        <f t="shared" si="1"/>
        <v>0.6296757170057421</v>
      </c>
      <c r="F23" s="21">
        <v>1126</v>
      </c>
      <c r="G23" s="22">
        <f t="shared" si="2"/>
        <v>1.5146827371904383</v>
      </c>
      <c r="I23" s="162"/>
      <c r="J23" s="162"/>
      <c r="K23" s="162"/>
      <c r="L23" s="162"/>
    </row>
    <row r="24" spans="2:12" ht="30" customHeight="1">
      <c r="B24" s="17"/>
      <c r="C24" s="17"/>
      <c r="D24" s="17"/>
      <c r="E24" s="17"/>
      <c r="J24" s="162"/>
      <c r="K24" s="162"/>
      <c r="L24" s="162"/>
    </row>
    <row r="25" spans="11:13" ht="15" customHeight="1">
      <c r="K25" s="143"/>
      <c r="L25" s="143" t="s">
        <v>1</v>
      </c>
      <c r="M25" s="143" t="s">
        <v>2</v>
      </c>
    </row>
    <row r="26" spans="11:14" ht="15" customHeight="1">
      <c r="K26" s="145" t="s">
        <v>7</v>
      </c>
      <c r="L26" s="150">
        <f aca="true" t="shared" si="4" ref="L26:L44">-$D5</f>
        <v>-499</v>
      </c>
      <c r="M26" s="150">
        <f aca="true" t="shared" si="5" ref="M26:M44">$F5</f>
        <v>446</v>
      </c>
      <c r="N26" s="144"/>
    </row>
    <row r="27" spans="11:14" ht="15" customHeight="1">
      <c r="K27" s="145" t="s">
        <v>8</v>
      </c>
      <c r="L27" s="150">
        <f t="shared" si="4"/>
        <v>-829</v>
      </c>
      <c r="M27" s="150">
        <f t="shared" si="5"/>
        <v>797</v>
      </c>
      <c r="N27" s="144"/>
    </row>
    <row r="28" spans="11:14" ht="15" customHeight="1">
      <c r="K28" s="145" t="s">
        <v>9</v>
      </c>
      <c r="L28" s="150">
        <f t="shared" si="4"/>
        <v>-1141</v>
      </c>
      <c r="M28" s="150">
        <f t="shared" si="5"/>
        <v>1053</v>
      </c>
      <c r="N28" s="144"/>
    </row>
    <row r="29" spans="11:14" ht="15" customHeight="1">
      <c r="K29" s="145" t="s">
        <v>10</v>
      </c>
      <c r="L29" s="150">
        <f t="shared" si="4"/>
        <v>-1621</v>
      </c>
      <c r="M29" s="150">
        <f t="shared" si="5"/>
        <v>1501</v>
      </c>
      <c r="N29" s="144"/>
    </row>
    <row r="30" spans="11:14" ht="15" customHeight="1">
      <c r="K30" s="145" t="s">
        <v>11</v>
      </c>
      <c r="L30" s="150">
        <f t="shared" si="4"/>
        <v>-2431</v>
      </c>
      <c r="M30" s="150">
        <f t="shared" si="5"/>
        <v>2368</v>
      </c>
      <c r="N30" s="144"/>
    </row>
    <row r="31" spans="11:14" ht="15" customHeight="1">
      <c r="K31" s="147" t="s">
        <v>12</v>
      </c>
      <c r="L31" s="150">
        <f t="shared" si="4"/>
        <v>-3970</v>
      </c>
      <c r="M31" s="150">
        <f t="shared" si="5"/>
        <v>3884</v>
      </c>
      <c r="N31" s="144"/>
    </row>
    <row r="32" spans="11:14" ht="15" customHeight="1">
      <c r="K32" s="147" t="s">
        <v>13</v>
      </c>
      <c r="L32" s="150">
        <f t="shared" si="4"/>
        <v>-5189</v>
      </c>
      <c r="M32" s="150">
        <f t="shared" si="5"/>
        <v>4918</v>
      </c>
      <c r="N32" s="144"/>
    </row>
    <row r="33" spans="11:14" ht="15" customHeight="1">
      <c r="K33" s="147" t="s">
        <v>14</v>
      </c>
      <c r="L33" s="150">
        <f t="shared" si="4"/>
        <v>-5503</v>
      </c>
      <c r="M33" s="150">
        <f t="shared" si="5"/>
        <v>5519</v>
      </c>
      <c r="N33" s="144"/>
    </row>
    <row r="34" spans="11:14" ht="15" customHeight="1">
      <c r="K34" s="147" t="s">
        <v>15</v>
      </c>
      <c r="L34" s="150">
        <f t="shared" si="4"/>
        <v>-6228</v>
      </c>
      <c r="M34" s="150">
        <f t="shared" si="5"/>
        <v>6120</v>
      </c>
      <c r="N34" s="144"/>
    </row>
    <row r="35" spans="11:14" ht="15" customHeight="1">
      <c r="K35" s="147" t="s">
        <v>16</v>
      </c>
      <c r="L35" s="150">
        <f t="shared" si="4"/>
        <v>-6450</v>
      </c>
      <c r="M35" s="150">
        <f t="shared" si="5"/>
        <v>6621</v>
      </c>
      <c r="N35" s="144"/>
    </row>
    <row r="36" spans="8:14" ht="15" customHeight="1">
      <c r="H36" s="17"/>
      <c r="I36" s="17"/>
      <c r="J36" s="217"/>
      <c r="K36" s="147" t="s">
        <v>17</v>
      </c>
      <c r="L36" s="218">
        <f t="shared" si="4"/>
        <v>-5982</v>
      </c>
      <c r="M36" s="150">
        <f t="shared" si="5"/>
        <v>6455</v>
      </c>
      <c r="N36" s="144"/>
    </row>
    <row r="37" spans="8:14" ht="15" customHeight="1">
      <c r="H37" s="17"/>
      <c r="I37" s="17"/>
      <c r="J37" s="217"/>
      <c r="K37" s="147" t="s">
        <v>18</v>
      </c>
      <c r="L37" s="218">
        <f t="shared" si="4"/>
        <v>-6051</v>
      </c>
      <c r="M37" s="150">
        <f t="shared" si="5"/>
        <v>6628</v>
      </c>
      <c r="N37" s="144"/>
    </row>
    <row r="38" spans="8:14" ht="15" customHeight="1">
      <c r="H38" s="17"/>
      <c r="I38" s="17"/>
      <c r="J38" s="217"/>
      <c r="K38" s="147" t="s">
        <v>19</v>
      </c>
      <c r="L38" s="218">
        <f t="shared" si="4"/>
        <v>-5496</v>
      </c>
      <c r="M38" s="150">
        <f t="shared" si="5"/>
        <v>5643</v>
      </c>
      <c r="N38" s="144"/>
    </row>
    <row r="39" spans="8:14" ht="15" customHeight="1">
      <c r="H39" s="17"/>
      <c r="I39" s="17"/>
      <c r="J39" s="217"/>
      <c r="K39" s="147" t="s">
        <v>20</v>
      </c>
      <c r="L39" s="218">
        <f t="shared" si="4"/>
        <v>-4393</v>
      </c>
      <c r="M39" s="150">
        <f t="shared" si="5"/>
        <v>5201</v>
      </c>
      <c r="N39" s="144"/>
    </row>
    <row r="40" spans="8:14" ht="15" customHeight="1">
      <c r="H40" s="17"/>
      <c r="I40" s="17"/>
      <c r="J40" s="217"/>
      <c r="K40" s="147" t="s">
        <v>21</v>
      </c>
      <c r="L40" s="218">
        <f t="shared" si="4"/>
        <v>-4288</v>
      </c>
      <c r="M40" s="150">
        <f t="shared" si="5"/>
        <v>5490</v>
      </c>
      <c r="N40" s="144"/>
    </row>
    <row r="41" spans="8:14" ht="15" customHeight="1">
      <c r="H41" s="17"/>
      <c r="I41" s="17"/>
      <c r="J41" s="217"/>
      <c r="K41" s="147" t="s">
        <v>22</v>
      </c>
      <c r="L41" s="218">
        <f t="shared" si="4"/>
        <v>-3170</v>
      </c>
      <c r="M41" s="150">
        <f t="shared" si="5"/>
        <v>4724</v>
      </c>
      <c r="N41" s="144"/>
    </row>
    <row r="42" spans="8:14" ht="15" customHeight="1">
      <c r="H42" s="17"/>
      <c r="I42" s="17"/>
      <c r="J42" s="217"/>
      <c r="K42" s="147" t="s">
        <v>23</v>
      </c>
      <c r="L42" s="218">
        <f t="shared" si="4"/>
        <v>-2112</v>
      </c>
      <c r="M42" s="150">
        <f t="shared" si="5"/>
        <v>3767</v>
      </c>
      <c r="N42" s="144"/>
    </row>
    <row r="43" spans="8:14" ht="15" customHeight="1">
      <c r="H43" s="17"/>
      <c r="I43" s="17"/>
      <c r="J43" s="217"/>
      <c r="K43" s="147" t="s">
        <v>24</v>
      </c>
      <c r="L43" s="218">
        <f t="shared" si="4"/>
        <v>-928</v>
      </c>
      <c r="M43" s="150">
        <f t="shared" si="5"/>
        <v>2078</v>
      </c>
      <c r="N43" s="144"/>
    </row>
    <row r="44" spans="8:13" ht="11.25">
      <c r="H44" s="17"/>
      <c r="I44" s="17"/>
      <c r="J44" s="217"/>
      <c r="K44" s="148" t="s">
        <v>25</v>
      </c>
      <c r="L44" s="218">
        <f t="shared" si="4"/>
        <v>-420</v>
      </c>
      <c r="M44" s="150">
        <f t="shared" si="5"/>
        <v>1126</v>
      </c>
    </row>
    <row r="45" spans="8:13" ht="11.25">
      <c r="H45" s="17"/>
      <c r="I45" s="17"/>
      <c r="J45" s="217"/>
      <c r="K45" s="147"/>
      <c r="L45" s="147"/>
      <c r="M45" s="143"/>
    </row>
  </sheetData>
  <mergeCells count="4">
    <mergeCell ref="F2:G2"/>
    <mergeCell ref="A1:G1"/>
    <mergeCell ref="B2:C2"/>
    <mergeCell ref="D2:E2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&amp;L&amp;9&amp;P+8&amp;R&amp;"Times New Roman,Normal"&amp;7Residentes en Aragon nacidos fuera de la Comunidad Autónoma. Padrón 2005.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3"/>
  <sheetViews>
    <sheetView zoomScaleSheetLayoutView="100" workbookViewId="0" topLeftCell="A1">
      <selection activeCell="A1" sqref="A1:G1"/>
    </sheetView>
  </sheetViews>
  <sheetFormatPr defaultColWidth="12" defaultRowHeight="11.25"/>
  <cols>
    <col min="1" max="1" width="25.33203125" style="0" customWidth="1"/>
    <col min="2" max="7" width="12.83203125" style="0" customWidth="1"/>
    <col min="8" max="8" width="10.83203125" style="0" customWidth="1"/>
  </cols>
  <sheetData>
    <row r="1" spans="1:7" s="2" customFormat="1" ht="39.75" customHeight="1">
      <c r="A1" s="268" t="s">
        <v>151</v>
      </c>
      <c r="B1" s="269"/>
      <c r="C1" s="269"/>
      <c r="D1" s="269"/>
      <c r="E1" s="269"/>
      <c r="F1" s="269"/>
      <c r="G1" s="269"/>
    </row>
    <row r="2" spans="1:8" s="32" customFormat="1" ht="18" customHeight="1">
      <c r="A2" s="9" t="s">
        <v>26</v>
      </c>
      <c r="B2" s="17"/>
      <c r="C2" s="17"/>
      <c r="D2" s="17"/>
      <c r="E2" s="17"/>
      <c r="F2" s="17"/>
      <c r="G2" s="17"/>
      <c r="H2" s="31"/>
    </row>
    <row r="3" spans="1:8" s="5" customFormat="1" ht="36" customHeight="1">
      <c r="A3" s="245" t="s">
        <v>215</v>
      </c>
      <c r="B3" s="265" t="s">
        <v>0</v>
      </c>
      <c r="C3" s="265"/>
      <c r="D3" s="265" t="s">
        <v>1</v>
      </c>
      <c r="E3" s="265"/>
      <c r="F3" s="265" t="s">
        <v>2</v>
      </c>
      <c r="G3" s="265" t="s">
        <v>3</v>
      </c>
      <c r="H3" s="4"/>
    </row>
    <row r="4" spans="1:11" s="10" customFormat="1" ht="19.5" customHeight="1">
      <c r="A4" s="6"/>
      <c r="B4" s="7" t="s">
        <v>4</v>
      </c>
      <c r="C4" s="8" t="s">
        <v>5</v>
      </c>
      <c r="D4" s="7" t="s">
        <v>4</v>
      </c>
      <c r="E4" s="8" t="s">
        <v>5</v>
      </c>
      <c r="F4" s="7" t="s">
        <v>4</v>
      </c>
      <c r="G4" s="8" t="s">
        <v>5</v>
      </c>
      <c r="H4" s="9"/>
      <c r="I4" s="165"/>
      <c r="J4" s="163"/>
      <c r="K4" s="163"/>
    </row>
    <row r="5" spans="1:9" s="13" customFormat="1" ht="15" customHeight="1">
      <c r="A5" s="11" t="s">
        <v>6</v>
      </c>
      <c r="B5" s="33">
        <f>D5+F5</f>
        <v>192589</v>
      </c>
      <c r="C5" s="34">
        <f aca="true" t="shared" si="0" ref="C5:C23">B5/$B$5*100</f>
        <v>100</v>
      </c>
      <c r="D5" s="33">
        <f>SUM(D6:D23)</f>
        <v>92584</v>
      </c>
      <c r="E5" s="34">
        <f aca="true" t="shared" si="1" ref="E5:E23">D5/$D$5*100</f>
        <v>100</v>
      </c>
      <c r="F5" s="33">
        <f>SUM(F6:F23)</f>
        <v>100005</v>
      </c>
      <c r="G5" s="34">
        <f aca="true" t="shared" si="2" ref="G5:G23">F5/$F$5*100</f>
        <v>100</v>
      </c>
      <c r="I5" s="163"/>
    </row>
    <row r="6" spans="1:9" ht="15" customHeight="1">
      <c r="A6" s="14" t="s">
        <v>27</v>
      </c>
      <c r="B6" s="38">
        <f>D6+F6</f>
        <v>27128</v>
      </c>
      <c r="C6" s="36">
        <f t="shared" si="0"/>
        <v>14.085955064931019</v>
      </c>
      <c r="D6" s="23">
        <v>13451</v>
      </c>
      <c r="E6" s="36">
        <f t="shared" si="1"/>
        <v>14.528428238140501</v>
      </c>
      <c r="F6" s="23">
        <v>13677</v>
      </c>
      <c r="G6" s="16">
        <f t="shared" si="2"/>
        <v>13.67631618419079</v>
      </c>
      <c r="I6" s="166"/>
    </row>
    <row r="7" spans="1:9" ht="15" customHeight="1">
      <c r="A7" s="37" t="s">
        <v>130</v>
      </c>
      <c r="B7" s="38">
        <f aca="true" t="shared" si="3" ref="B7:B23">D7+F7</f>
        <v>2687</v>
      </c>
      <c r="C7" s="36">
        <f t="shared" si="0"/>
        <v>1.3951991027524935</v>
      </c>
      <c r="D7" s="23">
        <v>1350</v>
      </c>
      <c r="E7" s="36">
        <f t="shared" si="1"/>
        <v>1.458135314957228</v>
      </c>
      <c r="F7" s="23">
        <v>1337</v>
      </c>
      <c r="G7" s="16">
        <f t="shared" si="2"/>
        <v>1.3369331533423328</v>
      </c>
      <c r="I7" s="166"/>
    </row>
    <row r="8" spans="1:9" ht="15" customHeight="1">
      <c r="A8" s="37" t="s">
        <v>131</v>
      </c>
      <c r="B8" s="38">
        <f t="shared" si="3"/>
        <v>934</v>
      </c>
      <c r="C8" s="36">
        <f t="shared" si="0"/>
        <v>0.48497058502822066</v>
      </c>
      <c r="D8" s="23">
        <v>457</v>
      </c>
      <c r="E8" s="36">
        <f t="shared" si="1"/>
        <v>0.4936058066188543</v>
      </c>
      <c r="F8" s="23">
        <v>477</v>
      </c>
      <c r="G8" s="16">
        <f t="shared" si="2"/>
        <v>0.4769761511924404</v>
      </c>
      <c r="I8" s="166"/>
    </row>
    <row r="9" spans="1:9" ht="15" customHeight="1">
      <c r="A9" s="14" t="s">
        <v>28</v>
      </c>
      <c r="B9" s="38">
        <f t="shared" si="3"/>
        <v>1199</v>
      </c>
      <c r="C9" s="36">
        <f t="shared" si="0"/>
        <v>0.6225693056197394</v>
      </c>
      <c r="D9" s="23">
        <v>568</v>
      </c>
      <c r="E9" s="36">
        <f t="shared" si="1"/>
        <v>0.6134969325153374</v>
      </c>
      <c r="F9" s="23">
        <v>631</v>
      </c>
      <c r="G9" s="16">
        <f t="shared" si="2"/>
        <v>0.6309684515774211</v>
      </c>
      <c r="I9" s="166"/>
    </row>
    <row r="10" spans="1:9" ht="15" customHeight="1">
      <c r="A10" s="14" t="s">
        <v>29</v>
      </c>
      <c r="B10" s="38">
        <f t="shared" si="3"/>
        <v>2022</v>
      </c>
      <c r="C10" s="36">
        <f t="shared" si="0"/>
        <v>1.049904200136041</v>
      </c>
      <c r="D10" s="23">
        <v>937</v>
      </c>
      <c r="E10" s="36">
        <f t="shared" si="1"/>
        <v>1.0120539186036464</v>
      </c>
      <c r="F10" s="23">
        <v>1085</v>
      </c>
      <c r="G10" s="16">
        <f t="shared" si="2"/>
        <v>1.0849457527123643</v>
      </c>
      <c r="I10" s="166"/>
    </row>
    <row r="11" spans="1:9" ht="22.5" customHeight="1">
      <c r="A11" s="17" t="s">
        <v>30</v>
      </c>
      <c r="B11" s="38">
        <f t="shared" si="3"/>
        <v>37657</v>
      </c>
      <c r="C11" s="39">
        <f t="shared" si="0"/>
        <v>19.55303781628234</v>
      </c>
      <c r="D11" s="23">
        <v>17642</v>
      </c>
      <c r="E11" s="39">
        <f t="shared" si="1"/>
        <v>19.055128315907716</v>
      </c>
      <c r="F11" s="23">
        <v>20015</v>
      </c>
      <c r="G11" s="16">
        <f t="shared" si="2"/>
        <v>20.013999300035</v>
      </c>
      <c r="I11" s="166"/>
    </row>
    <row r="12" spans="1:9" ht="15" customHeight="1">
      <c r="A12" s="14" t="s">
        <v>31</v>
      </c>
      <c r="B12" s="38">
        <f t="shared" si="3"/>
        <v>16746</v>
      </c>
      <c r="C12" s="36">
        <f t="shared" si="0"/>
        <v>8.695200660473859</v>
      </c>
      <c r="D12" s="23">
        <v>8045</v>
      </c>
      <c r="E12" s="36">
        <f t="shared" si="1"/>
        <v>8.689406376911778</v>
      </c>
      <c r="F12" s="23">
        <v>8701</v>
      </c>
      <c r="G12" s="16">
        <f t="shared" si="2"/>
        <v>8.700564971751412</v>
      </c>
      <c r="I12" s="166"/>
    </row>
    <row r="13" spans="1:9" ht="15" customHeight="1">
      <c r="A13" s="17" t="s">
        <v>32</v>
      </c>
      <c r="B13" s="38">
        <f t="shared" si="3"/>
        <v>35669</v>
      </c>
      <c r="C13" s="39">
        <f t="shared" si="0"/>
        <v>18.52078779161842</v>
      </c>
      <c r="D13" s="23">
        <v>17454</v>
      </c>
      <c r="E13" s="39">
        <f t="shared" si="1"/>
        <v>18.852069472047006</v>
      </c>
      <c r="F13" s="23">
        <v>18215</v>
      </c>
      <c r="G13" s="16">
        <f t="shared" si="2"/>
        <v>18.214089295535224</v>
      </c>
      <c r="I13" s="166"/>
    </row>
    <row r="14" spans="1:9" ht="15" customHeight="1">
      <c r="A14" s="17" t="s">
        <v>33</v>
      </c>
      <c r="B14" s="38">
        <f t="shared" si="3"/>
        <v>10635</v>
      </c>
      <c r="C14" s="39">
        <f t="shared" si="0"/>
        <v>5.522122239587931</v>
      </c>
      <c r="D14" s="23">
        <v>5247</v>
      </c>
      <c r="E14" s="39">
        <f t="shared" si="1"/>
        <v>5.667285924133759</v>
      </c>
      <c r="F14" s="23">
        <v>5388</v>
      </c>
      <c r="G14" s="16">
        <f t="shared" si="2"/>
        <v>5.387730613469326</v>
      </c>
      <c r="I14" s="166"/>
    </row>
    <row r="15" spans="1:9" ht="15" customHeight="1">
      <c r="A15" s="17" t="s">
        <v>34</v>
      </c>
      <c r="B15" s="38">
        <f t="shared" si="3"/>
        <v>8404</v>
      </c>
      <c r="C15" s="39">
        <f t="shared" si="0"/>
        <v>4.363696784343862</v>
      </c>
      <c r="D15" s="23">
        <v>4213</v>
      </c>
      <c r="E15" s="39">
        <f t="shared" si="1"/>
        <v>4.550462282899853</v>
      </c>
      <c r="F15" s="23">
        <v>4191</v>
      </c>
      <c r="G15" s="16">
        <f t="shared" si="2"/>
        <v>4.190790460476976</v>
      </c>
      <c r="I15" s="166"/>
    </row>
    <row r="16" spans="1:9" ht="15" customHeight="1">
      <c r="A16" s="17" t="s">
        <v>35</v>
      </c>
      <c r="B16" s="38">
        <f t="shared" si="3"/>
        <v>5018</v>
      </c>
      <c r="C16" s="39">
        <f t="shared" si="0"/>
        <v>2.6055486035027964</v>
      </c>
      <c r="D16" s="23">
        <v>2596</v>
      </c>
      <c r="E16" s="39">
        <f t="shared" si="1"/>
        <v>2.8039402056510845</v>
      </c>
      <c r="F16" s="23">
        <v>2422</v>
      </c>
      <c r="G16" s="16">
        <f t="shared" si="2"/>
        <v>2.421878906054697</v>
      </c>
      <c r="I16" s="166"/>
    </row>
    <row r="17" spans="1:9" ht="22.5" customHeight="1">
      <c r="A17" s="17" t="s">
        <v>132</v>
      </c>
      <c r="B17" s="38">
        <f t="shared" si="3"/>
        <v>13658</v>
      </c>
      <c r="C17" s="39">
        <f t="shared" si="0"/>
        <v>7.091786135241369</v>
      </c>
      <c r="D17" s="23">
        <v>6813</v>
      </c>
      <c r="E17" s="39">
        <f t="shared" si="1"/>
        <v>7.358722889484144</v>
      </c>
      <c r="F17" s="23">
        <v>6845</v>
      </c>
      <c r="G17" s="16">
        <f t="shared" si="2"/>
        <v>6.844657767111645</v>
      </c>
      <c r="I17" s="166"/>
    </row>
    <row r="18" spans="1:9" ht="15" customHeight="1">
      <c r="A18" s="17" t="s">
        <v>133</v>
      </c>
      <c r="B18" s="38">
        <f t="shared" si="3"/>
        <v>2072</v>
      </c>
      <c r="C18" s="39">
        <f t="shared" si="0"/>
        <v>1.0758662228891578</v>
      </c>
      <c r="D18" s="23">
        <v>1048</v>
      </c>
      <c r="E18" s="39">
        <f t="shared" si="1"/>
        <v>1.1319450445001296</v>
      </c>
      <c r="F18" s="23">
        <v>1024</v>
      </c>
      <c r="G18" s="16">
        <f t="shared" si="2"/>
        <v>1.023948802559872</v>
      </c>
      <c r="I18" s="166"/>
    </row>
    <row r="19" spans="1:9" s="19" customFormat="1" ht="15" customHeight="1">
      <c r="A19" s="17" t="s">
        <v>134</v>
      </c>
      <c r="B19" s="38">
        <f t="shared" si="3"/>
        <v>11574</v>
      </c>
      <c r="C19" s="39">
        <f t="shared" si="0"/>
        <v>6.009689026891463</v>
      </c>
      <c r="D19" s="23">
        <v>4966</v>
      </c>
      <c r="E19" s="39">
        <f t="shared" si="1"/>
        <v>5.363777758575996</v>
      </c>
      <c r="F19" s="23">
        <v>6608</v>
      </c>
      <c r="G19" s="16">
        <f t="shared" si="2"/>
        <v>6.607669616519174</v>
      </c>
      <c r="I19" s="166"/>
    </row>
    <row r="20" spans="1:11" ht="15" customHeight="1">
      <c r="A20" t="s">
        <v>36</v>
      </c>
      <c r="B20" s="38">
        <f t="shared" si="3"/>
        <v>8718</v>
      </c>
      <c r="C20" s="39">
        <f t="shared" si="0"/>
        <v>4.526738287233435</v>
      </c>
      <c r="D20" s="23">
        <v>4158</v>
      </c>
      <c r="E20" s="39">
        <f t="shared" si="1"/>
        <v>4.491056770068262</v>
      </c>
      <c r="F20" s="23">
        <v>4560</v>
      </c>
      <c r="G20" s="16">
        <f t="shared" si="2"/>
        <v>4.5597720113994304</v>
      </c>
      <c r="I20" s="166"/>
      <c r="J20" s="164"/>
      <c r="K20" s="164"/>
    </row>
    <row r="21" spans="1:11" ht="15" customHeight="1">
      <c r="A21" t="s">
        <v>37</v>
      </c>
      <c r="B21" s="38">
        <f t="shared" si="3"/>
        <v>6878</v>
      </c>
      <c r="C21" s="39">
        <f t="shared" si="0"/>
        <v>3.5713358499187384</v>
      </c>
      <c r="D21" s="23">
        <v>2883</v>
      </c>
      <c r="E21" s="39">
        <f t="shared" si="1"/>
        <v>3.113928972608658</v>
      </c>
      <c r="F21" s="23">
        <v>3995</v>
      </c>
      <c r="G21" s="16">
        <f t="shared" si="2"/>
        <v>3.9948002599870005</v>
      </c>
      <c r="I21" s="166"/>
      <c r="J21" s="164"/>
      <c r="K21" s="164"/>
    </row>
    <row r="22" spans="1:11" ht="15" customHeight="1">
      <c r="A22" t="s">
        <v>38</v>
      </c>
      <c r="B22" s="38">
        <f t="shared" si="3"/>
        <v>665</v>
      </c>
      <c r="C22" s="39">
        <f t="shared" si="0"/>
        <v>0.3452949026164527</v>
      </c>
      <c r="D22" s="23">
        <v>316</v>
      </c>
      <c r="E22" s="39">
        <f t="shared" si="1"/>
        <v>0.34131167372332155</v>
      </c>
      <c r="F22" s="23">
        <v>349</v>
      </c>
      <c r="G22" s="16">
        <f t="shared" si="2"/>
        <v>0.34898255087245633</v>
      </c>
      <c r="I22" s="166"/>
      <c r="J22" s="164"/>
      <c r="K22" s="164"/>
    </row>
    <row r="23" spans="1:11" ht="15" customHeight="1">
      <c r="A23" s="20" t="s">
        <v>39</v>
      </c>
      <c r="B23" s="193">
        <f t="shared" si="3"/>
        <v>925</v>
      </c>
      <c r="C23" s="40">
        <f t="shared" si="0"/>
        <v>0.48029742093265965</v>
      </c>
      <c r="D23" s="41">
        <v>440</v>
      </c>
      <c r="E23" s="40">
        <f t="shared" si="1"/>
        <v>0.47524410265272615</v>
      </c>
      <c r="F23" s="41">
        <v>485</v>
      </c>
      <c r="G23" s="22">
        <f t="shared" si="2"/>
        <v>0.48497575121243935</v>
      </c>
      <c r="I23" s="166"/>
      <c r="J23" s="164"/>
      <c r="K23" s="164"/>
    </row>
    <row r="24" spans="2:11" ht="15" customHeight="1">
      <c r="B24" s="17"/>
      <c r="C24" s="17"/>
      <c r="D24" s="17"/>
      <c r="E24" s="17"/>
      <c r="I24" s="158"/>
      <c r="J24" s="164"/>
      <c r="K24" s="164"/>
    </row>
    <row r="25" spans="9:11" ht="15" customHeight="1">
      <c r="I25" s="158"/>
      <c r="J25" s="164"/>
      <c r="K25" s="164"/>
    </row>
    <row r="26" spans="13:14" ht="15" customHeight="1">
      <c r="M26" s="164"/>
      <c r="N26" s="164"/>
    </row>
    <row r="27" spans="13:14" ht="15" customHeight="1">
      <c r="M27" s="164"/>
      <c r="N27" s="164"/>
    </row>
    <row r="28" spans="13:14" ht="15" customHeight="1">
      <c r="M28" s="164"/>
      <c r="N28" s="164"/>
    </row>
    <row r="29" spans="13:14" ht="15" customHeight="1">
      <c r="M29" s="164"/>
      <c r="N29" s="164"/>
    </row>
    <row r="30" spans="13:14" ht="15" customHeight="1">
      <c r="M30" s="164"/>
      <c r="N30" s="164"/>
    </row>
    <row r="31" spans="13:14" ht="15" customHeight="1">
      <c r="M31" s="164"/>
      <c r="N31" s="164"/>
    </row>
    <row r="32" spans="13:14" ht="15" customHeight="1">
      <c r="M32" s="164"/>
      <c r="N32" s="164"/>
    </row>
    <row r="33" spans="13:14" ht="15" customHeight="1">
      <c r="M33" s="164"/>
      <c r="N33" s="164"/>
    </row>
    <row r="34" spans="13:14" ht="15" customHeight="1">
      <c r="M34" s="164"/>
      <c r="N34" s="164"/>
    </row>
    <row r="35" spans="13:14" ht="15" customHeight="1">
      <c r="M35" s="164"/>
      <c r="N35" s="164"/>
    </row>
    <row r="36" spans="8:14" ht="15" customHeight="1">
      <c r="H36" s="17"/>
      <c r="I36" s="17"/>
      <c r="J36" s="17"/>
      <c r="K36" s="17"/>
      <c r="L36" s="17"/>
      <c r="M36" s="164"/>
      <c r="N36" s="164"/>
    </row>
    <row r="37" spans="8:14" ht="15" customHeight="1">
      <c r="H37" s="17"/>
      <c r="I37" s="17"/>
      <c r="J37" s="17"/>
      <c r="K37" s="17"/>
      <c r="L37" s="17"/>
      <c r="M37" s="164"/>
      <c r="N37" s="164"/>
    </row>
    <row r="38" spans="8:14" ht="15" customHeight="1">
      <c r="H38" s="17"/>
      <c r="I38" s="17"/>
      <c r="J38" s="17"/>
      <c r="K38" s="17"/>
      <c r="L38" s="17"/>
      <c r="M38" s="164"/>
      <c r="N38" s="164"/>
    </row>
    <row r="39" spans="8:14" ht="15" customHeight="1">
      <c r="H39" s="17"/>
      <c r="I39" s="17"/>
      <c r="J39" s="17"/>
      <c r="K39" s="17"/>
      <c r="L39" s="17"/>
      <c r="M39" s="164"/>
      <c r="N39" s="164"/>
    </row>
    <row r="40" spans="8:14" ht="15" customHeight="1">
      <c r="H40" s="17"/>
      <c r="I40" s="17"/>
      <c r="J40" s="17"/>
      <c r="K40" s="17"/>
      <c r="L40" s="17"/>
      <c r="M40" s="164"/>
      <c r="N40" s="164"/>
    </row>
    <row r="41" spans="8:14" ht="15" customHeight="1">
      <c r="H41" s="17"/>
      <c r="I41" s="17"/>
      <c r="J41" s="17"/>
      <c r="K41" s="17"/>
      <c r="L41" s="17"/>
      <c r="M41" s="164"/>
      <c r="N41" s="164"/>
    </row>
    <row r="42" spans="8:14" ht="15" customHeight="1">
      <c r="H42" s="17"/>
      <c r="I42" s="17"/>
      <c r="J42" s="17"/>
      <c r="K42" s="17"/>
      <c r="L42" s="17"/>
      <c r="M42" s="164"/>
      <c r="N42" s="164"/>
    </row>
    <row r="43" spans="8:14" ht="15" customHeight="1">
      <c r="H43" s="17"/>
      <c r="I43" s="17"/>
      <c r="J43" s="17"/>
      <c r="K43" s="17"/>
      <c r="L43" s="17"/>
      <c r="M43" s="164"/>
      <c r="N43" s="164"/>
    </row>
    <row r="44" spans="8:14" ht="15" customHeight="1">
      <c r="H44" s="17"/>
      <c r="I44" s="17"/>
      <c r="J44" s="17"/>
      <c r="K44" s="17"/>
      <c r="L44" s="17"/>
      <c r="M44" s="164"/>
      <c r="N44" s="164"/>
    </row>
    <row r="45" spans="8:14" ht="15" customHeight="1">
      <c r="H45" s="17"/>
      <c r="I45" s="17"/>
      <c r="J45" s="17"/>
      <c r="K45" s="17"/>
      <c r="L45" s="17"/>
      <c r="M45" s="164"/>
      <c r="N45" s="164"/>
    </row>
    <row r="46" spans="13:14" ht="15" customHeight="1">
      <c r="M46" s="164"/>
      <c r="N46" s="164"/>
    </row>
    <row r="47" spans="13:14" ht="15" customHeight="1">
      <c r="M47" s="164"/>
      <c r="N47" s="164"/>
    </row>
    <row r="48" spans="13:14" ht="12.75">
      <c r="M48" s="164"/>
      <c r="N48" s="164"/>
    </row>
    <row r="49" spans="13:14" ht="12.75">
      <c r="M49" s="164"/>
      <c r="N49" s="164"/>
    </row>
    <row r="50" spans="13:14" ht="12.75">
      <c r="M50" s="164"/>
      <c r="N50" s="164"/>
    </row>
    <row r="51" spans="13:14" ht="12.75">
      <c r="M51" s="164"/>
      <c r="N51" s="164"/>
    </row>
    <row r="52" spans="13:14" ht="12.75">
      <c r="M52" s="164"/>
      <c r="N52" s="164"/>
    </row>
    <row r="53" spans="13:14" ht="12.75">
      <c r="M53" s="164"/>
      <c r="N53" s="164"/>
    </row>
  </sheetData>
  <mergeCells count="4">
    <mergeCell ref="A1:G1"/>
    <mergeCell ref="F3:G3"/>
    <mergeCell ref="B3:C3"/>
    <mergeCell ref="D3:E3"/>
  </mergeCells>
  <hyperlinks>
    <hyperlink ref="A3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2005.&amp;R&amp;9&amp;P+8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45"/>
  <sheetViews>
    <sheetView zoomScaleSheetLayoutView="100" workbookViewId="0" topLeftCell="A1">
      <selection activeCell="A1" sqref="A1:G1"/>
    </sheetView>
  </sheetViews>
  <sheetFormatPr defaultColWidth="12" defaultRowHeight="11.25"/>
  <cols>
    <col min="1" max="1" width="25.33203125" style="0" customWidth="1"/>
    <col min="2" max="7" width="12.83203125" style="0" customWidth="1"/>
    <col min="8" max="10" width="10.83203125" style="0" customWidth="1"/>
    <col min="11" max="11" width="8.5" style="0" bestFit="1" customWidth="1"/>
    <col min="12" max="12" width="10.33203125" style="0" bestFit="1" customWidth="1"/>
    <col min="13" max="13" width="7.5" style="0" bestFit="1" customWidth="1"/>
  </cols>
  <sheetData>
    <row r="1" spans="1:7" s="2" customFormat="1" ht="39.75" customHeight="1">
      <c r="A1" s="268" t="s">
        <v>151</v>
      </c>
      <c r="B1" s="269"/>
      <c r="C1" s="269"/>
      <c r="D1" s="269"/>
      <c r="E1" s="269"/>
      <c r="F1" s="269"/>
      <c r="G1" s="269"/>
    </row>
    <row r="2" spans="1:9" s="32" customFormat="1" ht="18" customHeight="1">
      <c r="A2" s="9" t="s">
        <v>40</v>
      </c>
      <c r="B2" s="17"/>
      <c r="C2" s="17"/>
      <c r="D2" s="17"/>
      <c r="E2" s="17"/>
      <c r="F2" s="17"/>
      <c r="G2" s="17"/>
      <c r="H2" s="31"/>
      <c r="I2" s="31"/>
    </row>
    <row r="3" spans="1:9" s="5" customFormat="1" ht="36" customHeight="1">
      <c r="A3" s="245" t="s">
        <v>215</v>
      </c>
      <c r="B3" s="265" t="s">
        <v>0</v>
      </c>
      <c r="C3" s="265"/>
      <c r="D3" s="265" t="s">
        <v>1</v>
      </c>
      <c r="E3" s="265"/>
      <c r="F3" s="265" t="s">
        <v>2</v>
      </c>
      <c r="G3" s="265" t="s">
        <v>3</v>
      </c>
      <c r="H3" s="4"/>
      <c r="I3" s="4"/>
    </row>
    <row r="4" spans="1:12" s="10" customFormat="1" ht="19.5" customHeight="1">
      <c r="A4" s="6"/>
      <c r="B4" s="7" t="s">
        <v>4</v>
      </c>
      <c r="C4" s="8" t="s">
        <v>5</v>
      </c>
      <c r="D4" s="7" t="s">
        <v>4</v>
      </c>
      <c r="E4" s="8" t="s">
        <v>5</v>
      </c>
      <c r="F4" s="7" t="s">
        <v>4</v>
      </c>
      <c r="G4" s="8" t="s">
        <v>5</v>
      </c>
      <c r="H4" s="9"/>
      <c r="I4" s="165"/>
      <c r="J4" s="165"/>
      <c r="K4" s="165"/>
      <c r="L4" s="165"/>
    </row>
    <row r="5" spans="1:12" s="13" customFormat="1" ht="15" customHeight="1">
      <c r="A5" s="11" t="s">
        <v>6</v>
      </c>
      <c r="B5" s="12">
        <f>D5+F5</f>
        <v>192589</v>
      </c>
      <c r="C5" s="34">
        <f aca="true" t="shared" si="0" ref="C5:C23">B5/$B5*100</f>
        <v>100</v>
      </c>
      <c r="D5" s="33">
        <f>SUM(D6:D23)</f>
        <v>92584</v>
      </c>
      <c r="E5" s="42">
        <f aca="true" t="shared" si="1" ref="E5:E23">D5/$B5*100</f>
        <v>48.07335829149121</v>
      </c>
      <c r="F5" s="33">
        <f>SUM(F6:F23)</f>
        <v>100005</v>
      </c>
      <c r="G5" s="42">
        <f aca="true" t="shared" si="2" ref="G5:G23">F5/$B5*100</f>
        <v>51.92664170850879</v>
      </c>
      <c r="H5"/>
      <c r="I5" s="167"/>
      <c r="J5" s="167"/>
      <c r="K5" s="167"/>
      <c r="L5" s="119"/>
    </row>
    <row r="6" spans="1:12" ht="15" customHeight="1">
      <c r="A6" s="14" t="s">
        <v>27</v>
      </c>
      <c r="B6" s="18">
        <f>D6+F6</f>
        <v>27128</v>
      </c>
      <c r="C6" s="43">
        <f t="shared" si="0"/>
        <v>100</v>
      </c>
      <c r="D6" s="35">
        <v>13451</v>
      </c>
      <c r="E6" s="16">
        <f t="shared" si="1"/>
        <v>49.58345620760837</v>
      </c>
      <c r="F6" s="23">
        <v>13677</v>
      </c>
      <c r="G6" s="16">
        <f t="shared" si="2"/>
        <v>50.41654379239162</v>
      </c>
      <c r="I6" s="168"/>
      <c r="J6" s="169"/>
      <c r="K6" s="169"/>
      <c r="L6" s="158"/>
    </row>
    <row r="7" spans="1:12" ht="15" customHeight="1">
      <c r="A7" s="37" t="s">
        <v>130</v>
      </c>
      <c r="B7" s="18">
        <f aca="true" t="shared" si="3" ref="B7:B23">D7+F7</f>
        <v>2687</v>
      </c>
      <c r="C7" s="43">
        <f t="shared" si="0"/>
        <v>100</v>
      </c>
      <c r="D7" s="35">
        <v>1350</v>
      </c>
      <c r="E7" s="16">
        <f t="shared" si="1"/>
        <v>50.24190547078526</v>
      </c>
      <c r="F7" s="23">
        <v>1337</v>
      </c>
      <c r="G7" s="16">
        <f t="shared" si="2"/>
        <v>49.75809452921474</v>
      </c>
      <c r="I7" s="168"/>
      <c r="J7" s="169"/>
      <c r="K7" s="169"/>
      <c r="L7" s="158"/>
    </row>
    <row r="8" spans="1:12" ht="15" customHeight="1">
      <c r="A8" s="37" t="s">
        <v>131</v>
      </c>
      <c r="B8" s="18">
        <f t="shared" si="3"/>
        <v>934</v>
      </c>
      <c r="C8" s="43">
        <f t="shared" si="0"/>
        <v>100</v>
      </c>
      <c r="D8" s="35">
        <v>457</v>
      </c>
      <c r="E8" s="16">
        <f t="shared" si="1"/>
        <v>48.92933618843683</v>
      </c>
      <c r="F8" s="23">
        <v>477</v>
      </c>
      <c r="G8" s="16">
        <f t="shared" si="2"/>
        <v>51.070663811563165</v>
      </c>
      <c r="I8" s="168"/>
      <c r="J8" s="169"/>
      <c r="K8" s="169"/>
      <c r="L8" s="158"/>
    </row>
    <row r="9" spans="1:12" ht="15" customHeight="1">
      <c r="A9" s="14" t="s">
        <v>28</v>
      </c>
      <c r="B9" s="18">
        <f t="shared" si="3"/>
        <v>1199</v>
      </c>
      <c r="C9" s="43">
        <f t="shared" si="0"/>
        <v>100</v>
      </c>
      <c r="D9" s="35">
        <v>568</v>
      </c>
      <c r="E9" s="16">
        <f t="shared" si="1"/>
        <v>47.372810675562974</v>
      </c>
      <c r="F9" s="23">
        <v>631</v>
      </c>
      <c r="G9" s="16">
        <f t="shared" si="2"/>
        <v>52.627189324437026</v>
      </c>
      <c r="I9" s="168"/>
      <c r="J9" s="169"/>
      <c r="K9" s="169"/>
      <c r="L9" s="158"/>
    </row>
    <row r="10" spans="1:12" ht="15" customHeight="1">
      <c r="A10" s="14" t="s">
        <v>29</v>
      </c>
      <c r="B10" s="18">
        <f t="shared" si="3"/>
        <v>2022</v>
      </c>
      <c r="C10" s="43">
        <f t="shared" si="0"/>
        <v>100</v>
      </c>
      <c r="D10" s="35">
        <v>937</v>
      </c>
      <c r="E10" s="16">
        <f t="shared" si="1"/>
        <v>46.340257171117706</v>
      </c>
      <c r="F10" s="23">
        <v>1085</v>
      </c>
      <c r="G10" s="16">
        <f t="shared" si="2"/>
        <v>53.659742828882294</v>
      </c>
      <c r="I10" s="168"/>
      <c r="J10" s="169"/>
      <c r="K10" s="169"/>
      <c r="L10" s="158"/>
    </row>
    <row r="11" spans="1:12" ht="22.5" customHeight="1">
      <c r="A11" s="17" t="s">
        <v>30</v>
      </c>
      <c r="B11" s="18">
        <f t="shared" si="3"/>
        <v>37657</v>
      </c>
      <c r="C11" s="44">
        <f t="shared" si="0"/>
        <v>100</v>
      </c>
      <c r="D11" s="38">
        <v>17642</v>
      </c>
      <c r="E11" s="16">
        <f t="shared" si="1"/>
        <v>46.84919138539979</v>
      </c>
      <c r="F11" s="23">
        <v>20015</v>
      </c>
      <c r="G11" s="16">
        <f t="shared" si="2"/>
        <v>53.15080861460021</v>
      </c>
      <c r="I11" s="168"/>
      <c r="J11" s="169"/>
      <c r="K11" s="169"/>
      <c r="L11" s="158"/>
    </row>
    <row r="12" spans="1:12" ht="15" customHeight="1">
      <c r="A12" s="14" t="s">
        <v>31</v>
      </c>
      <c r="B12" s="18">
        <f t="shared" si="3"/>
        <v>16746</v>
      </c>
      <c r="C12" s="44">
        <f t="shared" si="0"/>
        <v>100</v>
      </c>
      <c r="D12" s="35">
        <v>8045</v>
      </c>
      <c r="E12" s="16">
        <f t="shared" si="1"/>
        <v>48.04132330108683</v>
      </c>
      <c r="F12" s="23">
        <v>8701</v>
      </c>
      <c r="G12" s="16">
        <f t="shared" si="2"/>
        <v>51.95867669891317</v>
      </c>
      <c r="I12" s="168"/>
      <c r="J12" s="169"/>
      <c r="K12" s="169"/>
      <c r="L12" s="158"/>
    </row>
    <row r="13" spans="1:12" ht="15" customHeight="1">
      <c r="A13" s="17" t="s">
        <v>32</v>
      </c>
      <c r="B13" s="18">
        <f t="shared" si="3"/>
        <v>35669</v>
      </c>
      <c r="C13" s="44">
        <f t="shared" si="0"/>
        <v>100</v>
      </c>
      <c r="D13" s="38">
        <v>17454</v>
      </c>
      <c r="E13" s="16">
        <f t="shared" si="1"/>
        <v>48.9332473576495</v>
      </c>
      <c r="F13" s="23">
        <v>18215</v>
      </c>
      <c r="G13" s="16">
        <f t="shared" si="2"/>
        <v>51.0667526423505</v>
      </c>
      <c r="I13" s="168"/>
      <c r="J13" s="169"/>
      <c r="K13" s="169"/>
      <c r="L13" s="158"/>
    </row>
    <row r="14" spans="1:12" ht="15" customHeight="1">
      <c r="A14" s="17" t="s">
        <v>33</v>
      </c>
      <c r="B14" s="18">
        <f t="shared" si="3"/>
        <v>10635</v>
      </c>
      <c r="C14" s="44">
        <f t="shared" si="0"/>
        <v>100</v>
      </c>
      <c r="D14" s="38">
        <v>5247</v>
      </c>
      <c r="E14" s="16">
        <f t="shared" si="1"/>
        <v>49.33709449929478</v>
      </c>
      <c r="F14" s="23">
        <v>5388</v>
      </c>
      <c r="G14" s="16">
        <f t="shared" si="2"/>
        <v>50.662905500705214</v>
      </c>
      <c r="I14" s="168"/>
      <c r="J14" s="169"/>
      <c r="K14" s="169"/>
      <c r="L14" s="158"/>
    </row>
    <row r="15" spans="1:12" ht="15" customHeight="1">
      <c r="A15" s="17" t="s">
        <v>34</v>
      </c>
      <c r="B15" s="18">
        <f t="shared" si="3"/>
        <v>8404</v>
      </c>
      <c r="C15" s="44">
        <f t="shared" si="0"/>
        <v>100</v>
      </c>
      <c r="D15" s="38">
        <v>4213</v>
      </c>
      <c r="E15" s="16">
        <f t="shared" si="1"/>
        <v>50.13089005235602</v>
      </c>
      <c r="F15" s="23">
        <v>4191</v>
      </c>
      <c r="G15" s="16">
        <f t="shared" si="2"/>
        <v>49.86910994764398</v>
      </c>
      <c r="I15" s="168"/>
      <c r="J15" s="169"/>
      <c r="K15" s="169"/>
      <c r="L15" s="158"/>
    </row>
    <row r="16" spans="1:12" ht="15" customHeight="1">
      <c r="A16" s="17" t="s">
        <v>35</v>
      </c>
      <c r="B16" s="18">
        <f t="shared" si="3"/>
        <v>5018</v>
      </c>
      <c r="C16" s="44">
        <f t="shared" si="0"/>
        <v>100</v>
      </c>
      <c r="D16" s="38">
        <v>2596</v>
      </c>
      <c r="E16" s="16">
        <f t="shared" si="1"/>
        <v>51.73375846950976</v>
      </c>
      <c r="F16" s="23">
        <v>2422</v>
      </c>
      <c r="G16" s="16">
        <f t="shared" si="2"/>
        <v>48.266241530490234</v>
      </c>
      <c r="I16" s="168"/>
      <c r="J16" s="169"/>
      <c r="K16" s="169"/>
      <c r="L16" s="158"/>
    </row>
    <row r="17" spans="1:12" ht="22.5" customHeight="1">
      <c r="A17" s="17" t="s">
        <v>132</v>
      </c>
      <c r="B17" s="18">
        <f t="shared" si="3"/>
        <v>13658</v>
      </c>
      <c r="C17" s="44">
        <f t="shared" si="0"/>
        <v>100</v>
      </c>
      <c r="D17" s="38">
        <v>6813</v>
      </c>
      <c r="E17" s="16">
        <f t="shared" si="1"/>
        <v>49.882852540635525</v>
      </c>
      <c r="F17" s="23">
        <v>6845</v>
      </c>
      <c r="G17" s="16">
        <f t="shared" si="2"/>
        <v>50.117147459364475</v>
      </c>
      <c r="I17" s="168"/>
      <c r="J17" s="169"/>
      <c r="K17" s="169"/>
      <c r="L17" s="158"/>
    </row>
    <row r="18" spans="1:12" ht="15" customHeight="1">
      <c r="A18" s="17" t="s">
        <v>133</v>
      </c>
      <c r="B18" s="18">
        <f t="shared" si="3"/>
        <v>2072</v>
      </c>
      <c r="C18" s="44">
        <f t="shared" si="0"/>
        <v>100</v>
      </c>
      <c r="D18" s="38">
        <v>1048</v>
      </c>
      <c r="E18" s="16">
        <f t="shared" si="1"/>
        <v>50.57915057915058</v>
      </c>
      <c r="F18" s="23">
        <v>1024</v>
      </c>
      <c r="G18" s="16">
        <f t="shared" si="2"/>
        <v>49.42084942084942</v>
      </c>
      <c r="I18" s="168"/>
      <c r="J18" s="169"/>
      <c r="K18" s="169"/>
      <c r="L18" s="158"/>
    </row>
    <row r="19" spans="1:12" s="19" customFormat="1" ht="15" customHeight="1">
      <c r="A19" s="17" t="s">
        <v>134</v>
      </c>
      <c r="B19" s="18">
        <f t="shared" si="3"/>
        <v>11574</v>
      </c>
      <c r="C19" s="44">
        <f t="shared" si="0"/>
        <v>100</v>
      </c>
      <c r="D19" s="18">
        <v>4966</v>
      </c>
      <c r="E19" s="16">
        <f t="shared" si="1"/>
        <v>42.90651460169345</v>
      </c>
      <c r="F19" s="23">
        <v>6608</v>
      </c>
      <c r="G19" s="16">
        <f t="shared" si="2"/>
        <v>57.093485398306555</v>
      </c>
      <c r="H19"/>
      <c r="I19" s="168"/>
      <c r="J19" s="169"/>
      <c r="K19" s="169"/>
      <c r="L19" s="28"/>
    </row>
    <row r="20" spans="1:12" ht="15" customHeight="1">
      <c r="A20" t="s">
        <v>36</v>
      </c>
      <c r="B20" s="18">
        <f t="shared" si="3"/>
        <v>8718</v>
      </c>
      <c r="C20" s="44">
        <f t="shared" si="0"/>
        <v>100</v>
      </c>
      <c r="D20" s="18">
        <v>4158</v>
      </c>
      <c r="E20" s="16">
        <f t="shared" si="1"/>
        <v>47.69442532690984</v>
      </c>
      <c r="F20" s="23">
        <v>4560</v>
      </c>
      <c r="G20" s="16">
        <f t="shared" si="2"/>
        <v>52.30557467309016</v>
      </c>
      <c r="I20" s="168"/>
      <c r="J20" s="169"/>
      <c r="K20" s="169"/>
      <c r="L20" s="158"/>
    </row>
    <row r="21" spans="1:12" ht="15" customHeight="1">
      <c r="A21" t="s">
        <v>37</v>
      </c>
      <c r="B21" s="18">
        <f t="shared" si="3"/>
        <v>6878</v>
      </c>
      <c r="C21" s="44">
        <f t="shared" si="0"/>
        <v>100</v>
      </c>
      <c r="D21" s="18">
        <v>2883</v>
      </c>
      <c r="E21" s="16">
        <f t="shared" si="1"/>
        <v>41.91625472521082</v>
      </c>
      <c r="F21" s="23">
        <v>3995</v>
      </c>
      <c r="G21" s="16">
        <f t="shared" si="2"/>
        <v>58.08374527478918</v>
      </c>
      <c r="I21" s="168"/>
      <c r="J21" s="169"/>
      <c r="K21" s="169"/>
      <c r="L21" s="158"/>
    </row>
    <row r="22" spans="1:12" ht="15" customHeight="1">
      <c r="A22" t="s">
        <v>38</v>
      </c>
      <c r="B22" s="18">
        <f t="shared" si="3"/>
        <v>665</v>
      </c>
      <c r="C22" s="44">
        <f t="shared" si="0"/>
        <v>100</v>
      </c>
      <c r="D22" s="18">
        <v>316</v>
      </c>
      <c r="E22" s="16">
        <f t="shared" si="1"/>
        <v>47.51879699248121</v>
      </c>
      <c r="F22" s="23">
        <v>349</v>
      </c>
      <c r="G22" s="16">
        <f t="shared" si="2"/>
        <v>52.48120300751879</v>
      </c>
      <c r="I22" s="168"/>
      <c r="J22" s="169"/>
      <c r="K22" s="169"/>
      <c r="L22" s="158"/>
    </row>
    <row r="23" spans="1:12" ht="15" customHeight="1">
      <c r="A23" s="20" t="s">
        <v>39</v>
      </c>
      <c r="B23" s="21">
        <f t="shared" si="3"/>
        <v>925</v>
      </c>
      <c r="C23" s="45">
        <f t="shared" si="0"/>
        <v>100</v>
      </c>
      <c r="D23" s="21">
        <v>440</v>
      </c>
      <c r="E23" s="22">
        <f t="shared" si="1"/>
        <v>47.56756756756757</v>
      </c>
      <c r="F23" s="41">
        <v>485</v>
      </c>
      <c r="G23" s="22">
        <f t="shared" si="2"/>
        <v>52.43243243243243</v>
      </c>
      <c r="I23" s="168"/>
      <c r="J23" s="169"/>
      <c r="K23" s="169"/>
      <c r="L23" s="158"/>
    </row>
    <row r="24" spans="2:12" ht="15" customHeight="1">
      <c r="B24" s="17"/>
      <c r="C24" s="17"/>
      <c r="D24" s="17"/>
      <c r="E24" s="17"/>
      <c r="I24" s="158"/>
      <c r="J24" s="158"/>
      <c r="K24" s="158"/>
      <c r="L24" s="158"/>
    </row>
    <row r="25" ht="15" customHeight="1"/>
    <row r="26" spans="11:13" ht="15" customHeight="1">
      <c r="K26" s="46"/>
      <c r="L26" s="46"/>
      <c r="M26" s="46"/>
    </row>
    <row r="27" spans="11:14" ht="15" customHeight="1">
      <c r="K27" s="14"/>
      <c r="L27" s="47"/>
      <c r="M27" s="47"/>
      <c r="N27" s="23"/>
    </row>
    <row r="28" spans="11:14" ht="15" customHeight="1">
      <c r="K28" s="14"/>
      <c r="L28" s="47"/>
      <c r="M28" s="47"/>
      <c r="N28" s="23"/>
    </row>
    <row r="29" spans="11:14" ht="15" customHeight="1">
      <c r="K29" s="14"/>
      <c r="L29" s="47"/>
      <c r="M29" s="47"/>
      <c r="N29" s="23"/>
    </row>
    <row r="30" spans="11:14" ht="15" customHeight="1">
      <c r="K30" s="14"/>
      <c r="L30" s="47"/>
      <c r="M30" s="47"/>
      <c r="N30" s="23"/>
    </row>
    <row r="31" spans="11:14" ht="15" customHeight="1">
      <c r="K31" s="14"/>
      <c r="L31" s="47"/>
      <c r="M31" s="47"/>
      <c r="N31" s="23"/>
    </row>
    <row r="32" spans="11:14" ht="15" customHeight="1">
      <c r="K32" s="48"/>
      <c r="L32" s="47"/>
      <c r="M32" s="47"/>
      <c r="N32" s="23"/>
    </row>
    <row r="33" spans="11:14" ht="15" customHeight="1">
      <c r="K33" s="48"/>
      <c r="L33" s="47"/>
      <c r="M33" s="47"/>
      <c r="N33" s="23"/>
    </row>
    <row r="34" spans="11:14" ht="15" customHeight="1">
      <c r="K34" s="48"/>
      <c r="L34" s="47"/>
      <c r="M34" s="47"/>
      <c r="N34" s="23"/>
    </row>
    <row r="35" spans="11:14" ht="15" customHeight="1">
      <c r="K35" s="48"/>
      <c r="L35" s="47"/>
      <c r="M35" s="47"/>
      <c r="N35" s="23"/>
    </row>
    <row r="36" spans="8:14" ht="15" customHeight="1">
      <c r="H36" s="17"/>
      <c r="I36" s="17"/>
      <c r="J36" s="17"/>
      <c r="K36" s="48"/>
      <c r="L36" s="216"/>
      <c r="M36" s="47"/>
      <c r="N36" s="23"/>
    </row>
    <row r="37" spans="8:14" ht="15" customHeight="1">
      <c r="H37" s="17"/>
      <c r="I37" s="17"/>
      <c r="J37" s="17"/>
      <c r="K37" s="48"/>
      <c r="L37" s="216"/>
      <c r="M37" s="47"/>
      <c r="N37" s="23"/>
    </row>
    <row r="38" spans="8:14" ht="15" customHeight="1">
      <c r="H38" s="17"/>
      <c r="I38" s="17"/>
      <c r="J38" s="17"/>
      <c r="K38" s="48"/>
      <c r="L38" s="216"/>
      <c r="M38" s="47"/>
      <c r="N38" s="23"/>
    </row>
    <row r="39" spans="8:14" ht="15" customHeight="1">
      <c r="H39" s="17"/>
      <c r="I39" s="17"/>
      <c r="J39" s="17"/>
      <c r="K39" s="48"/>
      <c r="L39" s="216"/>
      <c r="M39" s="47"/>
      <c r="N39" s="23"/>
    </row>
    <row r="40" spans="8:14" ht="15" customHeight="1">
      <c r="H40" s="17"/>
      <c r="I40" s="17"/>
      <c r="J40" s="17"/>
      <c r="K40" s="48"/>
      <c r="L40" s="216"/>
      <c r="M40" s="47"/>
      <c r="N40" s="23"/>
    </row>
    <row r="41" spans="8:14" ht="15" customHeight="1">
      <c r="H41" s="17"/>
      <c r="I41" s="17"/>
      <c r="J41" s="17"/>
      <c r="K41" s="48"/>
      <c r="L41" s="216"/>
      <c r="M41" s="47"/>
      <c r="N41" s="23"/>
    </row>
    <row r="42" spans="8:14" ht="15" customHeight="1">
      <c r="H42" s="17"/>
      <c r="I42" s="17"/>
      <c r="J42" s="17"/>
      <c r="K42" s="48"/>
      <c r="L42" s="216"/>
      <c r="M42" s="47"/>
      <c r="N42" s="23"/>
    </row>
    <row r="43" spans="8:14" ht="15" customHeight="1">
      <c r="H43" s="17"/>
      <c r="I43" s="17"/>
      <c r="J43" s="17"/>
      <c r="K43" s="48"/>
      <c r="L43" s="216"/>
      <c r="M43" s="47"/>
      <c r="N43" s="23"/>
    </row>
    <row r="44" spans="8:14" ht="15" customHeight="1">
      <c r="H44" s="17"/>
      <c r="I44" s="17"/>
      <c r="J44" s="17"/>
      <c r="K44" s="48"/>
      <c r="L44" s="216"/>
      <c r="M44" s="47"/>
      <c r="N44" s="23"/>
    </row>
    <row r="45" spans="8:13" ht="15" customHeight="1">
      <c r="H45" s="17"/>
      <c r="I45" s="17"/>
      <c r="J45" s="17"/>
      <c r="K45" s="49"/>
      <c r="L45" s="216"/>
      <c r="M45" s="47"/>
    </row>
    <row r="46" ht="15" customHeight="1"/>
    <row r="47" ht="15" customHeight="1"/>
  </sheetData>
  <mergeCells count="4">
    <mergeCell ref="A1:G1"/>
    <mergeCell ref="F3:G3"/>
    <mergeCell ref="B3:C3"/>
    <mergeCell ref="D3:E3"/>
  </mergeCells>
  <hyperlinks>
    <hyperlink ref="A3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2005.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45"/>
  <sheetViews>
    <sheetView zoomScaleSheetLayoutView="100" workbookViewId="0" topLeftCell="A1">
      <selection activeCell="A3" sqref="A3"/>
    </sheetView>
  </sheetViews>
  <sheetFormatPr defaultColWidth="12" defaultRowHeight="11.25"/>
  <cols>
    <col min="1" max="1" width="20.83203125" style="0" customWidth="1"/>
    <col min="2" max="2" width="10" style="0" customWidth="1"/>
    <col min="3" max="3" width="11.83203125" style="0" customWidth="1"/>
    <col min="4" max="4" width="10" style="0" customWidth="1"/>
    <col min="5" max="5" width="11.83203125" style="0" customWidth="1"/>
    <col min="6" max="6" width="10" style="0" customWidth="1"/>
    <col min="7" max="7" width="11.83203125" style="0" customWidth="1"/>
    <col min="8" max="8" width="10" style="0" customWidth="1"/>
    <col min="9" max="9" width="11.83203125" style="0" customWidth="1"/>
    <col min="10" max="10" width="10.83203125" style="0" customWidth="1"/>
    <col min="11" max="11" width="23.66015625" style="0" bestFit="1" customWidth="1"/>
    <col min="12" max="12" width="7" style="0" bestFit="1" customWidth="1"/>
    <col min="13" max="13" width="5.83203125" style="0" bestFit="1" customWidth="1"/>
    <col min="14" max="14" width="7" style="0" bestFit="1" customWidth="1"/>
  </cols>
  <sheetData>
    <row r="1" spans="1:9" s="2" customFormat="1" ht="60" customHeight="1">
      <c r="A1" s="268" t="s">
        <v>150</v>
      </c>
      <c r="B1" s="270"/>
      <c r="C1" s="270"/>
      <c r="D1" s="270"/>
      <c r="E1" s="270"/>
      <c r="F1" s="270"/>
      <c r="G1" s="270"/>
      <c r="H1" s="271"/>
      <c r="I1" s="271"/>
    </row>
    <row r="2" spans="1:9" s="32" customFormat="1" ht="18" customHeight="1">
      <c r="A2" s="9" t="s">
        <v>26</v>
      </c>
      <c r="B2" s="17"/>
      <c r="C2" s="17"/>
      <c r="D2" s="17"/>
      <c r="E2" s="17"/>
      <c r="F2" s="17"/>
      <c r="G2" s="17"/>
      <c r="H2" s="31"/>
      <c r="I2" s="31"/>
    </row>
    <row r="3" spans="1:9" s="5" customFormat="1" ht="36" customHeight="1">
      <c r="A3" s="245" t="s">
        <v>215</v>
      </c>
      <c r="B3" s="265" t="s">
        <v>0</v>
      </c>
      <c r="C3" s="265"/>
      <c r="D3" s="265" t="s">
        <v>41</v>
      </c>
      <c r="E3" s="265"/>
      <c r="F3" s="265" t="s">
        <v>3</v>
      </c>
      <c r="G3" s="265" t="s">
        <v>3</v>
      </c>
      <c r="H3" s="265" t="s">
        <v>42</v>
      </c>
      <c r="I3" s="265"/>
    </row>
    <row r="4" spans="1:9" s="10" customFormat="1" ht="19.5" customHeight="1">
      <c r="A4" s="6"/>
      <c r="B4" s="7" t="s">
        <v>4</v>
      </c>
      <c r="C4" s="8" t="s">
        <v>5</v>
      </c>
      <c r="D4" s="7" t="s">
        <v>4</v>
      </c>
      <c r="E4" s="8" t="s">
        <v>5</v>
      </c>
      <c r="F4" s="7" t="s">
        <v>4</v>
      </c>
      <c r="G4" s="8" t="s">
        <v>5</v>
      </c>
      <c r="H4" s="7" t="s">
        <v>4</v>
      </c>
      <c r="I4" s="8" t="s">
        <v>5</v>
      </c>
    </row>
    <row r="5" spans="1:9" s="13" customFormat="1" ht="15" customHeight="1">
      <c r="A5" s="11" t="s">
        <v>6</v>
      </c>
      <c r="B5" s="33">
        <f>D5+F5+H5</f>
        <v>192589</v>
      </c>
      <c r="C5" s="34">
        <f aca="true" t="shared" si="0" ref="C5:C23">B5/$B$5*100</f>
        <v>100</v>
      </c>
      <c r="D5" s="33">
        <f>SUM(D6:D23)</f>
        <v>34192</v>
      </c>
      <c r="E5" s="34">
        <f aca="true" t="shared" si="1" ref="E5:E23">D5/$D$5*100</f>
        <v>100</v>
      </c>
      <c r="F5" s="33">
        <f>SUM(F6:F23)</f>
        <v>17357</v>
      </c>
      <c r="G5" s="34">
        <f aca="true" t="shared" si="2" ref="G5:G23">F5/$F$5*100</f>
        <v>100</v>
      </c>
      <c r="H5" s="33">
        <f>SUM(H6:H23)</f>
        <v>141040</v>
      </c>
      <c r="I5" s="34">
        <f aca="true" t="shared" si="3" ref="I5:I23">H5/$H$5*100</f>
        <v>100</v>
      </c>
    </row>
    <row r="6" spans="1:9" ht="15" customHeight="1">
      <c r="A6" s="14" t="s">
        <v>27</v>
      </c>
      <c r="B6" s="38">
        <f>D6+F6+H6</f>
        <v>27128</v>
      </c>
      <c r="C6" s="36">
        <f t="shared" si="0"/>
        <v>14.085955064931019</v>
      </c>
      <c r="D6" s="35">
        <v>5693</v>
      </c>
      <c r="E6" s="36">
        <f t="shared" si="1"/>
        <v>16.65009358914366</v>
      </c>
      <c r="F6" s="23">
        <v>3028</v>
      </c>
      <c r="G6" s="16">
        <f t="shared" si="2"/>
        <v>17.445411073342168</v>
      </c>
      <c r="H6" s="23">
        <v>18407</v>
      </c>
      <c r="I6" s="16">
        <f t="shared" si="3"/>
        <v>13.05090754395916</v>
      </c>
    </row>
    <row r="7" spans="1:9" ht="15" customHeight="1">
      <c r="A7" s="37" t="s">
        <v>130</v>
      </c>
      <c r="B7" s="38">
        <f aca="true" t="shared" si="4" ref="B7:B23">D7+F7+H7</f>
        <v>2687</v>
      </c>
      <c r="C7" s="36">
        <f t="shared" si="0"/>
        <v>1.3951991027524935</v>
      </c>
      <c r="D7" s="35">
        <v>430</v>
      </c>
      <c r="E7" s="36">
        <f t="shared" si="1"/>
        <v>1.257604117922321</v>
      </c>
      <c r="F7" s="23">
        <v>218</v>
      </c>
      <c r="G7" s="16">
        <f t="shared" si="2"/>
        <v>1.255977415451979</v>
      </c>
      <c r="H7" s="23">
        <v>2039</v>
      </c>
      <c r="I7" s="16">
        <f t="shared" si="3"/>
        <v>1.4456891661939875</v>
      </c>
    </row>
    <row r="8" spans="1:9" ht="15" customHeight="1">
      <c r="A8" s="37" t="s">
        <v>131</v>
      </c>
      <c r="B8" s="38">
        <f t="shared" si="4"/>
        <v>934</v>
      </c>
      <c r="C8" s="36">
        <f t="shared" si="0"/>
        <v>0.48497058502822066</v>
      </c>
      <c r="D8" s="35">
        <v>151</v>
      </c>
      <c r="E8" s="36">
        <f t="shared" si="1"/>
        <v>0.4416237716424895</v>
      </c>
      <c r="F8" s="23">
        <v>74</v>
      </c>
      <c r="G8" s="16">
        <f t="shared" si="2"/>
        <v>0.4263409575387451</v>
      </c>
      <c r="H8" s="23">
        <v>709</v>
      </c>
      <c r="I8" s="16">
        <f t="shared" si="3"/>
        <v>0.5026942711287578</v>
      </c>
    </row>
    <row r="9" spans="1:9" ht="15" customHeight="1">
      <c r="A9" s="14" t="s">
        <v>28</v>
      </c>
      <c r="B9" s="38">
        <f t="shared" si="4"/>
        <v>1199</v>
      </c>
      <c r="C9" s="36">
        <f t="shared" si="0"/>
        <v>0.6225693056197394</v>
      </c>
      <c r="D9" s="35">
        <v>141</v>
      </c>
      <c r="E9" s="36">
        <f t="shared" si="1"/>
        <v>0.41237716424894716</v>
      </c>
      <c r="F9" s="23">
        <v>57</v>
      </c>
      <c r="G9" s="16">
        <f t="shared" si="2"/>
        <v>0.32839776459065506</v>
      </c>
      <c r="H9" s="23">
        <v>1001</v>
      </c>
      <c r="I9" s="16">
        <f t="shared" si="3"/>
        <v>0.7097277368122519</v>
      </c>
    </row>
    <row r="10" spans="1:9" ht="15" customHeight="1">
      <c r="A10" s="14" t="s">
        <v>29</v>
      </c>
      <c r="B10" s="38">
        <f t="shared" si="4"/>
        <v>2022</v>
      </c>
      <c r="C10" s="36">
        <f t="shared" si="0"/>
        <v>1.049904200136041</v>
      </c>
      <c r="D10" s="35">
        <v>263</v>
      </c>
      <c r="E10" s="36">
        <f t="shared" si="1"/>
        <v>0.7691857744501638</v>
      </c>
      <c r="F10" s="23">
        <v>72</v>
      </c>
      <c r="G10" s="16">
        <f t="shared" si="2"/>
        <v>0.4148182289566169</v>
      </c>
      <c r="H10" s="23">
        <v>1687</v>
      </c>
      <c r="I10" s="16">
        <f t="shared" si="3"/>
        <v>1.196114577424844</v>
      </c>
    </row>
    <row r="11" spans="1:9" ht="22.5" customHeight="1">
      <c r="A11" s="17" t="s">
        <v>30</v>
      </c>
      <c r="B11" s="38">
        <f t="shared" si="4"/>
        <v>37657</v>
      </c>
      <c r="C11" s="39">
        <f t="shared" si="0"/>
        <v>19.55303781628234</v>
      </c>
      <c r="D11" s="38">
        <v>2684</v>
      </c>
      <c r="E11" s="39">
        <f t="shared" si="1"/>
        <v>7.849789424426766</v>
      </c>
      <c r="F11" s="23">
        <v>1113</v>
      </c>
      <c r="G11" s="16">
        <f t="shared" si="2"/>
        <v>6.41239845595437</v>
      </c>
      <c r="H11" s="23">
        <v>33860</v>
      </c>
      <c r="I11" s="16">
        <f t="shared" si="3"/>
        <v>24.00737379466818</v>
      </c>
    </row>
    <row r="12" spans="1:9" ht="15" customHeight="1">
      <c r="A12" s="14" t="s">
        <v>31</v>
      </c>
      <c r="B12" s="38">
        <f t="shared" si="4"/>
        <v>16746</v>
      </c>
      <c r="C12" s="39">
        <f t="shared" si="0"/>
        <v>8.695200660473859</v>
      </c>
      <c r="D12" s="38">
        <v>1793</v>
      </c>
      <c r="E12" s="39">
        <f t="shared" si="1"/>
        <v>5.243916705662143</v>
      </c>
      <c r="F12" s="23">
        <v>1826</v>
      </c>
      <c r="G12" s="16">
        <f t="shared" si="2"/>
        <v>10.520251195483091</v>
      </c>
      <c r="H12" s="23">
        <v>13127</v>
      </c>
      <c r="I12" s="16">
        <f t="shared" si="3"/>
        <v>9.30728871242201</v>
      </c>
    </row>
    <row r="13" spans="1:9" ht="15" customHeight="1">
      <c r="A13" s="17" t="s">
        <v>32</v>
      </c>
      <c r="B13" s="38">
        <f t="shared" si="4"/>
        <v>35669</v>
      </c>
      <c r="C13" s="39">
        <f t="shared" si="0"/>
        <v>18.52078779161842</v>
      </c>
      <c r="D13" s="38">
        <v>14449</v>
      </c>
      <c r="E13" s="39">
        <f t="shared" si="1"/>
        <v>42.25842302292934</v>
      </c>
      <c r="F13" s="23">
        <v>4320</v>
      </c>
      <c r="G13" s="16">
        <f t="shared" si="2"/>
        <v>24.889093737397015</v>
      </c>
      <c r="H13" s="23">
        <v>16900</v>
      </c>
      <c r="I13" s="16">
        <f t="shared" si="3"/>
        <v>11.982416335791266</v>
      </c>
    </row>
    <row r="14" spans="1:9" ht="15" customHeight="1">
      <c r="A14" s="17" t="s">
        <v>33</v>
      </c>
      <c r="B14" s="38">
        <f t="shared" si="4"/>
        <v>10635</v>
      </c>
      <c r="C14" s="39">
        <f t="shared" si="0"/>
        <v>5.522122239587931</v>
      </c>
      <c r="D14" s="38">
        <v>1103</v>
      </c>
      <c r="E14" s="39">
        <f t="shared" si="1"/>
        <v>3.2259007955077212</v>
      </c>
      <c r="F14" s="23">
        <v>4086</v>
      </c>
      <c r="G14" s="16">
        <f t="shared" si="2"/>
        <v>23.54093449328801</v>
      </c>
      <c r="H14" s="23">
        <v>5446</v>
      </c>
      <c r="I14" s="16">
        <f t="shared" si="3"/>
        <v>3.8613159387407827</v>
      </c>
    </row>
    <row r="15" spans="1:9" ht="15" customHeight="1">
      <c r="A15" s="17" t="s">
        <v>34</v>
      </c>
      <c r="B15" s="38">
        <f t="shared" si="4"/>
        <v>8404</v>
      </c>
      <c r="C15" s="39">
        <f t="shared" si="0"/>
        <v>4.363696784343862</v>
      </c>
      <c r="D15" s="38">
        <v>1532</v>
      </c>
      <c r="E15" s="39">
        <f t="shared" si="1"/>
        <v>4.480580252690688</v>
      </c>
      <c r="F15" s="23">
        <v>498</v>
      </c>
      <c r="G15" s="16">
        <f t="shared" si="2"/>
        <v>2.869159416949934</v>
      </c>
      <c r="H15" s="23">
        <v>6374</v>
      </c>
      <c r="I15" s="16">
        <f t="shared" si="3"/>
        <v>4.519285309132161</v>
      </c>
    </row>
    <row r="16" spans="1:9" ht="15" customHeight="1">
      <c r="A16" s="17" t="s">
        <v>35</v>
      </c>
      <c r="B16" s="38">
        <f t="shared" si="4"/>
        <v>5018</v>
      </c>
      <c r="C16" s="39">
        <f t="shared" si="0"/>
        <v>2.6055486035027964</v>
      </c>
      <c r="D16" s="38">
        <v>952</v>
      </c>
      <c r="E16" s="39">
        <f t="shared" si="1"/>
        <v>2.7842770238652315</v>
      </c>
      <c r="F16" s="23">
        <v>395</v>
      </c>
      <c r="G16" s="16">
        <f t="shared" si="2"/>
        <v>2.275738894970329</v>
      </c>
      <c r="H16" s="23">
        <v>3671</v>
      </c>
      <c r="I16" s="16">
        <f t="shared" si="3"/>
        <v>2.602807714123653</v>
      </c>
    </row>
    <row r="17" spans="1:9" ht="22.5" customHeight="1">
      <c r="A17" s="17" t="s">
        <v>132</v>
      </c>
      <c r="B17" s="38">
        <f t="shared" si="4"/>
        <v>13658</v>
      </c>
      <c r="C17" s="39">
        <f t="shared" si="0"/>
        <v>7.091786135241369</v>
      </c>
      <c r="D17" s="38">
        <v>1814</v>
      </c>
      <c r="E17" s="39">
        <f t="shared" si="1"/>
        <v>5.305334581188583</v>
      </c>
      <c r="F17" s="23">
        <v>869</v>
      </c>
      <c r="G17" s="16">
        <f t="shared" si="2"/>
        <v>5.006625568934724</v>
      </c>
      <c r="H17" s="23">
        <v>10975</v>
      </c>
      <c r="I17" s="16">
        <f t="shared" si="3"/>
        <v>7.781480431083381</v>
      </c>
    </row>
    <row r="18" spans="1:9" ht="15" customHeight="1">
      <c r="A18" s="17" t="s">
        <v>133</v>
      </c>
      <c r="B18" s="38">
        <f t="shared" si="4"/>
        <v>2072</v>
      </c>
      <c r="C18" s="39">
        <f t="shared" si="0"/>
        <v>1.0758662228891578</v>
      </c>
      <c r="D18" s="38">
        <v>350</v>
      </c>
      <c r="E18" s="39">
        <f t="shared" si="1"/>
        <v>1.0236312587739822</v>
      </c>
      <c r="F18" s="23">
        <v>182</v>
      </c>
      <c r="G18" s="16">
        <f t="shared" si="2"/>
        <v>1.0485683009736706</v>
      </c>
      <c r="H18" s="23">
        <v>1540</v>
      </c>
      <c r="I18" s="16">
        <f t="shared" si="3"/>
        <v>1.0918888258650028</v>
      </c>
    </row>
    <row r="19" spans="1:9" s="19" customFormat="1" ht="15" customHeight="1">
      <c r="A19" s="17" t="s">
        <v>134</v>
      </c>
      <c r="B19" s="38">
        <f t="shared" si="4"/>
        <v>11574</v>
      </c>
      <c r="C19" s="39">
        <f t="shared" si="0"/>
        <v>6.009689026891463</v>
      </c>
      <c r="D19" s="18">
        <v>1071</v>
      </c>
      <c r="E19" s="39">
        <f t="shared" si="1"/>
        <v>3.132311651848386</v>
      </c>
      <c r="F19" s="23">
        <v>190</v>
      </c>
      <c r="G19" s="16">
        <f t="shared" si="2"/>
        <v>1.0946592153021837</v>
      </c>
      <c r="H19" s="23">
        <v>10313</v>
      </c>
      <c r="I19" s="16">
        <f t="shared" si="3"/>
        <v>7.312110039705049</v>
      </c>
    </row>
    <row r="20" spans="1:9" ht="15" customHeight="1">
      <c r="A20" t="s">
        <v>36</v>
      </c>
      <c r="B20" s="38">
        <f t="shared" si="4"/>
        <v>8718</v>
      </c>
      <c r="C20" s="39">
        <f t="shared" si="0"/>
        <v>4.526738287233435</v>
      </c>
      <c r="D20" s="18">
        <v>1256</v>
      </c>
      <c r="E20" s="39">
        <f t="shared" si="1"/>
        <v>3.673373888628919</v>
      </c>
      <c r="F20" s="23">
        <v>259</v>
      </c>
      <c r="G20" s="16">
        <f t="shared" si="2"/>
        <v>1.492193351385608</v>
      </c>
      <c r="H20" s="23">
        <v>7203</v>
      </c>
      <c r="I20" s="16">
        <f t="shared" si="3"/>
        <v>5.107061826432218</v>
      </c>
    </row>
    <row r="21" spans="1:14" ht="15" customHeight="1">
      <c r="A21" t="s">
        <v>37</v>
      </c>
      <c r="B21" s="38">
        <f t="shared" si="4"/>
        <v>6878</v>
      </c>
      <c r="C21" s="39">
        <f t="shared" si="0"/>
        <v>3.5713358499187384</v>
      </c>
      <c r="D21" s="18">
        <v>361</v>
      </c>
      <c r="E21" s="39">
        <f t="shared" si="1"/>
        <v>1.055802526906879</v>
      </c>
      <c r="F21" s="23">
        <v>125</v>
      </c>
      <c r="G21" s="16">
        <f t="shared" si="2"/>
        <v>0.7201705363830155</v>
      </c>
      <c r="H21" s="23">
        <v>6392</v>
      </c>
      <c r="I21" s="16">
        <f t="shared" si="3"/>
        <v>4.532047646057856</v>
      </c>
      <c r="K21" s="170"/>
      <c r="L21" s="171"/>
      <c r="M21" s="171"/>
      <c r="N21" s="171"/>
    </row>
    <row r="22" spans="1:14" ht="15" customHeight="1">
      <c r="A22" t="s">
        <v>38</v>
      </c>
      <c r="B22" s="38">
        <f t="shared" si="4"/>
        <v>665</v>
      </c>
      <c r="C22" s="39">
        <f t="shared" si="0"/>
        <v>0.3452949026164527</v>
      </c>
      <c r="D22" s="18">
        <v>64</v>
      </c>
      <c r="E22" s="39">
        <f t="shared" si="1"/>
        <v>0.18717828731867103</v>
      </c>
      <c r="F22" s="23">
        <v>12</v>
      </c>
      <c r="G22" s="16">
        <f t="shared" si="2"/>
        <v>0.0691363714927695</v>
      </c>
      <c r="H22" s="23">
        <v>589</v>
      </c>
      <c r="I22" s="16">
        <f t="shared" si="3"/>
        <v>0.41761202495745886</v>
      </c>
      <c r="K22" s="170"/>
      <c r="L22" s="171"/>
      <c r="M22" s="171"/>
      <c r="N22" s="171"/>
    </row>
    <row r="23" spans="1:14" ht="15" customHeight="1">
      <c r="A23" s="20" t="s">
        <v>39</v>
      </c>
      <c r="B23" s="193">
        <f t="shared" si="4"/>
        <v>925</v>
      </c>
      <c r="C23" s="40">
        <f t="shared" si="0"/>
        <v>0.48029742093265965</v>
      </c>
      <c r="D23" s="21">
        <v>85</v>
      </c>
      <c r="E23" s="40">
        <f t="shared" si="1"/>
        <v>0.24859616284511</v>
      </c>
      <c r="F23" s="41">
        <v>33</v>
      </c>
      <c r="G23" s="22">
        <f t="shared" si="2"/>
        <v>0.19012502160511607</v>
      </c>
      <c r="H23" s="41">
        <v>807</v>
      </c>
      <c r="I23" s="22">
        <f t="shared" si="3"/>
        <v>0.5721781055019853</v>
      </c>
      <c r="K23" s="170"/>
      <c r="L23" s="171"/>
      <c r="M23" s="171"/>
      <c r="N23" s="171"/>
    </row>
    <row r="24" spans="2:5" ht="15" customHeight="1">
      <c r="B24" s="17"/>
      <c r="C24" s="17"/>
      <c r="D24" s="17"/>
      <c r="E24" s="17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8:12" ht="15" customHeight="1">
      <c r="H36" s="17"/>
      <c r="I36" s="17"/>
      <c r="J36" s="17"/>
      <c r="K36" s="17"/>
      <c r="L36" s="17"/>
    </row>
    <row r="37" spans="8:12" ht="15" customHeight="1">
      <c r="H37" s="17"/>
      <c r="I37" s="17"/>
      <c r="J37" s="17"/>
      <c r="K37" s="17"/>
      <c r="L37" s="17"/>
    </row>
    <row r="38" spans="8:12" ht="15" customHeight="1">
      <c r="H38" s="17"/>
      <c r="I38" s="17"/>
      <c r="J38" s="17"/>
      <c r="K38" s="17"/>
      <c r="L38" s="17"/>
    </row>
    <row r="39" spans="8:12" ht="15" customHeight="1">
      <c r="H39" s="17"/>
      <c r="I39" s="17"/>
      <c r="J39" s="17"/>
      <c r="K39" s="17"/>
      <c r="L39" s="17"/>
    </row>
    <row r="40" spans="8:12" ht="15" customHeight="1">
      <c r="H40" s="17"/>
      <c r="I40" s="17"/>
      <c r="J40" s="17"/>
      <c r="K40" s="17"/>
      <c r="L40" s="17"/>
    </row>
    <row r="41" spans="8:12" ht="15" customHeight="1">
      <c r="H41" s="17"/>
      <c r="I41" s="17"/>
      <c r="J41" s="17"/>
      <c r="K41" s="17"/>
      <c r="L41" s="17"/>
    </row>
    <row r="42" spans="8:12" ht="15" customHeight="1">
      <c r="H42" s="17"/>
      <c r="I42" s="17"/>
      <c r="J42" s="17"/>
      <c r="K42" s="17"/>
      <c r="L42" s="17"/>
    </row>
    <row r="43" spans="8:12" ht="15" customHeight="1">
      <c r="H43" s="17"/>
      <c r="I43" s="17"/>
      <c r="J43" s="17"/>
      <c r="K43" s="17"/>
      <c r="L43" s="17"/>
    </row>
    <row r="44" spans="8:12" ht="15" customHeight="1">
      <c r="H44" s="17"/>
      <c r="I44" s="17"/>
      <c r="J44" s="17"/>
      <c r="K44" s="17"/>
      <c r="L44" s="17"/>
    </row>
    <row r="45" spans="8:12" ht="15" customHeight="1">
      <c r="H45" s="17"/>
      <c r="I45" s="17"/>
      <c r="J45" s="17"/>
      <c r="K45" s="17"/>
      <c r="L45" s="17"/>
    </row>
    <row r="46" ht="15" customHeight="1"/>
    <row r="47" ht="15" customHeight="1"/>
  </sheetData>
  <mergeCells count="5">
    <mergeCell ref="H3:I3"/>
    <mergeCell ref="A1:I1"/>
    <mergeCell ref="F3:G3"/>
    <mergeCell ref="B3:C3"/>
    <mergeCell ref="D3:E3"/>
  </mergeCells>
  <hyperlinks>
    <hyperlink ref="A3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2005.&amp;R&amp;9&amp;P+8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45"/>
  <sheetViews>
    <sheetView zoomScaleSheetLayoutView="100" workbookViewId="0" topLeftCell="A1">
      <selection activeCell="A3" sqref="A3"/>
    </sheetView>
  </sheetViews>
  <sheetFormatPr defaultColWidth="12" defaultRowHeight="11.25"/>
  <cols>
    <col min="1" max="1" width="20.66015625" style="0" customWidth="1"/>
    <col min="2" max="2" width="10" style="0" customWidth="1"/>
    <col min="3" max="3" width="11.83203125" style="0" customWidth="1"/>
    <col min="4" max="4" width="10" style="0" customWidth="1"/>
    <col min="5" max="5" width="11.83203125" style="0" customWidth="1"/>
    <col min="6" max="6" width="10" style="0" customWidth="1"/>
    <col min="7" max="7" width="11.83203125" style="0" customWidth="1"/>
    <col min="8" max="8" width="10" style="0" customWidth="1"/>
    <col min="9" max="9" width="11.83203125" style="0" customWidth="1"/>
    <col min="10" max="10" width="8.5" style="0" bestFit="1" customWidth="1"/>
    <col min="11" max="11" width="10.33203125" style="0" bestFit="1" customWidth="1"/>
    <col min="12" max="12" width="7.5" style="0" bestFit="1" customWidth="1"/>
  </cols>
  <sheetData>
    <row r="1" spans="1:9" s="2" customFormat="1" ht="60" customHeight="1">
      <c r="A1" s="268" t="s">
        <v>149</v>
      </c>
      <c r="B1" s="270"/>
      <c r="C1" s="270"/>
      <c r="D1" s="270"/>
      <c r="E1" s="270"/>
      <c r="F1" s="270"/>
      <c r="G1" s="270"/>
      <c r="H1" s="271"/>
      <c r="I1" s="271"/>
    </row>
    <row r="2" spans="1:9" s="32" customFormat="1" ht="18" customHeight="1">
      <c r="A2" s="9" t="s">
        <v>40</v>
      </c>
      <c r="B2" s="17"/>
      <c r="C2" s="17"/>
      <c r="D2" s="17"/>
      <c r="E2" s="17"/>
      <c r="F2" s="17"/>
      <c r="G2" s="17"/>
      <c r="H2" s="31"/>
      <c r="I2" s="31"/>
    </row>
    <row r="3" spans="1:9" s="5" customFormat="1" ht="36" customHeight="1">
      <c r="A3" s="245" t="s">
        <v>215</v>
      </c>
      <c r="B3" s="265" t="s">
        <v>0</v>
      </c>
      <c r="C3" s="265"/>
      <c r="D3" s="265" t="s">
        <v>41</v>
      </c>
      <c r="E3" s="265"/>
      <c r="F3" s="265" t="s">
        <v>3</v>
      </c>
      <c r="G3" s="265" t="s">
        <v>3</v>
      </c>
      <c r="H3" s="265" t="s">
        <v>42</v>
      </c>
      <c r="I3" s="265"/>
    </row>
    <row r="4" spans="1:14" s="10" customFormat="1" ht="19.5" customHeight="1">
      <c r="A4" s="6"/>
      <c r="B4" s="7" t="s">
        <v>4</v>
      </c>
      <c r="C4" s="8" t="s">
        <v>5</v>
      </c>
      <c r="D4" s="7" t="s">
        <v>4</v>
      </c>
      <c r="E4" s="8" t="s">
        <v>5</v>
      </c>
      <c r="F4" s="7" t="s">
        <v>4</v>
      </c>
      <c r="G4" s="8" t="s">
        <v>5</v>
      </c>
      <c r="H4" s="7" t="s">
        <v>4</v>
      </c>
      <c r="I4" s="8" t="s">
        <v>5</v>
      </c>
      <c r="K4" s="165"/>
      <c r="L4" s="165"/>
      <c r="M4" s="165"/>
      <c r="N4" s="165"/>
    </row>
    <row r="5" spans="1:14" s="13" customFormat="1" ht="15" customHeight="1">
      <c r="A5" s="11" t="s">
        <v>6</v>
      </c>
      <c r="B5" s="12">
        <f>D5+F5+H5</f>
        <v>192589</v>
      </c>
      <c r="C5" s="34">
        <f aca="true" t="shared" si="0" ref="C5:C23">B5/$B5*100</f>
        <v>100</v>
      </c>
      <c r="D5" s="33">
        <f>SUM(D6:D23)</f>
        <v>34192</v>
      </c>
      <c r="E5" s="42">
        <f aca="true" t="shared" si="1" ref="E5:E23">D5/$B5*100</f>
        <v>17.753869639491352</v>
      </c>
      <c r="F5" s="33">
        <f>SUM(F6:F23)</f>
        <v>17357</v>
      </c>
      <c r="G5" s="42">
        <f aca="true" t="shared" si="2" ref="G5:G23">F5/$B5*100</f>
        <v>9.012456578516947</v>
      </c>
      <c r="H5" s="33">
        <f>SUM(H6:H23)</f>
        <v>141040</v>
      </c>
      <c r="I5" s="42">
        <f aca="true" t="shared" si="3" ref="I5:I23">H5/$B5*100</f>
        <v>73.2336737819917</v>
      </c>
      <c r="K5" s="172"/>
      <c r="L5" s="172"/>
      <c r="M5" s="172"/>
      <c r="N5" s="172"/>
    </row>
    <row r="6" spans="1:14" ht="15" customHeight="1">
      <c r="A6" s="14" t="s">
        <v>27</v>
      </c>
      <c r="B6" s="18">
        <f>D6+F6+H6</f>
        <v>27128</v>
      </c>
      <c r="C6" s="43">
        <f t="shared" si="0"/>
        <v>100</v>
      </c>
      <c r="D6" s="35">
        <v>5693</v>
      </c>
      <c r="E6" s="36">
        <f t="shared" si="1"/>
        <v>20.985697434385138</v>
      </c>
      <c r="F6" s="23">
        <v>3028</v>
      </c>
      <c r="G6" s="16">
        <f t="shared" si="2"/>
        <v>11.161899144795045</v>
      </c>
      <c r="H6" s="23">
        <v>18407</v>
      </c>
      <c r="I6" s="16">
        <f t="shared" si="3"/>
        <v>67.85240342081981</v>
      </c>
      <c r="K6" s="173"/>
      <c r="L6" s="174"/>
      <c r="M6" s="174"/>
      <c r="N6" s="174"/>
    </row>
    <row r="7" spans="1:14" ht="15" customHeight="1">
      <c r="A7" s="37" t="s">
        <v>130</v>
      </c>
      <c r="B7" s="18">
        <f aca="true" t="shared" si="4" ref="B7:B23">D7+F7+H7</f>
        <v>2687</v>
      </c>
      <c r="C7" s="43">
        <f t="shared" si="0"/>
        <v>100</v>
      </c>
      <c r="D7" s="35">
        <v>430</v>
      </c>
      <c r="E7" s="36">
        <f t="shared" si="1"/>
        <v>16.00297729810197</v>
      </c>
      <c r="F7" s="23">
        <v>218</v>
      </c>
      <c r="G7" s="16">
        <f t="shared" si="2"/>
        <v>8.113137327874952</v>
      </c>
      <c r="H7" s="23">
        <v>2039</v>
      </c>
      <c r="I7" s="16">
        <f t="shared" si="3"/>
        <v>75.88388537402308</v>
      </c>
      <c r="K7" s="173"/>
      <c r="L7" s="174"/>
      <c r="M7" s="174"/>
      <c r="N7" s="174"/>
    </row>
    <row r="8" spans="1:14" ht="15" customHeight="1">
      <c r="A8" s="37" t="s">
        <v>131</v>
      </c>
      <c r="B8" s="18">
        <f t="shared" si="4"/>
        <v>934</v>
      </c>
      <c r="C8" s="43">
        <f t="shared" si="0"/>
        <v>100</v>
      </c>
      <c r="D8" s="35">
        <v>151</v>
      </c>
      <c r="E8" s="36">
        <f t="shared" si="1"/>
        <v>16.167023554603855</v>
      </c>
      <c r="F8" s="23">
        <v>74</v>
      </c>
      <c r="G8" s="16">
        <f t="shared" si="2"/>
        <v>7.922912205567452</v>
      </c>
      <c r="H8" s="23">
        <v>709</v>
      </c>
      <c r="I8" s="16">
        <f t="shared" si="3"/>
        <v>75.91006423982869</v>
      </c>
      <c r="K8" s="173"/>
      <c r="L8" s="174"/>
      <c r="M8" s="174"/>
      <c r="N8" s="174"/>
    </row>
    <row r="9" spans="1:14" ht="15" customHeight="1">
      <c r="A9" s="14" t="s">
        <v>28</v>
      </c>
      <c r="B9" s="18">
        <f t="shared" si="4"/>
        <v>1199</v>
      </c>
      <c r="C9" s="43">
        <f t="shared" si="0"/>
        <v>100</v>
      </c>
      <c r="D9" s="35">
        <v>141</v>
      </c>
      <c r="E9" s="36">
        <f t="shared" si="1"/>
        <v>11.759799833194329</v>
      </c>
      <c r="F9" s="23">
        <v>57</v>
      </c>
      <c r="G9" s="16">
        <f t="shared" si="2"/>
        <v>4.75396163469558</v>
      </c>
      <c r="H9" s="23">
        <v>1001</v>
      </c>
      <c r="I9" s="16">
        <f t="shared" si="3"/>
        <v>83.4862385321101</v>
      </c>
      <c r="K9" s="173"/>
      <c r="L9" s="174"/>
      <c r="M9" s="174"/>
      <c r="N9" s="174"/>
    </row>
    <row r="10" spans="1:14" ht="15" customHeight="1">
      <c r="A10" s="14" t="s">
        <v>29</v>
      </c>
      <c r="B10" s="18">
        <f t="shared" si="4"/>
        <v>2022</v>
      </c>
      <c r="C10" s="43">
        <f t="shared" si="0"/>
        <v>100</v>
      </c>
      <c r="D10" s="35">
        <v>263</v>
      </c>
      <c r="E10" s="36">
        <f t="shared" si="1"/>
        <v>13.006923837784374</v>
      </c>
      <c r="F10" s="23">
        <v>72</v>
      </c>
      <c r="G10" s="16">
        <f t="shared" si="2"/>
        <v>3.5608308605341246</v>
      </c>
      <c r="H10" s="23">
        <v>1687</v>
      </c>
      <c r="I10" s="16">
        <f t="shared" si="3"/>
        <v>83.4322453016815</v>
      </c>
      <c r="K10" s="173"/>
      <c r="L10" s="174"/>
      <c r="M10" s="174"/>
      <c r="N10" s="174"/>
    </row>
    <row r="11" spans="1:14" ht="22.5" customHeight="1">
      <c r="A11" s="17" t="s">
        <v>30</v>
      </c>
      <c r="B11" s="18">
        <f t="shared" si="4"/>
        <v>37657</v>
      </c>
      <c r="C11" s="44">
        <f t="shared" si="0"/>
        <v>100</v>
      </c>
      <c r="D11" s="38">
        <v>2684</v>
      </c>
      <c r="E11" s="39">
        <f t="shared" si="1"/>
        <v>7.127492896407042</v>
      </c>
      <c r="F11" s="23">
        <v>1113</v>
      </c>
      <c r="G11" s="16">
        <f t="shared" si="2"/>
        <v>2.955625780067451</v>
      </c>
      <c r="H11" s="23">
        <v>33860</v>
      </c>
      <c r="I11" s="16">
        <f t="shared" si="3"/>
        <v>89.91688132352552</v>
      </c>
      <c r="K11" s="173"/>
      <c r="L11" s="174"/>
      <c r="M11" s="174"/>
      <c r="N11" s="174"/>
    </row>
    <row r="12" spans="1:14" ht="15" customHeight="1">
      <c r="A12" s="14" t="s">
        <v>31</v>
      </c>
      <c r="B12" s="18">
        <f t="shared" si="4"/>
        <v>16746</v>
      </c>
      <c r="C12" s="44">
        <f t="shared" si="0"/>
        <v>100</v>
      </c>
      <c r="D12" s="38">
        <v>1793</v>
      </c>
      <c r="E12" s="39">
        <f t="shared" si="1"/>
        <v>10.707034515705242</v>
      </c>
      <c r="F12" s="23">
        <v>1826</v>
      </c>
      <c r="G12" s="16">
        <f t="shared" si="2"/>
        <v>10.904096500656873</v>
      </c>
      <c r="H12" s="23">
        <v>13127</v>
      </c>
      <c r="I12" s="16">
        <f t="shared" si="3"/>
        <v>78.38886898363788</v>
      </c>
      <c r="K12" s="173"/>
      <c r="L12" s="174"/>
      <c r="M12" s="174"/>
      <c r="N12" s="174"/>
    </row>
    <row r="13" spans="1:14" ht="15" customHeight="1">
      <c r="A13" s="17" t="s">
        <v>32</v>
      </c>
      <c r="B13" s="18">
        <f t="shared" si="4"/>
        <v>35669</v>
      </c>
      <c r="C13" s="44">
        <f t="shared" si="0"/>
        <v>100</v>
      </c>
      <c r="D13" s="38">
        <v>14449</v>
      </c>
      <c r="E13" s="39">
        <f t="shared" si="1"/>
        <v>40.50856486024279</v>
      </c>
      <c r="F13" s="23">
        <v>4320</v>
      </c>
      <c r="G13" s="16">
        <f t="shared" si="2"/>
        <v>12.111357200930781</v>
      </c>
      <c r="H13" s="23">
        <v>16900</v>
      </c>
      <c r="I13" s="16">
        <f t="shared" si="3"/>
        <v>47.38007793882643</v>
      </c>
      <c r="K13" s="173"/>
      <c r="L13" s="174"/>
      <c r="M13" s="174"/>
      <c r="N13" s="174"/>
    </row>
    <row r="14" spans="1:14" ht="15" customHeight="1">
      <c r="A14" s="17" t="s">
        <v>33</v>
      </c>
      <c r="B14" s="18">
        <f t="shared" si="4"/>
        <v>10635</v>
      </c>
      <c r="C14" s="44">
        <f t="shared" si="0"/>
        <v>100</v>
      </c>
      <c r="D14" s="38">
        <v>1103</v>
      </c>
      <c r="E14" s="39">
        <f t="shared" si="1"/>
        <v>10.371415138692996</v>
      </c>
      <c r="F14" s="23">
        <v>4086</v>
      </c>
      <c r="G14" s="16">
        <f t="shared" si="2"/>
        <v>38.420310296191815</v>
      </c>
      <c r="H14" s="23">
        <v>5446</v>
      </c>
      <c r="I14" s="16">
        <f t="shared" si="3"/>
        <v>51.20827456511519</v>
      </c>
      <c r="K14" s="173"/>
      <c r="L14" s="174"/>
      <c r="M14" s="174"/>
      <c r="N14" s="174"/>
    </row>
    <row r="15" spans="1:14" ht="15" customHeight="1">
      <c r="A15" s="17" t="s">
        <v>34</v>
      </c>
      <c r="B15" s="18">
        <f t="shared" si="4"/>
        <v>8404</v>
      </c>
      <c r="C15" s="44">
        <f t="shared" si="0"/>
        <v>100</v>
      </c>
      <c r="D15" s="38">
        <v>1532</v>
      </c>
      <c r="E15" s="39">
        <f t="shared" si="1"/>
        <v>18.229414564493098</v>
      </c>
      <c r="F15" s="23">
        <v>498</v>
      </c>
      <c r="G15" s="16">
        <f t="shared" si="2"/>
        <v>5.92574964302713</v>
      </c>
      <c r="H15" s="23">
        <v>6374</v>
      </c>
      <c r="I15" s="16">
        <f t="shared" si="3"/>
        <v>75.84483579247977</v>
      </c>
      <c r="K15" s="173"/>
      <c r="L15" s="174"/>
      <c r="M15" s="174"/>
      <c r="N15" s="174"/>
    </row>
    <row r="16" spans="1:14" ht="15" customHeight="1">
      <c r="A16" s="17" t="s">
        <v>35</v>
      </c>
      <c r="B16" s="18">
        <f t="shared" si="4"/>
        <v>5018</v>
      </c>
      <c r="C16" s="44">
        <f t="shared" si="0"/>
        <v>100</v>
      </c>
      <c r="D16" s="38">
        <v>952</v>
      </c>
      <c r="E16" s="39">
        <f t="shared" si="1"/>
        <v>18.97170187325628</v>
      </c>
      <c r="F16" s="23">
        <v>395</v>
      </c>
      <c r="G16" s="16">
        <f t="shared" si="2"/>
        <v>7.871662016739737</v>
      </c>
      <c r="H16" s="23">
        <v>3671</v>
      </c>
      <c r="I16" s="16">
        <f t="shared" si="3"/>
        <v>73.15663611000399</v>
      </c>
      <c r="K16" s="173"/>
      <c r="L16" s="174"/>
      <c r="M16" s="174"/>
      <c r="N16" s="174"/>
    </row>
    <row r="17" spans="1:14" ht="22.5" customHeight="1">
      <c r="A17" s="17" t="s">
        <v>132</v>
      </c>
      <c r="B17" s="18">
        <f t="shared" si="4"/>
        <v>13658</v>
      </c>
      <c r="C17" s="44">
        <f t="shared" si="0"/>
        <v>100</v>
      </c>
      <c r="D17" s="38">
        <v>1814</v>
      </c>
      <c r="E17" s="39">
        <f t="shared" si="1"/>
        <v>13.281593205447356</v>
      </c>
      <c r="F17" s="23">
        <v>869</v>
      </c>
      <c r="G17" s="16">
        <f t="shared" si="2"/>
        <v>6.36257138673305</v>
      </c>
      <c r="H17" s="23">
        <v>10975</v>
      </c>
      <c r="I17" s="16">
        <f t="shared" si="3"/>
        <v>80.3558354078196</v>
      </c>
      <c r="K17" s="173"/>
      <c r="L17" s="174"/>
      <c r="M17" s="174"/>
      <c r="N17" s="174"/>
    </row>
    <row r="18" spans="1:14" ht="15" customHeight="1">
      <c r="A18" s="17" t="s">
        <v>133</v>
      </c>
      <c r="B18" s="18">
        <f t="shared" si="4"/>
        <v>2072</v>
      </c>
      <c r="C18" s="44">
        <f t="shared" si="0"/>
        <v>100</v>
      </c>
      <c r="D18" s="38">
        <v>350</v>
      </c>
      <c r="E18" s="39">
        <f t="shared" si="1"/>
        <v>16.89189189189189</v>
      </c>
      <c r="F18" s="23">
        <v>182</v>
      </c>
      <c r="G18" s="16">
        <f t="shared" si="2"/>
        <v>8.783783783783784</v>
      </c>
      <c r="H18" s="23">
        <v>1540</v>
      </c>
      <c r="I18" s="16">
        <f t="shared" si="3"/>
        <v>74.32432432432432</v>
      </c>
      <c r="K18" s="173"/>
      <c r="L18" s="174"/>
      <c r="M18" s="174"/>
      <c r="N18" s="174"/>
    </row>
    <row r="19" spans="1:14" s="19" customFormat="1" ht="15" customHeight="1">
      <c r="A19" s="17" t="s">
        <v>134</v>
      </c>
      <c r="B19" s="18">
        <f t="shared" si="4"/>
        <v>11574</v>
      </c>
      <c r="C19" s="44">
        <f t="shared" si="0"/>
        <v>100</v>
      </c>
      <c r="D19" s="18">
        <v>1071</v>
      </c>
      <c r="E19" s="39">
        <f t="shared" si="1"/>
        <v>9.253499222395023</v>
      </c>
      <c r="F19" s="23">
        <v>190</v>
      </c>
      <c r="G19" s="16">
        <f t="shared" si="2"/>
        <v>1.6416105063072406</v>
      </c>
      <c r="H19" s="23">
        <v>10313</v>
      </c>
      <c r="I19" s="16">
        <f t="shared" si="3"/>
        <v>89.10489027129773</v>
      </c>
      <c r="K19" s="173"/>
      <c r="L19" s="174"/>
      <c r="M19" s="174"/>
      <c r="N19" s="174"/>
    </row>
    <row r="20" spans="1:14" ht="15" customHeight="1">
      <c r="A20" t="s">
        <v>36</v>
      </c>
      <c r="B20" s="18">
        <f t="shared" si="4"/>
        <v>8718</v>
      </c>
      <c r="C20" s="44">
        <f t="shared" si="0"/>
        <v>100</v>
      </c>
      <c r="D20" s="18">
        <v>1256</v>
      </c>
      <c r="E20" s="39">
        <f t="shared" si="1"/>
        <v>14.406974076623078</v>
      </c>
      <c r="F20" s="23">
        <v>259</v>
      </c>
      <c r="G20" s="16">
        <f t="shared" si="2"/>
        <v>2.970864877265428</v>
      </c>
      <c r="H20" s="23">
        <v>7203</v>
      </c>
      <c r="I20" s="16">
        <f t="shared" si="3"/>
        <v>82.6221610461115</v>
      </c>
      <c r="K20" s="173"/>
      <c r="L20" s="174"/>
      <c r="M20" s="174"/>
      <c r="N20" s="174"/>
    </row>
    <row r="21" spans="1:14" ht="15" customHeight="1">
      <c r="A21" t="s">
        <v>37</v>
      </c>
      <c r="B21" s="18">
        <f t="shared" si="4"/>
        <v>6878</v>
      </c>
      <c r="C21" s="44">
        <f t="shared" si="0"/>
        <v>100</v>
      </c>
      <c r="D21" s="18">
        <v>361</v>
      </c>
      <c r="E21" s="39">
        <f t="shared" si="1"/>
        <v>5.248618784530387</v>
      </c>
      <c r="F21" s="23">
        <v>125</v>
      </c>
      <c r="G21" s="16">
        <f t="shared" si="2"/>
        <v>1.8173887758069207</v>
      </c>
      <c r="H21" s="23">
        <v>6392</v>
      </c>
      <c r="I21" s="16">
        <f t="shared" si="3"/>
        <v>92.93399243966269</v>
      </c>
      <c r="K21" s="173"/>
      <c r="L21" s="174"/>
      <c r="M21" s="174"/>
      <c r="N21" s="174"/>
    </row>
    <row r="22" spans="1:14" ht="15" customHeight="1">
      <c r="A22" t="s">
        <v>38</v>
      </c>
      <c r="B22" s="18">
        <f t="shared" si="4"/>
        <v>665</v>
      </c>
      <c r="C22" s="44">
        <f t="shared" si="0"/>
        <v>100</v>
      </c>
      <c r="D22" s="18">
        <v>64</v>
      </c>
      <c r="E22" s="39">
        <f t="shared" si="1"/>
        <v>9.624060150375941</v>
      </c>
      <c r="F22" s="23">
        <v>12</v>
      </c>
      <c r="G22" s="16">
        <f t="shared" si="2"/>
        <v>1.8045112781954888</v>
      </c>
      <c r="H22" s="23">
        <v>589</v>
      </c>
      <c r="I22" s="16">
        <f t="shared" si="3"/>
        <v>88.57142857142857</v>
      </c>
      <c r="K22" s="173"/>
      <c r="L22" s="174"/>
      <c r="M22" s="174"/>
      <c r="N22" s="174"/>
    </row>
    <row r="23" spans="1:14" ht="15" customHeight="1">
      <c r="A23" s="20" t="s">
        <v>39</v>
      </c>
      <c r="B23" s="21">
        <f t="shared" si="4"/>
        <v>925</v>
      </c>
      <c r="C23" s="45">
        <f t="shared" si="0"/>
        <v>100</v>
      </c>
      <c r="D23" s="21">
        <v>85</v>
      </c>
      <c r="E23" s="40">
        <f t="shared" si="1"/>
        <v>9.18918918918919</v>
      </c>
      <c r="F23" s="41">
        <v>33</v>
      </c>
      <c r="G23" s="22">
        <f t="shared" si="2"/>
        <v>3.567567567567568</v>
      </c>
      <c r="H23" s="41">
        <v>807</v>
      </c>
      <c r="I23" s="22">
        <f t="shared" si="3"/>
        <v>87.24324324324324</v>
      </c>
      <c r="K23" s="173"/>
      <c r="L23" s="174"/>
      <c r="M23" s="174"/>
      <c r="N23" s="174"/>
    </row>
    <row r="24" spans="2:5" ht="15" customHeight="1">
      <c r="B24" s="17"/>
      <c r="C24" s="17"/>
      <c r="D24" s="17"/>
      <c r="E24" s="17"/>
    </row>
    <row r="25" ht="15" customHeight="1"/>
    <row r="26" spans="10:12" ht="15" customHeight="1">
      <c r="J26" s="46"/>
      <c r="K26" s="46"/>
      <c r="L26" s="46"/>
    </row>
    <row r="27" spans="10:13" ht="15" customHeight="1">
      <c r="J27" s="14"/>
      <c r="K27" s="47"/>
      <c r="L27" s="47"/>
      <c r="M27" s="23"/>
    </row>
    <row r="28" spans="10:13" ht="15" customHeight="1">
      <c r="J28" s="14"/>
      <c r="K28" s="47"/>
      <c r="L28" s="47"/>
      <c r="M28" s="23"/>
    </row>
    <row r="29" spans="10:13" ht="15" customHeight="1">
      <c r="J29" s="14"/>
      <c r="K29" s="47"/>
      <c r="L29" s="47"/>
      <c r="M29" s="23"/>
    </row>
    <row r="30" spans="10:13" ht="15" customHeight="1">
      <c r="J30" s="14"/>
      <c r="K30" s="47"/>
      <c r="L30" s="47"/>
      <c r="M30" s="23"/>
    </row>
    <row r="31" spans="10:13" ht="15" customHeight="1">
      <c r="J31" s="14"/>
      <c r="K31" s="47"/>
      <c r="L31" s="47"/>
      <c r="M31" s="23"/>
    </row>
    <row r="32" spans="10:13" ht="15" customHeight="1">
      <c r="J32" s="48"/>
      <c r="K32" s="47"/>
      <c r="L32" s="47"/>
      <c r="M32" s="23"/>
    </row>
    <row r="33" spans="10:13" ht="15" customHeight="1">
      <c r="J33" s="48"/>
      <c r="K33" s="47"/>
      <c r="L33" s="47"/>
      <c r="M33" s="23"/>
    </row>
    <row r="34" spans="10:13" ht="15" customHeight="1">
      <c r="J34" s="48"/>
      <c r="K34" s="47"/>
      <c r="L34" s="47"/>
      <c r="M34" s="23"/>
    </row>
    <row r="35" spans="10:13" ht="15" customHeight="1">
      <c r="J35" s="48"/>
      <c r="K35" s="47"/>
      <c r="L35" s="47"/>
      <c r="M35" s="23"/>
    </row>
    <row r="36" spans="8:13" ht="15" customHeight="1">
      <c r="H36" s="17"/>
      <c r="I36" s="17"/>
      <c r="J36" s="48"/>
      <c r="K36" s="216"/>
      <c r="L36" s="216"/>
      <c r="M36" s="23"/>
    </row>
    <row r="37" spans="8:13" ht="15" customHeight="1">
      <c r="H37" s="17"/>
      <c r="I37" s="17"/>
      <c r="J37" s="48"/>
      <c r="K37" s="216"/>
      <c r="L37" s="216"/>
      <c r="M37" s="23"/>
    </row>
    <row r="38" spans="8:13" ht="15" customHeight="1">
      <c r="H38" s="17"/>
      <c r="I38" s="17"/>
      <c r="J38" s="48"/>
      <c r="K38" s="216"/>
      <c r="L38" s="216"/>
      <c r="M38" s="23"/>
    </row>
    <row r="39" spans="8:13" ht="15" customHeight="1">
      <c r="H39" s="17"/>
      <c r="I39" s="17"/>
      <c r="J39" s="48"/>
      <c r="K39" s="216"/>
      <c r="L39" s="216"/>
      <c r="M39" s="23"/>
    </row>
    <row r="40" spans="8:13" ht="15" customHeight="1">
      <c r="H40" s="17"/>
      <c r="I40" s="17"/>
      <c r="J40" s="48"/>
      <c r="K40" s="216"/>
      <c r="L40" s="216"/>
      <c r="M40" s="23"/>
    </row>
    <row r="41" spans="8:13" ht="15" customHeight="1">
      <c r="H41" s="17"/>
      <c r="I41" s="17"/>
      <c r="J41" s="48"/>
      <c r="K41" s="216"/>
      <c r="L41" s="216"/>
      <c r="M41" s="23"/>
    </row>
    <row r="42" spans="8:13" ht="15" customHeight="1">
      <c r="H42" s="17"/>
      <c r="I42" s="17"/>
      <c r="J42" s="48"/>
      <c r="K42" s="216"/>
      <c r="L42" s="216"/>
      <c r="M42" s="23"/>
    </row>
    <row r="43" spans="8:13" ht="15" customHeight="1">
      <c r="H43" s="17"/>
      <c r="I43" s="17"/>
      <c r="J43" s="48"/>
      <c r="K43" s="216"/>
      <c r="L43" s="216"/>
      <c r="M43" s="23"/>
    </row>
    <row r="44" spans="8:13" ht="15" customHeight="1">
      <c r="H44" s="17"/>
      <c r="I44" s="17"/>
      <c r="J44" s="48"/>
      <c r="K44" s="216"/>
      <c r="L44" s="216"/>
      <c r="M44" s="23"/>
    </row>
    <row r="45" spans="8:12" ht="15" customHeight="1">
      <c r="H45" s="17"/>
      <c r="I45" s="17"/>
      <c r="J45" s="49"/>
      <c r="K45" s="216"/>
      <c r="L45" s="216"/>
    </row>
    <row r="46" ht="15" customHeight="1"/>
    <row r="47" ht="15" customHeight="1"/>
  </sheetData>
  <mergeCells count="5">
    <mergeCell ref="A1:I1"/>
    <mergeCell ref="H3:I3"/>
    <mergeCell ref="F3:G3"/>
    <mergeCell ref="B3:C3"/>
    <mergeCell ref="D3:E3"/>
  </mergeCells>
  <hyperlinks>
    <hyperlink ref="A3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2005.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IAEST</dc:creator>
  <cp:keywords/>
  <dc:description/>
  <cp:lastModifiedBy>t585</cp:lastModifiedBy>
  <cp:lastPrinted>2006-06-12T08:50:55Z</cp:lastPrinted>
  <dcterms:created xsi:type="dcterms:W3CDTF">2004-09-20T08:19:31Z</dcterms:created>
  <dcterms:modified xsi:type="dcterms:W3CDTF">2006-07-28T08:30:44Z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