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drawings/drawing13.xml" ContentType="application/vnd.openxmlformats-officedocument.drawing+xml"/>
  <Override PartName="/xl/worksheets/sheet24.xml" ContentType="application/vnd.openxmlformats-officedocument.spreadsheetml.worksheet+xml"/>
  <Override PartName="/xl/drawings/drawing15.xml" ContentType="application/vnd.openxmlformats-officedocument.drawing+xml"/>
  <Override PartName="/xl/worksheets/sheet25.xml" ContentType="application/vnd.openxmlformats-officedocument.spreadsheetml.worksheet+xml"/>
  <Override PartName="/xl/drawings/drawing17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360" windowHeight="8880" tabRatio="769" activeTab="0"/>
  </bookViews>
  <sheets>
    <sheet name="Indice" sheetId="1" r:id="rId1"/>
    <sheet name="Piramide AR" sheetId="2" r:id="rId2"/>
    <sheet name="Piramide HU" sheetId="3" r:id="rId3"/>
    <sheet name="Piramide TE" sheetId="4" r:id="rId4"/>
    <sheet name="Piramide ZA" sheetId="5" r:id="rId5"/>
    <sheet name="pag13" sheetId="6" r:id="rId6"/>
    <sheet name="pag14" sheetId="7" r:id="rId7"/>
    <sheet name="pag15" sheetId="8" r:id="rId8"/>
    <sheet name="pag16" sheetId="9" r:id="rId9"/>
    <sheet name="pag 17" sheetId="10" r:id="rId10"/>
    <sheet name="pag 18" sheetId="11" r:id="rId11"/>
    <sheet name="pag 19" sheetId="12" r:id="rId12"/>
    <sheet name="pag 20" sheetId="13" r:id="rId13"/>
    <sheet name="pag 21" sheetId="14" r:id="rId14"/>
    <sheet name="pag 22" sheetId="15" r:id="rId15"/>
    <sheet name="pag 23" sheetId="16" r:id="rId16"/>
    <sheet name="pag 24" sheetId="17" r:id="rId17"/>
    <sheet name="pag 25" sheetId="18" r:id="rId18"/>
    <sheet name="pag 26" sheetId="19" r:id="rId19"/>
    <sheet name="pag 27" sheetId="20" r:id="rId20"/>
    <sheet name="pag 28" sheetId="21" r:id="rId21"/>
    <sheet name="Piramide AR31" sheetId="22" r:id="rId22"/>
    <sheet name="Piramide HU32" sheetId="23" r:id="rId23"/>
    <sheet name="Piramide TE33" sheetId="24" r:id="rId24"/>
    <sheet name="Piramide ZA34" sheetId="25" r:id="rId25"/>
    <sheet name="35" sheetId="26" r:id="rId26"/>
    <sheet name="36" sheetId="27" r:id="rId27"/>
    <sheet name="37" sheetId="28" r:id="rId28"/>
    <sheet name="38" sheetId="29" r:id="rId29"/>
  </sheets>
  <definedNames>
    <definedName name="_xlnm.Print_Area" localSheetId="25">'35'!$A$1:$G$35</definedName>
    <definedName name="_xlnm.Print_Area" localSheetId="26">'36'!$A$1:$E$38</definedName>
    <definedName name="_xlnm.Print_Area" localSheetId="27">'37'!$A$1:$G$40</definedName>
    <definedName name="_xlnm.Print_Area" localSheetId="28">'38'!$A$1:$G$40</definedName>
    <definedName name="_xlnm.Print_Area" localSheetId="0">'Indice'!$A$1:$K$29</definedName>
    <definedName name="_xlnm.Print_Area" localSheetId="9">'pag 17'!$A$1:$G$41</definedName>
    <definedName name="_xlnm.Print_Area" localSheetId="10">'pag 18'!$A$1:$G$43</definedName>
    <definedName name="_xlnm.Print_Area" localSheetId="11">'pag 19'!$A$1:$G$41</definedName>
    <definedName name="_xlnm.Print_Area" localSheetId="12">'pag 20'!$A$1:$G$43</definedName>
    <definedName name="_xlnm.Print_Area" localSheetId="13">'pag 21'!$A$1:$I$41</definedName>
    <definedName name="_xlnm.Print_Area" localSheetId="14">'pag 22'!$A$1:$I$45</definedName>
    <definedName name="_xlnm.Print_Area" localSheetId="15">'pag 23'!$A$1:$I$41</definedName>
    <definedName name="_xlnm.Print_Area" localSheetId="16">'pag 24'!$A$1:$I$45</definedName>
    <definedName name="_xlnm.Print_Area" localSheetId="17">'pag 25'!$A$1:$D$7</definedName>
    <definedName name="_xlnm.Print_Area" localSheetId="18">'pag 26'!$A$1:$E$39</definedName>
    <definedName name="_xlnm.Print_Area" localSheetId="19">'pag 27'!$A$1:$G$40</definedName>
    <definedName name="_xlnm.Print_Area" localSheetId="20">'pag 28'!$A$1:$G$40</definedName>
    <definedName name="_xlnm.Print_Area" localSheetId="5">'pag13'!$A$1:$G$44</definedName>
    <definedName name="_xlnm.Print_Area" localSheetId="6">'pag14'!$A$1:$G$44</definedName>
    <definedName name="_xlnm.Print_Area" localSheetId="7">'pag15'!$A$1:$I$44</definedName>
    <definedName name="_xlnm.Print_Area" localSheetId="8">'pag16'!$A$1:$I$44</definedName>
    <definedName name="_xlnm.Print_Area" localSheetId="1">'Piramide AR'!$A$1:$I$41</definedName>
    <definedName name="_xlnm.Print_Area" localSheetId="21">'Piramide AR31'!$A$1:$I$41</definedName>
    <definedName name="_xlnm.Print_Area" localSheetId="2">'Piramide HU'!$A$1:$I$44</definedName>
    <definedName name="_xlnm.Print_Area" localSheetId="22">'Piramide HU32'!$A$1:$I$41</definedName>
    <definedName name="_xlnm.Print_Area" localSheetId="3">'Piramide TE'!$A$1:$I$41</definedName>
    <definedName name="_xlnm.Print_Area" localSheetId="23">'Piramide TE33'!$A$1:$I$41</definedName>
    <definedName name="_xlnm.Print_Area" localSheetId="4">'Piramide ZA'!$A$1:$I$41</definedName>
    <definedName name="_xlnm.Print_Area" localSheetId="24">'Piramide ZA34'!$A$1:$I$41</definedName>
  </definedNames>
  <calcPr fullCalcOnLoad="1"/>
</workbook>
</file>

<file path=xl/sharedStrings.xml><?xml version="1.0" encoding="utf-8"?>
<sst xmlns="http://schemas.openxmlformats.org/spreadsheetml/2006/main" count="1237" uniqueCount="174">
  <si>
    <t>Total</t>
  </si>
  <si>
    <t>Hombres</t>
  </si>
  <si>
    <t>Mujeres</t>
  </si>
  <si>
    <t>Teruel</t>
  </si>
  <si>
    <t>Número</t>
  </si>
  <si>
    <t>Porcentaje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</si>
  <si>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</si>
  <si>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</si>
  <si>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</si>
  <si>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</si>
  <si>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</si>
  <si>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</si>
  <si>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</si>
  <si>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</si>
  <si>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</si>
  <si>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</si>
  <si>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</si>
  <si>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</si>
  <si>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</si>
  <si>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</si>
  <si>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</si>
  <si>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</si>
  <si>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</si>
  <si>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</si>
  <si>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</si>
  <si>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y más</t>
  </si>
  <si>
    <t>Andalucía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</si>
  <si>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</si>
  <si>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</si>
  <si>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</si>
  <si>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</si>
  <si>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</si>
  <si>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</si>
  <si>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</si>
  <si>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</si>
  <si>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País Vasco</t>
  </si>
  <si>
    <t>La Rioja</t>
  </si>
  <si>
    <t>Ceuta</t>
  </si>
  <si>
    <t>Melilla</t>
  </si>
  <si>
    <t>Unidad: Porcentajes horizontales.</t>
  </si>
  <si>
    <t>Huesca</t>
  </si>
  <si>
    <t>Zaragoza</t>
  </si>
  <si>
    <t>Álava</t>
  </si>
  <si>
    <t>Albacete</t>
  </si>
  <si>
    <t>Alicante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</si>
  <si>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</si>
  <si>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</si>
  <si>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</si>
  <si>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</si>
  <si>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</si>
  <si>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</si>
  <si>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</si>
  <si>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</si>
  <si>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 de la Plana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</si>
  <si>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</si>
  <si>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</si>
  <si>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</si>
  <si>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</si>
  <si>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</si>
  <si>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</si>
  <si>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</si>
  <si>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</si>
  <si>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</si>
  <si>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</si>
  <si>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</si>
  <si>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</si>
  <si>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</si>
  <si>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</si>
  <si>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</si>
  <si>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</si>
  <si>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</si>
  <si>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</si>
  <si>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</si>
  <si>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</si>
  <si>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</si>
  <si>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Palmas (Las)</t>
  </si>
  <si>
    <t>Pontevedra</t>
  </si>
  <si>
    <t>(Continúa en la página siguiente)</t>
  </si>
  <si>
    <t>(Viene de la página anterior)</t>
  </si>
  <si>
    <t>Salamanca</t>
  </si>
  <si>
    <t>Santa Cruz de Tenerife</t>
  </si>
  <si>
    <t>Segovia</t>
  </si>
  <si>
    <t>Sevilla</t>
  </si>
  <si>
    <t>Soria</t>
  </si>
  <si>
    <t>Tarragona</t>
  </si>
  <si>
    <t>Toledo</t>
  </si>
  <si>
    <t>Valencia</t>
  </si>
  <si>
    <t>Valladolid</t>
  </si>
  <si>
    <t>Vizcaya</t>
  </si>
  <si>
    <t>Zamora</t>
  </si>
  <si>
    <t>Numero</t>
  </si>
  <si>
    <t>Residentes en Aragón nacidos en otra C.A./ Población residente en la provincia</t>
  </si>
  <si>
    <t>Residentes en Aragón nacidos en otra C.A./ Población residente en la Comarca</t>
  </si>
  <si>
    <t>01 La Jacetania</t>
  </si>
  <si>
    <t>02 Alto Gállego</t>
  </si>
  <si>
    <t>03 Sobrarbe</t>
  </si>
  <si>
    <t>04 La Ribagorza</t>
  </si>
  <si>
    <t>05 Cinco Villas</t>
  </si>
  <si>
    <t>06 Hoya de Huesca / Plana de Uesca</t>
  </si>
  <si>
    <t>07 Somontano de Barbastro</t>
  </si>
  <si>
    <t>08 Cinca Medio</t>
  </si>
  <si>
    <t>09 La Litera / La Llitera</t>
  </si>
  <si>
    <t>10 Los Monegros</t>
  </si>
  <si>
    <t>11 Bajo Cinca / Baix Cinca</t>
  </si>
  <si>
    <t>12 Tarazona y el Moncayo</t>
  </si>
  <si>
    <t>13 Campo de Borja</t>
  </si>
  <si>
    <t>14 Aranda</t>
  </si>
  <si>
    <t>15 Ribera Alta del Ebro</t>
  </si>
  <si>
    <t>16 Valdejalón</t>
  </si>
  <si>
    <t>17 D.C. Zaragoza</t>
  </si>
  <si>
    <t>18 Ribera Baja del Ebro</t>
  </si>
  <si>
    <t>19 Bajo Aragón-Caspe / Baix Aragó-Casp</t>
  </si>
  <si>
    <t>20 Comunidad de Calatayud</t>
  </si>
  <si>
    <t>21 Campo de Cariñena</t>
  </si>
  <si>
    <t>22 Campo de Belchite</t>
  </si>
  <si>
    <t>23 Bajo Martín</t>
  </si>
  <si>
    <t>24 Campo de Daroca</t>
  </si>
  <si>
    <t>25 Jiloca</t>
  </si>
  <si>
    <t>26 Cuencas Mineras</t>
  </si>
  <si>
    <t>27 Andorra-Sierra de Arcos</t>
  </si>
  <si>
    <t>28 Bajo Aragón</t>
  </si>
  <si>
    <t>29 Comunidad de Teruel</t>
  </si>
  <si>
    <t>30 Maestrazgo</t>
  </si>
  <si>
    <t>31 Sierra de Albarracín</t>
  </si>
  <si>
    <t>32 Gúdar-Javalambre</t>
  </si>
  <si>
    <t>33 Matarraña / Matarranya</t>
  </si>
  <si>
    <t>D.C.: Delimitación Comarcal</t>
  </si>
  <si>
    <t>Residentes en Aragón nacidos en el extranjero/ Población residente en la provincia</t>
  </si>
  <si>
    <t>Residentes en Aragón nacidos en el extranjero/ Población residente en la Comarca</t>
  </si>
  <si>
    <r>
      <t xml:space="preserve">Asturias </t>
    </r>
    <r>
      <rPr>
        <sz val="6"/>
        <rFont val="Arial"/>
        <family val="2"/>
      </rPr>
      <t>(Principado de)</t>
    </r>
  </si>
  <si>
    <r>
      <t xml:space="preserve">Baleares </t>
    </r>
    <r>
      <rPr>
        <sz val="6"/>
        <rFont val="Arial"/>
        <family val="2"/>
      </rPr>
      <t>(Illes)</t>
    </r>
  </si>
  <si>
    <r>
      <t xml:space="preserve">Madrid </t>
    </r>
    <r>
      <rPr>
        <sz val="6"/>
        <rFont val="Arial"/>
        <family val="2"/>
      </rPr>
      <t>(Comunidad de)</t>
    </r>
  </si>
  <si>
    <r>
      <t xml:space="preserve">Murcia </t>
    </r>
    <r>
      <rPr>
        <sz val="6"/>
        <rFont val="Arial"/>
        <family val="2"/>
      </rPr>
      <t>(Región de)</t>
    </r>
  </si>
  <si>
    <r>
      <t xml:space="preserve">Navarra </t>
    </r>
    <r>
      <rPr>
        <sz val="6"/>
        <rFont val="Arial"/>
        <family val="2"/>
      </rPr>
      <t>(Comunidad Foral de)</t>
    </r>
  </si>
  <si>
    <t>Pirámide de población. Residentes en Aragón nacidos en otras Comunidades Autónomas por sexo. Año 2004.</t>
  </si>
  <si>
    <t>Residentes en Aragón nacidos en el extranjero, según Comarca de residencia por sexo. Año 2004.</t>
  </si>
  <si>
    <t>Relación entre los residentes en Aragón nacidos en el extranjero y la población residente, según Comarca de residencia por sexo. Año 2004.</t>
  </si>
  <si>
    <t>Relación entre los residentes en Aragón nacidos en el extranjero y la población residente, según provincia de residencia por sexo. Año 2004.</t>
  </si>
  <si>
    <t>Residentes en Aragón nacidos en el extranjero, según provincia de residencia por sexo. Año 2004.</t>
  </si>
  <si>
    <t>Pirámide de población. Residentes en Zaragoza nacidos en el extranjero por sexo. Año 2004.</t>
  </si>
  <si>
    <t>Pirámide de población. Residentes en Teruel nacidos en el extranjero por sexo. Año 2004.</t>
  </si>
  <si>
    <t>Pirámide de población. Residentes en Huesca nacidos en el extranjero por sexo. Año 2004.</t>
  </si>
  <si>
    <t>Pirámide de población. Residentes en Aragón nacidos en el extranjero por sexo. Año 2004.</t>
  </si>
  <si>
    <t>Residentes en Aragón nacidos en otras Comunidades Autónomas, según Comarca de residencia por sexo. Año 2004.</t>
  </si>
  <si>
    <t>Relación entre los nacidos en otra Comunidad Autónoma residentes en Aragón y la población residente, según Comarca de residencia por sexo. Año 2004.</t>
  </si>
  <si>
    <t>Relación entre los residentes en Aragón nacidos en otra Comunidad Autónoma y la población residente, según provincia de residencia por sexo. Año 2004.</t>
  </si>
  <si>
    <t>Residentes en Aragón nacidos en otras Comunidades Autónomas, según provincia de nacimiento por provincia de residencia. Año 2004.</t>
  </si>
  <si>
    <t>Residentes en Aragón nacidos en otras Comunidades Autónomas, según provincia de nacimiento por sexo. Año 2004.</t>
  </si>
  <si>
    <t>Residentes en Aragón nacidos en otras Comunidades Autónomas, según Comunidad Autónoma de nacimiento por provincia de residencia. Año 2004.</t>
  </si>
  <si>
    <t>Residentes en Aragón nacidos en otras Comunidades Autónomas, según Comunidad Autónoma de nacimiento por provincia de residencia.
Año 2004.</t>
  </si>
  <si>
    <t>Residentes en Aragón nacidos en otras Comunidades Autónomas, según Comunidad Autónoma de nacimiento por sexo. Año 2004.</t>
  </si>
  <si>
    <t>Pirámide de población. Residentes en Zaragoza nacidos en otras Comunidades Autónomas por sexo. Año 2004.</t>
  </si>
  <si>
    <t>Pirámide de población. Residentes en Teruel nacidos en otras Comunidades Autónomas por sexo. Año 2004.</t>
  </si>
  <si>
    <t>Pirámide de población. Residentes en Huesca nacidos en otras Comunidades Autónomas por sexo. Año 2004.</t>
  </si>
  <si>
    <t>Residentes en Aragón nacidos fuera de la Comunidad Autónoma.</t>
  </si>
  <si>
    <t>Explotación Padrón Municipal de Habitantes</t>
  </si>
  <si>
    <t>Nacidos en otras Comunidades Autónomas</t>
  </si>
  <si>
    <t>Pirámide de población</t>
  </si>
  <si>
    <t>Aragón</t>
  </si>
  <si>
    <t>Según Comunidad Autónoma de nacimiento</t>
  </si>
  <si>
    <t>por sexo</t>
  </si>
  <si>
    <t>(% verticales)</t>
  </si>
  <si>
    <t>(% horizontales)</t>
  </si>
  <si>
    <t>por provincia de residencia</t>
  </si>
  <si>
    <t>Según Provincia de nacimiento</t>
  </si>
  <si>
    <t>relación entre los residentes en Aragón nacidos en otra Comunidad Autónoma y la población residente, según provincia de residencia por sexo.</t>
  </si>
  <si>
    <t>Según Comarca de residencia</t>
  </si>
  <si>
    <t>relación entre los nacidos en otra Comunidad Autónoma residentes en Aragón y la población residente por sexo</t>
  </si>
  <si>
    <t>Nacidos en el extranjero residentes en Aragón</t>
  </si>
  <si>
    <t>Según Provincia de residencia</t>
  </si>
  <si>
    <t>relación entre los residentes en Aragón nacidos en el extranjero y la población residente, según provincia de residencia por sexo.</t>
  </si>
  <si>
    <t>relación entre los nacidos en el extranjero y la población residente, según comarca de residencia por sexo</t>
  </si>
  <si>
    <t>1 de enero de 2004</t>
  </si>
  <si>
    <t>Inicio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</si>
</sst>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%"/>
    <numFmt numFmtId="181" formatCode="0.0%"/>
    <numFmt numFmtId="182" formatCode="#,##0;#,##0"/>
    <numFmt numFmtId="183" formatCode="0.000"/>
    <numFmt numFmtId="184" formatCode="#,##0\ %;#,##0\ %"/>
    <numFmt numFmtId="185" formatCode="#,##0\ ;#,##0\ 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,##0.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_-* #,##0.0\ _p_t_a_-;\-* #,##0.0\ _p_t_a_-;_-* &quot;-&quot;\ _p_t_a_-;_-@_-"/>
    <numFmt numFmtId="198" formatCode="_-* #,##0.00\ _p_t_a_-;\-* #,##0.00\ _p_t_a_-;_-* &quot;-&quot;\ _p_t_a_-;_-@_-"/>
    <numFmt numFmtId="199" formatCode="0.0"/>
  </numFmts>
  <fonts count="33">
    <font>
      <sz val="8"/>
      <name val="Arial"/>
      <family val="2"/>
    </font>
    <font>
      <sz val="10"/>
      <name val="Arial"/>
      <family val="0"/>
    </font>
    <font>
      <sz val="6"/>
      <name val="Arial"/>
      <family val="2"/>
    </font>
    <font>
      <sz val="12"/>
      <name val="Arial Black"/>
      <family val="2"/>
    </font>
    <font>
      <sz val="11"/>
      <name val="Arial Black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9"/>
      <color indexed="22"/>
      <name val="Arial"/>
      <family val="2"/>
    </font>
    <font>
      <sz val="11"/>
      <color indexed="22"/>
      <name val="Arial Black"/>
      <family val="2"/>
    </font>
    <font>
      <sz val="10"/>
      <color indexed="22"/>
      <name val="Arial"/>
      <family val="2"/>
    </font>
    <font>
      <sz val="8"/>
      <color indexed="22"/>
      <name val="Arial"/>
      <family val="2"/>
    </font>
    <font>
      <sz val="7"/>
      <color indexed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5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0"/>
      <name val="Swis721 BT"/>
      <family val="2"/>
    </font>
    <font>
      <sz val="10"/>
      <name val="Swis721 BT"/>
      <family val="2"/>
    </font>
    <font>
      <b/>
      <u val="single"/>
      <sz val="10"/>
      <color indexed="12"/>
      <name val="Swis721 BT"/>
      <family val="2"/>
    </font>
    <font>
      <sz val="11"/>
      <name val="Swis721 BT"/>
      <family val="2"/>
    </font>
    <font>
      <b/>
      <u val="single"/>
      <sz val="10"/>
      <color indexed="12"/>
      <name val="Arial"/>
      <family val="2"/>
    </font>
    <font>
      <b/>
      <sz val="11"/>
      <name val="Swis721 BT"/>
      <family val="2"/>
    </font>
    <font>
      <u val="single"/>
      <sz val="9"/>
      <color indexed="12"/>
      <name val="Arial"/>
      <family val="0"/>
    </font>
    <font>
      <sz val="9"/>
      <name val="Swis721 BT"/>
      <family val="2"/>
    </font>
    <font>
      <sz val="12"/>
      <name val="Swis721 BT"/>
      <family val="2"/>
    </font>
    <font>
      <u val="single"/>
      <sz val="12"/>
      <color indexed="12"/>
      <name val="Swis721 BT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>
        <color indexed="9"/>
      </right>
      <top style="hair"/>
      <bottom>
        <color indexed="63"/>
      </bottom>
    </border>
    <border>
      <left>
        <color indexed="63"/>
      </left>
      <right style="thick">
        <color indexed="9"/>
      </right>
      <top style="hair"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 style="hair"/>
    </border>
    <border>
      <left style="thick">
        <color indexed="9"/>
      </left>
      <right>
        <color indexed="63"/>
      </right>
      <top style="hair"/>
      <bottom style="hair"/>
    </border>
    <border>
      <left>
        <color indexed="63"/>
      </left>
      <right style="thick">
        <color indexed="9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 style="hair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hair"/>
    </border>
    <border>
      <left style="thin">
        <color indexed="9"/>
      </left>
      <right style="thick">
        <color indexed="9"/>
      </right>
      <top style="thin"/>
      <bottom style="hair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 horizontal="left"/>
      <protection/>
    </xf>
    <xf numFmtId="9" fontId="1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2" fontId="5" fillId="0" borderId="4" xfId="0" applyNumberFormat="1" applyFont="1" applyBorder="1" applyAlignment="1">
      <alignment horizontal="right"/>
    </xf>
    <xf numFmtId="2" fontId="5" fillId="0" borderId="5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6" xfId="0" applyFont="1" applyBorder="1" applyAlignment="1">
      <alignment horizontal="left"/>
    </xf>
    <xf numFmtId="3" fontId="6" fillId="0" borderId="7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8" xfId="0" applyBorder="1" applyAlignment="1">
      <alignment/>
    </xf>
    <xf numFmtId="3" fontId="0" fillId="0" borderId="8" xfId="0" applyNumberFormat="1" applyFont="1" applyBorder="1" applyAlignment="1">
      <alignment horizontal="right"/>
    </xf>
    <xf numFmtId="2" fontId="0" fillId="0" borderId="8" xfId="0" applyNumberFormat="1" applyBorder="1" applyAlignment="1">
      <alignment horizontal="right"/>
    </xf>
    <xf numFmtId="3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3" fontId="6" fillId="0" borderId="7" xfId="0" applyNumberFormat="1" applyFont="1" applyBorder="1" applyAlignment="1">
      <alignment/>
    </xf>
    <xf numFmtId="1" fontId="6" fillId="0" borderId="7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 horizontal="right"/>
    </xf>
    <xf numFmtId="3" fontId="0" fillId="0" borderId="8" xfId="0" applyNumberFormat="1" applyBorder="1" applyAlignment="1">
      <alignment/>
    </xf>
    <xf numFmtId="2" fontId="6" fillId="0" borderId="7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8" xfId="0" applyNumberFormat="1" applyFont="1" applyBorder="1" applyAlignment="1">
      <alignment horizontal="right"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2" fontId="0" fillId="0" borderId="0" xfId="0" applyNumberFormat="1" applyBorder="1" applyAlignment="1">
      <alignment horizontal="right"/>
    </xf>
    <xf numFmtId="0" fontId="0" fillId="0" borderId="9" xfId="0" applyBorder="1" applyAlignment="1">
      <alignment/>
    </xf>
    <xf numFmtId="3" fontId="0" fillId="0" borderId="9" xfId="0" applyNumberFormat="1" applyFont="1" applyBorder="1" applyAlignment="1">
      <alignment horizontal="right"/>
    </xf>
    <xf numFmtId="2" fontId="0" fillId="0" borderId="9" xfId="0" applyNumberForma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8" xfId="0" applyBorder="1" applyAlignment="1">
      <alignment wrapText="1"/>
    </xf>
    <xf numFmtId="0" fontId="9" fillId="0" borderId="8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2" fontId="5" fillId="0" borderId="12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4" fontId="6" fillId="0" borderId="7" xfId="0" applyNumberFormat="1" applyFont="1" applyBorder="1" applyAlignment="1">
      <alignment horizontal="right"/>
    </xf>
    <xf numFmtId="1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" fontId="0" fillId="0" borderId="15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0" fontId="0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0" fontId="9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9" fillId="0" borderId="0" xfId="0" applyNumberFormat="1" applyFont="1" applyAlignment="1">
      <alignment horizontal="right"/>
    </xf>
    <xf numFmtId="3" fontId="0" fillId="0" borderId="16" xfId="0" applyNumberFormat="1" applyFon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1" fontId="6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16" xfId="0" applyNumberFormat="1" applyBorder="1" applyAlignment="1">
      <alignment horizontal="right"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4" fontId="6" fillId="0" borderId="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8" xfId="0" applyNumberFormat="1" applyFont="1" applyBorder="1" applyAlignment="1">
      <alignment horizontal="right"/>
    </xf>
    <xf numFmtId="4" fontId="0" fillId="0" borderId="8" xfId="0" applyNumberFormat="1" applyBorder="1" applyAlignment="1">
      <alignment/>
    </xf>
    <xf numFmtId="0" fontId="5" fillId="0" borderId="9" xfId="0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8" xfId="0" applyNumberFormat="1" applyBorder="1" applyAlignment="1">
      <alignment/>
    </xf>
    <xf numFmtId="3" fontId="6" fillId="0" borderId="15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5" fillId="0" borderId="0" xfId="0" applyFont="1" applyBorder="1" applyAlignment="1">
      <alignment wrapText="1"/>
    </xf>
    <xf numFmtId="3" fontId="0" fillId="0" borderId="8" xfId="0" applyNumberFormat="1" applyFont="1" applyBorder="1" applyAlignment="1">
      <alignment/>
    </xf>
    <xf numFmtId="3" fontId="0" fillId="0" borderId="8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" fontId="6" fillId="0" borderId="15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3" fontId="11" fillId="0" borderId="0" xfId="0" applyNumberFormat="1" applyFont="1" applyBorder="1" applyAlignment="1">
      <alignment horizontal="right" wrapText="1"/>
    </xf>
    <xf numFmtId="0" fontId="11" fillId="0" borderId="0" xfId="0" applyFont="1" applyBorder="1" applyAlignment="1">
      <alignment wrapText="1"/>
    </xf>
    <xf numFmtId="1" fontId="0" fillId="0" borderId="8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4" fontId="6" fillId="0" borderId="18" xfId="0" applyNumberFormat="1" applyFont="1" applyBorder="1" applyAlignment="1">
      <alignment/>
    </xf>
    <xf numFmtId="2" fontId="6" fillId="0" borderId="7" xfId="0" applyNumberFormat="1" applyFont="1" applyBorder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3" fontId="15" fillId="0" borderId="0" xfId="0" applyNumberFormat="1" applyFont="1" applyAlignment="1">
      <alignment/>
    </xf>
    <xf numFmtId="0" fontId="16" fillId="0" borderId="0" xfId="0" applyFont="1" applyBorder="1" applyAlignment="1">
      <alignment horizontal="left"/>
    </xf>
    <xf numFmtId="3" fontId="16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3" fontId="14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2" fontId="6" fillId="0" borderId="16" xfId="0" applyNumberFormat="1" applyFont="1" applyBorder="1" applyAlignment="1">
      <alignment/>
    </xf>
    <xf numFmtId="0" fontId="19" fillId="0" borderId="19" xfId="28" applyFont="1" applyFill="1" applyBorder="1" applyAlignment="1">
      <alignment horizontal="right" wrapText="1"/>
      <protection/>
    </xf>
    <xf numFmtId="0" fontId="12" fillId="0" borderId="0" xfId="0" applyFont="1" applyFill="1" applyBorder="1" applyAlignment="1">
      <alignment/>
    </xf>
    <xf numFmtId="0" fontId="19" fillId="0" borderId="0" xfId="28" applyFont="1" applyFill="1" applyBorder="1" applyAlignment="1">
      <alignment horizontal="right" wrapText="1"/>
      <protection/>
    </xf>
    <xf numFmtId="0" fontId="12" fillId="0" borderId="0" xfId="0" applyFont="1" applyFill="1" applyBorder="1" applyAlignment="1">
      <alignment horizontal="left"/>
    </xf>
    <xf numFmtId="0" fontId="19" fillId="0" borderId="0" xfId="30" applyFont="1" applyFill="1" applyBorder="1" applyAlignment="1">
      <alignment horizontal="center"/>
      <protection/>
    </xf>
    <xf numFmtId="0" fontId="19" fillId="0" borderId="0" xfId="30" applyFont="1" applyFill="1" applyBorder="1" applyAlignment="1">
      <alignment horizontal="right" wrapText="1"/>
      <protection/>
    </xf>
    <xf numFmtId="0" fontId="19" fillId="0" borderId="0" xfId="32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9" fillId="0" borderId="0" xfId="32" applyFont="1" applyFill="1" applyBorder="1" applyAlignment="1">
      <alignment horizontal="right" wrapText="1"/>
      <protection/>
    </xf>
    <xf numFmtId="0" fontId="15" fillId="0" borderId="0" xfId="0" applyFont="1" applyFill="1" applyBorder="1" applyAlignment="1">
      <alignment/>
    </xf>
    <xf numFmtId="0" fontId="19" fillId="0" borderId="0" xfId="34" applyFont="1" applyFill="1" applyBorder="1" applyAlignment="1">
      <alignment horizontal="center"/>
      <protection/>
    </xf>
    <xf numFmtId="0" fontId="19" fillId="0" borderId="0" xfId="34" applyFont="1" applyFill="1" applyBorder="1" applyAlignment="1">
      <alignment horizontal="right" wrapText="1"/>
      <protection/>
    </xf>
    <xf numFmtId="0" fontId="19" fillId="0" borderId="0" xfId="24" applyFont="1" applyFill="1" applyBorder="1" applyAlignment="1">
      <alignment horizontal="center"/>
      <protection/>
    </xf>
    <xf numFmtId="0" fontId="19" fillId="0" borderId="0" xfId="24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/>
    </xf>
    <xf numFmtId="0" fontId="19" fillId="0" borderId="0" xfId="24" applyFont="1" applyFill="1" applyBorder="1" applyAlignment="1">
      <alignment horizontal="left" wrapText="1"/>
      <protection/>
    </xf>
    <xf numFmtId="0" fontId="19" fillId="0" borderId="0" xfId="25" applyFont="1" applyFill="1" applyBorder="1" applyAlignment="1">
      <alignment horizontal="center"/>
      <protection/>
    </xf>
    <xf numFmtId="0" fontId="19" fillId="0" borderId="0" xfId="25" applyFont="1" applyFill="1" applyBorder="1" applyAlignment="1">
      <alignment horizontal="left" wrapText="1"/>
      <protection/>
    </xf>
    <xf numFmtId="0" fontId="19" fillId="0" borderId="0" xfId="25" applyFont="1" applyFill="1" applyBorder="1" applyAlignment="1">
      <alignment horizontal="right" wrapText="1"/>
      <protection/>
    </xf>
    <xf numFmtId="0" fontId="19" fillId="0" borderId="0" xfId="26" applyFont="1" applyFill="1" applyBorder="1" applyAlignment="1">
      <alignment horizontal="center"/>
      <protection/>
    </xf>
    <xf numFmtId="0" fontId="19" fillId="0" borderId="0" xfId="26" applyFont="1" applyFill="1" applyBorder="1" applyAlignment="1">
      <alignment horizontal="left" wrapText="1"/>
      <protection/>
    </xf>
    <xf numFmtId="0" fontId="19" fillId="0" borderId="0" xfId="26" applyFont="1" applyFill="1" applyBorder="1" applyAlignment="1">
      <alignment horizontal="right" wrapText="1"/>
      <protection/>
    </xf>
    <xf numFmtId="0" fontId="19" fillId="0" borderId="0" xfId="27" applyFont="1" applyFill="1" applyBorder="1" applyAlignment="1">
      <alignment horizontal="center"/>
      <protection/>
    </xf>
    <xf numFmtId="0" fontId="19" fillId="0" borderId="0" xfId="27" applyFont="1" applyFill="1" applyBorder="1" applyAlignment="1">
      <alignment horizontal="left" wrapText="1"/>
      <protection/>
    </xf>
    <xf numFmtId="0" fontId="19" fillId="0" borderId="0" xfId="27" applyFont="1" applyFill="1" applyBorder="1" applyAlignment="1">
      <alignment horizontal="right" wrapText="1"/>
      <protection/>
    </xf>
    <xf numFmtId="0" fontId="19" fillId="0" borderId="0" xfId="23" applyFont="1" applyFill="1" applyBorder="1" applyAlignment="1">
      <alignment horizontal="center"/>
      <protection/>
    </xf>
    <xf numFmtId="0" fontId="19" fillId="0" borderId="0" xfId="23" applyFont="1" applyFill="1" applyBorder="1" applyAlignment="1">
      <alignment horizontal="left" wrapText="1"/>
      <protection/>
    </xf>
    <xf numFmtId="0" fontId="19" fillId="0" borderId="0" xfId="23" applyFont="1" applyFill="1" applyBorder="1" applyAlignment="1">
      <alignment horizontal="right" wrapText="1"/>
      <protection/>
    </xf>
    <xf numFmtId="0" fontId="9" fillId="0" borderId="0" xfId="0" applyFont="1" applyFill="1" applyBorder="1" applyAlignment="1">
      <alignment/>
    </xf>
    <xf numFmtId="2" fontId="0" fillId="0" borderId="16" xfId="0" applyNumberFormat="1" applyFont="1" applyBorder="1" applyAlignment="1">
      <alignment horizontal="right"/>
    </xf>
    <xf numFmtId="4" fontId="0" fillId="0" borderId="8" xfId="0" applyNumberFormat="1" applyFont="1" applyBorder="1" applyAlignment="1">
      <alignment/>
    </xf>
    <xf numFmtId="0" fontId="19" fillId="0" borderId="0" xfId="29" applyFont="1" applyFill="1" applyBorder="1" applyAlignment="1">
      <alignment horizontal="center"/>
      <protection/>
    </xf>
    <xf numFmtId="0" fontId="19" fillId="0" borderId="0" xfId="29" applyFont="1" applyFill="1" applyBorder="1" applyAlignment="1">
      <alignment horizontal="right" wrapText="1"/>
      <protection/>
    </xf>
    <xf numFmtId="3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19" fillId="0" borderId="0" xfId="31" applyFont="1" applyFill="1" applyBorder="1" applyAlignment="1">
      <alignment horizontal="center"/>
      <protection/>
    </xf>
    <xf numFmtId="0" fontId="19" fillId="0" borderId="0" xfId="31" applyFont="1" applyFill="1" applyBorder="1" applyAlignment="1">
      <alignment horizontal="right" wrapText="1"/>
      <protection/>
    </xf>
    <xf numFmtId="0" fontId="19" fillId="0" borderId="0" xfId="33" applyFont="1" applyFill="1" applyBorder="1" applyAlignment="1">
      <alignment horizontal="center"/>
      <protection/>
    </xf>
    <xf numFmtId="0" fontId="19" fillId="0" borderId="0" xfId="33" applyFont="1" applyFill="1" applyBorder="1" applyAlignment="1">
      <alignment horizontal="right" wrapText="1"/>
      <protection/>
    </xf>
    <xf numFmtId="0" fontId="19" fillId="0" borderId="0" xfId="35" applyFont="1" applyFill="1" applyBorder="1" applyAlignment="1">
      <alignment horizontal="center"/>
      <protection/>
    </xf>
    <xf numFmtId="3" fontId="1" fillId="0" borderId="0" xfId="0" applyNumberFormat="1" applyFont="1" applyFill="1" applyBorder="1" applyAlignment="1">
      <alignment/>
    </xf>
    <xf numFmtId="0" fontId="19" fillId="0" borderId="0" xfId="35" applyFont="1" applyFill="1" applyBorder="1" applyAlignment="1">
      <alignment horizontal="right" wrapText="1"/>
      <protection/>
    </xf>
    <xf numFmtId="0" fontId="19" fillId="0" borderId="0" xfId="22" applyFont="1" applyFill="1" applyBorder="1" applyAlignment="1">
      <alignment horizontal="center"/>
      <protection/>
    </xf>
    <xf numFmtId="0" fontId="19" fillId="0" borderId="0" xfId="22" applyFont="1" applyFill="1" applyBorder="1" applyAlignment="1">
      <alignment horizontal="left" wrapText="1"/>
      <protection/>
    </xf>
    <xf numFmtId="0" fontId="19" fillId="0" borderId="0" xfId="22" applyFont="1" applyFill="1" applyBorder="1" applyAlignment="1">
      <alignment horizontal="right" wrapText="1"/>
      <protection/>
    </xf>
    <xf numFmtId="10" fontId="0" fillId="0" borderId="0" xfId="0" applyNumberFormat="1" applyFont="1" applyFill="1" applyBorder="1" applyAlignment="1">
      <alignment/>
    </xf>
    <xf numFmtId="0" fontId="20" fillId="0" borderId="0" xfId="21" applyFont="1" applyAlignment="1">
      <alignment horizontal="left" indent="5"/>
      <protection/>
    </xf>
    <xf numFmtId="0" fontId="0" fillId="0" borderId="0" xfId="21" applyFont="1">
      <alignment/>
      <protection/>
    </xf>
    <xf numFmtId="0" fontId="21" fillId="0" borderId="0" xfId="21" applyFont="1" applyAlignment="1">
      <alignment horizontal="left" indent="4"/>
      <protection/>
    </xf>
    <xf numFmtId="0" fontId="0" fillId="0" borderId="0" xfId="21" applyFont="1" applyAlignment="1">
      <alignment horizontal="left" indent="4"/>
      <protection/>
    </xf>
    <xf numFmtId="0" fontId="22" fillId="0" borderId="0" xfId="21" applyFont="1" applyAlignment="1">
      <alignment horizontal="left" indent="4"/>
      <protection/>
    </xf>
    <xf numFmtId="0" fontId="1" fillId="0" borderId="0" xfId="21">
      <alignment/>
      <protection/>
    </xf>
    <xf numFmtId="0" fontId="23" fillId="0" borderId="0" xfId="21" applyFont="1">
      <alignment/>
      <protection/>
    </xf>
    <xf numFmtId="0" fontId="24" fillId="0" borderId="0" xfId="21" applyFont="1">
      <alignment/>
      <protection/>
    </xf>
    <xf numFmtId="0" fontId="24" fillId="0" borderId="0" xfId="21" applyFont="1" applyFill="1">
      <alignment/>
      <protection/>
    </xf>
    <xf numFmtId="0" fontId="25" fillId="0" borderId="0" xfId="15" applyFont="1" applyFill="1" applyAlignment="1">
      <alignment/>
    </xf>
    <xf numFmtId="0" fontId="23" fillId="0" borderId="0" xfId="21" applyFont="1" applyFill="1">
      <alignment/>
      <protection/>
    </xf>
    <xf numFmtId="0" fontId="26" fillId="0" borderId="0" xfId="21" applyFont="1" applyFill="1">
      <alignment/>
      <protection/>
    </xf>
    <xf numFmtId="0" fontId="27" fillId="0" borderId="0" xfId="15" applyFont="1" applyFill="1" applyAlignment="1">
      <alignment/>
    </xf>
    <xf numFmtId="0" fontId="17" fillId="0" borderId="0" xfId="15" applyFill="1" applyAlignment="1">
      <alignment/>
    </xf>
    <xf numFmtId="0" fontId="28" fillId="0" borderId="0" xfId="21" applyFont="1" applyFill="1">
      <alignment/>
      <protection/>
    </xf>
    <xf numFmtId="0" fontId="29" fillId="0" borderId="0" xfId="15" applyFont="1" applyFill="1" applyAlignment="1">
      <alignment/>
    </xf>
    <xf numFmtId="0" fontId="30" fillId="0" borderId="0" xfId="21" applyFont="1" applyFill="1">
      <alignment/>
      <protection/>
    </xf>
    <xf numFmtId="0" fontId="31" fillId="0" borderId="0" xfId="21" applyFont="1" applyFill="1">
      <alignment/>
      <protection/>
    </xf>
    <xf numFmtId="0" fontId="32" fillId="0" borderId="0" xfId="15" applyFont="1" applyFill="1" applyAlignment="1">
      <alignment/>
    </xf>
    <xf numFmtId="0" fontId="27" fillId="0" borderId="0" xfId="15" applyFont="1" applyFill="1" applyAlignment="1">
      <alignment/>
    </xf>
    <xf numFmtId="0" fontId="17" fillId="0" borderId="0" xfId="15" applyAlignment="1">
      <alignment/>
    </xf>
    <xf numFmtId="0" fontId="5" fillId="0" borderId="0" xfId="0" applyFont="1" applyFill="1" applyAlignment="1">
      <alignment/>
    </xf>
    <xf numFmtId="0" fontId="27" fillId="0" borderId="0" xfId="15" applyFont="1" applyAlignment="1">
      <alignment/>
    </xf>
    <xf numFmtId="0" fontId="17" fillId="0" borderId="0" xfId="15" applyFont="1" applyAlignment="1">
      <alignment/>
    </xf>
    <xf numFmtId="0" fontId="17" fillId="0" borderId="1" xfId="15" applyBorder="1" applyAlignment="1">
      <alignment horizontal="left"/>
    </xf>
    <xf numFmtId="0" fontId="17" fillId="0" borderId="0" xfId="15" applyBorder="1" applyAlignment="1">
      <alignment horizontal="left"/>
    </xf>
    <xf numFmtId="0" fontId="5" fillId="0" borderId="2" xfId="0" applyFont="1" applyBorder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8" xfId="0" applyFont="1" applyBorder="1" applyAlignment="1">
      <alignment wrapText="1"/>
    </xf>
    <xf numFmtId="0" fontId="0" fillId="0" borderId="8" xfId="0" applyBorder="1" applyAlignment="1">
      <alignment wrapText="1"/>
    </xf>
  </cellXfs>
  <cellStyles count="24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2vr7f6hb" xfId="21"/>
    <cellStyle name="Normal_35" xfId="22"/>
    <cellStyle name="Normal_pag 17" xfId="23"/>
    <cellStyle name="Normal_pag13" xfId="24"/>
    <cellStyle name="Normal_pag14" xfId="25"/>
    <cellStyle name="Normal_pag15" xfId="26"/>
    <cellStyle name="Normal_pag16" xfId="27"/>
    <cellStyle name="Normal_Piramide AR" xfId="28"/>
    <cellStyle name="Normal_Piramide AR31" xfId="29"/>
    <cellStyle name="Normal_Piramide HU" xfId="30"/>
    <cellStyle name="Normal_Piramide HU32" xfId="31"/>
    <cellStyle name="Normal_Piramide TE" xfId="32"/>
    <cellStyle name="Normal_Piramide TE33" xfId="33"/>
    <cellStyle name="Normal_Piramide ZA" xfId="34"/>
    <cellStyle name="Normal_Piramide ZA34" xfId="35"/>
    <cellStyle name="Pie de tabla" xfId="36"/>
    <cellStyle name="Percent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AR'!$L$25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AR'!$K$26:$K$44</c:f>
              <c:strCache/>
            </c:strRef>
          </c:cat>
          <c:val>
            <c:numRef>
              <c:f>'Piramide AR'!$L$26:$L$44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0"/>
          <c:order val="1"/>
          <c:tx>
            <c:strRef>
              <c:f>'Piramide AR'!$M$25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AR'!$K$26:$K$44</c:f>
              <c:strCache/>
            </c:strRef>
          </c:cat>
          <c:val>
            <c:numRef>
              <c:f>'Piramide AR'!$M$26:$M$44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overlap val="100"/>
        <c:gapWidth val="20"/>
        <c:axId val="44532499"/>
        <c:axId val="65248172"/>
      </c:barChart>
      <c:catAx>
        <c:axId val="44532499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65248172"/>
        <c:crosses val="autoZero"/>
        <c:auto val="1"/>
        <c:lblOffset val="100"/>
        <c:tickLblSkip val="1"/>
        <c:noMultiLvlLbl val="0"/>
      </c:catAx>
      <c:valAx>
        <c:axId val="65248172"/>
        <c:scaling>
          <c:orientation val="minMax"/>
          <c:max val="10000"/>
          <c:min val="-100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\ ;#,##0\ " sourceLinked="0"/>
        <c:majorTickMark val="out"/>
        <c:minorTickMark val="none"/>
        <c:tickLblPos val="nextTo"/>
        <c:crossAx val="44532499"/>
        <c:crossesAt val="1"/>
        <c:crossBetween val="between"/>
        <c:dispUnits/>
        <c:majorUnit val="2500"/>
        <c:minorUnit val="25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5825"/>
          <c:y val="0.003"/>
          <c:w val="0.472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HU'!$L$25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HU'!$K$26:$K$44</c:f>
              <c:strCache/>
            </c:strRef>
          </c:cat>
          <c:val>
            <c:numRef>
              <c:f>'Piramide HU'!$L$26:$L$44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0"/>
          <c:order val="1"/>
          <c:tx>
            <c:strRef>
              <c:f>'Piramide HU'!$M$25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HU'!$K$26:$K$44</c:f>
              <c:strCache/>
            </c:strRef>
          </c:cat>
          <c:val>
            <c:numRef>
              <c:f>'Piramide HU'!$M$26:$M$44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overlap val="100"/>
        <c:gapWidth val="20"/>
        <c:axId val="50362637"/>
        <c:axId val="50610550"/>
      </c:barChart>
      <c:catAx>
        <c:axId val="50362637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50610550"/>
        <c:crosses val="autoZero"/>
        <c:auto val="1"/>
        <c:lblOffset val="100"/>
        <c:tickLblSkip val="1"/>
        <c:noMultiLvlLbl val="0"/>
      </c:catAx>
      <c:valAx>
        <c:axId val="50610550"/>
        <c:scaling>
          <c:orientation val="minMax"/>
          <c:max val="2000"/>
          <c:min val="-20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50362637"/>
        <c:crossesAt val="1"/>
        <c:crossBetween val="between"/>
        <c:dispUnits/>
        <c:majorUnit val="500"/>
        <c:minorUnit val="5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695"/>
          <c:y val="0.003"/>
          <c:w val="0.471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TE'!$L$26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TE'!$K$27:$K$45</c:f>
              <c:strCache/>
            </c:strRef>
          </c:cat>
          <c:val>
            <c:numRef>
              <c:f>'Piramide TE'!$L$27:$L$45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0"/>
          <c:order val="1"/>
          <c:tx>
            <c:strRef>
              <c:f>'Piramide TE'!$M$26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TE'!$K$27:$K$45</c:f>
              <c:strCache/>
            </c:strRef>
          </c:cat>
          <c:val>
            <c:numRef>
              <c:f>'Piramide TE'!$M$27:$M$45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overlap val="100"/>
        <c:gapWidth val="20"/>
        <c:axId val="52841767"/>
        <c:axId val="5813856"/>
      </c:barChart>
      <c:catAx>
        <c:axId val="52841767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5813856"/>
        <c:crosses val="autoZero"/>
        <c:auto val="1"/>
        <c:lblOffset val="100"/>
        <c:tickLblSkip val="1"/>
        <c:noMultiLvlLbl val="0"/>
      </c:catAx>
      <c:valAx>
        <c:axId val="5813856"/>
        <c:scaling>
          <c:orientation val="minMax"/>
          <c:max val="1000"/>
          <c:min val="-10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52841767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2375"/>
          <c:y val="0.003"/>
          <c:w val="0.444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ZA'!$L$25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ZA'!$K$26:$K$44</c:f>
              <c:strCache/>
            </c:strRef>
          </c:cat>
          <c:val>
            <c:numRef>
              <c:f>'Piramide ZA'!$L$26:$L$44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0"/>
          <c:order val="1"/>
          <c:tx>
            <c:strRef>
              <c:f>'Piramide ZA'!$M$25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ZA'!$K$26:$K$44</c:f>
              <c:strCache/>
            </c:strRef>
          </c:cat>
          <c:val>
            <c:numRef>
              <c:f>'Piramide ZA'!$M$26:$M$44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overlap val="100"/>
        <c:gapWidth val="20"/>
        <c:axId val="52324705"/>
        <c:axId val="1160298"/>
      </c:barChart>
      <c:catAx>
        <c:axId val="52324705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1160298"/>
        <c:crosses val="autoZero"/>
        <c:auto val="1"/>
        <c:lblOffset val="100"/>
        <c:tickLblSkip val="1"/>
        <c:noMultiLvlLbl val="0"/>
      </c:catAx>
      <c:valAx>
        <c:axId val="1160298"/>
        <c:scaling>
          <c:orientation val="minMax"/>
          <c:max val="7000"/>
          <c:min val="-70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52324705"/>
        <c:crossesAt val="1"/>
        <c:crossBetween val="between"/>
        <c:dispUnits/>
        <c:majorUnit val="1750"/>
        <c:minorUnit val="175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7875"/>
          <c:y val="0.003"/>
          <c:w val="0.486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AR31'!$L$25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AR31'!$K$26:$K$44</c:f>
              <c:strCache/>
            </c:strRef>
          </c:cat>
          <c:val>
            <c:numRef>
              <c:f>'Piramide AR31'!$L$26:$L$44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0"/>
          <c:order val="1"/>
          <c:tx>
            <c:strRef>
              <c:f>'Piramide AR31'!$M$25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AR31'!$K$26:$K$44</c:f>
              <c:strCache/>
            </c:strRef>
          </c:cat>
          <c:val>
            <c:numRef>
              <c:f>'Piramide AR31'!$M$26:$M$44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overlap val="100"/>
        <c:gapWidth val="20"/>
        <c:axId val="10442683"/>
        <c:axId val="26875284"/>
      </c:barChart>
      <c:catAx>
        <c:axId val="10442683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26875284"/>
        <c:crosses val="autoZero"/>
        <c:auto val="1"/>
        <c:lblOffset val="100"/>
        <c:tickLblSkip val="1"/>
        <c:noMultiLvlLbl val="0"/>
      </c:catAx>
      <c:valAx>
        <c:axId val="26875284"/>
        <c:scaling>
          <c:orientation val="minMax"/>
          <c:max val="9000"/>
          <c:min val="-90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\ ;#,##0\ " sourceLinked="0"/>
        <c:majorTickMark val="out"/>
        <c:minorTickMark val="none"/>
        <c:tickLblPos val="nextTo"/>
        <c:crossAx val="10442683"/>
        <c:crossesAt val="1"/>
        <c:crossBetween val="between"/>
        <c:dispUnits/>
        <c:majorUnit val="1500"/>
        <c:minorUnit val="15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2775"/>
          <c:y val="0.003"/>
          <c:w val="0.472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HU32'!$L$25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HU32'!$K$26:$K$44</c:f>
              <c:strCache/>
            </c:strRef>
          </c:cat>
          <c:val>
            <c:numRef>
              <c:f>'Piramide HU32'!$L$26:$L$44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0"/>
          <c:order val="1"/>
          <c:tx>
            <c:strRef>
              <c:f>'Piramide HU32'!$M$25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HU32'!$K$26:$K$44</c:f>
              <c:strCache/>
            </c:strRef>
          </c:cat>
          <c:val>
            <c:numRef>
              <c:f>'Piramide HU32'!$M$26:$M$44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overlap val="100"/>
        <c:gapWidth val="20"/>
        <c:axId val="40550965"/>
        <c:axId val="29414366"/>
      </c:barChart>
      <c:catAx>
        <c:axId val="40550965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29414366"/>
        <c:crosses val="autoZero"/>
        <c:auto val="1"/>
        <c:lblOffset val="100"/>
        <c:tickLblSkip val="1"/>
        <c:noMultiLvlLbl val="0"/>
      </c:catAx>
      <c:valAx>
        <c:axId val="29414366"/>
        <c:scaling>
          <c:orientation val="minMax"/>
          <c:max val="1500"/>
          <c:min val="-15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40550965"/>
        <c:crossesAt val="1"/>
        <c:crossBetween val="between"/>
        <c:dispUnits/>
        <c:majorUnit val="250"/>
        <c:minorUnit val="25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29"/>
          <c:y val="0.003"/>
          <c:w val="0.471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TE33'!$L$26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TE33'!$K$27:$K$45</c:f>
              <c:strCache/>
            </c:strRef>
          </c:cat>
          <c:val>
            <c:numRef>
              <c:f>'Piramide TE33'!$L$27:$L$45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0"/>
          <c:order val="1"/>
          <c:tx>
            <c:strRef>
              <c:f>'Piramide TE33'!$M$26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TE33'!$K$27:$K$45</c:f>
              <c:strCache/>
            </c:strRef>
          </c:cat>
          <c:val>
            <c:numRef>
              <c:f>'Piramide TE33'!$M$27:$M$45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overlap val="100"/>
        <c:gapWidth val="20"/>
        <c:axId val="63402703"/>
        <c:axId val="33753416"/>
      </c:barChart>
      <c:catAx>
        <c:axId val="63402703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33753416"/>
        <c:crosses val="autoZero"/>
        <c:auto val="1"/>
        <c:lblOffset val="100"/>
        <c:tickLblSkip val="1"/>
        <c:noMultiLvlLbl val="0"/>
      </c:catAx>
      <c:valAx>
        <c:axId val="33753416"/>
        <c:scaling>
          <c:orientation val="minMax"/>
          <c:max val="1000"/>
          <c:min val="-10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63402703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575"/>
          <c:y val="0.003"/>
          <c:w val="0.444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ZA34'!$L$25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ZA34'!$K$26:$K$44</c:f>
              <c:strCache/>
            </c:strRef>
          </c:cat>
          <c:val>
            <c:numRef>
              <c:f>'Piramide ZA34'!$L$26:$L$44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0"/>
          <c:order val="1"/>
          <c:tx>
            <c:strRef>
              <c:f>'Piramide ZA34'!$M$25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ZA34'!$K$26:$K$44</c:f>
              <c:strCache/>
            </c:strRef>
          </c:cat>
          <c:val>
            <c:numRef>
              <c:f>'Piramide ZA34'!$M$26:$M$44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overlap val="100"/>
        <c:gapWidth val="20"/>
        <c:axId val="35345289"/>
        <c:axId val="49672146"/>
      </c:barChart>
      <c:catAx>
        <c:axId val="35345289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49672146"/>
        <c:crosses val="autoZero"/>
        <c:auto val="1"/>
        <c:lblOffset val="100"/>
        <c:tickLblSkip val="1"/>
        <c:noMultiLvlLbl val="0"/>
      </c:catAx>
      <c:valAx>
        <c:axId val="49672146"/>
        <c:scaling>
          <c:orientation val="minMax"/>
          <c:max val="6500"/>
          <c:min val="-65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35345289"/>
        <c:crossesAt val="1"/>
        <c:crossBetween val="between"/>
        <c:dispUnits/>
        <c:majorUnit val="1300"/>
        <c:minorUnit val="13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1375"/>
          <c:y val="0.003"/>
          <c:w val="0.486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1955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5</xdr:col>
      <xdr:colOff>600075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40195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29075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5</xdr:col>
      <xdr:colOff>609600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4029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6720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6</xdr:col>
      <xdr:colOff>114300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4267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90525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5</xdr:col>
      <xdr:colOff>485775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39052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1955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5</xdr:col>
      <xdr:colOff>600075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40195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29075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5</xdr:col>
      <xdr:colOff>609600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4029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6720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6</xdr:col>
      <xdr:colOff>114300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4267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90525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5</xdr:col>
      <xdr:colOff>485775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39052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 topLeftCell="A1">
      <selection activeCell="A4" sqref="A4"/>
    </sheetView>
  </sheetViews>
  <sheetFormatPr defaultColWidth="12" defaultRowHeight="11.25"/>
  <cols>
    <col min="1" max="1" width="7" style="213" customWidth="1"/>
    <col min="2" max="2" width="7.66015625" style="213" customWidth="1"/>
    <col min="3" max="3" width="13.33203125" style="213" customWidth="1"/>
    <col min="4" max="4" width="14.83203125" style="213" customWidth="1"/>
    <col min="5" max="16384" width="13.33203125" style="213" customWidth="1"/>
  </cols>
  <sheetData>
    <row r="1" spans="1:8" s="211" customFormat="1" ht="15.75">
      <c r="A1" s="206" t="s">
        <v>154</v>
      </c>
      <c r="B1" s="207"/>
      <c r="C1" s="208"/>
      <c r="D1" s="209"/>
      <c r="E1" s="210"/>
      <c r="F1" s="210"/>
      <c r="G1" s="210"/>
      <c r="H1" s="209"/>
    </row>
    <row r="2" spans="2:8" s="211" customFormat="1" ht="12.75">
      <c r="B2" s="212" t="s">
        <v>155</v>
      </c>
      <c r="D2" s="207"/>
      <c r="E2" s="207"/>
      <c r="F2" s="207"/>
      <c r="G2" s="207"/>
      <c r="H2" s="207"/>
    </row>
    <row r="3" ht="12.75">
      <c r="B3" s="212" t="s">
        <v>172</v>
      </c>
    </row>
    <row r="4" ht="12.75">
      <c r="B4" s="212"/>
    </row>
    <row r="5" s="214" customFormat="1" ht="12.75"/>
    <row r="6" spans="1:2" s="216" customFormat="1" ht="12.75">
      <c r="A6" s="215"/>
      <c r="B6" s="216" t="s">
        <v>156</v>
      </c>
    </row>
    <row r="7" spans="2:7" s="217" customFormat="1" ht="15">
      <c r="B7" s="218" t="s">
        <v>157</v>
      </c>
      <c r="C7" s="218"/>
      <c r="D7" s="219"/>
      <c r="E7" s="216"/>
      <c r="F7" s="220"/>
      <c r="G7" s="220"/>
    </row>
    <row r="8" spans="3:6" s="214" customFormat="1" ht="12.75">
      <c r="C8" s="221" t="s">
        <v>158</v>
      </c>
      <c r="D8" s="222"/>
      <c r="E8" s="222"/>
      <c r="F8" s="222"/>
    </row>
    <row r="9" spans="3:6" s="214" customFormat="1" ht="12.75">
      <c r="C9" s="221" t="s">
        <v>40</v>
      </c>
      <c r="D9" s="222"/>
      <c r="E9" s="222"/>
      <c r="F9" s="222"/>
    </row>
    <row r="10" spans="3:6" s="214" customFormat="1" ht="12.75">
      <c r="C10" s="221" t="s">
        <v>3</v>
      </c>
      <c r="D10" s="222"/>
      <c r="E10" s="222"/>
      <c r="F10" s="222"/>
    </row>
    <row r="11" spans="3:6" s="214" customFormat="1" ht="13.5" customHeight="1">
      <c r="C11" s="221" t="s">
        <v>41</v>
      </c>
      <c r="D11" s="222"/>
      <c r="E11" s="222"/>
      <c r="F11" s="222"/>
    </row>
    <row r="12" s="214" customFormat="1" ht="12.75"/>
    <row r="13" spans="2:7" s="217" customFormat="1" ht="14.25">
      <c r="B13" s="218" t="s">
        <v>159</v>
      </c>
      <c r="C13" s="218"/>
      <c r="D13" s="218"/>
      <c r="E13" s="218"/>
      <c r="F13" s="216"/>
      <c r="G13" s="216"/>
    </row>
    <row r="14" spans="3:8" s="214" customFormat="1" ht="12.75">
      <c r="C14" s="219" t="s">
        <v>160</v>
      </c>
      <c r="D14" s="219" t="s">
        <v>161</v>
      </c>
      <c r="E14" s="219"/>
      <c r="F14" s="222"/>
      <c r="G14" s="222"/>
      <c r="H14" s="222"/>
    </row>
    <row r="15" spans="3:8" s="214" customFormat="1" ht="12.75">
      <c r="C15" s="219" t="s">
        <v>160</v>
      </c>
      <c r="D15" s="219" t="s">
        <v>162</v>
      </c>
      <c r="E15" s="219"/>
      <c r="F15" s="222"/>
      <c r="G15" s="222"/>
      <c r="H15" s="222"/>
    </row>
    <row r="16" spans="3:8" s="214" customFormat="1" ht="12.75">
      <c r="C16" s="219" t="s">
        <v>163</v>
      </c>
      <c r="D16" s="219"/>
      <c r="E16" s="219" t="s">
        <v>161</v>
      </c>
      <c r="F16" s="222"/>
      <c r="G16" s="222"/>
      <c r="H16" s="222"/>
    </row>
    <row r="17" spans="3:8" s="214" customFormat="1" ht="12.75">
      <c r="C17" s="219" t="s">
        <v>163</v>
      </c>
      <c r="D17" s="219"/>
      <c r="E17" s="219" t="s">
        <v>162</v>
      </c>
      <c r="F17" s="222"/>
      <c r="G17" s="222"/>
      <c r="H17" s="222"/>
    </row>
    <row r="18" spans="1:4" s="214" customFormat="1" ht="15">
      <c r="A18" s="223"/>
      <c r="B18" s="223"/>
      <c r="C18" s="224"/>
      <c r="D18" s="223"/>
    </row>
    <row r="19" spans="2:9" s="217" customFormat="1" ht="14.25">
      <c r="B19" s="218" t="s">
        <v>164</v>
      </c>
      <c r="C19" s="218"/>
      <c r="D19" s="218"/>
      <c r="E19" s="225"/>
      <c r="F19" s="216"/>
      <c r="G19" s="216"/>
      <c r="H19" s="216"/>
      <c r="I19" s="216"/>
    </row>
    <row r="20" spans="3:8" s="214" customFormat="1" ht="12.75">
      <c r="C20" s="219" t="s">
        <v>160</v>
      </c>
      <c r="D20" s="219" t="s">
        <v>161</v>
      </c>
      <c r="E20" s="219"/>
      <c r="F20" s="222"/>
      <c r="G20" s="222"/>
      <c r="H20" s="222"/>
    </row>
    <row r="21" spans="3:8" s="214" customFormat="1" ht="12.75">
      <c r="C21" s="226" t="s">
        <v>160</v>
      </c>
      <c r="D21" s="226" t="s">
        <v>162</v>
      </c>
      <c r="E21" s="219"/>
      <c r="F21" s="222"/>
      <c r="G21" s="222"/>
      <c r="H21" s="222"/>
    </row>
    <row r="22" spans="3:8" s="214" customFormat="1" ht="12.75">
      <c r="C22" s="219" t="s">
        <v>163</v>
      </c>
      <c r="D22" s="219"/>
      <c r="E22" s="219" t="s">
        <v>161</v>
      </c>
      <c r="F22" s="222"/>
      <c r="G22" s="222"/>
      <c r="H22" s="222"/>
    </row>
    <row r="23" spans="3:8" s="214" customFormat="1" ht="12.75">
      <c r="C23" s="219" t="s">
        <v>163</v>
      </c>
      <c r="D23" s="219"/>
      <c r="E23" s="219" t="s">
        <v>162</v>
      </c>
      <c r="F23" s="219"/>
      <c r="G23" s="222"/>
      <c r="H23" s="222"/>
    </row>
    <row r="24" spans="3:13" s="214" customFormat="1" ht="12.75">
      <c r="C24" s="219" t="s">
        <v>165</v>
      </c>
      <c r="D24" s="219"/>
      <c r="E24" s="219"/>
      <c r="F24" s="219"/>
      <c r="G24" s="219"/>
      <c r="H24" s="219"/>
      <c r="I24" s="219"/>
      <c r="J24" s="219"/>
      <c r="K24" s="219"/>
      <c r="L24" s="219"/>
      <c r="M24" s="219"/>
    </row>
    <row r="25" spans="1:7" s="214" customFormat="1" ht="15">
      <c r="A25" s="223"/>
      <c r="B25" s="223"/>
      <c r="C25" s="224"/>
      <c r="D25" s="223"/>
      <c r="E25" s="223"/>
      <c r="F25" s="223"/>
      <c r="G25" s="223"/>
    </row>
    <row r="26" spans="2:8" s="217" customFormat="1" ht="14.25">
      <c r="B26" s="218" t="s">
        <v>166</v>
      </c>
      <c r="C26" s="218"/>
      <c r="D26" s="218"/>
      <c r="E26" s="225"/>
      <c r="F26" s="216"/>
      <c r="G26" s="216"/>
      <c r="H26" s="216"/>
    </row>
    <row r="27" spans="1:11" s="214" customFormat="1" ht="12.75">
      <c r="A27" s="215"/>
      <c r="B27" s="222"/>
      <c r="C27" s="219" t="s">
        <v>167</v>
      </c>
      <c r="D27" s="219"/>
      <c r="E27" s="219"/>
      <c r="F27" s="219"/>
      <c r="G27" s="219"/>
      <c r="H27" s="219"/>
      <c r="I27" s="219"/>
      <c r="J27" s="219"/>
      <c r="K27" s="221"/>
    </row>
    <row r="28" spans="2:11" s="214" customFormat="1" ht="12.75">
      <c r="B28" s="222"/>
      <c r="C28" s="219" t="s">
        <v>160</v>
      </c>
      <c r="D28" s="219" t="s">
        <v>161</v>
      </c>
      <c r="E28" s="227"/>
      <c r="F28" s="227"/>
      <c r="G28" s="222"/>
      <c r="H28" s="227"/>
      <c r="I28" s="227"/>
      <c r="J28" s="227"/>
      <c r="K28" s="222"/>
    </row>
    <row r="29" spans="2:11" s="214" customFormat="1" ht="12.75">
      <c r="B29" s="222"/>
      <c r="C29" s="219" t="s">
        <v>160</v>
      </c>
      <c r="D29" s="219" t="s">
        <v>162</v>
      </c>
      <c r="E29" s="227"/>
      <c r="F29" s="222"/>
      <c r="G29" s="222"/>
      <c r="H29" s="222"/>
      <c r="I29" s="222"/>
      <c r="J29" s="222"/>
      <c r="K29" s="222"/>
    </row>
    <row r="30" s="214" customFormat="1" ht="12.75"/>
    <row r="32" spans="1:2" s="216" customFormat="1" ht="12.75">
      <c r="A32" s="215"/>
      <c r="B32" s="216" t="s">
        <v>168</v>
      </c>
    </row>
    <row r="33" spans="2:5" s="220" customFormat="1" ht="15">
      <c r="B33" s="228" t="s">
        <v>157</v>
      </c>
      <c r="C33" s="228"/>
      <c r="D33" s="228"/>
      <c r="E33" s="216"/>
    </row>
    <row r="34" spans="3:6" s="214" customFormat="1" ht="12.75">
      <c r="C34" s="219" t="s">
        <v>158</v>
      </c>
      <c r="D34" s="222"/>
      <c r="E34" s="222"/>
      <c r="F34" s="222"/>
    </row>
    <row r="35" spans="3:6" s="214" customFormat="1" ht="12.75">
      <c r="C35" s="219" t="s">
        <v>40</v>
      </c>
      <c r="D35" s="222"/>
      <c r="E35" s="222"/>
      <c r="F35" s="222"/>
    </row>
    <row r="36" spans="3:6" s="214" customFormat="1" ht="12.75">
      <c r="C36" s="219" t="s">
        <v>3</v>
      </c>
      <c r="D36" s="222"/>
      <c r="E36" s="222"/>
      <c r="F36" s="222"/>
    </row>
    <row r="37" spans="3:6" s="214" customFormat="1" ht="13.5" customHeight="1">
      <c r="C37" s="219" t="s">
        <v>41</v>
      </c>
      <c r="D37" s="222"/>
      <c r="E37" s="222"/>
      <c r="F37" s="222"/>
    </row>
    <row r="38" s="214" customFormat="1" ht="12.75"/>
    <row r="39" spans="2:9" s="220" customFormat="1" ht="15">
      <c r="B39" s="228" t="s">
        <v>169</v>
      </c>
      <c r="C39" s="228"/>
      <c r="D39" s="228"/>
      <c r="E39" s="228"/>
      <c r="F39" s="216"/>
      <c r="G39" s="216"/>
      <c r="H39" s="216"/>
      <c r="I39" s="216"/>
    </row>
    <row r="40" spans="3:8" s="214" customFormat="1" ht="12.75">
      <c r="C40" s="226" t="s">
        <v>160</v>
      </c>
      <c r="D40" s="226" t="s">
        <v>161</v>
      </c>
      <c r="E40" s="219"/>
      <c r="F40" s="222"/>
      <c r="G40" s="222"/>
      <c r="H40" s="222"/>
    </row>
    <row r="41" spans="3:8" s="214" customFormat="1" ht="12.75">
      <c r="C41" s="226" t="s">
        <v>160</v>
      </c>
      <c r="D41" s="226" t="s">
        <v>162</v>
      </c>
      <c r="E41" s="219"/>
      <c r="F41" s="222"/>
      <c r="G41" s="222"/>
      <c r="H41" s="222"/>
    </row>
    <row r="42" spans="3:13" s="214" customFormat="1" ht="12.75">
      <c r="C42" s="226" t="s">
        <v>170</v>
      </c>
      <c r="D42" s="226"/>
      <c r="E42" s="226"/>
      <c r="F42" s="226"/>
      <c r="G42" s="226"/>
      <c r="H42" s="226"/>
      <c r="I42" s="226"/>
      <c r="J42" s="226"/>
      <c r="K42" s="226"/>
      <c r="L42" s="226"/>
      <c r="M42"/>
    </row>
    <row r="43" spans="1:7" s="214" customFormat="1" ht="15">
      <c r="A43" s="223"/>
      <c r="B43" s="223"/>
      <c r="C43" s="224"/>
      <c r="D43" s="223"/>
      <c r="E43" s="223"/>
      <c r="F43" s="223"/>
      <c r="G43" s="223"/>
    </row>
    <row r="44" spans="2:8" s="220" customFormat="1" ht="15">
      <c r="B44" s="228" t="s">
        <v>166</v>
      </c>
      <c r="C44" s="228"/>
      <c r="D44" s="228"/>
      <c r="E44" s="225"/>
      <c r="F44" s="216"/>
      <c r="G44" s="216"/>
      <c r="H44" s="216"/>
    </row>
    <row r="45" spans="1:11" s="214" customFormat="1" ht="12.75">
      <c r="A45" s="215"/>
      <c r="B45" s="222"/>
      <c r="C45" s="229" t="s">
        <v>171</v>
      </c>
      <c r="D45" s="226"/>
      <c r="E45" s="226"/>
      <c r="F45" s="226"/>
      <c r="G45" s="226"/>
      <c r="H45" s="226"/>
      <c r="I45" s="226"/>
      <c r="J45" s="226"/>
      <c r="K45"/>
    </row>
    <row r="46" spans="2:11" s="214" customFormat="1" ht="12.75">
      <c r="B46" s="222"/>
      <c r="C46" s="226" t="s">
        <v>160</v>
      </c>
      <c r="D46" s="226" t="s">
        <v>161</v>
      </c>
      <c r="E46" s="227"/>
      <c r="F46" s="227"/>
      <c r="G46" s="222"/>
      <c r="H46" s="227"/>
      <c r="I46" s="227"/>
      <c r="J46" s="227"/>
      <c r="K46" s="222"/>
    </row>
    <row r="47" spans="2:11" s="214" customFormat="1" ht="12.75">
      <c r="B47" s="222"/>
      <c r="C47" s="226" t="s">
        <v>160</v>
      </c>
      <c r="D47" s="226" t="s">
        <v>162</v>
      </c>
      <c r="E47" s="227"/>
      <c r="F47" s="222"/>
      <c r="G47" s="222"/>
      <c r="H47" s="222"/>
      <c r="I47" s="222"/>
      <c r="J47" s="222"/>
      <c r="K47" s="222"/>
    </row>
  </sheetData>
  <hyperlinks>
    <hyperlink ref="C8" location="'Piramide AR'!A1" display="Aragón"/>
    <hyperlink ref="C9" location="'Piramide HU'!A1" display="Huesca"/>
    <hyperlink ref="C10" location="'Piramide TE'!A1" display="Teruel"/>
    <hyperlink ref="C11" location="'Piramide ZA'!A1" display="Zaragoza"/>
    <hyperlink ref="D14" location="'nacidos-2'!A6" display="(% verticales)"/>
    <hyperlink ref="C15:D15" location="'nacidos-2'!A31" display="por sexo"/>
    <hyperlink ref="C14:D14" location="'nacidos-2'!A6" display="por sexo"/>
    <hyperlink ref="D15" location="'nacidos-2'!A34" display="(% horizontales)"/>
    <hyperlink ref="B7:C7" location="'Piramide AR'!A1" display="Pirámide de población: "/>
    <hyperlink ref="B7" location="indice!B6" display="Pirámide de población: "/>
    <hyperlink ref="B13:E13" location="indice!C15" display="Según Comunidad Autónoma de residencia"/>
    <hyperlink ref="C14:E14" location="pag13!A1" display="por sexo"/>
    <hyperlink ref="C15:E15" location="pag14!A1" display="por sexo"/>
    <hyperlink ref="E16" location="pag14!A1" display="por grupos de edad"/>
    <hyperlink ref="E17" location="pag15!A1" display="por grupos de edad"/>
    <hyperlink ref="C16:E16" location="pag15!A1" display="por provincia de residencia"/>
    <hyperlink ref="C17:E17" location="pag16!A1" display="por provincia de residencia"/>
    <hyperlink ref="B19:E19" location="indice!C17" display="Según Comunidad Autónoma de residencia"/>
    <hyperlink ref="D20" location="'nacidos-2'!A6" display="(% verticales)"/>
    <hyperlink ref="C20:D20" location="'pag 17'!A1" display="por sexo"/>
    <hyperlink ref="E22" location="pag14!A1" display="por grupos de edad"/>
    <hyperlink ref="E23" location="pag15!A1" display="por grupos de edad"/>
    <hyperlink ref="C22:E22" location="'pag 21'!A1" display="por provincia de residencia"/>
    <hyperlink ref="C23:E23" location="pag19!A1" display="por provincia de nacimiento"/>
    <hyperlink ref="B19" location="indice!C25" display="Según Provincia de residencia"/>
    <hyperlink ref="C27:K27" location="'pag 39'!A1" display="Relación entre los nacidos en Aragón residentes en otra Comunidad Autónoma y la población residente en Aragón"/>
    <hyperlink ref="D28" location="'pag 37'!A1" display="por grupos de edad"/>
    <hyperlink ref="D29" location="'pag 37'!A1" display="por grupos de edad"/>
    <hyperlink ref="C28:D28" location="'pag 27'!A1" display="por sexo"/>
    <hyperlink ref="C29:D29" location="'pag 28'!A1" display="por sexo"/>
    <hyperlink ref="B7:D7" location="indice!C8" display="Pirámide de población"/>
    <hyperlink ref="B13" location="indice!C14" display="Según Comunidad Autónoma de nacimiento"/>
    <hyperlink ref="B19:D19" location="indice!C20" display="Según Provincia de nacimiento"/>
    <hyperlink ref="B26:D26" location="indice!C27" display="Según Comarca de residencia"/>
    <hyperlink ref="C23:F23" location="'pag 23'!A1" display="por provincia de residencia"/>
    <hyperlink ref="C24:M24" location="'pag 25'!A1" display="relación entre los residentes en Aragón nacidos en otra Comunidad Autónoma y la población residente, según provincia de residencia por sexo."/>
    <hyperlink ref="C27:J27" location="'pag 26'!A1" display="relación entre los nacidos en otra Comunidad Autónoma residentes en Aragón y la población residente por sexo"/>
    <hyperlink ref="C34" location="'Piramide AR31'!A1" display="Aragón"/>
    <hyperlink ref="C35" location="'Piramide HU32'!A1" display="Huesca"/>
    <hyperlink ref="C36" location="'Piramide TE33'!A1" display="Teruel"/>
    <hyperlink ref="C37" location="'Piramide ZA34'!A1" display="Zaragoza"/>
    <hyperlink ref="B33:C33" location="indice!C34" display="Pirámide de población"/>
    <hyperlink ref="B33" location="indice!B6" display="Pirámide de población: "/>
    <hyperlink ref="B33:D33" location="indice!C34" display="Pirámide de población"/>
    <hyperlink ref="B39:E39" location="indice!C40" display="Según Provincia de residencia"/>
    <hyperlink ref="C40:D40" location="'35'!A1" display="por sexo"/>
    <hyperlink ref="C42:J42" location="'35'!A30" display="relación entre los residentes en Aragón nacidos en el extranjero y la población residente, según provincia de residencia por sexo."/>
    <hyperlink ref="B44:D44" location="indice!C45" display="Según Comarca de residencia"/>
    <hyperlink ref="C45" location="'36'!A1" display="relación entre los nacidos en el extranjero y la población residente, según comarca de residencia por sexo"/>
    <hyperlink ref="C45:J45" location="'36'!A1" display="relación entre los nacidos en el extranjero y la población residente, según comarca de residencia por sexo"/>
    <hyperlink ref="C46:D46" location="'37'!A1" display="por sexo"/>
    <hyperlink ref="C47:D47" location="'38'!A1" display="por sexo"/>
    <hyperlink ref="C21:D21" location="'pag 19'!A1" display="por sexo"/>
    <hyperlink ref="C41:D41" location="'35'!A12" display="por sexo"/>
  </hyperlinks>
  <printOptions/>
  <pageMargins left="0.3937007874015748" right="0.75" top="1.1811023622047245" bottom="1" header="0" footer="0"/>
  <pageSetup horizontalDpi="600" verticalDpi="600" orientation="portrait" paperSize="9" scale="91" r:id="rId2"/>
  <colBreaks count="1" manualBreakCount="1">
    <brk id="11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3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24.83203125" style="0" customWidth="1"/>
    <col min="2" max="7" width="12.83203125" style="0" customWidth="1"/>
    <col min="8" max="8" width="10.83203125" style="0" customWidth="1"/>
    <col min="9" max="9" width="11" style="0" bestFit="1" customWidth="1"/>
    <col min="10" max="10" width="10.33203125" style="0" bestFit="1" customWidth="1"/>
  </cols>
  <sheetData>
    <row r="1" spans="1:7" s="2" customFormat="1" ht="39.75" customHeight="1">
      <c r="A1" s="235" t="s">
        <v>147</v>
      </c>
      <c r="B1" s="236"/>
      <c r="C1" s="236"/>
      <c r="D1" s="236"/>
      <c r="E1" s="236"/>
      <c r="F1" s="236"/>
      <c r="G1" s="236"/>
    </row>
    <row r="2" spans="1:8" s="33" customFormat="1" ht="18" customHeight="1">
      <c r="A2" s="231" t="s">
        <v>173</v>
      </c>
      <c r="B2" s="1"/>
      <c r="C2" s="1"/>
      <c r="D2" s="1"/>
      <c r="E2" s="1"/>
      <c r="F2" s="1"/>
      <c r="G2" s="1"/>
      <c r="H2" s="32"/>
    </row>
    <row r="3" spans="1:8" s="6" customFormat="1" ht="36" customHeight="1">
      <c r="A3" s="3"/>
      <c r="B3" s="232" t="s">
        <v>0</v>
      </c>
      <c r="C3" s="232"/>
      <c r="D3" s="232" t="s">
        <v>1</v>
      </c>
      <c r="E3" s="232"/>
      <c r="F3" s="232" t="s">
        <v>2</v>
      </c>
      <c r="G3" s="232" t="s">
        <v>3</v>
      </c>
      <c r="H3" s="5"/>
    </row>
    <row r="4" spans="1:8" s="11" customFormat="1" ht="19.5" customHeight="1">
      <c r="A4" s="7"/>
      <c r="B4" s="8" t="s">
        <v>4</v>
      </c>
      <c r="C4" s="9" t="s">
        <v>5</v>
      </c>
      <c r="D4" s="8" t="s">
        <v>4</v>
      </c>
      <c r="E4" s="9" t="s">
        <v>5</v>
      </c>
      <c r="F4" s="8" t="s">
        <v>4</v>
      </c>
      <c r="G4" s="9" t="s">
        <v>5</v>
      </c>
      <c r="H4" s="10"/>
    </row>
    <row r="5" spans="1:8" s="14" customFormat="1" ht="15" customHeight="1">
      <c r="A5" s="12" t="s">
        <v>6</v>
      </c>
      <c r="B5" s="13">
        <f aca="true" t="shared" si="0" ref="B5:B40">D5+F5</f>
        <v>191776</v>
      </c>
      <c r="C5" s="13">
        <f aca="true" t="shared" si="1" ref="C5:C40">B5/$B$5*100</f>
        <v>100</v>
      </c>
      <c r="D5" s="13">
        <f>SUM(D6:D40)+SUM('pag 18'!D5:D18)</f>
        <v>92117</v>
      </c>
      <c r="E5" s="13">
        <f aca="true" t="shared" si="2" ref="E5:E40">D5/$D$5*100</f>
        <v>100</v>
      </c>
      <c r="F5" s="13">
        <f>SUM(F6:F40)+SUM('pag 18'!F5:F18)</f>
        <v>99659</v>
      </c>
      <c r="G5" s="13">
        <f aca="true" t="shared" si="3" ref="G5:G40">F5/$F$5*100</f>
        <v>100</v>
      </c>
      <c r="H5"/>
    </row>
    <row r="6" spans="1:7" ht="15" customHeight="1">
      <c r="A6" s="15" t="s">
        <v>42</v>
      </c>
      <c r="B6" s="19">
        <f t="shared" si="0"/>
        <v>1062</v>
      </c>
      <c r="C6" s="52">
        <f t="shared" si="1"/>
        <v>0.5537710662439512</v>
      </c>
      <c r="D6" s="19">
        <v>516</v>
      </c>
      <c r="E6" s="52">
        <f t="shared" si="2"/>
        <v>0.5601571913978962</v>
      </c>
      <c r="F6" s="19">
        <v>546</v>
      </c>
      <c r="G6" s="52">
        <f t="shared" si="3"/>
        <v>0.5478682306665731</v>
      </c>
    </row>
    <row r="7" spans="1:7" ht="15" customHeight="1">
      <c r="A7" s="15" t="s">
        <v>43</v>
      </c>
      <c r="B7" s="19">
        <f t="shared" si="0"/>
        <v>1789</v>
      </c>
      <c r="C7" s="52">
        <f t="shared" si="1"/>
        <v>0.9328591690305357</v>
      </c>
      <c r="D7" s="19">
        <v>903</v>
      </c>
      <c r="E7" s="52">
        <f t="shared" si="2"/>
        <v>0.9802750849463183</v>
      </c>
      <c r="F7" s="19">
        <v>886</v>
      </c>
      <c r="G7" s="52">
        <f t="shared" si="3"/>
        <v>0.8890315977483217</v>
      </c>
    </row>
    <row r="8" spans="1:7" ht="15" customHeight="1">
      <c r="A8" s="15" t="s">
        <v>44</v>
      </c>
      <c r="B8" s="19">
        <f t="shared" si="0"/>
        <v>1417</v>
      </c>
      <c r="C8" s="52">
        <f t="shared" si="1"/>
        <v>0.738882863340564</v>
      </c>
      <c r="D8" s="19">
        <v>707</v>
      </c>
      <c r="E8" s="52">
        <f t="shared" si="2"/>
        <v>0.7675021982913035</v>
      </c>
      <c r="F8" s="19">
        <v>710</v>
      </c>
      <c r="G8" s="52">
        <f t="shared" si="3"/>
        <v>0.7124293842001225</v>
      </c>
    </row>
    <row r="9" spans="1:7" ht="15" customHeight="1">
      <c r="A9" s="15" t="s">
        <v>45</v>
      </c>
      <c r="B9" s="19">
        <f t="shared" si="0"/>
        <v>1644</v>
      </c>
      <c r="C9" s="52">
        <f t="shared" si="1"/>
        <v>0.8572501251460036</v>
      </c>
      <c r="D9" s="19">
        <v>781</v>
      </c>
      <c r="E9" s="52">
        <f t="shared" si="2"/>
        <v>0.8478348187630947</v>
      </c>
      <c r="F9" s="19">
        <v>863</v>
      </c>
      <c r="G9" s="52">
        <f t="shared" si="3"/>
        <v>0.8659528993869094</v>
      </c>
    </row>
    <row r="10" spans="1:7" ht="15" customHeight="1">
      <c r="A10" s="15" t="s">
        <v>46</v>
      </c>
      <c r="B10" s="19">
        <f t="shared" si="0"/>
        <v>1163</v>
      </c>
      <c r="C10" s="52">
        <f t="shared" si="1"/>
        <v>0.6064366761221425</v>
      </c>
      <c r="D10" s="19">
        <v>587</v>
      </c>
      <c r="E10" s="52">
        <f t="shared" si="2"/>
        <v>0.6372330840127229</v>
      </c>
      <c r="F10" s="19">
        <v>576</v>
      </c>
      <c r="G10" s="52">
        <f t="shared" si="3"/>
        <v>0.5779708807031979</v>
      </c>
    </row>
    <row r="11" spans="1:7" ht="22.5" customHeight="1">
      <c r="A11" s="18" t="s">
        <v>47</v>
      </c>
      <c r="B11" s="19">
        <f t="shared" si="0"/>
        <v>5508</v>
      </c>
      <c r="C11" s="52">
        <f t="shared" si="1"/>
        <v>2.8721007842482895</v>
      </c>
      <c r="D11" s="19">
        <v>2705</v>
      </c>
      <c r="E11" s="52">
        <f t="shared" si="2"/>
        <v>2.936482951029669</v>
      </c>
      <c r="F11" s="19">
        <v>2803</v>
      </c>
      <c r="G11" s="52">
        <f t="shared" si="3"/>
        <v>2.8125909350886524</v>
      </c>
    </row>
    <row r="12" spans="1:7" ht="15" customHeight="1">
      <c r="A12" s="18" t="s">
        <v>48</v>
      </c>
      <c r="B12" s="19">
        <f t="shared" si="0"/>
        <v>894</v>
      </c>
      <c r="C12" s="52">
        <f t="shared" si="1"/>
        <v>0.46616886367428667</v>
      </c>
      <c r="D12" s="19">
        <v>438</v>
      </c>
      <c r="E12" s="52">
        <f t="shared" si="2"/>
        <v>0.47548226711681885</v>
      </c>
      <c r="F12" s="19">
        <v>456</v>
      </c>
      <c r="G12" s="52">
        <f t="shared" si="3"/>
        <v>0.45756028055669834</v>
      </c>
    </row>
    <row r="13" spans="1:7" ht="15" customHeight="1">
      <c r="A13" s="18" t="s">
        <v>49</v>
      </c>
      <c r="B13" s="19">
        <f t="shared" si="0"/>
        <v>19979</v>
      </c>
      <c r="C13" s="52">
        <f t="shared" si="1"/>
        <v>10.41788336392458</v>
      </c>
      <c r="D13" s="19">
        <v>9820</v>
      </c>
      <c r="E13" s="52">
        <f t="shared" si="2"/>
        <v>10.66035585179717</v>
      </c>
      <c r="F13" s="19">
        <v>10159</v>
      </c>
      <c r="G13" s="52">
        <f t="shared" si="3"/>
        <v>10.193760724069076</v>
      </c>
    </row>
    <row r="14" spans="1:7" ht="15" customHeight="1">
      <c r="A14" s="18" t="s">
        <v>50</v>
      </c>
      <c r="B14" s="19">
        <f t="shared" si="0"/>
        <v>4430</v>
      </c>
      <c r="C14" s="52">
        <f t="shared" si="1"/>
        <v>2.3099866510929417</v>
      </c>
      <c r="D14" s="19">
        <v>2053</v>
      </c>
      <c r="E14" s="52">
        <f t="shared" si="2"/>
        <v>2.228687430116048</v>
      </c>
      <c r="F14" s="19">
        <v>2377</v>
      </c>
      <c r="G14" s="52">
        <f t="shared" si="3"/>
        <v>2.3851333045685785</v>
      </c>
    </row>
    <row r="15" spans="1:7" ht="15" customHeight="1">
      <c r="A15" s="18" t="s">
        <v>51</v>
      </c>
      <c r="B15" s="19">
        <f t="shared" si="0"/>
        <v>2916</v>
      </c>
      <c r="C15" s="52">
        <f t="shared" si="1"/>
        <v>1.5205239446020358</v>
      </c>
      <c r="D15" s="19">
        <v>1517</v>
      </c>
      <c r="E15" s="52">
        <f t="shared" si="2"/>
        <v>1.6468187196717217</v>
      </c>
      <c r="F15" s="19">
        <v>1399</v>
      </c>
      <c r="G15" s="52">
        <f t="shared" si="3"/>
        <v>1.4037869133746075</v>
      </c>
    </row>
    <row r="16" spans="1:7" ht="15" customHeight="1">
      <c r="A16" s="18" t="s">
        <v>52</v>
      </c>
      <c r="B16" s="19">
        <f t="shared" si="0"/>
        <v>2581</v>
      </c>
      <c r="C16" s="52">
        <f t="shared" si="1"/>
        <v>1.3458409811446688</v>
      </c>
      <c r="D16" s="19">
        <v>1320</v>
      </c>
      <c r="E16" s="52">
        <f t="shared" si="2"/>
        <v>1.4329602570643856</v>
      </c>
      <c r="F16" s="19">
        <v>1261</v>
      </c>
      <c r="G16" s="52">
        <f t="shared" si="3"/>
        <v>1.2653147232061328</v>
      </c>
    </row>
    <row r="17" spans="1:7" ht="22.5" customHeight="1">
      <c r="A17" s="18" t="s">
        <v>53</v>
      </c>
      <c r="B17" s="19">
        <f t="shared" si="0"/>
        <v>2671</v>
      </c>
      <c r="C17" s="52">
        <f t="shared" si="1"/>
        <v>1.3927707325212748</v>
      </c>
      <c r="D17" s="19">
        <v>1276</v>
      </c>
      <c r="E17" s="52">
        <f t="shared" si="2"/>
        <v>1.3851949151622394</v>
      </c>
      <c r="F17" s="19">
        <v>1395</v>
      </c>
      <c r="G17" s="52">
        <f t="shared" si="3"/>
        <v>1.3997732267030574</v>
      </c>
    </row>
    <row r="18" spans="1:7" ht="15" customHeight="1">
      <c r="A18" s="18" t="s">
        <v>54</v>
      </c>
      <c r="B18" s="19">
        <f t="shared" si="0"/>
        <v>3659</v>
      </c>
      <c r="C18" s="52">
        <f t="shared" si="1"/>
        <v>1.9079551143000169</v>
      </c>
      <c r="D18" s="19">
        <v>1830</v>
      </c>
      <c r="E18" s="52">
        <f t="shared" si="2"/>
        <v>1.9866039927483525</v>
      </c>
      <c r="F18" s="19">
        <v>1829</v>
      </c>
      <c r="G18" s="52">
        <f t="shared" si="3"/>
        <v>1.8352582305662306</v>
      </c>
    </row>
    <row r="19" spans="1:7" ht="15" customHeight="1">
      <c r="A19" s="18" t="s">
        <v>55</v>
      </c>
      <c r="B19" s="19">
        <f t="shared" si="0"/>
        <v>6674</v>
      </c>
      <c r="C19" s="52">
        <f t="shared" si="1"/>
        <v>3.480101785416319</v>
      </c>
      <c r="D19" s="19">
        <v>3242</v>
      </c>
      <c r="E19" s="52">
        <f t="shared" si="2"/>
        <v>3.5194372374263163</v>
      </c>
      <c r="F19" s="19">
        <v>3432</v>
      </c>
      <c r="G19" s="52">
        <f t="shared" si="3"/>
        <v>3.443743164189887</v>
      </c>
    </row>
    <row r="20" spans="1:7" ht="15" customHeight="1">
      <c r="A20" s="18" t="s">
        <v>56</v>
      </c>
      <c r="B20" s="19">
        <f t="shared" si="0"/>
        <v>1679</v>
      </c>
      <c r="C20" s="52">
        <f t="shared" si="1"/>
        <v>0.8755005840146837</v>
      </c>
      <c r="D20" s="19">
        <v>855</v>
      </c>
      <c r="E20" s="52">
        <f t="shared" si="2"/>
        <v>0.928167439234886</v>
      </c>
      <c r="F20" s="19">
        <v>824</v>
      </c>
      <c r="G20" s="52">
        <f t="shared" si="3"/>
        <v>0.826819454339297</v>
      </c>
    </row>
    <row r="21" spans="1:7" ht="15" customHeight="1">
      <c r="A21" s="18" t="s">
        <v>57</v>
      </c>
      <c r="B21" s="19">
        <f t="shared" si="0"/>
        <v>2526</v>
      </c>
      <c r="C21" s="52">
        <f t="shared" si="1"/>
        <v>1.3171616886367428</v>
      </c>
      <c r="D21" s="19">
        <v>1261</v>
      </c>
      <c r="E21" s="52">
        <f t="shared" si="2"/>
        <v>1.368911275877417</v>
      </c>
      <c r="F21" s="19">
        <v>1265</v>
      </c>
      <c r="G21" s="52">
        <f t="shared" si="3"/>
        <v>1.269328409877683</v>
      </c>
    </row>
    <row r="22" spans="1:7" ht="15" customHeight="1">
      <c r="A22" s="18" t="s">
        <v>58</v>
      </c>
      <c r="B22" s="19">
        <f t="shared" si="0"/>
        <v>1080</v>
      </c>
      <c r="C22" s="52">
        <f t="shared" si="1"/>
        <v>0.5631570165192725</v>
      </c>
      <c r="D22" s="19">
        <v>481</v>
      </c>
      <c r="E22" s="52">
        <f t="shared" si="2"/>
        <v>0.5221620330666434</v>
      </c>
      <c r="F22" s="19">
        <v>599</v>
      </c>
      <c r="G22" s="52">
        <f t="shared" si="3"/>
        <v>0.6010495790646103</v>
      </c>
    </row>
    <row r="23" spans="1:7" ht="22.5" customHeight="1">
      <c r="A23" s="18" t="s">
        <v>59</v>
      </c>
      <c r="B23" s="19">
        <f t="shared" si="0"/>
        <v>3941</v>
      </c>
      <c r="C23" s="52">
        <f t="shared" si="1"/>
        <v>2.0550016686133823</v>
      </c>
      <c r="D23" s="19">
        <v>1963</v>
      </c>
      <c r="E23" s="52">
        <f t="shared" si="2"/>
        <v>2.1309855944071128</v>
      </c>
      <c r="F23" s="19">
        <v>1978</v>
      </c>
      <c r="G23" s="52">
        <f t="shared" si="3"/>
        <v>1.9847680590814678</v>
      </c>
    </row>
    <row r="24" spans="1:7" ht="15" customHeight="1">
      <c r="A24" s="18" t="s">
        <v>60</v>
      </c>
      <c r="B24" s="19">
        <f t="shared" si="0"/>
        <v>6854</v>
      </c>
      <c r="C24" s="52">
        <f t="shared" si="1"/>
        <v>3.573961288169531</v>
      </c>
      <c r="D24" s="19">
        <v>3123</v>
      </c>
      <c r="E24" s="52">
        <f t="shared" si="2"/>
        <v>3.390253699100058</v>
      </c>
      <c r="F24" s="19">
        <v>3731</v>
      </c>
      <c r="G24" s="52">
        <f t="shared" si="3"/>
        <v>3.743766242888249</v>
      </c>
    </row>
    <row r="25" spans="1:7" ht="15" customHeight="1">
      <c r="A25" s="18" t="s">
        <v>61</v>
      </c>
      <c r="B25" s="19">
        <f t="shared" si="0"/>
        <v>3575</v>
      </c>
      <c r="C25" s="52">
        <f t="shared" si="1"/>
        <v>1.8641540130151841</v>
      </c>
      <c r="D25" s="19">
        <v>1699</v>
      </c>
      <c r="E25" s="52">
        <f t="shared" si="2"/>
        <v>1.8443935429942357</v>
      </c>
      <c r="F25" s="19">
        <v>1876</v>
      </c>
      <c r="G25" s="52">
        <f t="shared" si="3"/>
        <v>1.882419048956943</v>
      </c>
    </row>
    <row r="26" spans="1:7" ht="15" customHeight="1">
      <c r="A26" s="18" t="s">
        <v>62</v>
      </c>
      <c r="B26" s="19">
        <f t="shared" si="0"/>
        <v>830</v>
      </c>
      <c r="C26" s="52">
        <f t="shared" si="1"/>
        <v>0.43279659602870013</v>
      </c>
      <c r="D26" s="19">
        <v>415</v>
      </c>
      <c r="E26" s="52">
        <f t="shared" si="2"/>
        <v>0.4505140202134242</v>
      </c>
      <c r="F26" s="19">
        <v>415</v>
      </c>
      <c r="G26" s="52">
        <f t="shared" si="3"/>
        <v>0.41641999217331094</v>
      </c>
    </row>
    <row r="27" spans="1:7" ht="15" customHeight="1">
      <c r="A27" s="18" t="s">
        <v>63</v>
      </c>
      <c r="B27" s="19">
        <f t="shared" si="0"/>
        <v>5551</v>
      </c>
      <c r="C27" s="52">
        <f t="shared" si="1"/>
        <v>2.894522776572668</v>
      </c>
      <c r="D27" s="19">
        <v>2750</v>
      </c>
      <c r="E27" s="52">
        <f t="shared" si="2"/>
        <v>2.9853338688841364</v>
      </c>
      <c r="F27" s="19">
        <v>2801</v>
      </c>
      <c r="G27" s="52">
        <f t="shared" si="3"/>
        <v>2.8105840917528773</v>
      </c>
    </row>
    <row r="28" spans="1:7" ht="15" customHeight="1">
      <c r="A28" s="18" t="s">
        <v>64</v>
      </c>
      <c r="B28" s="19">
        <f t="shared" si="0"/>
        <v>3345</v>
      </c>
      <c r="C28" s="52">
        <f t="shared" si="1"/>
        <v>1.7442224261638577</v>
      </c>
      <c r="D28" s="19">
        <v>1697</v>
      </c>
      <c r="E28" s="52">
        <f t="shared" si="2"/>
        <v>1.8422223910895925</v>
      </c>
      <c r="F28" s="19">
        <v>1648</v>
      </c>
      <c r="G28" s="52">
        <f t="shared" si="3"/>
        <v>1.653638908678594</v>
      </c>
    </row>
    <row r="29" spans="1:7" ht="22.5" customHeight="1">
      <c r="A29" s="18" t="s">
        <v>65</v>
      </c>
      <c r="B29" s="19">
        <f t="shared" si="0"/>
        <v>10433</v>
      </c>
      <c r="C29" s="52">
        <f t="shared" si="1"/>
        <v>5.4402010679125645</v>
      </c>
      <c r="D29" s="19">
        <v>5051</v>
      </c>
      <c r="E29" s="52">
        <f t="shared" si="2"/>
        <v>5.483244135175918</v>
      </c>
      <c r="F29" s="19">
        <v>5382</v>
      </c>
      <c r="G29" s="52">
        <f t="shared" si="3"/>
        <v>5.400415416570505</v>
      </c>
    </row>
    <row r="30" spans="1:7" ht="15" customHeight="1">
      <c r="A30" s="18" t="s">
        <v>66</v>
      </c>
      <c r="B30" s="19">
        <f t="shared" si="0"/>
        <v>6939</v>
      </c>
      <c r="C30" s="52">
        <f t="shared" si="1"/>
        <v>3.6182838311363255</v>
      </c>
      <c r="D30" s="19">
        <v>2920</v>
      </c>
      <c r="E30" s="52">
        <f t="shared" si="2"/>
        <v>3.1698817807787925</v>
      </c>
      <c r="F30" s="19">
        <v>4019</v>
      </c>
      <c r="G30" s="52">
        <f t="shared" si="3"/>
        <v>4.032751683239848</v>
      </c>
    </row>
    <row r="31" spans="1:7" ht="15" customHeight="1">
      <c r="A31" s="18" t="s">
        <v>67</v>
      </c>
      <c r="B31" s="19">
        <f t="shared" si="0"/>
        <v>875</v>
      </c>
      <c r="C31" s="52">
        <f t="shared" si="1"/>
        <v>0.4562614717170032</v>
      </c>
      <c r="D31" s="19">
        <v>463</v>
      </c>
      <c r="E31" s="52">
        <f t="shared" si="2"/>
        <v>0.5026216659248565</v>
      </c>
      <c r="F31" s="19">
        <v>412</v>
      </c>
      <c r="G31" s="52">
        <f t="shared" si="3"/>
        <v>0.4134097271696485</v>
      </c>
    </row>
    <row r="32" spans="1:7" ht="15" customHeight="1">
      <c r="A32" s="18" t="s">
        <v>68</v>
      </c>
      <c r="B32" s="19">
        <f t="shared" si="0"/>
        <v>13394</v>
      </c>
      <c r="C32" s="52">
        <f t="shared" si="1"/>
        <v>6.984189888202903</v>
      </c>
      <c r="D32" s="19">
        <v>6650</v>
      </c>
      <c r="E32" s="52">
        <f t="shared" si="2"/>
        <v>7.219080082938002</v>
      </c>
      <c r="F32" s="19">
        <v>6744</v>
      </c>
      <c r="G32" s="52">
        <f t="shared" si="3"/>
        <v>6.767075728233276</v>
      </c>
    </row>
    <row r="33" spans="1:7" ht="15" customHeight="1">
      <c r="A33" s="18" t="s">
        <v>69</v>
      </c>
      <c r="B33" s="19">
        <f t="shared" si="0"/>
        <v>2464</v>
      </c>
      <c r="C33" s="52">
        <f t="shared" si="1"/>
        <v>1.284832304355081</v>
      </c>
      <c r="D33" s="19">
        <v>1259</v>
      </c>
      <c r="E33" s="52">
        <f t="shared" si="2"/>
        <v>1.3667401239727737</v>
      </c>
      <c r="F33" s="19">
        <v>1205</v>
      </c>
      <c r="G33" s="52">
        <f t="shared" si="3"/>
        <v>1.209123109804433</v>
      </c>
    </row>
    <row r="34" spans="1:7" ht="15" customHeight="1">
      <c r="A34" s="18" t="s">
        <v>70</v>
      </c>
      <c r="B34" s="19">
        <f t="shared" si="0"/>
        <v>2070</v>
      </c>
      <c r="C34" s="52">
        <f t="shared" si="1"/>
        <v>1.079384281661939</v>
      </c>
      <c r="D34" s="19">
        <v>1047</v>
      </c>
      <c r="E34" s="52">
        <f t="shared" si="2"/>
        <v>1.136598022080615</v>
      </c>
      <c r="F34" s="19">
        <v>1023</v>
      </c>
      <c r="G34" s="52">
        <f t="shared" si="3"/>
        <v>1.0265003662489087</v>
      </c>
    </row>
    <row r="35" spans="1:7" ht="22.5" customHeight="1">
      <c r="A35" s="18" t="s">
        <v>71</v>
      </c>
      <c r="B35" s="19">
        <f t="shared" si="0"/>
        <v>11631</v>
      </c>
      <c r="C35" s="52">
        <f t="shared" si="1"/>
        <v>6.064888202903387</v>
      </c>
      <c r="D35" s="19">
        <v>4981</v>
      </c>
      <c r="E35" s="52">
        <f t="shared" si="2"/>
        <v>5.407253818513412</v>
      </c>
      <c r="F35" s="19">
        <v>6650</v>
      </c>
      <c r="G35" s="52">
        <f t="shared" si="3"/>
        <v>6.672754091451851</v>
      </c>
    </row>
    <row r="36" spans="1:7" ht="15" customHeight="1">
      <c r="A36" s="18" t="s">
        <v>72</v>
      </c>
      <c r="B36" s="19">
        <f t="shared" si="0"/>
        <v>1051</v>
      </c>
      <c r="C36" s="52">
        <f t="shared" si="1"/>
        <v>0.5480352077423661</v>
      </c>
      <c r="D36" s="19">
        <v>526</v>
      </c>
      <c r="E36" s="52">
        <f t="shared" si="2"/>
        <v>0.5710129509211113</v>
      </c>
      <c r="F36" s="19">
        <v>525</v>
      </c>
      <c r="G36" s="52">
        <f t="shared" si="3"/>
        <v>0.5267963756409356</v>
      </c>
    </row>
    <row r="37" spans="1:7" ht="15" customHeight="1">
      <c r="A37" s="18" t="s">
        <v>73</v>
      </c>
      <c r="B37" s="19">
        <f t="shared" si="0"/>
        <v>2626</v>
      </c>
      <c r="C37" s="52">
        <f t="shared" si="1"/>
        <v>1.3693058568329717</v>
      </c>
      <c r="D37" s="19">
        <v>1316</v>
      </c>
      <c r="E37" s="52">
        <f t="shared" si="2"/>
        <v>1.4286179532550993</v>
      </c>
      <c r="F37" s="19">
        <v>1310</v>
      </c>
      <c r="G37" s="52">
        <f t="shared" si="3"/>
        <v>1.3144823849326204</v>
      </c>
    </row>
    <row r="38" spans="1:7" ht="15" customHeight="1">
      <c r="A38" s="18" t="s">
        <v>74</v>
      </c>
      <c r="B38" s="19">
        <f t="shared" si="0"/>
        <v>1981</v>
      </c>
      <c r="C38" s="52">
        <f t="shared" si="1"/>
        <v>1.0329759719672953</v>
      </c>
      <c r="D38" s="19">
        <v>895</v>
      </c>
      <c r="E38" s="52">
        <f t="shared" si="2"/>
        <v>0.9715904773277462</v>
      </c>
      <c r="F38" s="19">
        <v>1086</v>
      </c>
      <c r="G38" s="52">
        <f t="shared" si="3"/>
        <v>1.0897159313258211</v>
      </c>
    </row>
    <row r="39" spans="1:7" ht="15" customHeight="1">
      <c r="A39" s="18" t="s">
        <v>75</v>
      </c>
      <c r="B39" s="19">
        <f t="shared" si="0"/>
        <v>662</v>
      </c>
      <c r="C39" s="52">
        <f t="shared" si="1"/>
        <v>0.3451943934590356</v>
      </c>
      <c r="D39" s="19">
        <v>307</v>
      </c>
      <c r="E39" s="52">
        <f t="shared" si="2"/>
        <v>0.3332718173627018</v>
      </c>
      <c r="F39" s="19">
        <v>355</v>
      </c>
      <c r="G39" s="52">
        <f t="shared" si="3"/>
        <v>0.35621469210006124</v>
      </c>
    </row>
    <row r="40" spans="1:7" ht="15" customHeight="1">
      <c r="A40" s="53" t="s">
        <v>76</v>
      </c>
      <c r="B40" s="54">
        <f t="shared" si="0"/>
        <v>1342</v>
      </c>
      <c r="C40" s="55">
        <f t="shared" si="1"/>
        <v>0.6997747371933923</v>
      </c>
      <c r="D40" s="54">
        <v>697</v>
      </c>
      <c r="E40" s="55">
        <f t="shared" si="2"/>
        <v>0.7566464387680885</v>
      </c>
      <c r="F40" s="54">
        <v>645</v>
      </c>
      <c r="G40" s="55">
        <f t="shared" si="3"/>
        <v>0.6472069757874351</v>
      </c>
    </row>
    <row r="41" ht="15" customHeight="1">
      <c r="G41" s="56" t="s">
        <v>77</v>
      </c>
    </row>
    <row r="42" spans="1:8" ht="15" customHeight="1">
      <c r="A42" s="18"/>
      <c r="B42" s="39"/>
      <c r="C42" s="25"/>
      <c r="D42" s="39"/>
      <c r="E42" s="25"/>
      <c r="F42" s="39"/>
      <c r="G42" s="25"/>
      <c r="H42" s="57"/>
    </row>
    <row r="43" spans="1:7" ht="15" customHeight="1">
      <c r="A43" s="18"/>
      <c r="B43" s="39"/>
      <c r="C43" s="25"/>
      <c r="D43" s="39"/>
      <c r="E43" s="25"/>
      <c r="F43" s="39"/>
      <c r="G43" s="25"/>
    </row>
    <row r="44" ht="15" customHeight="1"/>
    <row r="45" ht="15" customHeight="1"/>
    <row r="46" ht="15" customHeight="1"/>
    <row r="47" ht="15" customHeight="1"/>
    <row r="48" ht="15" customHeight="1"/>
  </sheetData>
  <mergeCells count="4">
    <mergeCell ref="F3:G3"/>
    <mergeCell ref="A1:G1"/>
    <mergeCell ref="B3:C3"/>
    <mergeCell ref="D3:E3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2004.&amp;R&amp;9&amp;P+8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49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24.83203125" style="0" customWidth="1"/>
    <col min="2" max="7" width="12.83203125" style="0" customWidth="1"/>
    <col min="8" max="8" width="10.83203125" style="0" customWidth="1"/>
    <col min="9" max="9" width="11" style="0" bestFit="1" customWidth="1"/>
    <col min="10" max="10" width="10.33203125" style="0" bestFit="1" customWidth="1"/>
  </cols>
  <sheetData>
    <row r="1" spans="1:7" s="2" customFormat="1" ht="39.75" customHeight="1">
      <c r="A1" s="235" t="s">
        <v>147</v>
      </c>
      <c r="B1" s="236"/>
      <c r="C1" s="236"/>
      <c r="D1" s="236"/>
      <c r="E1" s="236"/>
      <c r="F1" s="236"/>
      <c r="G1" s="236"/>
    </row>
    <row r="2" spans="1:8" s="33" customFormat="1" ht="18" customHeight="1">
      <c r="A2" s="231" t="s">
        <v>173</v>
      </c>
      <c r="B2" s="59"/>
      <c r="C2" s="59"/>
      <c r="D2" s="59"/>
      <c r="E2" s="59"/>
      <c r="F2" s="59"/>
      <c r="G2" s="60" t="s">
        <v>78</v>
      </c>
      <c r="H2" s="32"/>
    </row>
    <row r="3" spans="1:8" s="6" customFormat="1" ht="36" customHeight="1">
      <c r="A3" s="61"/>
      <c r="B3" s="238" t="s">
        <v>0</v>
      </c>
      <c r="C3" s="238"/>
      <c r="D3" s="238" t="s">
        <v>1</v>
      </c>
      <c r="E3" s="238"/>
      <c r="F3" s="238" t="s">
        <v>2</v>
      </c>
      <c r="G3" s="239" t="s">
        <v>3</v>
      </c>
      <c r="H3" s="5"/>
    </row>
    <row r="4" spans="1:8" s="11" customFormat="1" ht="19.5" customHeight="1">
      <c r="A4" s="62"/>
      <c r="B4" s="63" t="s">
        <v>4</v>
      </c>
      <c r="C4" s="64" t="s">
        <v>5</v>
      </c>
      <c r="D4" s="65" t="s">
        <v>4</v>
      </c>
      <c r="E4" s="64" t="s">
        <v>5</v>
      </c>
      <c r="F4" s="65" t="s">
        <v>4</v>
      </c>
      <c r="G4" s="64" t="s">
        <v>5</v>
      </c>
      <c r="H4" s="10"/>
    </row>
    <row r="5" spans="1:7" ht="15" customHeight="1">
      <c r="A5" s="18" t="s">
        <v>79</v>
      </c>
      <c r="B5" s="66">
        <f aca="true" t="shared" si="0" ref="B5:B18">D5+F5</f>
        <v>2851</v>
      </c>
      <c r="C5" s="67">
        <f>B5/'pag 17'!$B$5*100</f>
        <v>1.486630235274487</v>
      </c>
      <c r="D5" s="66">
        <v>1465</v>
      </c>
      <c r="E5" s="67">
        <f>D5/'pag 17'!$D$5*100</f>
        <v>1.5903687701510036</v>
      </c>
      <c r="F5" s="66">
        <v>1386</v>
      </c>
      <c r="G5" s="67">
        <f>F5/'pag 17'!$F$5*100</f>
        <v>1.39074243169207</v>
      </c>
    </row>
    <row r="6" spans="1:8" ht="15" customHeight="1">
      <c r="A6" s="15" t="s">
        <v>80</v>
      </c>
      <c r="B6" s="19">
        <f t="shared" si="0"/>
        <v>494</v>
      </c>
      <c r="C6" s="52">
        <f>B6/'pag 17'!$B$5*100</f>
        <v>0.25759219088937096</v>
      </c>
      <c r="D6" s="19">
        <v>234</v>
      </c>
      <c r="E6" s="52">
        <f>D6/'pag 17'!$D$5*100</f>
        <v>0.254024772843232</v>
      </c>
      <c r="F6" s="19">
        <v>260</v>
      </c>
      <c r="G6" s="52">
        <f>F6/'pag 17'!$F$5*100</f>
        <v>0.2608896336507491</v>
      </c>
      <c r="H6" s="18"/>
    </row>
    <row r="7" spans="1:8" ht="15" customHeight="1">
      <c r="A7" s="15" t="s">
        <v>28</v>
      </c>
      <c r="B7" s="19">
        <f t="shared" si="0"/>
        <v>2036</v>
      </c>
      <c r="C7" s="52">
        <f>B7/'pag 17'!$B$5*100</f>
        <v>1.061655264475221</v>
      </c>
      <c r="D7" s="19">
        <v>935</v>
      </c>
      <c r="E7" s="52">
        <f>D7/'pag 17'!$D$5*100</f>
        <v>1.0150135154206064</v>
      </c>
      <c r="F7" s="19">
        <v>1101</v>
      </c>
      <c r="G7" s="52">
        <f>F7/'pag 17'!$F$5*100</f>
        <v>1.1047672563441335</v>
      </c>
      <c r="H7" s="18"/>
    </row>
    <row r="8" spans="1:8" ht="15" customHeight="1">
      <c r="A8" s="15" t="s">
        <v>81</v>
      </c>
      <c r="B8" s="19">
        <f t="shared" si="0"/>
        <v>1109</v>
      </c>
      <c r="C8" s="52">
        <f>B8/'pag 17'!$B$5*100</f>
        <v>0.5782788252961789</v>
      </c>
      <c r="D8" s="19">
        <v>538</v>
      </c>
      <c r="E8" s="52">
        <f>D8/'pag 17'!$D$5*100</f>
        <v>0.5840398623489692</v>
      </c>
      <c r="F8" s="19">
        <v>571</v>
      </c>
      <c r="G8" s="52">
        <f>F8/'pag 17'!$F$5*100</f>
        <v>0.5729537723637604</v>
      </c>
      <c r="H8" s="18"/>
    </row>
    <row r="9" spans="1:8" ht="15" customHeight="1">
      <c r="A9" s="15" t="s">
        <v>82</v>
      </c>
      <c r="B9" s="19">
        <f t="shared" si="0"/>
        <v>3527</v>
      </c>
      <c r="C9" s="52">
        <f>B9/'pag 17'!$B$5*100</f>
        <v>1.8391248122809944</v>
      </c>
      <c r="D9" s="19">
        <v>1784</v>
      </c>
      <c r="E9" s="52">
        <f>D9/'pag 17'!$D$5*100</f>
        <v>1.9366674989415633</v>
      </c>
      <c r="F9" s="19">
        <v>1743</v>
      </c>
      <c r="G9" s="52">
        <f>F9/'pag 17'!$F$5*100</f>
        <v>1.748963967127906</v>
      </c>
      <c r="H9" s="18"/>
    </row>
    <row r="10" spans="1:8" ht="15" customHeight="1">
      <c r="A10" s="18" t="s">
        <v>83</v>
      </c>
      <c r="B10" s="19">
        <f t="shared" si="0"/>
        <v>17955</v>
      </c>
      <c r="C10" s="52">
        <f>B10/'pag 17'!$B$5*100</f>
        <v>9.362485399632906</v>
      </c>
      <c r="D10" s="19">
        <v>8064</v>
      </c>
      <c r="E10" s="52">
        <f>D10/'pag 17'!$D$5*100</f>
        <v>8.75408447952061</v>
      </c>
      <c r="F10" s="19">
        <v>9891</v>
      </c>
      <c r="G10" s="52">
        <f>F10/'pag 17'!$F$5*100</f>
        <v>9.924843717075227</v>
      </c>
      <c r="H10" s="18"/>
    </row>
    <row r="11" spans="1:8" ht="22.5" customHeight="1">
      <c r="A11" s="18" t="s">
        <v>84</v>
      </c>
      <c r="B11" s="19">
        <f t="shared" si="0"/>
        <v>3600</v>
      </c>
      <c r="C11" s="52">
        <f>B11/'pag 17'!$B$5*100</f>
        <v>1.8771900550642415</v>
      </c>
      <c r="D11" s="19">
        <v>1790</v>
      </c>
      <c r="E11" s="52">
        <f>D11/'pag 17'!$D$5*100</f>
        <v>1.9431809546554923</v>
      </c>
      <c r="F11" s="19">
        <v>1810</v>
      </c>
      <c r="G11" s="52">
        <f>F11/'pag 17'!$F$5*100</f>
        <v>1.8161932188763683</v>
      </c>
      <c r="H11" s="18"/>
    </row>
    <row r="12" spans="1:8" ht="15" customHeight="1">
      <c r="A12" s="18" t="s">
        <v>85</v>
      </c>
      <c r="B12" s="19">
        <f t="shared" si="0"/>
        <v>2059</v>
      </c>
      <c r="C12" s="52">
        <f>B12/'pag 17'!$B$5*100</f>
        <v>1.0736484231603538</v>
      </c>
      <c r="D12" s="19">
        <v>1030</v>
      </c>
      <c r="E12" s="52">
        <f>D12/'pag 17'!$D$5*100</f>
        <v>1.1181432308911494</v>
      </c>
      <c r="F12" s="19">
        <v>1029</v>
      </c>
      <c r="G12" s="52">
        <f>F12/'pag 17'!$F$5*100</f>
        <v>1.0325208962562338</v>
      </c>
      <c r="H12" s="18"/>
    </row>
    <row r="13" spans="1:8" ht="15" customHeight="1">
      <c r="A13" s="18" t="s">
        <v>86</v>
      </c>
      <c r="B13" s="19">
        <f t="shared" si="0"/>
        <v>6345</v>
      </c>
      <c r="C13" s="52">
        <f>B13/'pag 17'!$B$5*100</f>
        <v>3.308547472050726</v>
      </c>
      <c r="D13" s="19">
        <v>3113</v>
      </c>
      <c r="E13" s="52">
        <f>D13/'pag 17'!$D$5*100</f>
        <v>3.3793979395768425</v>
      </c>
      <c r="F13" s="19">
        <v>3232</v>
      </c>
      <c r="G13" s="52">
        <f>F13/'pag 17'!$F$5*100</f>
        <v>3.2430588306123878</v>
      </c>
      <c r="H13" s="18"/>
    </row>
    <row r="14" spans="1:8" ht="15" customHeight="1">
      <c r="A14" s="18" t="s">
        <v>87</v>
      </c>
      <c r="B14" s="19">
        <f t="shared" si="0"/>
        <v>3001</v>
      </c>
      <c r="C14" s="52">
        <f>B14/'pag 17'!$B$5*100</f>
        <v>1.5648464875688304</v>
      </c>
      <c r="D14" s="19">
        <v>1424</v>
      </c>
      <c r="E14" s="52">
        <f>D14/'pag 17'!$D$5*100</f>
        <v>1.545860156105822</v>
      </c>
      <c r="F14" s="19">
        <v>1577</v>
      </c>
      <c r="G14" s="52">
        <f>F14/'pag 17'!$F$5*100</f>
        <v>1.5823959702585817</v>
      </c>
      <c r="H14" s="18"/>
    </row>
    <row r="15" spans="1:8" ht="15" customHeight="1">
      <c r="A15" s="18" t="s">
        <v>88</v>
      </c>
      <c r="B15" s="19">
        <f t="shared" si="0"/>
        <v>3953</v>
      </c>
      <c r="C15" s="52">
        <f>B15/'pag 17'!$B$5*100</f>
        <v>2.06125896879693</v>
      </c>
      <c r="D15" s="19">
        <v>1884</v>
      </c>
      <c r="E15" s="52">
        <f>D15/'pag 17'!$D$5*100</f>
        <v>2.0452250941737136</v>
      </c>
      <c r="F15" s="19">
        <v>2069</v>
      </c>
      <c r="G15" s="52">
        <f>F15/'pag 17'!$F$5*100</f>
        <v>2.07607943085923</v>
      </c>
      <c r="H15" s="18"/>
    </row>
    <row r="16" spans="1:8" ht="15" customHeight="1">
      <c r="A16" s="18" t="s">
        <v>89</v>
      </c>
      <c r="B16" s="19">
        <f t="shared" si="0"/>
        <v>2009</v>
      </c>
      <c r="C16" s="52">
        <f>B16/'pag 17'!$B$5*100</f>
        <v>1.0475763390622392</v>
      </c>
      <c r="D16" s="19">
        <v>1045</v>
      </c>
      <c r="E16" s="52">
        <f>D16/'pag 17'!$D$5*100</f>
        <v>1.1344268701759719</v>
      </c>
      <c r="F16" s="19">
        <v>964</v>
      </c>
      <c r="G16" s="52">
        <f>F16/'pag 17'!$F$5*100</f>
        <v>0.9672984878435466</v>
      </c>
      <c r="H16" s="18"/>
    </row>
    <row r="17" spans="1:8" ht="22.5" customHeight="1">
      <c r="A17" s="18" t="s">
        <v>37</v>
      </c>
      <c r="B17" s="19">
        <f t="shared" si="0"/>
        <v>666</v>
      </c>
      <c r="C17" s="52">
        <f>B17/'pag 17'!$B$5*100</f>
        <v>0.3472801601868847</v>
      </c>
      <c r="D17" s="19">
        <v>314</v>
      </c>
      <c r="E17" s="52">
        <f>D17/'pag 17'!$D$5*100</f>
        <v>0.3408708490289523</v>
      </c>
      <c r="F17" s="19">
        <v>352</v>
      </c>
      <c r="G17" s="52">
        <f>F17/'pag 17'!$F$5*100</f>
        <v>0.3532044270963987</v>
      </c>
      <c r="H17" s="18"/>
    </row>
    <row r="18" spans="1:8" ht="15" customHeight="1">
      <c r="A18" s="21" t="s">
        <v>38</v>
      </c>
      <c r="B18" s="22">
        <f t="shared" si="0"/>
        <v>935</v>
      </c>
      <c r="C18" s="23">
        <f>B18/'pag 17'!$B$5*100</f>
        <v>0.48754797263474053</v>
      </c>
      <c r="D18" s="22">
        <v>446</v>
      </c>
      <c r="E18" s="23">
        <f>D18/'pag 17'!$D$5*100</f>
        <v>0.48416687473539083</v>
      </c>
      <c r="F18" s="22">
        <v>489</v>
      </c>
      <c r="G18" s="23">
        <f>F18/'pag 17'!$F$5*100</f>
        <v>0.49067319559698575</v>
      </c>
      <c r="H18" s="18"/>
    </row>
    <row r="19" spans="1:11" s="20" customFormat="1" ht="15" customHeight="1">
      <c r="A19" s="18"/>
      <c r="B19" s="19"/>
      <c r="C19" s="25"/>
      <c r="D19" s="19"/>
      <c r="E19" s="25"/>
      <c r="F19" s="19"/>
      <c r="G19" s="25"/>
      <c r="H19" s="18"/>
      <c r="I19"/>
      <c r="J19"/>
      <c r="K19"/>
    </row>
    <row r="20" spans="1:10" ht="22.5" customHeight="1">
      <c r="A20" s="18"/>
      <c r="B20" s="19"/>
      <c r="C20" s="25"/>
      <c r="D20" s="19"/>
      <c r="E20" s="25"/>
      <c r="F20" s="19"/>
      <c r="G20" s="25"/>
      <c r="H20" s="18"/>
      <c r="I20" s="18"/>
      <c r="J20" s="18"/>
    </row>
    <row r="21" spans="1:10" ht="15" customHeight="1">
      <c r="A21" s="18"/>
      <c r="B21" s="19"/>
      <c r="C21" s="25"/>
      <c r="D21" s="19"/>
      <c r="E21" s="25"/>
      <c r="F21" s="19"/>
      <c r="G21" s="25"/>
      <c r="H21" s="18"/>
      <c r="I21" s="18"/>
      <c r="J21" s="18"/>
    </row>
    <row r="22" spans="1:10" ht="15" customHeight="1">
      <c r="A22" s="18"/>
      <c r="B22" s="19"/>
      <c r="C22" s="25"/>
      <c r="D22" s="19"/>
      <c r="E22" s="25"/>
      <c r="F22" s="19"/>
      <c r="G22" s="25"/>
      <c r="H22" s="18"/>
      <c r="I22" s="18"/>
      <c r="J22" s="18"/>
    </row>
    <row r="23" spans="1:10" ht="15" customHeight="1">
      <c r="A23" s="18"/>
      <c r="B23" s="19"/>
      <c r="C23" s="25"/>
      <c r="D23" s="19"/>
      <c r="E23" s="25"/>
      <c r="F23" s="19"/>
      <c r="G23" s="25"/>
      <c r="H23" s="18"/>
      <c r="I23" s="18"/>
      <c r="J23" s="18"/>
    </row>
    <row r="24" spans="1:10" ht="15" customHeight="1">
      <c r="A24" s="18"/>
      <c r="B24" s="19"/>
      <c r="C24" s="25"/>
      <c r="D24" s="19"/>
      <c r="E24" s="25"/>
      <c r="F24" s="19"/>
      <c r="G24" s="25"/>
      <c r="H24" s="18"/>
      <c r="I24" s="18"/>
      <c r="J24" s="18"/>
    </row>
    <row r="25" spans="1:10" ht="1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0" ht="1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5" customHeight="1">
      <c r="A27" s="18"/>
      <c r="B27" s="18"/>
      <c r="C27" s="18"/>
      <c r="D27" s="18"/>
      <c r="E27" s="18"/>
      <c r="F27" s="18"/>
      <c r="G27" s="18"/>
      <c r="H27" s="18"/>
      <c r="I27" s="68"/>
      <c r="J27" s="68"/>
    </row>
    <row r="28" spans="1:11" ht="15" customHeight="1">
      <c r="A28" s="18"/>
      <c r="B28" s="18"/>
      <c r="C28" s="18"/>
      <c r="D28" s="18"/>
      <c r="E28" s="18"/>
      <c r="F28" s="18"/>
      <c r="G28" s="18"/>
      <c r="H28" s="18"/>
      <c r="I28" s="69"/>
      <c r="J28" s="69"/>
      <c r="K28" s="24"/>
    </row>
    <row r="29" spans="1:11" ht="15" customHeight="1">
      <c r="A29" s="18"/>
      <c r="B29" s="18"/>
      <c r="C29" s="18"/>
      <c r="D29" s="18"/>
      <c r="E29" s="18"/>
      <c r="F29" s="18"/>
      <c r="G29" s="18"/>
      <c r="H29" s="18"/>
      <c r="I29" s="69"/>
      <c r="J29" s="69"/>
      <c r="K29" s="24"/>
    </row>
    <row r="30" spans="1:11" ht="15" customHeight="1">
      <c r="A30" s="18"/>
      <c r="B30" s="18"/>
      <c r="C30" s="18"/>
      <c r="D30" s="18"/>
      <c r="E30" s="18"/>
      <c r="F30" s="18"/>
      <c r="G30" s="18"/>
      <c r="H30" s="18"/>
      <c r="I30" s="69"/>
      <c r="J30" s="69"/>
      <c r="K30" s="24"/>
    </row>
    <row r="31" spans="1:11" ht="15" customHeight="1">
      <c r="A31" s="18"/>
      <c r="B31" s="18"/>
      <c r="C31" s="18"/>
      <c r="D31" s="18"/>
      <c r="E31" s="18"/>
      <c r="F31" s="18"/>
      <c r="G31" s="18"/>
      <c r="H31" s="18"/>
      <c r="I31" s="69"/>
      <c r="J31" s="69"/>
      <c r="K31" s="24"/>
    </row>
    <row r="32" spans="1:11" ht="15" customHeight="1">
      <c r="A32" s="18"/>
      <c r="B32" s="18"/>
      <c r="C32" s="18"/>
      <c r="D32" s="18"/>
      <c r="E32" s="18"/>
      <c r="F32" s="18"/>
      <c r="G32" s="18"/>
      <c r="H32" s="18"/>
      <c r="I32" s="69"/>
      <c r="J32" s="69"/>
      <c r="K32" s="24"/>
    </row>
    <row r="33" spans="1:11" ht="15" customHeight="1">
      <c r="A33" s="18"/>
      <c r="B33" s="18"/>
      <c r="C33" s="18"/>
      <c r="D33" s="18"/>
      <c r="E33" s="18"/>
      <c r="F33" s="18"/>
      <c r="G33" s="18"/>
      <c r="H33" s="18"/>
      <c r="I33" s="69"/>
      <c r="J33" s="69"/>
      <c r="K33" s="24"/>
    </row>
    <row r="34" spans="1:11" ht="15" customHeight="1">
      <c r="A34" s="18"/>
      <c r="B34" s="18"/>
      <c r="C34" s="18"/>
      <c r="D34" s="18"/>
      <c r="E34" s="18"/>
      <c r="F34" s="18"/>
      <c r="G34" s="18"/>
      <c r="H34" s="18"/>
      <c r="I34" s="69"/>
      <c r="J34" s="69"/>
      <c r="K34" s="24"/>
    </row>
    <row r="35" spans="1:11" ht="15" customHeight="1">
      <c r="A35" s="18"/>
      <c r="B35" s="18"/>
      <c r="C35" s="18"/>
      <c r="D35" s="18"/>
      <c r="E35" s="18"/>
      <c r="F35" s="18"/>
      <c r="G35" s="18"/>
      <c r="H35" s="18"/>
      <c r="I35" s="69"/>
      <c r="J35" s="69"/>
      <c r="K35" s="24"/>
    </row>
    <row r="36" spans="1:11" ht="15" customHeight="1">
      <c r="A36" s="18"/>
      <c r="B36" s="18"/>
      <c r="C36" s="18"/>
      <c r="D36" s="18"/>
      <c r="E36" s="18"/>
      <c r="F36" s="18"/>
      <c r="G36" s="18"/>
      <c r="H36" s="18"/>
      <c r="I36" s="69"/>
      <c r="J36" s="69"/>
      <c r="K36" s="24"/>
    </row>
    <row r="37" spans="1:11" ht="15" customHeight="1">
      <c r="A37" s="18"/>
      <c r="B37" s="18"/>
      <c r="C37" s="18"/>
      <c r="D37" s="18"/>
      <c r="E37" s="18"/>
      <c r="F37" s="18"/>
      <c r="G37" s="18"/>
      <c r="H37" s="18"/>
      <c r="I37" s="69"/>
      <c r="J37" s="69"/>
      <c r="K37" s="24"/>
    </row>
    <row r="38" spans="1:11" ht="15" customHeight="1">
      <c r="A38" s="18"/>
      <c r="B38" s="18"/>
      <c r="C38" s="18"/>
      <c r="D38" s="18"/>
      <c r="E38" s="18"/>
      <c r="F38" s="18"/>
      <c r="G38" s="18"/>
      <c r="H38" s="18"/>
      <c r="I38" s="69"/>
      <c r="J38" s="69"/>
      <c r="K38" s="24"/>
    </row>
    <row r="39" spans="1:11" ht="15" customHeight="1">
      <c r="A39" s="18"/>
      <c r="B39" s="18"/>
      <c r="C39" s="18"/>
      <c r="D39" s="18"/>
      <c r="E39" s="18"/>
      <c r="F39" s="18"/>
      <c r="G39" s="18"/>
      <c r="H39" s="18"/>
      <c r="I39" s="69"/>
      <c r="J39" s="69"/>
      <c r="K39" s="24"/>
    </row>
    <row r="40" spans="1:11" ht="15" customHeight="1">
      <c r="A40" s="18"/>
      <c r="B40" s="18"/>
      <c r="C40" s="18"/>
      <c r="D40" s="18"/>
      <c r="E40" s="18"/>
      <c r="F40" s="18"/>
      <c r="G40" s="18"/>
      <c r="H40" s="18"/>
      <c r="I40" s="69"/>
      <c r="J40" s="69"/>
      <c r="K40" s="24"/>
    </row>
    <row r="41" spans="1:11" ht="15" customHeight="1">
      <c r="A41" s="18"/>
      <c r="B41" s="18"/>
      <c r="C41" s="18"/>
      <c r="D41" s="18"/>
      <c r="E41" s="18"/>
      <c r="F41" s="18"/>
      <c r="G41" s="18"/>
      <c r="H41" s="18"/>
      <c r="I41" s="69"/>
      <c r="J41" s="69"/>
      <c r="K41" s="24"/>
    </row>
    <row r="42" spans="1:11" ht="15" customHeight="1">
      <c r="A42" s="18"/>
      <c r="B42" s="18"/>
      <c r="C42" s="18"/>
      <c r="D42" s="18"/>
      <c r="E42" s="18"/>
      <c r="F42" s="18"/>
      <c r="G42" s="18"/>
      <c r="H42" s="18"/>
      <c r="I42" s="69"/>
      <c r="J42" s="69"/>
      <c r="K42" s="24"/>
    </row>
    <row r="43" spans="1:11" ht="15" customHeight="1">
      <c r="A43" s="18"/>
      <c r="B43" s="18"/>
      <c r="C43" s="18"/>
      <c r="D43" s="18"/>
      <c r="E43" s="18"/>
      <c r="F43" s="18"/>
      <c r="G43" s="18"/>
      <c r="H43" s="18"/>
      <c r="I43" s="69"/>
      <c r="J43" s="69"/>
      <c r="K43" s="24"/>
    </row>
    <row r="44" spans="1:11" ht="15" customHeight="1">
      <c r="A44" s="18"/>
      <c r="B44" s="18"/>
      <c r="C44" s="18"/>
      <c r="D44" s="18"/>
      <c r="E44" s="18"/>
      <c r="F44" s="18"/>
      <c r="G44" s="18"/>
      <c r="H44" s="18"/>
      <c r="I44" s="69"/>
      <c r="J44" s="69"/>
      <c r="K44" s="24"/>
    </row>
    <row r="45" spans="1:11" ht="15" customHeight="1">
      <c r="A45" s="18"/>
      <c r="B45" s="18"/>
      <c r="C45" s="18"/>
      <c r="D45" s="18"/>
      <c r="E45" s="18"/>
      <c r="F45" s="18"/>
      <c r="G45" s="18"/>
      <c r="H45" s="18"/>
      <c r="I45" s="69"/>
      <c r="J45" s="69"/>
      <c r="K45" s="24"/>
    </row>
    <row r="46" spans="1:10" ht="15" customHeight="1">
      <c r="A46" s="18"/>
      <c r="B46" s="18"/>
      <c r="C46" s="18"/>
      <c r="D46" s="18"/>
      <c r="E46" s="18"/>
      <c r="F46" s="18"/>
      <c r="G46" s="18"/>
      <c r="H46" s="18"/>
      <c r="I46" s="69"/>
      <c r="J46" s="69"/>
    </row>
    <row r="47" spans="1:10" ht="1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</row>
    <row r="48" spans="1:10" ht="1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</row>
    <row r="49" spans="1:10" ht="11.25">
      <c r="A49" s="18"/>
      <c r="B49" s="18"/>
      <c r="C49" s="18"/>
      <c r="D49" s="18"/>
      <c r="E49" s="18"/>
      <c r="F49" s="18"/>
      <c r="G49" s="18"/>
      <c r="H49" s="18"/>
      <c r="I49" s="18"/>
      <c r="J49" s="18"/>
    </row>
  </sheetData>
  <mergeCells count="4">
    <mergeCell ref="F3:G3"/>
    <mergeCell ref="A1:G1"/>
    <mergeCell ref="B3:C3"/>
    <mergeCell ref="D3:E3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2004.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24.83203125" style="0" customWidth="1"/>
    <col min="2" max="7" width="12.83203125" style="0" customWidth="1"/>
    <col min="8" max="10" width="10.83203125" style="0" customWidth="1"/>
    <col min="11" max="11" width="8.5" style="0" bestFit="1" customWidth="1"/>
    <col min="12" max="12" width="11" style="0" bestFit="1" customWidth="1"/>
    <col min="13" max="13" width="10.33203125" style="0" bestFit="1" customWidth="1"/>
  </cols>
  <sheetData>
    <row r="1" spans="1:7" s="2" customFormat="1" ht="39.75" customHeight="1">
      <c r="A1" s="235" t="s">
        <v>147</v>
      </c>
      <c r="B1" s="236"/>
      <c r="C1" s="236"/>
      <c r="D1" s="236"/>
      <c r="E1" s="236"/>
      <c r="F1" s="236"/>
      <c r="G1" s="236"/>
    </row>
    <row r="2" spans="1:9" s="33" customFormat="1" ht="18" customHeight="1">
      <c r="A2" s="231" t="s">
        <v>173</v>
      </c>
      <c r="B2" s="1"/>
      <c r="C2" s="1"/>
      <c r="D2" s="1"/>
      <c r="E2" s="1"/>
      <c r="F2" s="1"/>
      <c r="G2" s="1"/>
      <c r="H2" s="32"/>
      <c r="I2" s="32"/>
    </row>
    <row r="3" spans="1:9" s="6" customFormat="1" ht="36" customHeight="1">
      <c r="A3" s="3"/>
      <c r="B3" s="232" t="s">
        <v>0</v>
      </c>
      <c r="C3" s="232"/>
      <c r="D3" s="232" t="s">
        <v>1</v>
      </c>
      <c r="E3" s="232"/>
      <c r="F3" s="232" t="s">
        <v>2</v>
      </c>
      <c r="G3" s="232" t="s">
        <v>3</v>
      </c>
      <c r="H3" s="5"/>
      <c r="I3" s="5"/>
    </row>
    <row r="4" spans="1:11" s="11" customFormat="1" ht="19.5" customHeight="1">
      <c r="A4" s="7"/>
      <c r="B4" s="8" t="s">
        <v>4</v>
      </c>
      <c r="C4" s="9" t="s">
        <v>5</v>
      </c>
      <c r="D4" s="8" t="s">
        <v>4</v>
      </c>
      <c r="E4" s="9" t="s">
        <v>5</v>
      </c>
      <c r="F4" s="8" t="s">
        <v>4</v>
      </c>
      <c r="G4" s="9" t="s">
        <v>5</v>
      </c>
      <c r="H4" s="10"/>
      <c r="I4" s="174"/>
      <c r="J4" s="174"/>
      <c r="K4" s="174"/>
    </row>
    <row r="5" spans="1:12" s="14" customFormat="1" ht="15" customHeight="1">
      <c r="A5" s="12" t="s">
        <v>6</v>
      </c>
      <c r="B5" s="13">
        <f aca="true" t="shared" si="0" ref="B5:B40">D5+F5</f>
        <v>191776</v>
      </c>
      <c r="C5" s="13">
        <f aca="true" t="shared" si="1" ref="C5:C40">B5/$B5*100</f>
        <v>100</v>
      </c>
      <c r="D5" s="13">
        <f>SUM(D6:D40)+SUM('pag 20'!D5:D18)</f>
        <v>92117</v>
      </c>
      <c r="E5" s="70">
        <f aca="true" t="shared" si="2" ref="E5:E40">D5/$B5*100</f>
        <v>48.03364341732021</v>
      </c>
      <c r="F5" s="13">
        <f>SUM(F6:F40)+SUM('pag 20'!F5:F18)</f>
        <v>99659</v>
      </c>
      <c r="G5" s="70">
        <f aca="true" t="shared" si="3" ref="G5:G40">F5/$B5*100</f>
        <v>51.96635658267979</v>
      </c>
      <c r="H5"/>
      <c r="I5" s="185"/>
      <c r="J5" s="185"/>
      <c r="K5" s="185"/>
      <c r="L5"/>
    </row>
    <row r="6" spans="1:11" ht="15" customHeight="1">
      <c r="A6" s="15" t="s">
        <v>42</v>
      </c>
      <c r="B6" s="19">
        <f t="shared" si="0"/>
        <v>1062</v>
      </c>
      <c r="C6" s="71">
        <f t="shared" si="1"/>
        <v>100</v>
      </c>
      <c r="D6" s="19">
        <v>516</v>
      </c>
      <c r="E6" s="72">
        <f t="shared" si="2"/>
        <v>48.58757062146893</v>
      </c>
      <c r="F6" s="19">
        <v>546</v>
      </c>
      <c r="G6" s="52">
        <f t="shared" si="3"/>
        <v>51.41242937853108</v>
      </c>
      <c r="I6" s="186"/>
      <c r="J6" s="187"/>
      <c r="K6" s="187"/>
    </row>
    <row r="7" spans="1:11" ht="15" customHeight="1">
      <c r="A7" s="15" t="s">
        <v>43</v>
      </c>
      <c r="B7" s="19">
        <f t="shared" si="0"/>
        <v>1789</v>
      </c>
      <c r="C7" s="71">
        <f t="shared" si="1"/>
        <v>100</v>
      </c>
      <c r="D7" s="19">
        <v>903</v>
      </c>
      <c r="E7" s="72">
        <f t="shared" si="2"/>
        <v>50.475125768585805</v>
      </c>
      <c r="F7" s="19">
        <v>886</v>
      </c>
      <c r="G7" s="52">
        <f t="shared" si="3"/>
        <v>49.524874231414195</v>
      </c>
      <c r="I7" s="186"/>
      <c r="J7" s="187"/>
      <c r="K7" s="187"/>
    </row>
    <row r="8" spans="1:11" ht="15" customHeight="1">
      <c r="A8" s="15" t="s">
        <v>44</v>
      </c>
      <c r="B8" s="19">
        <f t="shared" si="0"/>
        <v>1417</v>
      </c>
      <c r="C8" s="71">
        <f t="shared" si="1"/>
        <v>100</v>
      </c>
      <c r="D8" s="19">
        <v>707</v>
      </c>
      <c r="E8" s="72">
        <f t="shared" si="2"/>
        <v>49.89414255469302</v>
      </c>
      <c r="F8" s="19">
        <v>710</v>
      </c>
      <c r="G8" s="52">
        <f t="shared" si="3"/>
        <v>50.10585744530699</v>
      </c>
      <c r="I8" s="186"/>
      <c r="J8" s="187"/>
      <c r="K8" s="187"/>
    </row>
    <row r="9" spans="1:11" ht="15" customHeight="1">
      <c r="A9" s="15" t="s">
        <v>45</v>
      </c>
      <c r="B9" s="19">
        <f t="shared" si="0"/>
        <v>1644</v>
      </c>
      <c r="C9" s="71">
        <f t="shared" si="1"/>
        <v>100</v>
      </c>
      <c r="D9" s="19">
        <v>781</v>
      </c>
      <c r="E9" s="72">
        <f t="shared" si="2"/>
        <v>47.50608272506083</v>
      </c>
      <c r="F9" s="19">
        <v>863</v>
      </c>
      <c r="G9" s="52">
        <f t="shared" si="3"/>
        <v>52.49391727493917</v>
      </c>
      <c r="I9" s="186"/>
      <c r="J9" s="187"/>
      <c r="K9" s="187"/>
    </row>
    <row r="10" spans="1:11" ht="15" customHeight="1">
      <c r="A10" s="15" t="s">
        <v>46</v>
      </c>
      <c r="B10" s="19">
        <f t="shared" si="0"/>
        <v>1163</v>
      </c>
      <c r="C10" s="71">
        <f t="shared" si="1"/>
        <v>100</v>
      </c>
      <c r="D10" s="19">
        <v>587</v>
      </c>
      <c r="E10" s="72">
        <f t="shared" si="2"/>
        <v>50.47291487532244</v>
      </c>
      <c r="F10" s="19">
        <v>576</v>
      </c>
      <c r="G10" s="52">
        <f t="shared" si="3"/>
        <v>49.527085124677555</v>
      </c>
      <c r="I10" s="186"/>
      <c r="J10" s="187"/>
      <c r="K10" s="187"/>
    </row>
    <row r="11" spans="1:11" ht="22.5" customHeight="1">
      <c r="A11" s="18" t="s">
        <v>47</v>
      </c>
      <c r="B11" s="19">
        <f t="shared" si="0"/>
        <v>5508</v>
      </c>
      <c r="C11" s="71">
        <f t="shared" si="1"/>
        <v>100</v>
      </c>
      <c r="D11" s="19">
        <v>2705</v>
      </c>
      <c r="E11" s="72">
        <f t="shared" si="2"/>
        <v>49.11038489469862</v>
      </c>
      <c r="F11" s="19">
        <v>2803</v>
      </c>
      <c r="G11" s="52">
        <f t="shared" si="3"/>
        <v>50.88961510530138</v>
      </c>
      <c r="I11" s="186"/>
      <c r="J11" s="187"/>
      <c r="K11" s="187"/>
    </row>
    <row r="12" spans="1:11" ht="15" customHeight="1">
      <c r="A12" s="18" t="s">
        <v>48</v>
      </c>
      <c r="B12" s="19">
        <f t="shared" si="0"/>
        <v>894</v>
      </c>
      <c r="C12" s="71">
        <f t="shared" si="1"/>
        <v>100</v>
      </c>
      <c r="D12" s="19">
        <v>438</v>
      </c>
      <c r="E12" s="72">
        <f t="shared" si="2"/>
        <v>48.99328859060403</v>
      </c>
      <c r="F12" s="19">
        <v>456</v>
      </c>
      <c r="G12" s="52">
        <f t="shared" si="3"/>
        <v>51.006711409395976</v>
      </c>
      <c r="I12" s="186"/>
      <c r="J12" s="187"/>
      <c r="K12" s="187"/>
    </row>
    <row r="13" spans="1:11" ht="15" customHeight="1">
      <c r="A13" s="18" t="s">
        <v>49</v>
      </c>
      <c r="B13" s="19">
        <f t="shared" si="0"/>
        <v>19979</v>
      </c>
      <c r="C13" s="71">
        <f t="shared" si="1"/>
        <v>100</v>
      </c>
      <c r="D13" s="19">
        <v>9820</v>
      </c>
      <c r="E13" s="72">
        <f t="shared" si="2"/>
        <v>49.15160918964913</v>
      </c>
      <c r="F13" s="19">
        <v>10159</v>
      </c>
      <c r="G13" s="52">
        <f t="shared" si="3"/>
        <v>50.848390810350864</v>
      </c>
      <c r="I13" s="186"/>
      <c r="J13" s="187"/>
      <c r="K13" s="187"/>
    </row>
    <row r="14" spans="1:11" ht="15" customHeight="1">
      <c r="A14" s="18" t="s">
        <v>50</v>
      </c>
      <c r="B14" s="19">
        <f t="shared" si="0"/>
        <v>4430</v>
      </c>
      <c r="C14" s="71">
        <f t="shared" si="1"/>
        <v>100</v>
      </c>
      <c r="D14" s="19">
        <v>2053</v>
      </c>
      <c r="E14" s="72">
        <f t="shared" si="2"/>
        <v>46.3431151241535</v>
      </c>
      <c r="F14" s="19">
        <v>2377</v>
      </c>
      <c r="G14" s="52">
        <f t="shared" si="3"/>
        <v>53.6568848758465</v>
      </c>
      <c r="I14" s="186"/>
      <c r="J14" s="187"/>
      <c r="K14" s="187"/>
    </row>
    <row r="15" spans="1:11" ht="15" customHeight="1">
      <c r="A15" s="18" t="s">
        <v>51</v>
      </c>
      <c r="B15" s="19">
        <f t="shared" si="0"/>
        <v>2916</v>
      </c>
      <c r="C15" s="71">
        <f t="shared" si="1"/>
        <v>100</v>
      </c>
      <c r="D15" s="19">
        <v>1517</v>
      </c>
      <c r="E15" s="72">
        <f t="shared" si="2"/>
        <v>52.023319615912214</v>
      </c>
      <c r="F15" s="19">
        <v>1399</v>
      </c>
      <c r="G15" s="52">
        <f t="shared" si="3"/>
        <v>47.97668038408779</v>
      </c>
      <c r="I15" s="186"/>
      <c r="J15" s="187"/>
      <c r="K15" s="187"/>
    </row>
    <row r="16" spans="1:11" ht="15" customHeight="1">
      <c r="A16" s="18" t="s">
        <v>52</v>
      </c>
      <c r="B16" s="19">
        <f t="shared" si="0"/>
        <v>2581</v>
      </c>
      <c r="C16" s="71">
        <f t="shared" si="1"/>
        <v>100</v>
      </c>
      <c r="D16" s="19">
        <v>1320</v>
      </c>
      <c r="E16" s="72">
        <f t="shared" si="2"/>
        <v>51.14296784192174</v>
      </c>
      <c r="F16" s="19">
        <v>1261</v>
      </c>
      <c r="G16" s="52">
        <f t="shared" si="3"/>
        <v>48.85703215807826</v>
      </c>
      <c r="I16" s="186"/>
      <c r="J16" s="187"/>
      <c r="K16" s="187"/>
    </row>
    <row r="17" spans="1:11" ht="22.5" customHeight="1">
      <c r="A17" s="18" t="s">
        <v>53</v>
      </c>
      <c r="B17" s="19">
        <f t="shared" si="0"/>
        <v>2671</v>
      </c>
      <c r="C17" s="71">
        <f t="shared" si="1"/>
        <v>100</v>
      </c>
      <c r="D17" s="19">
        <v>1276</v>
      </c>
      <c r="E17" s="72">
        <f t="shared" si="2"/>
        <v>47.77236989891426</v>
      </c>
      <c r="F17" s="19">
        <v>1395</v>
      </c>
      <c r="G17" s="52">
        <f t="shared" si="3"/>
        <v>52.22763010108573</v>
      </c>
      <c r="I17" s="186"/>
      <c r="J17" s="187"/>
      <c r="K17" s="187"/>
    </row>
    <row r="18" spans="1:11" ht="15" customHeight="1">
      <c r="A18" s="18" t="s">
        <v>54</v>
      </c>
      <c r="B18" s="19">
        <f t="shared" si="0"/>
        <v>3659</v>
      </c>
      <c r="C18" s="71">
        <f t="shared" si="1"/>
        <v>100</v>
      </c>
      <c r="D18" s="19">
        <v>1830</v>
      </c>
      <c r="E18" s="72">
        <f t="shared" si="2"/>
        <v>50.013664935774806</v>
      </c>
      <c r="F18" s="19">
        <v>1829</v>
      </c>
      <c r="G18" s="52">
        <f t="shared" si="3"/>
        <v>49.986335064225194</v>
      </c>
      <c r="I18" s="186"/>
      <c r="J18" s="187"/>
      <c r="K18" s="187"/>
    </row>
    <row r="19" spans="1:11" ht="15" customHeight="1">
      <c r="A19" s="18" t="s">
        <v>55</v>
      </c>
      <c r="B19" s="19">
        <f t="shared" si="0"/>
        <v>6674</v>
      </c>
      <c r="C19" s="71">
        <f t="shared" si="1"/>
        <v>100</v>
      </c>
      <c r="D19" s="19">
        <v>3242</v>
      </c>
      <c r="E19" s="72">
        <f t="shared" si="2"/>
        <v>48.57656577764459</v>
      </c>
      <c r="F19" s="19">
        <v>3432</v>
      </c>
      <c r="G19" s="52">
        <f t="shared" si="3"/>
        <v>51.42343422235541</v>
      </c>
      <c r="I19" s="186"/>
      <c r="J19" s="187"/>
      <c r="K19" s="187"/>
    </row>
    <row r="20" spans="1:11" ht="15" customHeight="1">
      <c r="A20" s="18" t="s">
        <v>56</v>
      </c>
      <c r="B20" s="19">
        <f t="shared" si="0"/>
        <v>1679</v>
      </c>
      <c r="C20" s="71">
        <f t="shared" si="1"/>
        <v>100</v>
      </c>
      <c r="D20" s="19">
        <v>855</v>
      </c>
      <c r="E20" s="72">
        <f t="shared" si="2"/>
        <v>50.92316855270994</v>
      </c>
      <c r="F20" s="19">
        <v>824</v>
      </c>
      <c r="G20" s="52">
        <f t="shared" si="3"/>
        <v>49.076831447290054</v>
      </c>
      <c r="I20" s="186"/>
      <c r="J20" s="187"/>
      <c r="K20" s="187"/>
    </row>
    <row r="21" spans="1:11" ht="15" customHeight="1">
      <c r="A21" s="18" t="s">
        <v>57</v>
      </c>
      <c r="B21" s="19">
        <f t="shared" si="0"/>
        <v>2526</v>
      </c>
      <c r="C21" s="71">
        <f t="shared" si="1"/>
        <v>100</v>
      </c>
      <c r="D21" s="19">
        <v>1261</v>
      </c>
      <c r="E21" s="72">
        <f t="shared" si="2"/>
        <v>49.920823436262864</v>
      </c>
      <c r="F21" s="19">
        <v>1265</v>
      </c>
      <c r="G21" s="52">
        <f t="shared" si="3"/>
        <v>50.079176563737136</v>
      </c>
      <c r="I21" s="186"/>
      <c r="J21" s="187"/>
      <c r="K21" s="187"/>
    </row>
    <row r="22" spans="1:11" ht="15" customHeight="1">
      <c r="A22" s="18" t="s">
        <v>58</v>
      </c>
      <c r="B22" s="19">
        <f t="shared" si="0"/>
        <v>1080</v>
      </c>
      <c r="C22" s="71">
        <f t="shared" si="1"/>
        <v>100</v>
      </c>
      <c r="D22" s="19">
        <v>481</v>
      </c>
      <c r="E22" s="72">
        <f t="shared" si="2"/>
        <v>44.53703703703704</v>
      </c>
      <c r="F22" s="19">
        <v>599</v>
      </c>
      <c r="G22" s="52">
        <f t="shared" si="3"/>
        <v>55.46296296296296</v>
      </c>
      <c r="I22" s="186"/>
      <c r="J22" s="187"/>
      <c r="K22" s="187"/>
    </row>
    <row r="23" spans="1:11" ht="22.5" customHeight="1">
      <c r="A23" s="18" t="s">
        <v>59</v>
      </c>
      <c r="B23" s="19">
        <f t="shared" si="0"/>
        <v>3941</v>
      </c>
      <c r="C23" s="71">
        <f t="shared" si="1"/>
        <v>100</v>
      </c>
      <c r="D23" s="19">
        <v>1963</v>
      </c>
      <c r="E23" s="72">
        <f t="shared" si="2"/>
        <v>49.809692971327074</v>
      </c>
      <c r="F23" s="19">
        <v>1978</v>
      </c>
      <c r="G23" s="52">
        <f t="shared" si="3"/>
        <v>50.19030702867292</v>
      </c>
      <c r="I23" s="186"/>
      <c r="J23" s="187"/>
      <c r="K23" s="187"/>
    </row>
    <row r="24" spans="1:11" ht="15" customHeight="1">
      <c r="A24" s="18" t="s">
        <v>60</v>
      </c>
      <c r="B24" s="19">
        <f t="shared" si="0"/>
        <v>6854</v>
      </c>
      <c r="C24" s="71">
        <f t="shared" si="1"/>
        <v>100</v>
      </c>
      <c r="D24" s="19">
        <v>3123</v>
      </c>
      <c r="E24" s="72">
        <f t="shared" si="2"/>
        <v>45.564633790487306</v>
      </c>
      <c r="F24" s="19">
        <v>3731</v>
      </c>
      <c r="G24" s="52">
        <f t="shared" si="3"/>
        <v>54.435366209512694</v>
      </c>
      <c r="I24" s="186"/>
      <c r="J24" s="187"/>
      <c r="K24" s="187"/>
    </row>
    <row r="25" spans="1:11" ht="15" customHeight="1">
      <c r="A25" s="18" t="s">
        <v>61</v>
      </c>
      <c r="B25" s="19">
        <f t="shared" si="0"/>
        <v>3575</v>
      </c>
      <c r="C25" s="71">
        <f t="shared" si="1"/>
        <v>100</v>
      </c>
      <c r="D25" s="19">
        <v>1699</v>
      </c>
      <c r="E25" s="72">
        <f t="shared" si="2"/>
        <v>47.52447552447553</v>
      </c>
      <c r="F25" s="19">
        <v>1876</v>
      </c>
      <c r="G25" s="52">
        <f t="shared" si="3"/>
        <v>52.47552447552447</v>
      </c>
      <c r="I25" s="186"/>
      <c r="J25" s="187"/>
      <c r="K25" s="187"/>
    </row>
    <row r="26" spans="1:11" ht="15" customHeight="1">
      <c r="A26" s="18" t="s">
        <v>62</v>
      </c>
      <c r="B26" s="19">
        <f t="shared" si="0"/>
        <v>830</v>
      </c>
      <c r="C26" s="71">
        <f t="shared" si="1"/>
        <v>100</v>
      </c>
      <c r="D26" s="19">
        <v>415</v>
      </c>
      <c r="E26" s="72">
        <f t="shared" si="2"/>
        <v>50</v>
      </c>
      <c r="F26" s="19">
        <v>415</v>
      </c>
      <c r="G26" s="52">
        <f t="shared" si="3"/>
        <v>50</v>
      </c>
      <c r="I26" s="186"/>
      <c r="J26" s="187"/>
      <c r="K26" s="187"/>
    </row>
    <row r="27" spans="1:11" ht="15" customHeight="1">
      <c r="A27" s="18" t="s">
        <v>63</v>
      </c>
      <c r="B27" s="19">
        <f t="shared" si="0"/>
        <v>5551</v>
      </c>
      <c r="C27" s="71">
        <f t="shared" si="1"/>
        <v>100</v>
      </c>
      <c r="D27" s="19">
        <v>2750</v>
      </c>
      <c r="E27" s="72">
        <f t="shared" si="2"/>
        <v>49.54062331111511</v>
      </c>
      <c r="F27" s="19">
        <v>2801</v>
      </c>
      <c r="G27" s="52">
        <f t="shared" si="3"/>
        <v>50.45937668888488</v>
      </c>
      <c r="I27" s="186"/>
      <c r="J27" s="187"/>
      <c r="K27" s="187"/>
    </row>
    <row r="28" spans="1:11" ht="15" customHeight="1">
      <c r="A28" s="18" t="s">
        <v>64</v>
      </c>
      <c r="B28" s="19">
        <f t="shared" si="0"/>
        <v>3345</v>
      </c>
      <c r="C28" s="71">
        <f t="shared" si="1"/>
        <v>100</v>
      </c>
      <c r="D28" s="19">
        <v>1697</v>
      </c>
      <c r="E28" s="72">
        <f t="shared" si="2"/>
        <v>50.732436472346784</v>
      </c>
      <c r="F28" s="19">
        <v>1648</v>
      </c>
      <c r="G28" s="52">
        <f t="shared" si="3"/>
        <v>49.267563527653216</v>
      </c>
      <c r="I28" s="186"/>
      <c r="J28" s="187"/>
      <c r="K28" s="187"/>
    </row>
    <row r="29" spans="1:11" ht="22.5" customHeight="1">
      <c r="A29" s="18" t="s">
        <v>65</v>
      </c>
      <c r="B29" s="19">
        <f t="shared" si="0"/>
        <v>10433</v>
      </c>
      <c r="C29" s="71">
        <f t="shared" si="1"/>
        <v>100</v>
      </c>
      <c r="D29" s="19">
        <v>5051</v>
      </c>
      <c r="E29" s="72">
        <f t="shared" si="2"/>
        <v>48.41368733825362</v>
      </c>
      <c r="F29" s="19">
        <v>5382</v>
      </c>
      <c r="G29" s="52">
        <f t="shared" si="3"/>
        <v>51.58631266174638</v>
      </c>
      <c r="I29" s="186"/>
      <c r="J29" s="187"/>
      <c r="K29" s="187"/>
    </row>
    <row r="30" spans="1:11" ht="15" customHeight="1">
      <c r="A30" s="18" t="s">
        <v>66</v>
      </c>
      <c r="B30" s="19">
        <f t="shared" si="0"/>
        <v>6939</v>
      </c>
      <c r="C30" s="71">
        <f t="shared" si="1"/>
        <v>100</v>
      </c>
      <c r="D30" s="19">
        <v>2920</v>
      </c>
      <c r="E30" s="72">
        <f t="shared" si="2"/>
        <v>42.08099149733391</v>
      </c>
      <c r="F30" s="19">
        <v>4019</v>
      </c>
      <c r="G30" s="52">
        <f t="shared" si="3"/>
        <v>57.91900850266609</v>
      </c>
      <c r="I30" s="186"/>
      <c r="J30" s="187"/>
      <c r="K30" s="187"/>
    </row>
    <row r="31" spans="1:11" ht="15" customHeight="1">
      <c r="A31" s="18" t="s">
        <v>67</v>
      </c>
      <c r="B31" s="19">
        <f t="shared" si="0"/>
        <v>875</v>
      </c>
      <c r="C31" s="71">
        <f t="shared" si="1"/>
        <v>100</v>
      </c>
      <c r="D31" s="19">
        <v>463</v>
      </c>
      <c r="E31" s="72">
        <f t="shared" si="2"/>
        <v>52.91428571428571</v>
      </c>
      <c r="F31" s="19">
        <v>412</v>
      </c>
      <c r="G31" s="52">
        <f t="shared" si="3"/>
        <v>47.08571428571429</v>
      </c>
      <c r="I31" s="186"/>
      <c r="J31" s="187"/>
      <c r="K31" s="187"/>
    </row>
    <row r="32" spans="1:11" ht="15" customHeight="1">
      <c r="A32" s="18" t="s">
        <v>68</v>
      </c>
      <c r="B32" s="19">
        <f t="shared" si="0"/>
        <v>13394</v>
      </c>
      <c r="C32" s="71">
        <f t="shared" si="1"/>
        <v>100</v>
      </c>
      <c r="D32" s="19">
        <v>6650</v>
      </c>
      <c r="E32" s="72">
        <f t="shared" si="2"/>
        <v>49.649096610422575</v>
      </c>
      <c r="F32" s="19">
        <v>6744</v>
      </c>
      <c r="G32" s="52">
        <f t="shared" si="3"/>
        <v>50.35090338957742</v>
      </c>
      <c r="I32" s="186"/>
      <c r="J32" s="187"/>
      <c r="K32" s="187"/>
    </row>
    <row r="33" spans="1:11" ht="15" customHeight="1">
      <c r="A33" s="18" t="s">
        <v>69</v>
      </c>
      <c r="B33" s="19">
        <f t="shared" si="0"/>
        <v>2464</v>
      </c>
      <c r="C33" s="71">
        <f t="shared" si="1"/>
        <v>100</v>
      </c>
      <c r="D33" s="19">
        <v>1259</v>
      </c>
      <c r="E33" s="72">
        <f t="shared" si="2"/>
        <v>51.09577922077923</v>
      </c>
      <c r="F33" s="19">
        <v>1205</v>
      </c>
      <c r="G33" s="52">
        <f t="shared" si="3"/>
        <v>48.90422077922078</v>
      </c>
      <c r="I33" s="186"/>
      <c r="J33" s="187"/>
      <c r="K33" s="187"/>
    </row>
    <row r="34" spans="1:11" ht="15" customHeight="1">
      <c r="A34" s="18" t="s">
        <v>70</v>
      </c>
      <c r="B34" s="19">
        <f t="shared" si="0"/>
        <v>2070</v>
      </c>
      <c r="C34" s="71">
        <f t="shared" si="1"/>
        <v>100</v>
      </c>
      <c r="D34" s="19">
        <v>1047</v>
      </c>
      <c r="E34" s="72">
        <f t="shared" si="2"/>
        <v>50.57971014492754</v>
      </c>
      <c r="F34" s="19">
        <v>1023</v>
      </c>
      <c r="G34" s="52">
        <f t="shared" si="3"/>
        <v>49.42028985507246</v>
      </c>
      <c r="I34" s="186"/>
      <c r="J34" s="187"/>
      <c r="K34" s="187"/>
    </row>
    <row r="35" spans="1:11" ht="22.5" customHeight="1">
      <c r="A35" s="18" t="s">
        <v>71</v>
      </c>
      <c r="B35" s="19">
        <f t="shared" si="0"/>
        <v>11631</v>
      </c>
      <c r="C35" s="71">
        <f t="shared" si="1"/>
        <v>100</v>
      </c>
      <c r="D35" s="19">
        <v>4981</v>
      </c>
      <c r="E35" s="72">
        <f t="shared" si="2"/>
        <v>42.82520849454045</v>
      </c>
      <c r="F35" s="19">
        <v>6650</v>
      </c>
      <c r="G35" s="52">
        <f t="shared" si="3"/>
        <v>57.174791505459545</v>
      </c>
      <c r="I35" s="186"/>
      <c r="J35" s="187"/>
      <c r="K35" s="187"/>
    </row>
    <row r="36" spans="1:11" ht="15" customHeight="1">
      <c r="A36" s="18" t="s">
        <v>72</v>
      </c>
      <c r="B36" s="19">
        <f t="shared" si="0"/>
        <v>1051</v>
      </c>
      <c r="C36" s="71">
        <f t="shared" si="1"/>
        <v>100</v>
      </c>
      <c r="D36" s="19">
        <v>526</v>
      </c>
      <c r="E36" s="72">
        <f t="shared" si="2"/>
        <v>50.04757373929591</v>
      </c>
      <c r="F36" s="19">
        <v>525</v>
      </c>
      <c r="G36" s="52">
        <f t="shared" si="3"/>
        <v>49.952426260704094</v>
      </c>
      <c r="I36" s="186"/>
      <c r="J36" s="187"/>
      <c r="K36" s="187"/>
    </row>
    <row r="37" spans="1:11" ht="15" customHeight="1">
      <c r="A37" s="18" t="s">
        <v>73</v>
      </c>
      <c r="B37" s="19">
        <f t="shared" si="0"/>
        <v>2626</v>
      </c>
      <c r="C37" s="71">
        <f t="shared" si="1"/>
        <v>100</v>
      </c>
      <c r="D37" s="19">
        <v>1316</v>
      </c>
      <c r="E37" s="72">
        <f t="shared" si="2"/>
        <v>50.11424219345011</v>
      </c>
      <c r="F37" s="19">
        <v>1310</v>
      </c>
      <c r="G37" s="52">
        <f t="shared" si="3"/>
        <v>49.88575780654988</v>
      </c>
      <c r="I37" s="186"/>
      <c r="J37" s="187"/>
      <c r="K37" s="187"/>
    </row>
    <row r="38" spans="1:11" ht="15" customHeight="1">
      <c r="A38" s="18" t="s">
        <v>74</v>
      </c>
      <c r="B38" s="19">
        <f t="shared" si="0"/>
        <v>1981</v>
      </c>
      <c r="C38" s="71">
        <f t="shared" si="1"/>
        <v>100</v>
      </c>
      <c r="D38" s="19">
        <v>895</v>
      </c>
      <c r="E38" s="72">
        <f t="shared" si="2"/>
        <v>45.17920242301868</v>
      </c>
      <c r="F38" s="19">
        <v>1086</v>
      </c>
      <c r="G38" s="52">
        <f t="shared" si="3"/>
        <v>54.82079757698132</v>
      </c>
      <c r="I38" s="186"/>
      <c r="J38" s="187"/>
      <c r="K38" s="187"/>
    </row>
    <row r="39" spans="1:11" ht="15" customHeight="1">
      <c r="A39" s="18" t="s">
        <v>75</v>
      </c>
      <c r="B39" s="19">
        <f t="shared" si="0"/>
        <v>662</v>
      </c>
      <c r="C39" s="71">
        <f t="shared" si="1"/>
        <v>100</v>
      </c>
      <c r="D39" s="19">
        <v>307</v>
      </c>
      <c r="E39" s="72">
        <f t="shared" si="2"/>
        <v>46.37462235649547</v>
      </c>
      <c r="F39" s="19">
        <v>355</v>
      </c>
      <c r="G39" s="52">
        <f t="shared" si="3"/>
        <v>53.625377643504535</v>
      </c>
      <c r="I39" s="186"/>
      <c r="J39" s="187"/>
      <c r="K39" s="187"/>
    </row>
    <row r="40" spans="1:11" ht="15" customHeight="1">
      <c r="A40" s="53" t="s">
        <v>76</v>
      </c>
      <c r="B40" s="54">
        <f t="shared" si="0"/>
        <v>1342</v>
      </c>
      <c r="C40" s="73">
        <f t="shared" si="1"/>
        <v>100</v>
      </c>
      <c r="D40" s="54">
        <v>697</v>
      </c>
      <c r="E40" s="74">
        <f t="shared" si="2"/>
        <v>51.93740685543964</v>
      </c>
      <c r="F40" s="54">
        <v>645</v>
      </c>
      <c r="G40" s="55">
        <f t="shared" si="3"/>
        <v>48.06259314456035</v>
      </c>
      <c r="I40" s="186"/>
      <c r="J40" s="187"/>
      <c r="K40" s="187"/>
    </row>
    <row r="41" spans="7:11" ht="15" customHeight="1">
      <c r="G41" s="56" t="s">
        <v>77</v>
      </c>
      <c r="I41" s="188"/>
      <c r="J41" s="167"/>
      <c r="K41" s="167"/>
    </row>
    <row r="42" spans="1:8" ht="15" customHeight="1">
      <c r="A42" s="18"/>
      <c r="B42" s="39"/>
      <c r="C42" s="25"/>
      <c r="D42" s="39"/>
      <c r="E42" s="25"/>
      <c r="F42" s="39"/>
      <c r="G42" s="25"/>
      <c r="H42" s="57"/>
    </row>
    <row r="43" spans="1:12" ht="15" customHeight="1">
      <c r="A43" s="18"/>
      <c r="B43" s="39"/>
      <c r="C43" s="25"/>
      <c r="D43" s="39"/>
      <c r="E43" s="25"/>
      <c r="F43" s="39"/>
      <c r="G43" s="25"/>
      <c r="K43" s="75"/>
      <c r="L43" s="58"/>
    </row>
    <row r="44" spans="11:14" ht="15" customHeight="1">
      <c r="K44" s="68"/>
      <c r="L44" s="58"/>
      <c r="M44" s="58"/>
      <c r="N44" s="24"/>
    </row>
    <row r="45" spans="11:14" ht="15" customHeight="1">
      <c r="K45" s="76"/>
      <c r="L45" s="58"/>
      <c r="M45" s="58"/>
      <c r="N45" s="24"/>
    </row>
    <row r="46" ht="15" customHeight="1">
      <c r="M46" s="58"/>
    </row>
    <row r="47" ht="15" customHeight="1"/>
    <row r="48" ht="15" customHeight="1"/>
  </sheetData>
  <mergeCells count="4">
    <mergeCell ref="F3:G3"/>
    <mergeCell ref="A1:G1"/>
    <mergeCell ref="B3:C3"/>
    <mergeCell ref="D3:E3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2004.&amp;R&amp;9&amp;P+8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9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24.83203125" style="0" customWidth="1"/>
    <col min="2" max="7" width="12.83203125" style="0" customWidth="1"/>
    <col min="8" max="10" width="10.83203125" style="0" customWidth="1"/>
    <col min="11" max="11" width="8.5" style="0" bestFit="1" customWidth="1"/>
    <col min="12" max="12" width="11" style="0" bestFit="1" customWidth="1"/>
    <col min="13" max="13" width="10.33203125" style="0" bestFit="1" customWidth="1"/>
  </cols>
  <sheetData>
    <row r="1" spans="1:7" s="2" customFormat="1" ht="39.75" customHeight="1">
      <c r="A1" s="235" t="s">
        <v>147</v>
      </c>
      <c r="B1" s="236"/>
      <c r="C1" s="236"/>
      <c r="D1" s="236"/>
      <c r="E1" s="236"/>
      <c r="F1" s="236"/>
      <c r="G1" s="236"/>
    </row>
    <row r="2" spans="1:9" s="33" customFormat="1" ht="18" customHeight="1">
      <c r="A2" s="231" t="s">
        <v>173</v>
      </c>
      <c r="B2" s="59"/>
      <c r="C2" s="59"/>
      <c r="D2" s="59"/>
      <c r="E2" s="59"/>
      <c r="F2" s="59"/>
      <c r="G2" s="60" t="s">
        <v>78</v>
      </c>
      <c r="H2" s="32"/>
      <c r="I2" s="32"/>
    </row>
    <row r="3" spans="1:9" s="6" customFormat="1" ht="36" customHeight="1">
      <c r="A3" s="61"/>
      <c r="B3" s="238" t="s">
        <v>0</v>
      </c>
      <c r="C3" s="238"/>
      <c r="D3" s="238" t="s">
        <v>1</v>
      </c>
      <c r="E3" s="238"/>
      <c r="F3" s="238" t="s">
        <v>2</v>
      </c>
      <c r="G3" s="239" t="s">
        <v>3</v>
      </c>
      <c r="H3" s="5"/>
      <c r="I3" s="5"/>
    </row>
    <row r="4" spans="1:11" s="11" customFormat="1" ht="19.5" customHeight="1">
      <c r="A4" s="62"/>
      <c r="B4" s="63" t="s">
        <v>4</v>
      </c>
      <c r="C4" s="64" t="s">
        <v>5</v>
      </c>
      <c r="D4" s="65" t="s">
        <v>4</v>
      </c>
      <c r="E4" s="64" t="s">
        <v>5</v>
      </c>
      <c r="F4" s="65" t="s">
        <v>4</v>
      </c>
      <c r="G4" s="64" t="s">
        <v>5</v>
      </c>
      <c r="H4" s="10"/>
      <c r="I4" s="174"/>
      <c r="J4" s="174"/>
      <c r="K4" s="174"/>
    </row>
    <row r="5" spans="1:11" ht="15" customHeight="1">
      <c r="A5" s="18" t="s">
        <v>79</v>
      </c>
      <c r="B5" s="66">
        <f aca="true" t="shared" si="0" ref="B5:B18">D5+F5</f>
        <v>2851</v>
      </c>
      <c r="C5" s="77">
        <f aca="true" t="shared" si="1" ref="C5:C18">B5/$B5*100</f>
        <v>100</v>
      </c>
      <c r="D5" s="66">
        <v>1465</v>
      </c>
      <c r="E5" s="67">
        <f aca="true" t="shared" si="2" ref="E5:E18">D5/$B5*100</f>
        <v>51.38547877937566</v>
      </c>
      <c r="F5" s="66">
        <v>1386</v>
      </c>
      <c r="G5" s="67">
        <f aca="true" t="shared" si="3" ref="G5:G18">F5/$B5*100</f>
        <v>48.61452122062434</v>
      </c>
      <c r="I5" s="186"/>
      <c r="J5" s="187"/>
      <c r="K5" s="187"/>
    </row>
    <row r="6" spans="1:13" ht="15" customHeight="1">
      <c r="A6" s="15" t="s">
        <v>80</v>
      </c>
      <c r="B6" s="19">
        <f t="shared" si="0"/>
        <v>494</v>
      </c>
      <c r="C6" s="71">
        <f t="shared" si="1"/>
        <v>100</v>
      </c>
      <c r="D6" s="19">
        <v>234</v>
      </c>
      <c r="E6" s="52">
        <f t="shared" si="2"/>
        <v>47.368421052631575</v>
      </c>
      <c r="F6" s="19">
        <v>260</v>
      </c>
      <c r="G6" s="52">
        <f t="shared" si="3"/>
        <v>52.63157894736842</v>
      </c>
      <c r="H6" s="18"/>
      <c r="I6" s="186"/>
      <c r="J6" s="187"/>
      <c r="K6" s="187"/>
      <c r="L6" s="18"/>
      <c r="M6" s="18"/>
    </row>
    <row r="7" spans="1:13" ht="15" customHeight="1">
      <c r="A7" s="15" t="s">
        <v>28</v>
      </c>
      <c r="B7" s="19">
        <f t="shared" si="0"/>
        <v>2036</v>
      </c>
      <c r="C7" s="71">
        <f t="shared" si="1"/>
        <v>100</v>
      </c>
      <c r="D7" s="19">
        <v>935</v>
      </c>
      <c r="E7" s="52">
        <f t="shared" si="2"/>
        <v>45.923379174852656</v>
      </c>
      <c r="F7" s="19">
        <v>1101</v>
      </c>
      <c r="G7" s="52">
        <f t="shared" si="3"/>
        <v>54.076620825147344</v>
      </c>
      <c r="H7" s="18"/>
      <c r="I7" s="186"/>
      <c r="J7" s="187"/>
      <c r="K7" s="187"/>
      <c r="L7" s="18"/>
      <c r="M7" s="18"/>
    </row>
    <row r="8" spans="1:13" ht="15" customHeight="1">
      <c r="A8" s="15" t="s">
        <v>81</v>
      </c>
      <c r="B8" s="19">
        <f t="shared" si="0"/>
        <v>1109</v>
      </c>
      <c r="C8" s="71">
        <f t="shared" si="1"/>
        <v>100</v>
      </c>
      <c r="D8" s="19">
        <v>538</v>
      </c>
      <c r="E8" s="52">
        <f t="shared" si="2"/>
        <v>48.512173128944994</v>
      </c>
      <c r="F8" s="19">
        <v>571</v>
      </c>
      <c r="G8" s="52">
        <f t="shared" si="3"/>
        <v>51.487826871055006</v>
      </c>
      <c r="H8" s="18"/>
      <c r="I8" s="186"/>
      <c r="J8" s="187"/>
      <c r="K8" s="187"/>
      <c r="L8" s="18"/>
      <c r="M8" s="18"/>
    </row>
    <row r="9" spans="1:13" ht="15" customHeight="1">
      <c r="A9" s="15" t="s">
        <v>82</v>
      </c>
      <c r="B9" s="19">
        <f t="shared" si="0"/>
        <v>3527</v>
      </c>
      <c r="C9" s="71">
        <f t="shared" si="1"/>
        <v>100</v>
      </c>
      <c r="D9" s="19">
        <v>1784</v>
      </c>
      <c r="E9" s="52">
        <f t="shared" si="2"/>
        <v>50.58123050751347</v>
      </c>
      <c r="F9" s="19">
        <v>1743</v>
      </c>
      <c r="G9" s="52">
        <f t="shared" si="3"/>
        <v>49.41876949248653</v>
      </c>
      <c r="H9" s="18"/>
      <c r="I9" s="186"/>
      <c r="J9" s="187"/>
      <c r="K9" s="187"/>
      <c r="L9" s="18"/>
      <c r="M9" s="18"/>
    </row>
    <row r="10" spans="1:13" ht="15" customHeight="1">
      <c r="A10" s="18" t="s">
        <v>83</v>
      </c>
      <c r="B10" s="19">
        <f t="shared" si="0"/>
        <v>17955</v>
      </c>
      <c r="C10" s="71">
        <f t="shared" si="1"/>
        <v>100</v>
      </c>
      <c r="D10" s="19">
        <v>8064</v>
      </c>
      <c r="E10" s="52">
        <f t="shared" si="2"/>
        <v>44.91228070175438</v>
      </c>
      <c r="F10" s="19">
        <v>9891</v>
      </c>
      <c r="G10" s="52">
        <f t="shared" si="3"/>
        <v>55.08771929824562</v>
      </c>
      <c r="H10" s="18"/>
      <c r="I10" s="186"/>
      <c r="J10" s="187"/>
      <c r="K10" s="187"/>
      <c r="L10" s="18"/>
      <c r="M10" s="18"/>
    </row>
    <row r="11" spans="1:13" ht="22.5" customHeight="1">
      <c r="A11" s="18" t="s">
        <v>84</v>
      </c>
      <c r="B11" s="19">
        <f t="shared" si="0"/>
        <v>3600</v>
      </c>
      <c r="C11" s="71">
        <f t="shared" si="1"/>
        <v>100</v>
      </c>
      <c r="D11" s="19">
        <v>1790</v>
      </c>
      <c r="E11" s="52">
        <f t="shared" si="2"/>
        <v>49.72222222222222</v>
      </c>
      <c r="F11" s="19">
        <v>1810</v>
      </c>
      <c r="G11" s="52">
        <f t="shared" si="3"/>
        <v>50.27777777777778</v>
      </c>
      <c r="H11" s="18"/>
      <c r="I11" s="186"/>
      <c r="J11" s="187"/>
      <c r="K11" s="187"/>
      <c r="L11" s="18"/>
      <c r="M11" s="18"/>
    </row>
    <row r="12" spans="1:13" ht="15" customHeight="1">
      <c r="A12" s="18" t="s">
        <v>85</v>
      </c>
      <c r="B12" s="19">
        <f t="shared" si="0"/>
        <v>2059</v>
      </c>
      <c r="C12" s="71">
        <f t="shared" si="1"/>
        <v>100</v>
      </c>
      <c r="D12" s="19">
        <v>1030</v>
      </c>
      <c r="E12" s="52">
        <f t="shared" si="2"/>
        <v>50.02428363283147</v>
      </c>
      <c r="F12" s="19">
        <v>1029</v>
      </c>
      <c r="G12" s="52">
        <f t="shared" si="3"/>
        <v>49.97571636716852</v>
      </c>
      <c r="H12" s="18"/>
      <c r="I12" s="186"/>
      <c r="J12" s="187"/>
      <c r="K12" s="187"/>
      <c r="L12" s="18"/>
      <c r="M12" s="18"/>
    </row>
    <row r="13" spans="1:13" ht="15" customHeight="1">
      <c r="A13" s="18" t="s">
        <v>86</v>
      </c>
      <c r="B13" s="19">
        <f t="shared" si="0"/>
        <v>6345</v>
      </c>
      <c r="C13" s="71">
        <f t="shared" si="1"/>
        <v>100</v>
      </c>
      <c r="D13" s="19">
        <v>3113</v>
      </c>
      <c r="E13" s="52">
        <f t="shared" si="2"/>
        <v>49.062253743104804</v>
      </c>
      <c r="F13" s="19">
        <v>3232</v>
      </c>
      <c r="G13" s="52">
        <f t="shared" si="3"/>
        <v>50.93774625689519</v>
      </c>
      <c r="H13" s="18"/>
      <c r="I13" s="186"/>
      <c r="J13" s="187"/>
      <c r="K13" s="187"/>
      <c r="L13" s="18"/>
      <c r="M13" s="18"/>
    </row>
    <row r="14" spans="1:13" ht="15" customHeight="1">
      <c r="A14" s="18" t="s">
        <v>87</v>
      </c>
      <c r="B14" s="19">
        <f t="shared" si="0"/>
        <v>3001</v>
      </c>
      <c r="C14" s="71">
        <f t="shared" si="1"/>
        <v>100</v>
      </c>
      <c r="D14" s="19">
        <v>1424</v>
      </c>
      <c r="E14" s="52">
        <f t="shared" si="2"/>
        <v>47.45084971676108</v>
      </c>
      <c r="F14" s="19">
        <v>1577</v>
      </c>
      <c r="G14" s="52">
        <f t="shared" si="3"/>
        <v>52.54915028323892</v>
      </c>
      <c r="H14" s="18"/>
      <c r="I14" s="186"/>
      <c r="J14" s="187"/>
      <c r="K14" s="187"/>
      <c r="L14" s="18"/>
      <c r="M14" s="18"/>
    </row>
    <row r="15" spans="1:13" ht="15" customHeight="1">
      <c r="A15" s="18" t="s">
        <v>88</v>
      </c>
      <c r="B15" s="19">
        <f t="shared" si="0"/>
        <v>3953</v>
      </c>
      <c r="C15" s="71">
        <f t="shared" si="1"/>
        <v>100</v>
      </c>
      <c r="D15" s="19">
        <v>1884</v>
      </c>
      <c r="E15" s="52">
        <f t="shared" si="2"/>
        <v>47.660005059448515</v>
      </c>
      <c r="F15" s="19">
        <v>2069</v>
      </c>
      <c r="G15" s="52">
        <f t="shared" si="3"/>
        <v>52.339994940551485</v>
      </c>
      <c r="H15" s="18"/>
      <c r="I15" s="186"/>
      <c r="J15" s="187"/>
      <c r="K15" s="187"/>
      <c r="L15" s="18"/>
      <c r="M15" s="18"/>
    </row>
    <row r="16" spans="1:13" ht="15" customHeight="1">
      <c r="A16" s="18" t="s">
        <v>89</v>
      </c>
      <c r="B16" s="19">
        <f t="shared" si="0"/>
        <v>2009</v>
      </c>
      <c r="C16" s="71">
        <f t="shared" si="1"/>
        <v>100</v>
      </c>
      <c r="D16" s="19">
        <v>1045</v>
      </c>
      <c r="E16" s="52">
        <f t="shared" si="2"/>
        <v>52.01592832254853</v>
      </c>
      <c r="F16" s="19">
        <v>964</v>
      </c>
      <c r="G16" s="52">
        <f t="shared" si="3"/>
        <v>47.98407167745147</v>
      </c>
      <c r="H16" s="18"/>
      <c r="I16" s="186"/>
      <c r="J16" s="187"/>
      <c r="K16" s="187"/>
      <c r="L16" s="18"/>
      <c r="M16" s="18"/>
    </row>
    <row r="17" spans="1:13" ht="22.5" customHeight="1">
      <c r="A17" s="18" t="s">
        <v>37</v>
      </c>
      <c r="B17" s="19">
        <f t="shared" si="0"/>
        <v>666</v>
      </c>
      <c r="C17" s="71">
        <f t="shared" si="1"/>
        <v>100</v>
      </c>
      <c r="D17" s="19">
        <v>314</v>
      </c>
      <c r="E17" s="52">
        <f t="shared" si="2"/>
        <v>47.147147147147145</v>
      </c>
      <c r="F17" s="19">
        <v>352</v>
      </c>
      <c r="G17" s="52">
        <f t="shared" si="3"/>
        <v>52.85285285285285</v>
      </c>
      <c r="H17" s="18"/>
      <c r="I17" s="186"/>
      <c r="J17" s="187"/>
      <c r="K17" s="187"/>
      <c r="L17" s="18"/>
      <c r="M17" s="18"/>
    </row>
    <row r="18" spans="1:13" ht="15" customHeight="1">
      <c r="A18" s="21" t="s">
        <v>38</v>
      </c>
      <c r="B18" s="22">
        <f t="shared" si="0"/>
        <v>935</v>
      </c>
      <c r="C18" s="78">
        <f t="shared" si="1"/>
        <v>100</v>
      </c>
      <c r="D18" s="22">
        <v>446</v>
      </c>
      <c r="E18" s="23">
        <f t="shared" si="2"/>
        <v>47.700534759358284</v>
      </c>
      <c r="F18" s="22">
        <v>489</v>
      </c>
      <c r="G18" s="23">
        <f t="shared" si="3"/>
        <v>52.29946524064171</v>
      </c>
      <c r="H18" s="18"/>
      <c r="I18" s="186"/>
      <c r="J18" s="187"/>
      <c r="K18" s="187"/>
      <c r="L18" s="18"/>
      <c r="M18" s="18"/>
    </row>
    <row r="19" spans="1:13" s="20" customFormat="1" ht="15" customHeight="1">
      <c r="A19" s="18"/>
      <c r="B19" s="19"/>
      <c r="C19" s="25"/>
      <c r="D19" s="19"/>
      <c r="E19" s="25"/>
      <c r="F19" s="19"/>
      <c r="G19" s="25"/>
      <c r="H19" s="18"/>
      <c r="I19" s="167"/>
      <c r="J19" s="29"/>
      <c r="K19" s="29"/>
      <c r="L19" s="28"/>
      <c r="M19" s="28"/>
    </row>
    <row r="20" spans="1:13" ht="22.5" customHeight="1">
      <c r="A20" s="18"/>
      <c r="B20" s="19"/>
      <c r="C20" s="25"/>
      <c r="D20" s="19"/>
      <c r="E20" s="25"/>
      <c r="F20" s="19"/>
      <c r="G20" s="25"/>
      <c r="H20" s="18"/>
      <c r="I20" s="167"/>
      <c r="J20" s="167"/>
      <c r="K20" s="167"/>
      <c r="L20" s="18"/>
      <c r="M20" s="18"/>
    </row>
    <row r="21" spans="1:13" ht="15" customHeight="1">
      <c r="A21" s="18"/>
      <c r="B21" s="19"/>
      <c r="C21" s="25"/>
      <c r="D21" s="19"/>
      <c r="E21" s="25"/>
      <c r="F21" s="19"/>
      <c r="G21" s="25"/>
      <c r="H21" s="18"/>
      <c r="I21" s="18"/>
      <c r="J21" s="18"/>
      <c r="K21" s="18"/>
      <c r="L21" s="18"/>
      <c r="M21" s="18"/>
    </row>
    <row r="22" spans="1:13" ht="15" customHeight="1">
      <c r="A22" s="18"/>
      <c r="B22" s="19"/>
      <c r="C22" s="25"/>
      <c r="D22" s="19"/>
      <c r="E22" s="25"/>
      <c r="F22" s="19"/>
      <c r="G22" s="25"/>
      <c r="H22" s="18"/>
      <c r="I22" s="18"/>
      <c r="J22" s="18"/>
      <c r="K22" s="18"/>
      <c r="L22" s="18"/>
      <c r="M22" s="18"/>
    </row>
    <row r="23" spans="1:13" ht="15" customHeight="1">
      <c r="A23" s="18"/>
      <c r="B23" s="19"/>
      <c r="C23" s="25"/>
      <c r="D23" s="19"/>
      <c r="E23" s="25"/>
      <c r="F23" s="19"/>
      <c r="G23" s="25"/>
      <c r="H23" s="18"/>
      <c r="I23" s="18"/>
      <c r="J23" s="18"/>
      <c r="K23" s="18"/>
      <c r="L23" s="18"/>
      <c r="M23" s="18"/>
    </row>
    <row r="24" spans="1:13" ht="15" customHeight="1">
      <c r="A24" s="18"/>
      <c r="B24" s="19"/>
      <c r="C24" s="25"/>
      <c r="D24" s="19"/>
      <c r="E24" s="25"/>
      <c r="F24" s="19"/>
      <c r="G24" s="25"/>
      <c r="H24" s="18"/>
      <c r="I24" s="18"/>
      <c r="J24" s="18"/>
      <c r="K24" s="18"/>
      <c r="L24" s="18"/>
      <c r="M24" s="18"/>
    </row>
    <row r="25" spans="1:13" ht="1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ht="1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 ht="1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68"/>
      <c r="L27" s="68"/>
      <c r="M27" s="68"/>
    </row>
    <row r="28" spans="1:14" ht="1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79"/>
      <c r="L28" s="69"/>
      <c r="M28" s="69"/>
      <c r="N28" s="24"/>
    </row>
    <row r="29" spans="1:14" ht="1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79"/>
      <c r="L29" s="69"/>
      <c r="M29" s="69"/>
      <c r="N29" s="24"/>
    </row>
    <row r="30" spans="1:14" ht="1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79"/>
      <c r="L30" s="69"/>
      <c r="M30" s="69"/>
      <c r="N30" s="24"/>
    </row>
    <row r="31" spans="1:14" ht="1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79"/>
      <c r="L31" s="69"/>
      <c r="M31" s="69"/>
      <c r="N31" s="24"/>
    </row>
    <row r="32" spans="1:14" ht="1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79"/>
      <c r="L32" s="69"/>
      <c r="M32" s="69"/>
      <c r="N32" s="24"/>
    </row>
    <row r="33" spans="1:14" ht="1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68"/>
      <c r="L33" s="69"/>
      <c r="M33" s="69"/>
      <c r="N33" s="24"/>
    </row>
    <row r="34" spans="1:14" ht="1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68"/>
      <c r="L34" s="69"/>
      <c r="M34" s="69"/>
      <c r="N34" s="24"/>
    </row>
    <row r="35" spans="1:14" ht="1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68"/>
      <c r="L35" s="69"/>
      <c r="M35" s="69"/>
      <c r="N35" s="24"/>
    </row>
    <row r="36" spans="1:14" ht="1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68"/>
      <c r="L36" s="69"/>
      <c r="M36" s="69"/>
      <c r="N36" s="24"/>
    </row>
    <row r="37" spans="1:14" ht="1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68"/>
      <c r="L37" s="69"/>
      <c r="M37" s="69"/>
      <c r="N37" s="24"/>
    </row>
    <row r="38" spans="1:14" ht="1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68"/>
      <c r="L38" s="69"/>
      <c r="M38" s="69"/>
      <c r="N38" s="24"/>
    </row>
    <row r="39" spans="1:14" ht="1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68"/>
      <c r="L39" s="69"/>
      <c r="M39" s="69"/>
      <c r="N39" s="24"/>
    </row>
    <row r="40" spans="1:14" ht="1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68"/>
      <c r="L40" s="69"/>
      <c r="M40" s="69"/>
      <c r="N40" s="24"/>
    </row>
    <row r="41" spans="1:14" ht="1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68"/>
      <c r="L41" s="69"/>
      <c r="M41" s="69"/>
      <c r="N41" s="24"/>
    </row>
    <row r="42" spans="1:14" ht="1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68"/>
      <c r="L42" s="69"/>
      <c r="M42" s="69"/>
      <c r="N42" s="24"/>
    </row>
    <row r="43" spans="1:14" ht="1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68"/>
      <c r="L43" s="69"/>
      <c r="M43" s="69"/>
      <c r="N43" s="24"/>
    </row>
    <row r="44" spans="1:14" ht="1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68"/>
      <c r="L44" s="69"/>
      <c r="M44" s="69"/>
      <c r="N44" s="24"/>
    </row>
    <row r="45" spans="1:14" ht="1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68"/>
      <c r="L45" s="69"/>
      <c r="M45" s="69"/>
      <c r="N45" s="24"/>
    </row>
    <row r="46" spans="1:13" ht="1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76"/>
      <c r="L46" s="69"/>
      <c r="M46" s="69"/>
    </row>
    <row r="47" spans="1:13" ht="1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ht="11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</sheetData>
  <mergeCells count="4">
    <mergeCell ref="F3:G3"/>
    <mergeCell ref="A1:G1"/>
    <mergeCell ref="B3:C3"/>
    <mergeCell ref="D3:E3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2004.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45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19.33203125" style="0" customWidth="1"/>
    <col min="2" max="2" width="10.5" style="0" customWidth="1"/>
    <col min="3" max="3" width="11.66015625" style="0" customWidth="1"/>
    <col min="4" max="4" width="10.5" style="0" customWidth="1"/>
    <col min="5" max="5" width="11.66015625" style="0" customWidth="1"/>
    <col min="6" max="6" width="10.5" style="0" customWidth="1"/>
    <col min="7" max="7" width="11.66015625" style="0" customWidth="1"/>
    <col min="8" max="8" width="10.5" style="24" customWidth="1"/>
    <col min="9" max="9" width="11.66015625" style="91" customWidth="1"/>
    <col min="11" max="11" width="22" style="0" bestFit="1" customWidth="1"/>
    <col min="12" max="13" width="5.83203125" style="0" bestFit="1" customWidth="1"/>
    <col min="14" max="14" width="7" style="0" bestFit="1" customWidth="1"/>
  </cols>
  <sheetData>
    <row r="1" spans="1:9" s="2" customFormat="1" ht="39.75" customHeight="1">
      <c r="A1" s="240" t="s">
        <v>146</v>
      </c>
      <c r="B1" s="240"/>
      <c r="C1" s="240"/>
      <c r="D1" s="240"/>
      <c r="E1" s="240"/>
      <c r="F1" s="240"/>
      <c r="G1" s="240"/>
      <c r="H1" s="240"/>
      <c r="I1" s="240"/>
    </row>
    <row r="2" spans="1:9" s="33" customFormat="1" ht="18" customHeight="1">
      <c r="A2" s="231" t="s">
        <v>173</v>
      </c>
      <c r="B2" s="18"/>
      <c r="C2" s="18"/>
      <c r="D2" s="18"/>
      <c r="E2" s="18"/>
      <c r="F2" s="18"/>
      <c r="G2" s="18"/>
      <c r="H2" s="80"/>
      <c r="I2" s="81"/>
    </row>
    <row r="3" spans="1:14" s="6" customFormat="1" ht="36" customHeight="1">
      <c r="A3" s="3"/>
      <c r="B3" s="232" t="s">
        <v>0</v>
      </c>
      <c r="C3" s="232"/>
      <c r="D3" s="232" t="s">
        <v>40</v>
      </c>
      <c r="E3" s="232"/>
      <c r="F3" s="232" t="s">
        <v>3</v>
      </c>
      <c r="G3" s="232"/>
      <c r="H3" s="232" t="s">
        <v>41</v>
      </c>
      <c r="I3" s="232"/>
      <c r="K3" s="33"/>
      <c r="L3" s="33"/>
      <c r="M3" s="33"/>
      <c r="N3" s="33"/>
    </row>
    <row r="4" spans="1:9" s="11" customFormat="1" ht="19.5" customHeight="1">
      <c r="A4" s="7"/>
      <c r="B4" s="8" t="s">
        <v>90</v>
      </c>
      <c r="C4" s="9" t="s">
        <v>5</v>
      </c>
      <c r="D4" s="8" t="s">
        <v>90</v>
      </c>
      <c r="E4" s="9" t="s">
        <v>5</v>
      </c>
      <c r="F4" s="8" t="s">
        <v>90</v>
      </c>
      <c r="G4" s="9" t="s">
        <v>5</v>
      </c>
      <c r="H4" s="8" t="s">
        <v>90</v>
      </c>
      <c r="I4" s="9" t="s">
        <v>5</v>
      </c>
    </row>
    <row r="5" spans="1:9" s="14" customFormat="1" ht="15" customHeight="1">
      <c r="A5" s="12" t="s">
        <v>6</v>
      </c>
      <c r="B5" s="13">
        <f aca="true" t="shared" si="0" ref="B5:B40">D5+F5+H5</f>
        <v>191776</v>
      </c>
      <c r="C5" s="13">
        <f aca="true" t="shared" si="1" ref="C5:C40">B5/$B$5*100</f>
        <v>100</v>
      </c>
      <c r="D5" s="13">
        <f>SUM(D6:D40)+SUM('pag 22'!D5:D18)</f>
        <v>33823</v>
      </c>
      <c r="E5" s="13">
        <f aca="true" t="shared" si="2" ref="E5:E40">D5/$D$5*100</f>
        <v>100</v>
      </c>
      <c r="F5" s="13">
        <f>SUM(F6:F40)+SUM('pag 22'!F5:F18)</f>
        <v>17052</v>
      </c>
      <c r="G5" s="13">
        <f aca="true" t="shared" si="3" ref="G5:G40">F5/$F$5*100</f>
        <v>100</v>
      </c>
      <c r="H5" s="13">
        <f>SUM(H6:H40)+SUM('pag 22'!H5:H18)</f>
        <v>140901</v>
      </c>
      <c r="I5" s="13">
        <f aca="true" t="shared" si="4" ref="I5:I40">H5/$H$5*100</f>
        <v>100</v>
      </c>
    </row>
    <row r="6" spans="1:9" ht="15" customHeight="1">
      <c r="A6" s="15" t="s">
        <v>42</v>
      </c>
      <c r="B6" s="19">
        <f t="shared" si="0"/>
        <v>1062</v>
      </c>
      <c r="C6" s="52">
        <f t="shared" si="1"/>
        <v>0.5537710662439512</v>
      </c>
      <c r="D6" s="19">
        <v>103</v>
      </c>
      <c r="E6" s="52">
        <f t="shared" si="2"/>
        <v>0.3045265056322621</v>
      </c>
      <c r="F6" s="19">
        <v>22</v>
      </c>
      <c r="G6" s="52">
        <f t="shared" si="3"/>
        <v>0.1290171240910157</v>
      </c>
      <c r="H6" s="82">
        <v>937</v>
      </c>
      <c r="I6" s="52">
        <f t="shared" si="4"/>
        <v>0.6650059261467272</v>
      </c>
    </row>
    <row r="7" spans="1:9" ht="15" customHeight="1">
      <c r="A7" s="15" t="s">
        <v>43</v>
      </c>
      <c r="B7" s="19">
        <f t="shared" si="0"/>
        <v>1789</v>
      </c>
      <c r="C7" s="52">
        <f t="shared" si="1"/>
        <v>0.9328591690305357</v>
      </c>
      <c r="D7" s="19">
        <v>354</v>
      </c>
      <c r="E7" s="52">
        <f t="shared" si="2"/>
        <v>1.0466250776099104</v>
      </c>
      <c r="F7" s="19">
        <v>220</v>
      </c>
      <c r="G7" s="52">
        <f t="shared" si="3"/>
        <v>1.2901712409101571</v>
      </c>
      <c r="H7" s="82">
        <v>1215</v>
      </c>
      <c r="I7" s="52">
        <f t="shared" si="4"/>
        <v>0.8623075776609108</v>
      </c>
    </row>
    <row r="8" spans="1:9" ht="15" customHeight="1">
      <c r="A8" s="15" t="s">
        <v>44</v>
      </c>
      <c r="B8" s="19">
        <f t="shared" si="0"/>
        <v>1417</v>
      </c>
      <c r="C8" s="52">
        <f t="shared" si="1"/>
        <v>0.738882863340564</v>
      </c>
      <c r="D8" s="19">
        <v>221</v>
      </c>
      <c r="E8" s="52">
        <f t="shared" si="2"/>
        <v>0.6534015315022322</v>
      </c>
      <c r="F8" s="19">
        <v>166</v>
      </c>
      <c r="G8" s="52">
        <f t="shared" si="3"/>
        <v>0.9734928454140276</v>
      </c>
      <c r="H8" s="82">
        <v>1030</v>
      </c>
      <c r="I8" s="52">
        <f t="shared" si="4"/>
        <v>0.7310097160417598</v>
      </c>
    </row>
    <row r="9" spans="1:9" ht="15" customHeight="1">
      <c r="A9" s="15" t="s">
        <v>45</v>
      </c>
      <c r="B9" s="19">
        <f t="shared" si="0"/>
        <v>1644</v>
      </c>
      <c r="C9" s="52">
        <f t="shared" si="1"/>
        <v>0.8572501251460036</v>
      </c>
      <c r="D9" s="19">
        <v>410</v>
      </c>
      <c r="E9" s="52">
        <f t="shared" si="2"/>
        <v>1.212192886497354</v>
      </c>
      <c r="F9" s="19">
        <v>313</v>
      </c>
      <c r="G9" s="52">
        <f t="shared" si="3"/>
        <v>1.8355618109312692</v>
      </c>
      <c r="H9" s="82">
        <v>921</v>
      </c>
      <c r="I9" s="52">
        <f t="shared" si="4"/>
        <v>0.6536504354120979</v>
      </c>
    </row>
    <row r="10" spans="1:9" ht="15" customHeight="1">
      <c r="A10" s="15" t="s">
        <v>46</v>
      </c>
      <c r="B10" s="19">
        <f t="shared" si="0"/>
        <v>1163</v>
      </c>
      <c r="C10" s="52">
        <f t="shared" si="1"/>
        <v>0.6064366761221425</v>
      </c>
      <c r="D10" s="19">
        <v>221</v>
      </c>
      <c r="E10" s="52">
        <f t="shared" si="2"/>
        <v>0.6534015315022322</v>
      </c>
      <c r="F10" s="19">
        <v>61</v>
      </c>
      <c r="G10" s="52">
        <f t="shared" si="3"/>
        <v>0.3577292986159981</v>
      </c>
      <c r="H10" s="82">
        <v>881</v>
      </c>
      <c r="I10" s="52">
        <f t="shared" si="4"/>
        <v>0.6252617085755247</v>
      </c>
    </row>
    <row r="11" spans="1:9" ht="22.5" customHeight="1">
      <c r="A11" s="18" t="s">
        <v>47</v>
      </c>
      <c r="B11" s="19">
        <f t="shared" si="0"/>
        <v>5508</v>
      </c>
      <c r="C11" s="52">
        <f t="shared" si="1"/>
        <v>2.8721007842482895</v>
      </c>
      <c r="D11" s="19">
        <v>1052</v>
      </c>
      <c r="E11" s="52">
        <f t="shared" si="2"/>
        <v>3.110309552671259</v>
      </c>
      <c r="F11" s="19">
        <v>326</v>
      </c>
      <c r="G11" s="52">
        <f t="shared" si="3"/>
        <v>1.9117992024395964</v>
      </c>
      <c r="H11" s="82">
        <v>4130</v>
      </c>
      <c r="I11" s="52">
        <f t="shared" si="4"/>
        <v>2.9311360458761824</v>
      </c>
    </row>
    <row r="12" spans="1:9" ht="15" customHeight="1">
      <c r="A12" s="18" t="s">
        <v>48</v>
      </c>
      <c r="B12" s="19">
        <f t="shared" si="0"/>
        <v>894</v>
      </c>
      <c r="C12" s="52">
        <f t="shared" si="1"/>
        <v>0.46616886367428667</v>
      </c>
      <c r="D12" s="19">
        <v>139</v>
      </c>
      <c r="E12" s="52">
        <f t="shared" si="2"/>
        <v>0.41096295420276147</v>
      </c>
      <c r="F12" s="19">
        <v>63</v>
      </c>
      <c r="G12" s="52">
        <f t="shared" si="3"/>
        <v>0.3694581280788177</v>
      </c>
      <c r="H12" s="82">
        <v>692</v>
      </c>
      <c r="I12" s="52">
        <f t="shared" si="4"/>
        <v>0.4911249742727163</v>
      </c>
    </row>
    <row r="13" spans="1:9" ht="15" customHeight="1">
      <c r="A13" s="18" t="s">
        <v>49</v>
      </c>
      <c r="B13" s="19">
        <f t="shared" si="0"/>
        <v>19979</v>
      </c>
      <c r="C13" s="52">
        <f t="shared" si="1"/>
        <v>10.41788336392458</v>
      </c>
      <c r="D13" s="19">
        <v>6008</v>
      </c>
      <c r="E13" s="52">
        <f t="shared" si="2"/>
        <v>17.763060639210003</v>
      </c>
      <c r="F13" s="19">
        <v>3018</v>
      </c>
      <c r="G13" s="52">
        <f t="shared" si="3"/>
        <v>17.698803659394795</v>
      </c>
      <c r="H13" s="82">
        <v>10953</v>
      </c>
      <c r="I13" s="52">
        <f t="shared" si="4"/>
        <v>7.773543126024656</v>
      </c>
    </row>
    <row r="14" spans="1:9" ht="15" customHeight="1">
      <c r="A14" s="18" t="s">
        <v>50</v>
      </c>
      <c r="B14" s="19">
        <f t="shared" si="0"/>
        <v>4430</v>
      </c>
      <c r="C14" s="52">
        <f t="shared" si="1"/>
        <v>2.3099866510929417</v>
      </c>
      <c r="D14" s="19">
        <v>382</v>
      </c>
      <c r="E14" s="52">
        <f t="shared" si="2"/>
        <v>1.1294089820536322</v>
      </c>
      <c r="F14" s="19">
        <v>144</v>
      </c>
      <c r="G14" s="52">
        <f t="shared" si="3"/>
        <v>0.844475721323012</v>
      </c>
      <c r="H14" s="82">
        <v>3904</v>
      </c>
      <c r="I14" s="52">
        <f t="shared" si="4"/>
        <v>2.770739739249544</v>
      </c>
    </row>
    <row r="15" spans="1:9" ht="15" customHeight="1">
      <c r="A15" s="18" t="s">
        <v>51</v>
      </c>
      <c r="B15" s="19">
        <f t="shared" si="0"/>
        <v>2916</v>
      </c>
      <c r="C15" s="52">
        <f t="shared" si="1"/>
        <v>1.5205239446020358</v>
      </c>
      <c r="D15" s="19">
        <v>488</v>
      </c>
      <c r="E15" s="52">
        <f t="shared" si="2"/>
        <v>1.442805191733436</v>
      </c>
      <c r="F15" s="19">
        <v>172</v>
      </c>
      <c r="G15" s="52">
        <f t="shared" si="3"/>
        <v>1.0086793338024864</v>
      </c>
      <c r="H15" s="82">
        <v>2256</v>
      </c>
      <c r="I15" s="52">
        <f t="shared" si="4"/>
        <v>1.6011241935827283</v>
      </c>
    </row>
    <row r="16" spans="1:9" ht="15" customHeight="1">
      <c r="A16" s="18" t="s">
        <v>52</v>
      </c>
      <c r="B16" s="19">
        <f t="shared" si="0"/>
        <v>2581</v>
      </c>
      <c r="C16" s="52">
        <f t="shared" si="1"/>
        <v>1.3458409811446688</v>
      </c>
      <c r="D16" s="19">
        <v>408</v>
      </c>
      <c r="E16" s="52">
        <f t="shared" si="2"/>
        <v>1.2062797504656595</v>
      </c>
      <c r="F16" s="19">
        <v>150</v>
      </c>
      <c r="G16" s="52">
        <f t="shared" si="3"/>
        <v>0.8796622097114707</v>
      </c>
      <c r="H16" s="82">
        <v>2023</v>
      </c>
      <c r="I16" s="52">
        <f t="shared" si="4"/>
        <v>1.4357598597596894</v>
      </c>
    </row>
    <row r="17" spans="1:9" ht="22.5" customHeight="1">
      <c r="A17" s="18" t="s">
        <v>53</v>
      </c>
      <c r="B17" s="19">
        <f t="shared" si="0"/>
        <v>2671</v>
      </c>
      <c r="C17" s="52">
        <f t="shared" si="1"/>
        <v>1.3927707325212748</v>
      </c>
      <c r="D17" s="19">
        <v>248</v>
      </c>
      <c r="E17" s="52">
        <f t="shared" si="2"/>
        <v>0.7332288679301067</v>
      </c>
      <c r="F17" s="19">
        <v>1429</v>
      </c>
      <c r="G17" s="52">
        <f t="shared" si="3"/>
        <v>8.380248651184612</v>
      </c>
      <c r="H17" s="82">
        <v>994</v>
      </c>
      <c r="I17" s="52">
        <f t="shared" si="4"/>
        <v>0.7054598618888439</v>
      </c>
    </row>
    <row r="18" spans="1:9" ht="15" customHeight="1">
      <c r="A18" s="18" t="s">
        <v>54</v>
      </c>
      <c r="B18" s="19">
        <f t="shared" si="0"/>
        <v>3659</v>
      </c>
      <c r="C18" s="52">
        <f t="shared" si="1"/>
        <v>1.9079551143000169</v>
      </c>
      <c r="D18" s="19">
        <v>522</v>
      </c>
      <c r="E18" s="52">
        <f t="shared" si="2"/>
        <v>1.5433285042722409</v>
      </c>
      <c r="F18" s="19">
        <v>471</v>
      </c>
      <c r="G18" s="52">
        <f t="shared" si="3"/>
        <v>2.762139338494018</v>
      </c>
      <c r="H18" s="82">
        <v>2666</v>
      </c>
      <c r="I18" s="52">
        <f t="shared" si="4"/>
        <v>1.8921086436576036</v>
      </c>
    </row>
    <row r="19" spans="1:9" ht="15" customHeight="1">
      <c r="A19" s="18" t="s">
        <v>55</v>
      </c>
      <c r="B19" s="19">
        <f t="shared" si="0"/>
        <v>6674</v>
      </c>
      <c r="C19" s="52">
        <f t="shared" si="1"/>
        <v>3.480101785416319</v>
      </c>
      <c r="D19" s="19">
        <v>972</v>
      </c>
      <c r="E19" s="52">
        <f t="shared" si="2"/>
        <v>2.8737841114034826</v>
      </c>
      <c r="F19" s="19">
        <v>532</v>
      </c>
      <c r="G19" s="52">
        <f t="shared" si="3"/>
        <v>3.1198686371100166</v>
      </c>
      <c r="H19" s="82">
        <v>5170</v>
      </c>
      <c r="I19" s="52">
        <f t="shared" si="4"/>
        <v>3.669242943627086</v>
      </c>
    </row>
    <row r="20" spans="1:9" ht="15" customHeight="1">
      <c r="A20" s="18" t="s">
        <v>56</v>
      </c>
      <c r="B20" s="19">
        <f t="shared" si="0"/>
        <v>1679</v>
      </c>
      <c r="C20" s="52">
        <f t="shared" si="1"/>
        <v>0.8755005840146837</v>
      </c>
      <c r="D20" s="19">
        <v>267</v>
      </c>
      <c r="E20" s="52">
        <f t="shared" si="2"/>
        <v>0.7894036602312036</v>
      </c>
      <c r="F20" s="19">
        <v>148</v>
      </c>
      <c r="G20" s="52">
        <f t="shared" si="3"/>
        <v>0.8679333802486512</v>
      </c>
      <c r="H20" s="82">
        <v>1264</v>
      </c>
      <c r="I20" s="52">
        <f t="shared" si="4"/>
        <v>0.8970837680357131</v>
      </c>
    </row>
    <row r="21" spans="1:9" ht="15" customHeight="1">
      <c r="A21" s="18" t="s">
        <v>57</v>
      </c>
      <c r="B21" s="19">
        <f t="shared" si="0"/>
        <v>2526</v>
      </c>
      <c r="C21" s="52">
        <f t="shared" si="1"/>
        <v>1.3171616886367428</v>
      </c>
      <c r="D21" s="19">
        <v>247</v>
      </c>
      <c r="E21" s="52">
        <f t="shared" si="2"/>
        <v>0.7302722999142596</v>
      </c>
      <c r="F21" s="19">
        <v>566</v>
      </c>
      <c r="G21" s="52">
        <f t="shared" si="3"/>
        <v>3.3192587379779495</v>
      </c>
      <c r="H21" s="82">
        <v>1713</v>
      </c>
      <c r="I21" s="52">
        <f t="shared" si="4"/>
        <v>1.215747226776247</v>
      </c>
    </row>
    <row r="22" spans="1:9" ht="15" customHeight="1">
      <c r="A22" s="18" t="s">
        <v>58</v>
      </c>
      <c r="B22" s="19">
        <f t="shared" si="0"/>
        <v>1080</v>
      </c>
      <c r="C22" s="52">
        <f t="shared" si="1"/>
        <v>0.5631570165192725</v>
      </c>
      <c r="D22" s="19">
        <v>240</v>
      </c>
      <c r="E22" s="52">
        <f t="shared" si="2"/>
        <v>0.709576323803329</v>
      </c>
      <c r="F22" s="19">
        <v>112</v>
      </c>
      <c r="G22" s="52">
        <f t="shared" si="3"/>
        <v>0.6568144499178982</v>
      </c>
      <c r="H22" s="82">
        <v>728</v>
      </c>
      <c r="I22" s="52">
        <f t="shared" si="4"/>
        <v>0.5166748284256322</v>
      </c>
    </row>
    <row r="23" spans="1:9" ht="22.5" customHeight="1">
      <c r="A23" s="18" t="s">
        <v>59</v>
      </c>
      <c r="B23" s="19">
        <f t="shared" si="0"/>
        <v>3941</v>
      </c>
      <c r="C23" s="52">
        <f t="shared" si="1"/>
        <v>2.0550016686133823</v>
      </c>
      <c r="D23" s="19">
        <v>1104</v>
      </c>
      <c r="E23" s="52">
        <f t="shared" si="2"/>
        <v>3.2640510894953136</v>
      </c>
      <c r="F23" s="19">
        <v>528</v>
      </c>
      <c r="G23" s="52">
        <f t="shared" si="3"/>
        <v>3.096410978184377</v>
      </c>
      <c r="H23" s="82">
        <v>2309</v>
      </c>
      <c r="I23" s="52">
        <f t="shared" si="4"/>
        <v>1.6387392566411876</v>
      </c>
    </row>
    <row r="24" spans="1:9" ht="15" customHeight="1">
      <c r="A24" s="18" t="s">
        <v>60</v>
      </c>
      <c r="B24" s="19">
        <f t="shared" si="0"/>
        <v>6854</v>
      </c>
      <c r="C24" s="52">
        <f t="shared" si="1"/>
        <v>3.573961288169531</v>
      </c>
      <c r="D24" s="19">
        <v>411</v>
      </c>
      <c r="E24" s="52">
        <f t="shared" si="2"/>
        <v>1.215149454513201</v>
      </c>
      <c r="F24" s="19">
        <v>481</v>
      </c>
      <c r="G24" s="52">
        <f t="shared" si="3"/>
        <v>2.8207834858081164</v>
      </c>
      <c r="H24" s="82">
        <v>5962</v>
      </c>
      <c r="I24" s="52">
        <f t="shared" si="4"/>
        <v>4.231339734991235</v>
      </c>
    </row>
    <row r="25" spans="1:9" ht="15" customHeight="1">
      <c r="A25" s="18" t="s">
        <v>61</v>
      </c>
      <c r="B25" s="19">
        <f t="shared" si="0"/>
        <v>3575</v>
      </c>
      <c r="C25" s="52">
        <f t="shared" si="1"/>
        <v>1.8641540130151841</v>
      </c>
      <c r="D25" s="19">
        <v>635</v>
      </c>
      <c r="E25" s="52">
        <f t="shared" si="2"/>
        <v>1.8774206900629749</v>
      </c>
      <c r="F25" s="19">
        <v>90</v>
      </c>
      <c r="G25" s="52">
        <f t="shared" si="3"/>
        <v>0.5277973258268824</v>
      </c>
      <c r="H25" s="82">
        <v>2850</v>
      </c>
      <c r="I25" s="52">
        <f t="shared" si="4"/>
        <v>2.0226967871058403</v>
      </c>
    </row>
    <row r="26" spans="1:9" ht="15" customHeight="1">
      <c r="A26" s="18" t="s">
        <v>62</v>
      </c>
      <c r="B26" s="19">
        <f t="shared" si="0"/>
        <v>830</v>
      </c>
      <c r="C26" s="52">
        <f t="shared" si="1"/>
        <v>0.43279659602870013</v>
      </c>
      <c r="D26" s="19">
        <v>190</v>
      </c>
      <c r="E26" s="52">
        <f t="shared" si="2"/>
        <v>0.5617479230109689</v>
      </c>
      <c r="F26" s="19">
        <v>77</v>
      </c>
      <c r="G26" s="52">
        <f t="shared" si="3"/>
        <v>0.45155993431855496</v>
      </c>
      <c r="H26" s="82">
        <v>563</v>
      </c>
      <c r="I26" s="52">
        <f t="shared" si="4"/>
        <v>0.3995713302247677</v>
      </c>
    </row>
    <row r="27" spans="1:9" ht="15" customHeight="1">
      <c r="A27" s="18" t="s">
        <v>63</v>
      </c>
      <c r="B27" s="19">
        <f t="shared" si="0"/>
        <v>5551</v>
      </c>
      <c r="C27" s="52">
        <f t="shared" si="1"/>
        <v>2.894522776572668</v>
      </c>
      <c r="D27" s="19">
        <v>1432</v>
      </c>
      <c r="E27" s="52">
        <f t="shared" si="2"/>
        <v>4.233805398693197</v>
      </c>
      <c r="F27" s="19">
        <v>586</v>
      </c>
      <c r="G27" s="52">
        <f t="shared" si="3"/>
        <v>3.436547032606146</v>
      </c>
      <c r="H27" s="82">
        <v>3533</v>
      </c>
      <c r="I27" s="52">
        <f t="shared" si="4"/>
        <v>2.5074342978403275</v>
      </c>
    </row>
    <row r="28" spans="1:9" ht="15" customHeight="1">
      <c r="A28" s="18" t="s">
        <v>64</v>
      </c>
      <c r="B28" s="19">
        <f t="shared" si="0"/>
        <v>3345</v>
      </c>
      <c r="C28" s="52">
        <f t="shared" si="1"/>
        <v>1.7442224261638577</v>
      </c>
      <c r="D28" s="19">
        <v>365</v>
      </c>
      <c r="E28" s="52">
        <f t="shared" si="2"/>
        <v>1.0791473257842297</v>
      </c>
      <c r="F28" s="19">
        <v>231</v>
      </c>
      <c r="G28" s="52">
        <f t="shared" si="3"/>
        <v>1.354679802955665</v>
      </c>
      <c r="H28" s="82">
        <v>2749</v>
      </c>
      <c r="I28" s="52">
        <f t="shared" si="4"/>
        <v>1.951015251843493</v>
      </c>
    </row>
    <row r="29" spans="1:9" ht="22.5" customHeight="1">
      <c r="A29" s="18" t="s">
        <v>65</v>
      </c>
      <c r="B29" s="19">
        <f t="shared" si="0"/>
        <v>10433</v>
      </c>
      <c r="C29" s="52">
        <f t="shared" si="1"/>
        <v>5.4402010679125645</v>
      </c>
      <c r="D29" s="19">
        <v>7417</v>
      </c>
      <c r="E29" s="52">
        <f t="shared" si="2"/>
        <v>21.928864973538715</v>
      </c>
      <c r="F29" s="19">
        <v>156</v>
      </c>
      <c r="G29" s="52">
        <f t="shared" si="3"/>
        <v>0.9148486980999296</v>
      </c>
      <c r="H29" s="82">
        <v>2860</v>
      </c>
      <c r="I29" s="52">
        <f t="shared" si="4"/>
        <v>2.0297939688149835</v>
      </c>
    </row>
    <row r="30" spans="1:9" ht="15" customHeight="1">
      <c r="A30" s="18" t="s">
        <v>66</v>
      </c>
      <c r="B30" s="19">
        <f t="shared" si="0"/>
        <v>6939</v>
      </c>
      <c r="C30" s="52">
        <f t="shared" si="1"/>
        <v>3.6182838311363255</v>
      </c>
      <c r="D30" s="19">
        <v>356</v>
      </c>
      <c r="E30" s="52">
        <f t="shared" si="2"/>
        <v>1.0525382136416048</v>
      </c>
      <c r="F30" s="19">
        <v>122</v>
      </c>
      <c r="G30" s="52">
        <f t="shared" si="3"/>
        <v>0.7154585972319962</v>
      </c>
      <c r="H30" s="82">
        <v>6461</v>
      </c>
      <c r="I30" s="52">
        <f t="shared" si="4"/>
        <v>4.585489102277485</v>
      </c>
    </row>
    <row r="31" spans="1:9" ht="15" customHeight="1">
      <c r="A31" s="18" t="s">
        <v>67</v>
      </c>
      <c r="B31" s="19">
        <f t="shared" si="0"/>
        <v>875</v>
      </c>
      <c r="C31" s="52">
        <f t="shared" si="1"/>
        <v>0.4562614717170032</v>
      </c>
      <c r="D31" s="19">
        <v>158</v>
      </c>
      <c r="E31" s="52">
        <f t="shared" si="2"/>
        <v>0.4671377465038583</v>
      </c>
      <c r="F31" s="19">
        <v>72</v>
      </c>
      <c r="G31" s="52">
        <f t="shared" si="3"/>
        <v>0.422237860661506</v>
      </c>
      <c r="H31" s="82">
        <v>645</v>
      </c>
      <c r="I31" s="52">
        <f t="shared" si="4"/>
        <v>0.45776822023974284</v>
      </c>
    </row>
    <row r="32" spans="1:9" ht="15" customHeight="1">
      <c r="A32" s="18" t="s">
        <v>68</v>
      </c>
      <c r="B32" s="19">
        <f t="shared" si="0"/>
        <v>13394</v>
      </c>
      <c r="C32" s="52">
        <f t="shared" si="1"/>
        <v>6.984189888202903</v>
      </c>
      <c r="D32" s="19">
        <v>1720</v>
      </c>
      <c r="E32" s="52">
        <f t="shared" si="2"/>
        <v>5.085296987257191</v>
      </c>
      <c r="F32" s="19">
        <v>844</v>
      </c>
      <c r="G32" s="52">
        <f t="shared" si="3"/>
        <v>4.949566033309876</v>
      </c>
      <c r="H32" s="82">
        <v>10830</v>
      </c>
      <c r="I32" s="52">
        <f t="shared" si="4"/>
        <v>7.686247791002193</v>
      </c>
    </row>
    <row r="33" spans="1:9" ht="15" customHeight="1">
      <c r="A33" s="18" t="s">
        <v>69</v>
      </c>
      <c r="B33" s="19">
        <f t="shared" si="0"/>
        <v>2464</v>
      </c>
      <c r="C33" s="52">
        <f t="shared" si="1"/>
        <v>1.284832304355081</v>
      </c>
      <c r="D33" s="19">
        <v>689</v>
      </c>
      <c r="E33" s="52">
        <f t="shared" si="2"/>
        <v>2.0370753629187237</v>
      </c>
      <c r="F33" s="19">
        <v>174</v>
      </c>
      <c r="G33" s="52">
        <f t="shared" si="3"/>
        <v>1.0204081632653061</v>
      </c>
      <c r="H33" s="82">
        <v>1601</v>
      </c>
      <c r="I33" s="52">
        <f t="shared" si="4"/>
        <v>1.1362587916338422</v>
      </c>
    </row>
    <row r="34" spans="1:9" ht="15" customHeight="1">
      <c r="A34" s="18" t="s">
        <v>70</v>
      </c>
      <c r="B34" s="19">
        <f t="shared" si="0"/>
        <v>2070</v>
      </c>
      <c r="C34" s="52">
        <f t="shared" si="1"/>
        <v>1.079384281661939</v>
      </c>
      <c r="D34" s="19">
        <v>346</v>
      </c>
      <c r="E34" s="52">
        <f t="shared" si="2"/>
        <v>1.0229725334831328</v>
      </c>
      <c r="F34" s="19">
        <v>188</v>
      </c>
      <c r="G34" s="52">
        <f t="shared" si="3"/>
        <v>1.1025099695050433</v>
      </c>
      <c r="H34" s="82">
        <v>1536</v>
      </c>
      <c r="I34" s="52">
        <f t="shared" si="4"/>
        <v>1.0901271105244108</v>
      </c>
    </row>
    <row r="35" spans="1:9" ht="22.5" customHeight="1">
      <c r="A35" s="18" t="s">
        <v>71</v>
      </c>
      <c r="B35" s="19">
        <f t="shared" si="0"/>
        <v>11631</v>
      </c>
      <c r="C35" s="52">
        <f t="shared" si="1"/>
        <v>6.064888202903387</v>
      </c>
      <c r="D35" s="19">
        <v>1086</v>
      </c>
      <c r="E35" s="52">
        <f t="shared" si="2"/>
        <v>3.2108328652100644</v>
      </c>
      <c r="F35" s="19">
        <v>183</v>
      </c>
      <c r="G35" s="52">
        <f t="shared" si="3"/>
        <v>1.0731878958479943</v>
      </c>
      <c r="H35" s="82">
        <v>10362</v>
      </c>
      <c r="I35" s="52">
        <f t="shared" si="4"/>
        <v>7.354099687014287</v>
      </c>
    </row>
    <row r="36" spans="1:9" ht="15" customHeight="1">
      <c r="A36" s="18" t="s">
        <v>72</v>
      </c>
      <c r="B36" s="19">
        <f t="shared" si="0"/>
        <v>1051</v>
      </c>
      <c r="C36" s="52">
        <f t="shared" si="1"/>
        <v>0.5480352077423661</v>
      </c>
      <c r="D36" s="19">
        <v>198</v>
      </c>
      <c r="E36" s="52">
        <f t="shared" si="2"/>
        <v>0.5854004671377465</v>
      </c>
      <c r="F36" s="19">
        <v>73</v>
      </c>
      <c r="G36" s="52">
        <f t="shared" si="3"/>
        <v>0.4281022753929158</v>
      </c>
      <c r="H36" s="82">
        <v>780</v>
      </c>
      <c r="I36" s="52">
        <f t="shared" si="4"/>
        <v>0.5535801733131773</v>
      </c>
    </row>
    <row r="37" spans="1:9" ht="15" customHeight="1">
      <c r="A37" s="18" t="s">
        <v>73</v>
      </c>
      <c r="B37" s="19">
        <f t="shared" si="0"/>
        <v>2626</v>
      </c>
      <c r="C37" s="52">
        <f t="shared" si="1"/>
        <v>1.3693058568329717</v>
      </c>
      <c r="D37" s="19">
        <v>396</v>
      </c>
      <c r="E37" s="52">
        <f t="shared" si="2"/>
        <v>1.170800934275493</v>
      </c>
      <c r="F37" s="19">
        <v>215</v>
      </c>
      <c r="G37" s="52">
        <f t="shared" si="3"/>
        <v>1.2608491672531081</v>
      </c>
      <c r="H37" s="82">
        <v>2015</v>
      </c>
      <c r="I37" s="52">
        <f t="shared" si="4"/>
        <v>1.4300821143923748</v>
      </c>
    </row>
    <row r="38" spans="1:9" ht="15" customHeight="1">
      <c r="A38" s="18" t="s">
        <v>74</v>
      </c>
      <c r="B38" s="19">
        <f t="shared" si="0"/>
        <v>1981</v>
      </c>
      <c r="C38" s="52">
        <f t="shared" si="1"/>
        <v>1.0329759719672953</v>
      </c>
      <c r="D38" s="19">
        <v>192</v>
      </c>
      <c r="E38" s="52">
        <f t="shared" si="2"/>
        <v>0.5676610590426633</v>
      </c>
      <c r="F38" s="19">
        <v>80</v>
      </c>
      <c r="G38" s="52">
        <f t="shared" si="3"/>
        <v>0.46915317851278443</v>
      </c>
      <c r="H38" s="82">
        <v>1709</v>
      </c>
      <c r="I38" s="52">
        <f t="shared" si="4"/>
        <v>1.2129083540925898</v>
      </c>
    </row>
    <row r="39" spans="1:9" ht="15" customHeight="1">
      <c r="A39" s="18" t="s">
        <v>75</v>
      </c>
      <c r="B39" s="19">
        <f t="shared" si="0"/>
        <v>662</v>
      </c>
      <c r="C39" s="52">
        <f t="shared" si="1"/>
        <v>0.3451943934590356</v>
      </c>
      <c r="D39" s="19">
        <v>73</v>
      </c>
      <c r="E39" s="52">
        <f t="shared" si="2"/>
        <v>0.21582946515684592</v>
      </c>
      <c r="F39" s="19">
        <v>30</v>
      </c>
      <c r="G39" s="52">
        <f t="shared" si="3"/>
        <v>0.17593244194229415</v>
      </c>
      <c r="H39" s="82">
        <v>559</v>
      </c>
      <c r="I39" s="52">
        <f t="shared" si="4"/>
        <v>0.3967324575411105</v>
      </c>
    </row>
    <row r="40" spans="1:9" ht="15" customHeight="1">
      <c r="A40" s="53" t="s">
        <v>76</v>
      </c>
      <c r="B40" s="54">
        <f t="shared" si="0"/>
        <v>1342</v>
      </c>
      <c r="C40" s="55">
        <f t="shared" si="1"/>
        <v>0.6997747371933923</v>
      </c>
      <c r="D40" s="54">
        <v>314</v>
      </c>
      <c r="E40" s="55">
        <f t="shared" si="2"/>
        <v>0.9283623569760223</v>
      </c>
      <c r="F40" s="54">
        <v>89</v>
      </c>
      <c r="G40" s="55">
        <f t="shared" si="3"/>
        <v>0.5219329110954727</v>
      </c>
      <c r="H40" s="83">
        <v>939</v>
      </c>
      <c r="I40" s="55">
        <f t="shared" si="4"/>
        <v>0.6664253624885558</v>
      </c>
    </row>
    <row r="41" spans="1:9" ht="15" customHeight="1">
      <c r="A41" s="18"/>
      <c r="B41" s="84"/>
      <c r="C41" s="18"/>
      <c r="D41" s="84"/>
      <c r="E41" s="18"/>
      <c r="F41" s="84"/>
      <c r="G41" s="85"/>
      <c r="H41" s="18"/>
      <c r="I41" s="56" t="s">
        <v>77</v>
      </c>
    </row>
    <row r="42" spans="1:9" s="14" customFormat="1" ht="15" customHeight="1">
      <c r="A42" s="86"/>
      <c r="B42" s="87"/>
      <c r="C42" s="87"/>
      <c r="D42" s="87"/>
      <c r="E42" s="88"/>
      <c r="F42" s="87"/>
      <c r="G42" s="88"/>
      <c r="H42" s="18"/>
      <c r="I42" s="18"/>
    </row>
    <row r="43" spans="1:9" ht="15" customHeight="1">
      <c r="A43" s="15"/>
      <c r="B43" s="39"/>
      <c r="C43" s="89"/>
      <c r="D43" s="39"/>
      <c r="E43" s="25"/>
      <c r="F43" s="39"/>
      <c r="G43" s="25"/>
      <c r="H43" s="18"/>
      <c r="I43" s="18"/>
    </row>
    <row r="44" spans="1:9" ht="15" customHeight="1">
      <c r="A44" s="15"/>
      <c r="B44" s="39"/>
      <c r="C44" s="89"/>
      <c r="D44" s="39"/>
      <c r="E44" s="25"/>
      <c r="F44" s="39"/>
      <c r="G44" s="25"/>
      <c r="H44" s="18"/>
      <c r="I44" s="18"/>
    </row>
    <row r="45" spans="1:9" ht="15" customHeight="1">
      <c r="A45" s="18"/>
      <c r="B45" s="18"/>
      <c r="C45" s="18"/>
      <c r="D45" s="18"/>
      <c r="E45" s="18"/>
      <c r="F45" s="18"/>
      <c r="G45" s="18"/>
      <c r="H45" s="84"/>
      <c r="I45" s="90"/>
    </row>
    <row r="46" ht="15" customHeight="1"/>
    <row r="47" ht="15" customHeight="1"/>
  </sheetData>
  <mergeCells count="5">
    <mergeCell ref="B3:C3"/>
    <mergeCell ref="D3:E3"/>
    <mergeCell ref="A1:I1"/>
    <mergeCell ref="H3:I3"/>
    <mergeCell ref="F3:G3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2004.&amp;R&amp;9&amp;P+8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5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19.33203125" style="0" customWidth="1"/>
    <col min="2" max="2" width="10.5" style="0" customWidth="1"/>
    <col min="3" max="3" width="11.66015625" style="0" customWidth="1"/>
    <col min="4" max="4" width="10.5" style="0" customWidth="1"/>
    <col min="5" max="5" width="11.66015625" style="0" customWidth="1"/>
    <col min="6" max="6" width="10.5" style="0" customWidth="1"/>
    <col min="7" max="7" width="11.66015625" style="0" customWidth="1"/>
    <col min="8" max="8" width="10.5" style="24" customWidth="1"/>
    <col min="9" max="9" width="11.66015625" style="91" customWidth="1"/>
    <col min="11" max="11" width="23.5" style="0" bestFit="1" customWidth="1"/>
    <col min="12" max="12" width="4.66015625" style="0" bestFit="1" customWidth="1"/>
    <col min="13" max="13" width="5.83203125" style="0" bestFit="1" customWidth="1"/>
    <col min="14" max="14" width="7" style="0" bestFit="1" customWidth="1"/>
  </cols>
  <sheetData>
    <row r="1" spans="1:9" s="2" customFormat="1" ht="39.75" customHeight="1">
      <c r="A1" s="240" t="s">
        <v>146</v>
      </c>
      <c r="B1" s="240"/>
      <c r="C1" s="240"/>
      <c r="D1" s="240"/>
      <c r="E1" s="240"/>
      <c r="F1" s="240"/>
      <c r="G1" s="240"/>
      <c r="H1" s="240"/>
      <c r="I1" s="240"/>
    </row>
    <row r="2" spans="1:9" s="33" customFormat="1" ht="18" customHeight="1">
      <c r="A2" s="231" t="s">
        <v>173</v>
      </c>
      <c r="B2" s="18"/>
      <c r="C2" s="18"/>
      <c r="D2" s="18"/>
      <c r="E2" s="18"/>
      <c r="F2" s="18"/>
      <c r="G2" s="18"/>
      <c r="H2" s="80"/>
      <c r="I2" s="92" t="s">
        <v>78</v>
      </c>
    </row>
    <row r="3" spans="1:9" s="6" customFormat="1" ht="36" customHeight="1">
      <c r="A3" s="3"/>
      <c r="B3" s="232" t="s">
        <v>0</v>
      </c>
      <c r="C3" s="232"/>
      <c r="D3" s="232" t="s">
        <v>40</v>
      </c>
      <c r="E3" s="232"/>
      <c r="F3" s="232" t="s">
        <v>3</v>
      </c>
      <c r="G3" s="232"/>
      <c r="H3" s="232" t="s">
        <v>41</v>
      </c>
      <c r="I3" s="232"/>
    </row>
    <row r="4" spans="1:9" s="11" customFormat="1" ht="19.5" customHeight="1">
      <c r="A4" s="62"/>
      <c r="B4" s="63" t="s">
        <v>90</v>
      </c>
      <c r="C4" s="64" t="s">
        <v>5</v>
      </c>
      <c r="D4" s="65" t="s">
        <v>90</v>
      </c>
      <c r="E4" s="64" t="s">
        <v>5</v>
      </c>
      <c r="F4" s="65" t="s">
        <v>90</v>
      </c>
      <c r="G4" s="64" t="s">
        <v>5</v>
      </c>
      <c r="H4" s="65" t="s">
        <v>90</v>
      </c>
      <c r="I4" s="64" t="s">
        <v>5</v>
      </c>
    </row>
    <row r="5" spans="1:9" ht="15" customHeight="1">
      <c r="A5" s="18" t="s">
        <v>79</v>
      </c>
      <c r="B5" s="93">
        <f aca="true" t="shared" si="0" ref="B5:B18">D5+F5+H5</f>
        <v>2851</v>
      </c>
      <c r="C5" s="94">
        <f>B5/'pag 21'!B$5*100</f>
        <v>1.486630235274487</v>
      </c>
      <c r="D5" s="93">
        <v>393</v>
      </c>
      <c r="E5" s="94">
        <f>D5/'pag 21'!D$5*100</f>
        <v>1.1619312302279514</v>
      </c>
      <c r="F5" s="93">
        <v>168</v>
      </c>
      <c r="G5" s="94">
        <f>F5/'pag 21'!F$5*100</f>
        <v>0.9852216748768473</v>
      </c>
      <c r="H5" s="95">
        <v>2290</v>
      </c>
      <c r="I5" s="94">
        <f>H5/'pag 21'!H$5*100</f>
        <v>1.6252546113938153</v>
      </c>
    </row>
    <row r="6" spans="1:9" ht="15" customHeight="1">
      <c r="A6" s="15" t="s">
        <v>80</v>
      </c>
      <c r="B6" s="19">
        <f t="shared" si="0"/>
        <v>494</v>
      </c>
      <c r="C6" s="52">
        <f>B6/'pag 21'!B$5*100</f>
        <v>0.25759219088937096</v>
      </c>
      <c r="D6" s="19">
        <v>63</v>
      </c>
      <c r="E6" s="52">
        <f>D6/'pag 21'!D$5*100</f>
        <v>0.1862637849983739</v>
      </c>
      <c r="F6" s="19">
        <v>25</v>
      </c>
      <c r="G6" s="52">
        <f>F6/'pag 21'!F$5*100</f>
        <v>0.14661036828524512</v>
      </c>
      <c r="H6" s="82">
        <v>406</v>
      </c>
      <c r="I6" s="52">
        <f>H6/'pag 21'!H$5*100</f>
        <v>0.28814557739121793</v>
      </c>
    </row>
    <row r="7" spans="1:9" ht="15" customHeight="1">
      <c r="A7" s="15" t="s">
        <v>28</v>
      </c>
      <c r="B7" s="19">
        <f t="shared" si="0"/>
        <v>2036</v>
      </c>
      <c r="C7" s="52">
        <f>B7/'pag 21'!B$5*100</f>
        <v>1.061655264475221</v>
      </c>
      <c r="D7" s="19">
        <v>264</v>
      </c>
      <c r="E7" s="52">
        <f>D7/'pag 21'!D$5*100</f>
        <v>0.7805339561836621</v>
      </c>
      <c r="F7" s="19">
        <v>67</v>
      </c>
      <c r="G7" s="52">
        <f>F7/'pag 21'!F$5*100</f>
        <v>0.39291578700445695</v>
      </c>
      <c r="H7" s="82">
        <v>1705</v>
      </c>
      <c r="I7" s="52">
        <f>H7/'pag 21'!H$5*100</f>
        <v>1.2100694814089326</v>
      </c>
    </row>
    <row r="8" spans="1:9" ht="15" customHeight="1">
      <c r="A8" s="15" t="s">
        <v>81</v>
      </c>
      <c r="B8" s="19">
        <f t="shared" si="0"/>
        <v>1109</v>
      </c>
      <c r="C8" s="52">
        <f>B8/'pag 21'!B$5*100</f>
        <v>0.5782788252961789</v>
      </c>
      <c r="D8" s="19">
        <v>128</v>
      </c>
      <c r="E8" s="52">
        <f>D8/'pag 21'!D$5*100</f>
        <v>0.3784407060284422</v>
      </c>
      <c r="F8" s="19">
        <v>62</v>
      </c>
      <c r="G8" s="52">
        <f>F8/'pag 21'!F$5*100</f>
        <v>0.3635937133474079</v>
      </c>
      <c r="H8" s="82">
        <v>919</v>
      </c>
      <c r="I8" s="52">
        <f>H8/'pag 21'!H$5*100</f>
        <v>0.6522309990702693</v>
      </c>
    </row>
    <row r="9" spans="1:9" ht="15" customHeight="1">
      <c r="A9" s="15" t="s">
        <v>82</v>
      </c>
      <c r="B9" s="19">
        <f t="shared" si="0"/>
        <v>3527</v>
      </c>
      <c r="C9" s="52">
        <f>B9/'pag 21'!B$5*100</f>
        <v>1.8391248122809944</v>
      </c>
      <c r="D9" s="19">
        <v>533</v>
      </c>
      <c r="E9" s="52">
        <f>D9/'pag 21'!D$5*100</f>
        <v>1.5758507524465601</v>
      </c>
      <c r="F9" s="19">
        <v>663</v>
      </c>
      <c r="G9" s="52">
        <f>F9/'pag 21'!F$5*100</f>
        <v>3.888106966924701</v>
      </c>
      <c r="H9" s="82">
        <v>2331</v>
      </c>
      <c r="I9" s="52">
        <f>H9/'pag 21'!H$5*100</f>
        <v>1.6543530564013031</v>
      </c>
    </row>
    <row r="10" spans="1:9" ht="15" customHeight="1">
      <c r="A10" s="18" t="s">
        <v>83</v>
      </c>
      <c r="B10" s="19">
        <f t="shared" si="0"/>
        <v>17955</v>
      </c>
      <c r="C10" s="52">
        <f>B10/'pag 21'!B$5*100</f>
        <v>9.362485399632906</v>
      </c>
      <c r="D10" s="19">
        <v>487</v>
      </c>
      <c r="E10" s="52">
        <f>D10/'pag 21'!D$5*100</f>
        <v>1.4398486237175887</v>
      </c>
      <c r="F10" s="19">
        <v>206</v>
      </c>
      <c r="G10" s="52">
        <f>F10/'pag 21'!F$5*100</f>
        <v>1.20806943467042</v>
      </c>
      <c r="H10" s="82">
        <v>17262</v>
      </c>
      <c r="I10" s="52">
        <f>H10/'pag 21'!H$5*100</f>
        <v>12.251155066323163</v>
      </c>
    </row>
    <row r="11" spans="1:9" ht="22.5" customHeight="1">
      <c r="A11" s="18" t="s">
        <v>84</v>
      </c>
      <c r="B11" s="19">
        <f t="shared" si="0"/>
        <v>3600</v>
      </c>
      <c r="C11" s="52">
        <f>B11/'pag 21'!B$5*100</f>
        <v>1.8771900550642415</v>
      </c>
      <c r="D11" s="19">
        <v>605</v>
      </c>
      <c r="E11" s="52">
        <f>D11/'pag 21'!D$5*100</f>
        <v>1.7887236495875587</v>
      </c>
      <c r="F11" s="19">
        <v>846</v>
      </c>
      <c r="G11" s="52">
        <f>F11/'pag 21'!F$5*100</f>
        <v>4.961294862772695</v>
      </c>
      <c r="H11" s="82">
        <v>2149</v>
      </c>
      <c r="I11" s="52">
        <f>H11/'pag 21'!H$5*100</f>
        <v>1.525184349294895</v>
      </c>
    </row>
    <row r="12" spans="1:9" ht="15" customHeight="1">
      <c r="A12" s="18" t="s">
        <v>85</v>
      </c>
      <c r="B12" s="19">
        <f t="shared" si="0"/>
        <v>2059</v>
      </c>
      <c r="C12" s="52">
        <f>B12/'pag 21'!B$5*100</f>
        <v>1.0736484231603538</v>
      </c>
      <c r="D12" s="19">
        <v>259</v>
      </c>
      <c r="E12" s="52">
        <f>D12/'pag 21'!D$5*100</f>
        <v>0.765751116104426</v>
      </c>
      <c r="F12" s="19">
        <v>115</v>
      </c>
      <c r="G12" s="52">
        <f>F12/'pag 21'!F$5*100</f>
        <v>0.6744076941121276</v>
      </c>
      <c r="H12" s="82">
        <v>1685</v>
      </c>
      <c r="I12" s="52">
        <f>H12/'pag 21'!H$5*100</f>
        <v>1.195875117990646</v>
      </c>
    </row>
    <row r="13" spans="1:9" ht="15" customHeight="1">
      <c r="A13" s="18" t="s">
        <v>86</v>
      </c>
      <c r="B13" s="19">
        <f t="shared" si="0"/>
        <v>6345</v>
      </c>
      <c r="C13" s="52">
        <f>B13/'pag 21'!B$5*100</f>
        <v>3.308547472050726</v>
      </c>
      <c r="D13" s="19">
        <v>612</v>
      </c>
      <c r="E13" s="52">
        <f>D13/'pag 21'!D$5*100</f>
        <v>1.8094196256984891</v>
      </c>
      <c r="F13" s="19">
        <v>2419</v>
      </c>
      <c r="G13" s="52">
        <f>F13/'pag 21'!F$5*100</f>
        <v>14.18601923528032</v>
      </c>
      <c r="H13" s="82">
        <v>3314</v>
      </c>
      <c r="I13" s="52">
        <f>H13/'pag 21'!H$5*100</f>
        <v>2.3520060184100893</v>
      </c>
    </row>
    <row r="14" spans="1:9" ht="15" customHeight="1">
      <c r="A14" s="18" t="s">
        <v>87</v>
      </c>
      <c r="B14" s="19">
        <f t="shared" si="0"/>
        <v>3001</v>
      </c>
      <c r="C14" s="52">
        <f>B14/'pag 21'!B$5*100</f>
        <v>1.5648464875688304</v>
      </c>
      <c r="D14" s="19">
        <v>270</v>
      </c>
      <c r="E14" s="52">
        <f>D14/'pag 21'!D$5*100</f>
        <v>0.7982733642787452</v>
      </c>
      <c r="F14" s="19">
        <v>84</v>
      </c>
      <c r="G14" s="52">
        <f>F14/'pag 21'!F$5*100</f>
        <v>0.49261083743842365</v>
      </c>
      <c r="H14" s="82">
        <v>2647</v>
      </c>
      <c r="I14" s="52">
        <f>H14/'pag 21'!H$5*100</f>
        <v>1.8786239984102313</v>
      </c>
    </row>
    <row r="15" spans="1:9" ht="15" customHeight="1">
      <c r="A15" s="18" t="s">
        <v>88</v>
      </c>
      <c r="B15" s="19">
        <f t="shared" si="0"/>
        <v>3953</v>
      </c>
      <c r="C15" s="52">
        <f>B15/'pag 21'!B$5*100</f>
        <v>2.06125896879693</v>
      </c>
      <c r="D15" s="19">
        <v>460</v>
      </c>
      <c r="E15" s="52">
        <f>D15/'pag 21'!D$5*100</f>
        <v>1.360021287289714</v>
      </c>
      <c r="F15" s="19">
        <v>139</v>
      </c>
      <c r="G15" s="52">
        <f>F15/'pag 21'!F$5*100</f>
        <v>0.8151536476659629</v>
      </c>
      <c r="H15" s="82">
        <v>3354</v>
      </c>
      <c r="I15" s="52">
        <f>H15/'pag 21'!H$5*100</f>
        <v>2.3803947452466625</v>
      </c>
    </row>
    <row r="16" spans="1:9" ht="15" customHeight="1">
      <c r="A16" s="18" t="s">
        <v>89</v>
      </c>
      <c r="B16" s="19">
        <f t="shared" si="0"/>
        <v>2009</v>
      </c>
      <c r="C16" s="52">
        <f>B16/'pag 21'!B$5*100</f>
        <v>1.0475763390622392</v>
      </c>
      <c r="D16" s="19">
        <v>240</v>
      </c>
      <c r="E16" s="52">
        <f>D16/'pag 21'!D$5*100</f>
        <v>0.709576323803329</v>
      </c>
      <c r="F16" s="19">
        <v>84</v>
      </c>
      <c r="G16" s="52">
        <f>F16/'pag 21'!F$5*100</f>
        <v>0.49261083743842365</v>
      </c>
      <c r="H16" s="82">
        <v>1685</v>
      </c>
      <c r="I16" s="52">
        <f>H16/'pag 21'!H$5*100</f>
        <v>1.195875117990646</v>
      </c>
    </row>
    <row r="17" spans="1:9" ht="22.5" customHeight="1">
      <c r="A17" s="18" t="s">
        <v>37</v>
      </c>
      <c r="B17" s="19">
        <f t="shared" si="0"/>
        <v>666</v>
      </c>
      <c r="C17" s="52">
        <f>B17/'pag 21'!B$5*100</f>
        <v>0.3472801601868847</v>
      </c>
      <c r="D17" s="19">
        <v>64</v>
      </c>
      <c r="E17" s="52">
        <f>D17/'pag 21'!D$5*100</f>
        <v>0.1892203530142211</v>
      </c>
      <c r="F17" s="19">
        <v>11</v>
      </c>
      <c r="G17" s="52">
        <f>F17/'pag 21'!F$5*100</f>
        <v>0.06450856204550785</v>
      </c>
      <c r="H17" s="82">
        <v>591</v>
      </c>
      <c r="I17" s="52">
        <f>H17/'pag 21'!H$5*100</f>
        <v>0.419443439010369</v>
      </c>
    </row>
    <row r="18" spans="1:9" ht="15" customHeight="1">
      <c r="A18" s="21" t="s">
        <v>38</v>
      </c>
      <c r="B18" s="22">
        <f t="shared" si="0"/>
        <v>935</v>
      </c>
      <c r="C18" s="23">
        <f>B18/'pag 21'!B$5*100</f>
        <v>0.48754797263474053</v>
      </c>
      <c r="D18" s="22">
        <v>81</v>
      </c>
      <c r="E18" s="23">
        <f>D18/'pag 21'!D$5*100</f>
        <v>0.2394820092836236</v>
      </c>
      <c r="F18" s="22">
        <v>31</v>
      </c>
      <c r="G18" s="23">
        <f>F18/'pag 21'!F$5*100</f>
        <v>0.18179685667370396</v>
      </c>
      <c r="H18" s="96">
        <v>823</v>
      </c>
      <c r="I18" s="23">
        <f>H18/'pag 21'!H$5*100</f>
        <v>0.5840980546624935</v>
      </c>
    </row>
    <row r="19" spans="1:14" s="20" customFormat="1" ht="15" customHeight="1">
      <c r="A19" s="18"/>
      <c r="B19" s="39"/>
      <c r="C19" s="25"/>
      <c r="D19" s="39"/>
      <c r="E19" s="25"/>
      <c r="F19" s="39"/>
      <c r="G19" s="25"/>
      <c r="H19" s="24"/>
      <c r="I19" s="25"/>
      <c r="J19"/>
      <c r="K19"/>
      <c r="L19"/>
      <c r="M19"/>
      <c r="N19"/>
    </row>
    <row r="20" spans="2:9" ht="15" customHeight="1">
      <c r="B20" s="39"/>
      <c r="C20" s="25"/>
      <c r="D20" s="39"/>
      <c r="E20" s="25"/>
      <c r="F20" s="39"/>
      <c r="G20" s="25"/>
      <c r="H20"/>
      <c r="I20" s="25"/>
    </row>
    <row r="21" spans="2:9" ht="15" customHeight="1">
      <c r="B21" s="39"/>
      <c r="C21" s="25"/>
      <c r="D21" s="39"/>
      <c r="E21" s="25"/>
      <c r="F21" s="39"/>
      <c r="G21" s="25"/>
      <c r="H21"/>
      <c r="I21" s="25"/>
    </row>
    <row r="22" spans="2:9" ht="15" customHeight="1">
      <c r="B22" s="39"/>
      <c r="C22" s="25"/>
      <c r="D22" s="39"/>
      <c r="E22" s="25"/>
      <c r="F22" s="39"/>
      <c r="G22" s="25"/>
      <c r="H22"/>
      <c r="I22" s="25"/>
    </row>
    <row r="23" spans="1:9" ht="15" customHeight="1">
      <c r="A23" s="18"/>
      <c r="B23" s="39"/>
      <c r="C23" s="25"/>
      <c r="D23" s="39"/>
      <c r="E23" s="25"/>
      <c r="F23" s="39"/>
      <c r="G23" s="25"/>
      <c r="H23"/>
      <c r="I23" s="25"/>
    </row>
    <row r="24" spans="1:9" ht="15" customHeight="1">
      <c r="A24" s="18"/>
      <c r="B24" s="39"/>
      <c r="C24" s="25"/>
      <c r="D24" s="39"/>
      <c r="E24" s="25"/>
      <c r="F24" s="39"/>
      <c r="G24" s="25"/>
      <c r="H24"/>
      <c r="I24" s="25"/>
    </row>
    <row r="25" spans="2:9" ht="15" customHeight="1">
      <c r="B25" s="39"/>
      <c r="C25" s="25"/>
      <c r="D25" s="39"/>
      <c r="E25" s="25"/>
      <c r="F25" s="39"/>
      <c r="G25" s="25"/>
      <c r="H25"/>
      <c r="I25" s="25"/>
    </row>
    <row r="26" spans="2:9" ht="15" customHeight="1">
      <c r="B26" s="39"/>
      <c r="C26" s="25"/>
      <c r="D26" s="39"/>
      <c r="E26" s="25"/>
      <c r="F26" s="39"/>
      <c r="G26" s="25"/>
      <c r="H26"/>
      <c r="I26" s="25"/>
    </row>
    <row r="27" spans="2:9" ht="15" customHeight="1">
      <c r="B27" s="39"/>
      <c r="C27" s="25"/>
      <c r="D27" s="39"/>
      <c r="E27" s="25"/>
      <c r="F27" s="39"/>
      <c r="G27" s="25"/>
      <c r="H27"/>
      <c r="I27" s="25"/>
    </row>
    <row r="28" spans="2:9" ht="15" customHeight="1">
      <c r="B28" s="39"/>
      <c r="C28" s="25"/>
      <c r="D28" s="39"/>
      <c r="E28" s="25"/>
      <c r="F28" s="39"/>
      <c r="G28" s="25"/>
      <c r="H28"/>
      <c r="I28" s="25"/>
    </row>
    <row r="29" spans="2:9" ht="15" customHeight="1">
      <c r="B29" s="39"/>
      <c r="C29" s="25"/>
      <c r="D29" s="39"/>
      <c r="E29" s="25"/>
      <c r="F29" s="39"/>
      <c r="G29" s="25"/>
      <c r="H29"/>
      <c r="I29" s="25"/>
    </row>
    <row r="30" spans="2:9" ht="15" customHeight="1">
      <c r="B30" s="39"/>
      <c r="C30" s="25"/>
      <c r="D30" s="39"/>
      <c r="E30" s="25"/>
      <c r="F30" s="39"/>
      <c r="G30" s="25"/>
      <c r="H30"/>
      <c r="I30" s="25"/>
    </row>
    <row r="31" spans="2:9" ht="15" customHeight="1">
      <c r="B31" s="39"/>
      <c r="C31" s="25"/>
      <c r="D31" s="39"/>
      <c r="E31" s="25"/>
      <c r="F31" s="39"/>
      <c r="G31" s="25"/>
      <c r="H31"/>
      <c r="I31" s="25"/>
    </row>
    <row r="32" spans="2:9" ht="15" customHeight="1">
      <c r="B32" s="39"/>
      <c r="C32" s="25"/>
      <c r="D32" s="39"/>
      <c r="E32" s="25"/>
      <c r="F32" s="39"/>
      <c r="G32" s="25"/>
      <c r="H32"/>
      <c r="I32" s="25"/>
    </row>
    <row r="33" spans="2:9" ht="15" customHeight="1">
      <c r="B33" s="39"/>
      <c r="C33" s="25"/>
      <c r="D33" s="39"/>
      <c r="E33" s="25"/>
      <c r="F33" s="39"/>
      <c r="G33" s="25"/>
      <c r="H33"/>
      <c r="I33" s="25"/>
    </row>
    <row r="34" spans="2:9" ht="15" customHeight="1">
      <c r="B34" s="39"/>
      <c r="C34" s="25"/>
      <c r="D34" s="39"/>
      <c r="E34" s="25"/>
      <c r="F34" s="39"/>
      <c r="G34" s="25"/>
      <c r="H34"/>
      <c r="I34" s="25"/>
    </row>
    <row r="35" spans="2:9" ht="15" customHeight="1">
      <c r="B35" s="39"/>
      <c r="C35" s="25"/>
      <c r="D35" s="39"/>
      <c r="E35" s="25"/>
      <c r="F35" s="39"/>
      <c r="G35" s="25"/>
      <c r="H35"/>
      <c r="I35" s="25"/>
    </row>
    <row r="36" spans="2:9" ht="15" customHeight="1">
      <c r="B36" s="39"/>
      <c r="C36" s="25"/>
      <c r="D36" s="39"/>
      <c r="E36" s="25"/>
      <c r="F36" s="39"/>
      <c r="G36" s="25"/>
      <c r="H36"/>
      <c r="I36" s="25"/>
    </row>
    <row r="37" spans="2:9" ht="15" customHeight="1">
      <c r="B37" s="39"/>
      <c r="C37" s="25"/>
      <c r="D37" s="39"/>
      <c r="E37" s="25"/>
      <c r="F37" s="39"/>
      <c r="G37" s="25"/>
      <c r="H37"/>
      <c r="I37" s="25"/>
    </row>
    <row r="38" spans="1:9" ht="15" customHeight="1">
      <c r="A38" s="18"/>
      <c r="B38" s="39"/>
      <c r="C38" s="25"/>
      <c r="D38" s="39"/>
      <c r="E38" s="25"/>
      <c r="F38" s="39"/>
      <c r="G38" s="25"/>
      <c r="H38" s="18"/>
      <c r="I38" s="25"/>
    </row>
    <row r="39" spans="1:9" ht="15" customHeight="1">
      <c r="A39" s="18"/>
      <c r="B39" s="39"/>
      <c r="C39" s="25"/>
      <c r="D39" s="39"/>
      <c r="E39" s="25"/>
      <c r="F39" s="39"/>
      <c r="G39" s="25"/>
      <c r="H39" s="18"/>
      <c r="I39" s="25"/>
    </row>
    <row r="40" spans="1:10" ht="15" customHeight="1">
      <c r="A40" s="18"/>
      <c r="B40" s="39"/>
      <c r="C40" s="25"/>
      <c r="D40" s="39"/>
      <c r="E40" s="25"/>
      <c r="F40" s="39"/>
      <c r="G40" s="25"/>
      <c r="H40" s="18"/>
      <c r="I40" s="25"/>
      <c r="J40" s="24"/>
    </row>
    <row r="41" spans="1:10" ht="15" customHeight="1">
      <c r="A41" s="18"/>
      <c r="B41" s="18"/>
      <c r="C41" s="18"/>
      <c r="D41" s="18"/>
      <c r="E41" s="18"/>
      <c r="F41" s="18"/>
      <c r="G41" s="85"/>
      <c r="H41" s="18"/>
      <c r="I41" s="18"/>
      <c r="J41" s="24"/>
    </row>
    <row r="42" spans="1:10" ht="15" customHeight="1">
      <c r="A42" s="18"/>
      <c r="B42" s="87"/>
      <c r="C42" s="87"/>
      <c r="D42" s="87"/>
      <c r="E42" s="88"/>
      <c r="F42" s="87"/>
      <c r="G42" s="88"/>
      <c r="H42" s="18"/>
      <c r="I42" s="18"/>
      <c r="J42" s="24"/>
    </row>
    <row r="43" spans="2:10" ht="15" customHeight="1">
      <c r="B43" s="39"/>
      <c r="C43" s="89"/>
      <c r="D43" s="39"/>
      <c r="E43" s="25"/>
      <c r="F43" s="39"/>
      <c r="G43" s="25"/>
      <c r="H43" s="18"/>
      <c r="I43" s="18"/>
      <c r="J43" s="24"/>
    </row>
    <row r="44" spans="2:10" ht="15" customHeight="1">
      <c r="B44" s="39"/>
      <c r="C44" s="89"/>
      <c r="D44" s="39"/>
      <c r="E44" s="25"/>
      <c r="F44" s="39"/>
      <c r="G44" s="25"/>
      <c r="H44" s="18"/>
      <c r="I44" s="18"/>
      <c r="J44" s="24"/>
    </row>
    <row r="45" spans="2:9" ht="15" customHeight="1">
      <c r="B45" s="18"/>
      <c r="C45" s="18"/>
      <c r="D45" s="18"/>
      <c r="E45" s="18"/>
      <c r="F45" s="18"/>
      <c r="G45" s="18"/>
      <c r="H45" s="84"/>
      <c r="I45" s="90"/>
    </row>
    <row r="46" ht="15" customHeight="1"/>
    <row r="47" ht="15" customHeight="1"/>
  </sheetData>
  <mergeCells count="5">
    <mergeCell ref="B3:C3"/>
    <mergeCell ref="D3:E3"/>
    <mergeCell ref="A1:I1"/>
    <mergeCell ref="H3:I3"/>
    <mergeCell ref="F3:G3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2004.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47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19.33203125" style="0" customWidth="1"/>
    <col min="2" max="2" width="10.5" style="0" customWidth="1"/>
    <col min="3" max="3" width="11.66015625" style="0" customWidth="1"/>
    <col min="4" max="4" width="10.5" style="0" customWidth="1"/>
    <col min="5" max="5" width="11.66015625" style="0" customWidth="1"/>
    <col min="6" max="6" width="10.5" style="0" customWidth="1"/>
    <col min="7" max="7" width="11.66015625" style="0" customWidth="1"/>
    <col min="8" max="8" width="10.5" style="24" customWidth="1"/>
    <col min="9" max="9" width="11.66015625" style="91" customWidth="1"/>
  </cols>
  <sheetData>
    <row r="1" spans="1:9" s="2" customFormat="1" ht="39.75" customHeight="1">
      <c r="A1" s="240" t="s">
        <v>146</v>
      </c>
      <c r="B1" s="240"/>
      <c r="C1" s="240"/>
      <c r="D1" s="240"/>
      <c r="E1" s="240"/>
      <c r="F1" s="240"/>
      <c r="G1" s="240"/>
      <c r="H1" s="240"/>
      <c r="I1" s="240"/>
    </row>
    <row r="2" spans="1:9" s="33" customFormat="1" ht="18" customHeight="1">
      <c r="A2" s="231" t="s">
        <v>173</v>
      </c>
      <c r="B2" s="18"/>
      <c r="C2" s="18"/>
      <c r="D2" s="18"/>
      <c r="E2" s="18"/>
      <c r="F2" s="18"/>
      <c r="G2" s="18"/>
      <c r="H2" s="80"/>
      <c r="I2" s="81"/>
    </row>
    <row r="3" spans="1:9" s="6" customFormat="1" ht="36" customHeight="1">
      <c r="A3" s="3"/>
      <c r="B3" s="232" t="s">
        <v>0</v>
      </c>
      <c r="C3" s="232"/>
      <c r="D3" s="232" t="s">
        <v>40</v>
      </c>
      <c r="E3" s="232"/>
      <c r="F3" s="232" t="s">
        <v>3</v>
      </c>
      <c r="G3" s="232"/>
      <c r="H3" s="232" t="s">
        <v>41</v>
      </c>
      <c r="I3" s="232"/>
    </row>
    <row r="4" spans="1:9" s="11" customFormat="1" ht="19.5" customHeight="1">
      <c r="A4" s="7"/>
      <c r="B4" s="8" t="s">
        <v>90</v>
      </c>
      <c r="C4" s="9" t="s">
        <v>5</v>
      </c>
      <c r="D4" s="8" t="s">
        <v>90</v>
      </c>
      <c r="E4" s="9" t="s">
        <v>5</v>
      </c>
      <c r="F4" s="8" t="s">
        <v>90</v>
      </c>
      <c r="G4" s="9" t="s">
        <v>5</v>
      </c>
      <c r="H4" s="8" t="s">
        <v>90</v>
      </c>
      <c r="I4" s="9" t="s">
        <v>5</v>
      </c>
    </row>
    <row r="5" spans="1:9" s="14" customFormat="1" ht="15" customHeight="1">
      <c r="A5" s="12" t="s">
        <v>6</v>
      </c>
      <c r="B5" s="13">
        <f aca="true" t="shared" si="0" ref="B5:B40">D5+F5+H5</f>
        <v>191776</v>
      </c>
      <c r="C5" s="13">
        <f aca="true" t="shared" si="1" ref="C5:C40">B5/$B5*100</f>
        <v>100</v>
      </c>
      <c r="D5" s="13">
        <f>SUM(D6:D40)+SUM('pag 24'!D5:D18)</f>
        <v>33823</v>
      </c>
      <c r="E5" s="70">
        <f aca="true" t="shared" si="2" ref="E5:E40">D5/$B5*100</f>
        <v>17.636722009010512</v>
      </c>
      <c r="F5" s="13">
        <f>SUM(F6:F40)+SUM('pag 24'!F5:F18)</f>
        <v>17052</v>
      </c>
      <c r="G5" s="70">
        <f aca="true" t="shared" si="3" ref="G5:G40">F5/$B5*100</f>
        <v>8.891623560820957</v>
      </c>
      <c r="H5" s="13">
        <f>SUM(H6:H40)+SUM('pag 24'!H5:H18)</f>
        <v>140901</v>
      </c>
      <c r="I5" s="70">
        <f aca="true" t="shared" si="4" ref="I5:I40">H5/$B5*100</f>
        <v>73.47165443016853</v>
      </c>
    </row>
    <row r="6" spans="1:9" ht="15" customHeight="1">
      <c r="A6" s="15" t="s">
        <v>42</v>
      </c>
      <c r="B6" s="19">
        <f t="shared" si="0"/>
        <v>1062</v>
      </c>
      <c r="C6" s="71">
        <f t="shared" si="1"/>
        <v>100</v>
      </c>
      <c r="D6" s="19">
        <v>103</v>
      </c>
      <c r="E6" s="52">
        <f t="shared" si="2"/>
        <v>9.698681732580038</v>
      </c>
      <c r="F6" s="19">
        <v>22</v>
      </c>
      <c r="G6" s="52">
        <f t="shared" si="3"/>
        <v>2.0715630885122414</v>
      </c>
      <c r="H6" s="82">
        <v>937</v>
      </c>
      <c r="I6" s="52">
        <f t="shared" si="4"/>
        <v>88.22975517890772</v>
      </c>
    </row>
    <row r="7" spans="1:9" ht="15" customHeight="1">
      <c r="A7" s="15" t="s">
        <v>43</v>
      </c>
      <c r="B7" s="19">
        <f t="shared" si="0"/>
        <v>1789</v>
      </c>
      <c r="C7" s="71">
        <f t="shared" si="1"/>
        <v>100</v>
      </c>
      <c r="D7" s="19">
        <v>354</v>
      </c>
      <c r="E7" s="52">
        <f t="shared" si="2"/>
        <v>19.787590832867526</v>
      </c>
      <c r="F7" s="19">
        <v>220</v>
      </c>
      <c r="G7" s="52">
        <f t="shared" si="3"/>
        <v>12.297372833985467</v>
      </c>
      <c r="H7" s="82">
        <v>1215</v>
      </c>
      <c r="I7" s="52">
        <f t="shared" si="4"/>
        <v>67.915036333147</v>
      </c>
    </row>
    <row r="8" spans="1:9" ht="15" customHeight="1">
      <c r="A8" s="15" t="s">
        <v>44</v>
      </c>
      <c r="B8" s="19">
        <f t="shared" si="0"/>
        <v>1417</v>
      </c>
      <c r="C8" s="71">
        <f t="shared" si="1"/>
        <v>100</v>
      </c>
      <c r="D8" s="19">
        <v>221</v>
      </c>
      <c r="E8" s="52">
        <f t="shared" si="2"/>
        <v>15.59633027522936</v>
      </c>
      <c r="F8" s="19">
        <v>166</v>
      </c>
      <c r="G8" s="52">
        <f t="shared" si="3"/>
        <v>11.714890613973184</v>
      </c>
      <c r="H8" s="82">
        <v>1030</v>
      </c>
      <c r="I8" s="52">
        <f t="shared" si="4"/>
        <v>72.68877911079747</v>
      </c>
    </row>
    <row r="9" spans="1:9" ht="15" customHeight="1">
      <c r="A9" s="15" t="s">
        <v>45</v>
      </c>
      <c r="B9" s="19">
        <f t="shared" si="0"/>
        <v>1644</v>
      </c>
      <c r="C9" s="71">
        <f t="shared" si="1"/>
        <v>100</v>
      </c>
      <c r="D9" s="19">
        <v>410</v>
      </c>
      <c r="E9" s="52">
        <f t="shared" si="2"/>
        <v>24.939172749391727</v>
      </c>
      <c r="F9" s="19">
        <v>313</v>
      </c>
      <c r="G9" s="52">
        <f t="shared" si="3"/>
        <v>19.038929440389293</v>
      </c>
      <c r="H9" s="82">
        <v>921</v>
      </c>
      <c r="I9" s="52">
        <f t="shared" si="4"/>
        <v>56.02189781021898</v>
      </c>
    </row>
    <row r="10" spans="1:9" ht="15" customHeight="1">
      <c r="A10" s="15" t="s">
        <v>46</v>
      </c>
      <c r="B10" s="19">
        <f t="shared" si="0"/>
        <v>1163</v>
      </c>
      <c r="C10" s="71">
        <f t="shared" si="1"/>
        <v>100</v>
      </c>
      <c r="D10" s="19">
        <v>221</v>
      </c>
      <c r="E10" s="52">
        <f t="shared" si="2"/>
        <v>19.002579535683576</v>
      </c>
      <c r="F10" s="19">
        <v>61</v>
      </c>
      <c r="G10" s="52">
        <f t="shared" si="3"/>
        <v>5.2450558899398105</v>
      </c>
      <c r="H10" s="82">
        <v>881</v>
      </c>
      <c r="I10" s="52">
        <f t="shared" si="4"/>
        <v>75.75236457437661</v>
      </c>
    </row>
    <row r="11" spans="1:9" ht="22.5" customHeight="1">
      <c r="A11" s="18" t="s">
        <v>47</v>
      </c>
      <c r="B11" s="19">
        <f t="shared" si="0"/>
        <v>5508</v>
      </c>
      <c r="C11" s="71">
        <f t="shared" si="1"/>
        <v>100</v>
      </c>
      <c r="D11" s="19">
        <v>1052</v>
      </c>
      <c r="E11" s="52">
        <f t="shared" si="2"/>
        <v>19.099491648511258</v>
      </c>
      <c r="F11" s="19">
        <v>326</v>
      </c>
      <c r="G11" s="52">
        <f t="shared" si="3"/>
        <v>5.9186637618010165</v>
      </c>
      <c r="H11" s="82">
        <v>4130</v>
      </c>
      <c r="I11" s="52">
        <f t="shared" si="4"/>
        <v>74.98184458968773</v>
      </c>
    </row>
    <row r="12" spans="1:9" ht="15" customHeight="1">
      <c r="A12" s="18" t="s">
        <v>48</v>
      </c>
      <c r="B12" s="19">
        <f t="shared" si="0"/>
        <v>894</v>
      </c>
      <c r="C12" s="71">
        <f t="shared" si="1"/>
        <v>100</v>
      </c>
      <c r="D12" s="19">
        <v>139</v>
      </c>
      <c r="E12" s="52">
        <f t="shared" si="2"/>
        <v>15.548098434004473</v>
      </c>
      <c r="F12" s="19">
        <v>63</v>
      </c>
      <c r="G12" s="52">
        <f t="shared" si="3"/>
        <v>7.046979865771812</v>
      </c>
      <c r="H12" s="82">
        <v>692</v>
      </c>
      <c r="I12" s="52">
        <f t="shared" si="4"/>
        <v>77.40492170022371</v>
      </c>
    </row>
    <row r="13" spans="1:9" ht="15" customHeight="1">
      <c r="A13" s="18" t="s">
        <v>49</v>
      </c>
      <c r="B13" s="19">
        <f t="shared" si="0"/>
        <v>19979</v>
      </c>
      <c r="C13" s="71">
        <f t="shared" si="1"/>
        <v>100</v>
      </c>
      <c r="D13" s="19">
        <v>6008</v>
      </c>
      <c r="E13" s="52">
        <f t="shared" si="2"/>
        <v>30.071575153911606</v>
      </c>
      <c r="F13" s="19">
        <v>3018</v>
      </c>
      <c r="G13" s="52">
        <f t="shared" si="3"/>
        <v>15.105861154211922</v>
      </c>
      <c r="H13" s="82">
        <v>10953</v>
      </c>
      <c r="I13" s="52">
        <f t="shared" si="4"/>
        <v>54.82256369187647</v>
      </c>
    </row>
    <row r="14" spans="1:9" ht="15" customHeight="1">
      <c r="A14" s="18" t="s">
        <v>50</v>
      </c>
      <c r="B14" s="19">
        <f t="shared" si="0"/>
        <v>4430</v>
      </c>
      <c r="C14" s="71">
        <f t="shared" si="1"/>
        <v>100</v>
      </c>
      <c r="D14" s="19">
        <v>382</v>
      </c>
      <c r="E14" s="52">
        <f t="shared" si="2"/>
        <v>8.623024830699775</v>
      </c>
      <c r="F14" s="19">
        <v>144</v>
      </c>
      <c r="G14" s="52">
        <f t="shared" si="3"/>
        <v>3.250564334085779</v>
      </c>
      <c r="H14" s="82">
        <v>3904</v>
      </c>
      <c r="I14" s="52">
        <f t="shared" si="4"/>
        <v>88.12641083521444</v>
      </c>
    </row>
    <row r="15" spans="1:9" ht="15" customHeight="1">
      <c r="A15" s="18" t="s">
        <v>51</v>
      </c>
      <c r="B15" s="19">
        <f t="shared" si="0"/>
        <v>2916</v>
      </c>
      <c r="C15" s="71">
        <f t="shared" si="1"/>
        <v>100</v>
      </c>
      <c r="D15" s="19">
        <v>488</v>
      </c>
      <c r="E15" s="52">
        <f t="shared" si="2"/>
        <v>16.735253772290807</v>
      </c>
      <c r="F15" s="19">
        <v>172</v>
      </c>
      <c r="G15" s="52">
        <f t="shared" si="3"/>
        <v>5.8984910836762685</v>
      </c>
      <c r="H15" s="82">
        <v>2256</v>
      </c>
      <c r="I15" s="52">
        <f t="shared" si="4"/>
        <v>77.36625514403292</v>
      </c>
    </row>
    <row r="16" spans="1:9" ht="15" customHeight="1">
      <c r="A16" s="18" t="s">
        <v>52</v>
      </c>
      <c r="B16" s="19">
        <f t="shared" si="0"/>
        <v>2581</v>
      </c>
      <c r="C16" s="71">
        <f t="shared" si="1"/>
        <v>100</v>
      </c>
      <c r="D16" s="19">
        <v>408</v>
      </c>
      <c r="E16" s="52">
        <f t="shared" si="2"/>
        <v>15.80782642386672</v>
      </c>
      <c r="F16" s="19">
        <v>150</v>
      </c>
      <c r="G16" s="52">
        <f t="shared" si="3"/>
        <v>5.81170089112747</v>
      </c>
      <c r="H16" s="82">
        <v>2023</v>
      </c>
      <c r="I16" s="52">
        <f t="shared" si="4"/>
        <v>78.38047268500581</v>
      </c>
    </row>
    <row r="17" spans="1:9" ht="22.5" customHeight="1">
      <c r="A17" s="18" t="s">
        <v>53</v>
      </c>
      <c r="B17" s="19">
        <f t="shared" si="0"/>
        <v>2671</v>
      </c>
      <c r="C17" s="71">
        <f t="shared" si="1"/>
        <v>100</v>
      </c>
      <c r="D17" s="19">
        <v>248</v>
      </c>
      <c r="E17" s="52">
        <f t="shared" si="2"/>
        <v>9.284912017970798</v>
      </c>
      <c r="F17" s="19">
        <v>1429</v>
      </c>
      <c r="G17" s="52">
        <f t="shared" si="3"/>
        <v>53.500561587420435</v>
      </c>
      <c r="H17" s="82">
        <v>994</v>
      </c>
      <c r="I17" s="52">
        <f t="shared" si="4"/>
        <v>37.21452639460876</v>
      </c>
    </row>
    <row r="18" spans="1:9" ht="15" customHeight="1">
      <c r="A18" s="18" t="s">
        <v>54</v>
      </c>
      <c r="B18" s="19">
        <f t="shared" si="0"/>
        <v>3659</v>
      </c>
      <c r="C18" s="71">
        <f t="shared" si="1"/>
        <v>100</v>
      </c>
      <c r="D18" s="19">
        <v>522</v>
      </c>
      <c r="E18" s="52">
        <f t="shared" si="2"/>
        <v>14.266192948893138</v>
      </c>
      <c r="F18" s="19">
        <v>471</v>
      </c>
      <c r="G18" s="52">
        <f t="shared" si="3"/>
        <v>12.872369499863352</v>
      </c>
      <c r="H18" s="82">
        <v>2666</v>
      </c>
      <c r="I18" s="52">
        <f t="shared" si="4"/>
        <v>72.86143755124351</v>
      </c>
    </row>
    <row r="19" spans="1:9" ht="15" customHeight="1">
      <c r="A19" s="18" t="s">
        <v>55</v>
      </c>
      <c r="B19" s="19">
        <f t="shared" si="0"/>
        <v>6674</v>
      </c>
      <c r="C19" s="71">
        <f t="shared" si="1"/>
        <v>100</v>
      </c>
      <c r="D19" s="19">
        <v>972</v>
      </c>
      <c r="E19" s="52">
        <f t="shared" si="2"/>
        <v>14.563979622415344</v>
      </c>
      <c r="F19" s="19">
        <v>532</v>
      </c>
      <c r="G19" s="52">
        <f t="shared" si="3"/>
        <v>7.971231645190291</v>
      </c>
      <c r="H19" s="82">
        <v>5170</v>
      </c>
      <c r="I19" s="52">
        <f t="shared" si="4"/>
        <v>77.46478873239437</v>
      </c>
    </row>
    <row r="20" spans="1:9" ht="15" customHeight="1">
      <c r="A20" s="18" t="s">
        <v>56</v>
      </c>
      <c r="B20" s="19">
        <f t="shared" si="0"/>
        <v>1679</v>
      </c>
      <c r="C20" s="71">
        <f t="shared" si="1"/>
        <v>100</v>
      </c>
      <c r="D20" s="19">
        <v>267</v>
      </c>
      <c r="E20" s="52">
        <f t="shared" si="2"/>
        <v>15.902322811197141</v>
      </c>
      <c r="F20" s="19">
        <v>148</v>
      </c>
      <c r="G20" s="52">
        <f t="shared" si="3"/>
        <v>8.81477069684336</v>
      </c>
      <c r="H20" s="82">
        <v>1264</v>
      </c>
      <c r="I20" s="52">
        <f t="shared" si="4"/>
        <v>75.2829064919595</v>
      </c>
    </row>
    <row r="21" spans="1:9" ht="15" customHeight="1">
      <c r="A21" s="18" t="s">
        <v>57</v>
      </c>
      <c r="B21" s="19">
        <f t="shared" si="0"/>
        <v>2526</v>
      </c>
      <c r="C21" s="71">
        <f t="shared" si="1"/>
        <v>100</v>
      </c>
      <c r="D21" s="19">
        <v>247</v>
      </c>
      <c r="E21" s="52">
        <f t="shared" si="2"/>
        <v>9.778305621536026</v>
      </c>
      <c r="F21" s="19">
        <v>566</v>
      </c>
      <c r="G21" s="52">
        <f t="shared" si="3"/>
        <v>22.406967537608868</v>
      </c>
      <c r="H21" s="82">
        <v>1713</v>
      </c>
      <c r="I21" s="52">
        <f t="shared" si="4"/>
        <v>67.81472684085512</v>
      </c>
    </row>
    <row r="22" spans="1:9" ht="15" customHeight="1">
      <c r="A22" s="18" t="s">
        <v>58</v>
      </c>
      <c r="B22" s="19">
        <f t="shared" si="0"/>
        <v>1080</v>
      </c>
      <c r="C22" s="71">
        <f t="shared" si="1"/>
        <v>100</v>
      </c>
      <c r="D22" s="19">
        <v>240</v>
      </c>
      <c r="E22" s="52">
        <f t="shared" si="2"/>
        <v>22.22222222222222</v>
      </c>
      <c r="F22" s="19">
        <v>112</v>
      </c>
      <c r="G22" s="52">
        <f t="shared" si="3"/>
        <v>10.37037037037037</v>
      </c>
      <c r="H22" s="82">
        <v>728</v>
      </c>
      <c r="I22" s="52">
        <f t="shared" si="4"/>
        <v>67.4074074074074</v>
      </c>
    </row>
    <row r="23" spans="1:9" ht="22.5" customHeight="1">
      <c r="A23" s="18" t="s">
        <v>59</v>
      </c>
      <c r="B23" s="19">
        <f t="shared" si="0"/>
        <v>3941</v>
      </c>
      <c r="C23" s="71">
        <f t="shared" si="1"/>
        <v>100</v>
      </c>
      <c r="D23" s="19">
        <v>1104</v>
      </c>
      <c r="E23" s="52">
        <f t="shared" si="2"/>
        <v>28.01319462065466</v>
      </c>
      <c r="F23" s="19">
        <v>528</v>
      </c>
      <c r="G23" s="52">
        <f t="shared" si="3"/>
        <v>13.397614818573967</v>
      </c>
      <c r="H23" s="82">
        <v>2309</v>
      </c>
      <c r="I23" s="52">
        <f t="shared" si="4"/>
        <v>58.58919056077138</v>
      </c>
    </row>
    <row r="24" spans="1:9" ht="15" customHeight="1">
      <c r="A24" s="18" t="s">
        <v>60</v>
      </c>
      <c r="B24" s="19">
        <f t="shared" si="0"/>
        <v>6854</v>
      </c>
      <c r="C24" s="71">
        <f t="shared" si="1"/>
        <v>100</v>
      </c>
      <c r="D24" s="19">
        <v>411</v>
      </c>
      <c r="E24" s="52">
        <f t="shared" si="2"/>
        <v>5.9964983950977535</v>
      </c>
      <c r="F24" s="19">
        <v>481</v>
      </c>
      <c r="G24" s="52">
        <f t="shared" si="3"/>
        <v>7.017799824919754</v>
      </c>
      <c r="H24" s="82">
        <v>5962</v>
      </c>
      <c r="I24" s="52">
        <f t="shared" si="4"/>
        <v>86.98570177998249</v>
      </c>
    </row>
    <row r="25" spans="1:9" ht="15" customHeight="1">
      <c r="A25" s="18" t="s">
        <v>61</v>
      </c>
      <c r="B25" s="19">
        <f t="shared" si="0"/>
        <v>3575</v>
      </c>
      <c r="C25" s="71">
        <f t="shared" si="1"/>
        <v>100</v>
      </c>
      <c r="D25" s="19">
        <v>635</v>
      </c>
      <c r="E25" s="52">
        <f t="shared" si="2"/>
        <v>17.762237762237763</v>
      </c>
      <c r="F25" s="19">
        <v>90</v>
      </c>
      <c r="G25" s="52">
        <f t="shared" si="3"/>
        <v>2.5174825174825175</v>
      </c>
      <c r="H25" s="82">
        <v>2850</v>
      </c>
      <c r="I25" s="52">
        <f t="shared" si="4"/>
        <v>79.72027972027972</v>
      </c>
    </row>
    <row r="26" spans="1:9" ht="15" customHeight="1">
      <c r="A26" s="18" t="s">
        <v>62</v>
      </c>
      <c r="B26" s="19">
        <f t="shared" si="0"/>
        <v>830</v>
      </c>
      <c r="C26" s="71">
        <f t="shared" si="1"/>
        <v>100</v>
      </c>
      <c r="D26" s="19">
        <v>190</v>
      </c>
      <c r="E26" s="52">
        <f t="shared" si="2"/>
        <v>22.89156626506024</v>
      </c>
      <c r="F26" s="19">
        <v>77</v>
      </c>
      <c r="G26" s="52">
        <f t="shared" si="3"/>
        <v>9.27710843373494</v>
      </c>
      <c r="H26" s="82">
        <v>563</v>
      </c>
      <c r="I26" s="52">
        <f t="shared" si="4"/>
        <v>67.83132530120481</v>
      </c>
    </row>
    <row r="27" spans="1:9" ht="15" customHeight="1">
      <c r="A27" s="18" t="s">
        <v>63</v>
      </c>
      <c r="B27" s="19">
        <f t="shared" si="0"/>
        <v>5551</v>
      </c>
      <c r="C27" s="71">
        <f t="shared" si="1"/>
        <v>100</v>
      </c>
      <c r="D27" s="19">
        <v>1432</v>
      </c>
      <c r="E27" s="52">
        <f t="shared" si="2"/>
        <v>25.797153666006125</v>
      </c>
      <c r="F27" s="19">
        <v>586</v>
      </c>
      <c r="G27" s="52">
        <f t="shared" si="3"/>
        <v>10.556656458295803</v>
      </c>
      <c r="H27" s="82">
        <v>3533</v>
      </c>
      <c r="I27" s="52">
        <f t="shared" si="4"/>
        <v>63.64618987569807</v>
      </c>
    </row>
    <row r="28" spans="1:9" ht="15" customHeight="1">
      <c r="A28" s="18" t="s">
        <v>64</v>
      </c>
      <c r="B28" s="19">
        <f t="shared" si="0"/>
        <v>3345</v>
      </c>
      <c r="C28" s="71">
        <f t="shared" si="1"/>
        <v>100</v>
      </c>
      <c r="D28" s="19">
        <v>365</v>
      </c>
      <c r="E28" s="52">
        <f t="shared" si="2"/>
        <v>10.911808669656203</v>
      </c>
      <c r="F28" s="19">
        <v>231</v>
      </c>
      <c r="G28" s="52">
        <f t="shared" si="3"/>
        <v>6.9058295964125564</v>
      </c>
      <c r="H28" s="82">
        <v>2749</v>
      </c>
      <c r="I28" s="52">
        <f t="shared" si="4"/>
        <v>82.18236173393124</v>
      </c>
    </row>
    <row r="29" spans="1:9" ht="22.5" customHeight="1">
      <c r="A29" s="18" t="s">
        <v>65</v>
      </c>
      <c r="B29" s="19">
        <f t="shared" si="0"/>
        <v>10433</v>
      </c>
      <c r="C29" s="71">
        <f t="shared" si="1"/>
        <v>100</v>
      </c>
      <c r="D29" s="19">
        <v>7417</v>
      </c>
      <c r="E29" s="52">
        <f t="shared" si="2"/>
        <v>71.09172817022909</v>
      </c>
      <c r="F29" s="19">
        <v>156</v>
      </c>
      <c r="G29" s="52">
        <f t="shared" si="3"/>
        <v>1.4952554394709097</v>
      </c>
      <c r="H29" s="82">
        <v>2860</v>
      </c>
      <c r="I29" s="52">
        <f t="shared" si="4"/>
        <v>27.41301639030001</v>
      </c>
    </row>
    <row r="30" spans="1:9" ht="15" customHeight="1">
      <c r="A30" s="18" t="s">
        <v>66</v>
      </c>
      <c r="B30" s="19">
        <f t="shared" si="0"/>
        <v>6939</v>
      </c>
      <c r="C30" s="71">
        <f t="shared" si="1"/>
        <v>100</v>
      </c>
      <c r="D30" s="19">
        <v>356</v>
      </c>
      <c r="E30" s="52">
        <f t="shared" si="2"/>
        <v>5.13042225104482</v>
      </c>
      <c r="F30" s="19">
        <v>122</v>
      </c>
      <c r="G30" s="52">
        <f t="shared" si="3"/>
        <v>1.75817841187491</v>
      </c>
      <c r="H30" s="82">
        <v>6461</v>
      </c>
      <c r="I30" s="52">
        <f t="shared" si="4"/>
        <v>93.11139933708027</v>
      </c>
    </row>
    <row r="31" spans="1:9" ht="15" customHeight="1">
      <c r="A31" s="18" t="s">
        <v>67</v>
      </c>
      <c r="B31" s="19">
        <f t="shared" si="0"/>
        <v>875</v>
      </c>
      <c r="C31" s="71">
        <f t="shared" si="1"/>
        <v>100</v>
      </c>
      <c r="D31" s="19">
        <v>158</v>
      </c>
      <c r="E31" s="52">
        <f t="shared" si="2"/>
        <v>18.057142857142857</v>
      </c>
      <c r="F31" s="19">
        <v>72</v>
      </c>
      <c r="G31" s="52">
        <f t="shared" si="3"/>
        <v>8.228571428571428</v>
      </c>
      <c r="H31" s="82">
        <v>645</v>
      </c>
      <c r="I31" s="52">
        <f t="shared" si="4"/>
        <v>73.71428571428571</v>
      </c>
    </row>
    <row r="32" spans="1:9" ht="15" customHeight="1">
      <c r="A32" s="18" t="s">
        <v>68</v>
      </c>
      <c r="B32" s="19">
        <f t="shared" si="0"/>
        <v>13394</v>
      </c>
      <c r="C32" s="71">
        <f t="shared" si="1"/>
        <v>100</v>
      </c>
      <c r="D32" s="19">
        <v>1720</v>
      </c>
      <c r="E32" s="52">
        <f t="shared" si="2"/>
        <v>12.841570852620576</v>
      </c>
      <c r="F32" s="19">
        <v>844</v>
      </c>
      <c r="G32" s="52">
        <f t="shared" si="3"/>
        <v>6.301328953262655</v>
      </c>
      <c r="H32" s="82">
        <v>10830</v>
      </c>
      <c r="I32" s="52">
        <f t="shared" si="4"/>
        <v>80.85710019411677</v>
      </c>
    </row>
    <row r="33" spans="1:9" ht="15" customHeight="1">
      <c r="A33" s="18" t="s">
        <v>69</v>
      </c>
      <c r="B33" s="19">
        <f t="shared" si="0"/>
        <v>2464</v>
      </c>
      <c r="C33" s="71">
        <f t="shared" si="1"/>
        <v>100</v>
      </c>
      <c r="D33" s="19">
        <v>689</v>
      </c>
      <c r="E33" s="52">
        <f t="shared" si="2"/>
        <v>27.962662337662337</v>
      </c>
      <c r="F33" s="19">
        <v>174</v>
      </c>
      <c r="G33" s="52">
        <f t="shared" si="3"/>
        <v>7.061688311688312</v>
      </c>
      <c r="H33" s="82">
        <v>1601</v>
      </c>
      <c r="I33" s="52">
        <f t="shared" si="4"/>
        <v>64.97564935064936</v>
      </c>
    </row>
    <row r="34" spans="1:9" ht="15" customHeight="1">
      <c r="A34" s="18" t="s">
        <v>70</v>
      </c>
      <c r="B34" s="19">
        <f t="shared" si="0"/>
        <v>2070</v>
      </c>
      <c r="C34" s="71">
        <f t="shared" si="1"/>
        <v>100</v>
      </c>
      <c r="D34" s="19">
        <v>346</v>
      </c>
      <c r="E34" s="52">
        <f t="shared" si="2"/>
        <v>16.714975845410628</v>
      </c>
      <c r="F34" s="19">
        <v>188</v>
      </c>
      <c r="G34" s="52">
        <f t="shared" si="3"/>
        <v>9.082125603864734</v>
      </c>
      <c r="H34" s="82">
        <v>1536</v>
      </c>
      <c r="I34" s="52">
        <f t="shared" si="4"/>
        <v>74.20289855072464</v>
      </c>
    </row>
    <row r="35" spans="1:9" ht="22.5" customHeight="1">
      <c r="A35" s="18" t="s">
        <v>71</v>
      </c>
      <c r="B35" s="19">
        <f t="shared" si="0"/>
        <v>11631</v>
      </c>
      <c r="C35" s="71">
        <f t="shared" si="1"/>
        <v>100</v>
      </c>
      <c r="D35" s="19">
        <v>1086</v>
      </c>
      <c r="E35" s="52">
        <f t="shared" si="2"/>
        <v>9.337116327057004</v>
      </c>
      <c r="F35" s="19">
        <v>183</v>
      </c>
      <c r="G35" s="52">
        <f t="shared" si="3"/>
        <v>1.57338148052618</v>
      </c>
      <c r="H35" s="82">
        <v>10362</v>
      </c>
      <c r="I35" s="52">
        <f t="shared" si="4"/>
        <v>89.08950219241682</v>
      </c>
    </row>
    <row r="36" spans="1:9" ht="15" customHeight="1">
      <c r="A36" s="18" t="s">
        <v>72</v>
      </c>
      <c r="B36" s="19">
        <f t="shared" si="0"/>
        <v>1051</v>
      </c>
      <c r="C36" s="71">
        <f t="shared" si="1"/>
        <v>100</v>
      </c>
      <c r="D36" s="19">
        <v>198</v>
      </c>
      <c r="E36" s="52">
        <f t="shared" si="2"/>
        <v>18.83920076117983</v>
      </c>
      <c r="F36" s="19">
        <v>73</v>
      </c>
      <c r="G36" s="52">
        <f t="shared" si="3"/>
        <v>6.945765937202664</v>
      </c>
      <c r="H36" s="82">
        <v>780</v>
      </c>
      <c r="I36" s="52">
        <f t="shared" si="4"/>
        <v>74.21503330161751</v>
      </c>
    </row>
    <row r="37" spans="1:9" ht="15" customHeight="1">
      <c r="A37" s="18" t="s">
        <v>73</v>
      </c>
      <c r="B37" s="19">
        <f t="shared" si="0"/>
        <v>2626</v>
      </c>
      <c r="C37" s="71">
        <f t="shared" si="1"/>
        <v>100</v>
      </c>
      <c r="D37" s="19">
        <v>396</v>
      </c>
      <c r="E37" s="52">
        <f t="shared" si="2"/>
        <v>15.07996953541508</v>
      </c>
      <c r="F37" s="19">
        <v>215</v>
      </c>
      <c r="G37" s="52">
        <f t="shared" si="3"/>
        <v>8.187357197258187</v>
      </c>
      <c r="H37" s="82">
        <v>2015</v>
      </c>
      <c r="I37" s="52">
        <f t="shared" si="4"/>
        <v>76.73267326732673</v>
      </c>
    </row>
    <row r="38" spans="1:9" ht="15" customHeight="1">
      <c r="A38" s="18" t="s">
        <v>74</v>
      </c>
      <c r="B38" s="19">
        <f t="shared" si="0"/>
        <v>1981</v>
      </c>
      <c r="C38" s="71">
        <f t="shared" si="1"/>
        <v>100</v>
      </c>
      <c r="D38" s="19">
        <v>192</v>
      </c>
      <c r="E38" s="52">
        <f t="shared" si="2"/>
        <v>9.692074709742554</v>
      </c>
      <c r="F38" s="19">
        <v>80</v>
      </c>
      <c r="G38" s="52">
        <f t="shared" si="3"/>
        <v>4.038364462392731</v>
      </c>
      <c r="H38" s="82">
        <v>1709</v>
      </c>
      <c r="I38" s="52">
        <f t="shared" si="4"/>
        <v>86.26956082786471</v>
      </c>
    </row>
    <row r="39" spans="1:9" ht="15" customHeight="1">
      <c r="A39" s="18" t="s">
        <v>75</v>
      </c>
      <c r="B39" s="19">
        <f t="shared" si="0"/>
        <v>662</v>
      </c>
      <c r="C39" s="71">
        <f t="shared" si="1"/>
        <v>100</v>
      </c>
      <c r="D39" s="19">
        <v>73</v>
      </c>
      <c r="E39" s="52">
        <f t="shared" si="2"/>
        <v>11.027190332326283</v>
      </c>
      <c r="F39" s="19">
        <v>30</v>
      </c>
      <c r="G39" s="52">
        <f t="shared" si="3"/>
        <v>4.531722054380665</v>
      </c>
      <c r="H39" s="82">
        <v>559</v>
      </c>
      <c r="I39" s="52">
        <f t="shared" si="4"/>
        <v>84.44108761329305</v>
      </c>
    </row>
    <row r="40" spans="1:9" ht="15" customHeight="1">
      <c r="A40" s="53" t="s">
        <v>76</v>
      </c>
      <c r="B40" s="54">
        <f t="shared" si="0"/>
        <v>1342</v>
      </c>
      <c r="C40" s="73">
        <f t="shared" si="1"/>
        <v>100</v>
      </c>
      <c r="D40" s="54">
        <v>314</v>
      </c>
      <c r="E40" s="55">
        <f t="shared" si="2"/>
        <v>23.39791356184799</v>
      </c>
      <c r="F40" s="54">
        <v>89</v>
      </c>
      <c r="G40" s="55">
        <f t="shared" si="3"/>
        <v>6.631892697466468</v>
      </c>
      <c r="H40" s="83">
        <v>939</v>
      </c>
      <c r="I40" s="55">
        <f t="shared" si="4"/>
        <v>69.97019374068554</v>
      </c>
    </row>
    <row r="41" spans="1:9" ht="15" customHeight="1">
      <c r="A41" s="18"/>
      <c r="B41" s="84"/>
      <c r="C41" s="89"/>
      <c r="D41" s="84"/>
      <c r="E41" s="18"/>
      <c r="F41" s="84"/>
      <c r="G41" s="85"/>
      <c r="H41" s="18"/>
      <c r="I41" s="56" t="s">
        <v>77</v>
      </c>
    </row>
    <row r="42" spans="1:9" s="14" customFormat="1" ht="15" customHeight="1">
      <c r="A42" s="86"/>
      <c r="B42" s="87"/>
      <c r="C42" s="97"/>
      <c r="D42" s="87"/>
      <c r="E42" s="88"/>
      <c r="F42" s="87"/>
      <c r="G42" s="88"/>
      <c r="H42" s="18"/>
      <c r="I42" s="18"/>
    </row>
    <row r="43" spans="1:9" ht="15" customHeight="1">
      <c r="A43" s="15"/>
      <c r="B43" s="39"/>
      <c r="C43" s="89"/>
      <c r="D43" s="39"/>
      <c r="E43" s="25"/>
      <c r="F43" s="39"/>
      <c r="G43" s="25"/>
      <c r="H43" s="18"/>
      <c r="I43" s="18"/>
    </row>
    <row r="44" spans="1:9" ht="15" customHeight="1">
      <c r="A44" s="15"/>
      <c r="B44" s="39"/>
      <c r="C44" s="89"/>
      <c r="D44" s="39"/>
      <c r="E44" s="25"/>
      <c r="F44" s="39"/>
      <c r="G44" s="25"/>
      <c r="H44" s="18"/>
      <c r="I44" s="18"/>
    </row>
    <row r="45" spans="1:9" ht="15" customHeight="1">
      <c r="A45" s="18"/>
      <c r="B45" s="18"/>
      <c r="C45" s="89"/>
      <c r="D45" s="18"/>
      <c r="E45" s="18"/>
      <c r="F45" s="18"/>
      <c r="G45" s="18"/>
      <c r="H45" s="84"/>
      <c r="I45" s="90"/>
    </row>
    <row r="46" ht="15" customHeight="1">
      <c r="C46" s="98"/>
    </row>
    <row r="47" ht="15" customHeight="1">
      <c r="C47" s="98"/>
    </row>
  </sheetData>
  <mergeCells count="5">
    <mergeCell ref="B3:C3"/>
    <mergeCell ref="D3:E3"/>
    <mergeCell ref="A1:I1"/>
    <mergeCell ref="H3:I3"/>
    <mergeCell ref="F3:G3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2004.&amp;R&amp;9&amp;P+8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45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19.33203125" style="0" customWidth="1"/>
    <col min="2" max="2" width="10.5" style="0" customWidth="1"/>
    <col min="3" max="3" width="11.66015625" style="0" customWidth="1"/>
    <col min="4" max="4" width="10.5" style="0" customWidth="1"/>
    <col min="5" max="5" width="11.66015625" style="0" customWidth="1"/>
    <col min="6" max="6" width="10.5" style="0" customWidth="1"/>
    <col min="7" max="7" width="11.66015625" style="0" customWidth="1"/>
    <col min="8" max="8" width="10.5" style="24" customWidth="1"/>
    <col min="9" max="9" width="11.66015625" style="91" customWidth="1"/>
  </cols>
  <sheetData>
    <row r="1" spans="1:9" s="2" customFormat="1" ht="39.75" customHeight="1">
      <c r="A1" s="240" t="s">
        <v>146</v>
      </c>
      <c r="B1" s="240"/>
      <c r="C1" s="240"/>
      <c r="D1" s="240"/>
      <c r="E1" s="240"/>
      <c r="F1" s="240"/>
      <c r="G1" s="240"/>
      <c r="H1" s="240"/>
      <c r="I1" s="240"/>
    </row>
    <row r="2" spans="1:9" s="33" customFormat="1" ht="18" customHeight="1">
      <c r="A2" s="231" t="s">
        <v>173</v>
      </c>
      <c r="B2" s="18"/>
      <c r="C2" s="18"/>
      <c r="D2" s="18"/>
      <c r="E2" s="18"/>
      <c r="F2" s="18"/>
      <c r="G2" s="18"/>
      <c r="H2" s="80"/>
      <c r="I2" s="92" t="s">
        <v>78</v>
      </c>
    </row>
    <row r="3" spans="1:9" s="6" customFormat="1" ht="36" customHeight="1">
      <c r="A3" s="3"/>
      <c r="B3" s="232" t="s">
        <v>0</v>
      </c>
      <c r="C3" s="232"/>
      <c r="D3" s="232" t="s">
        <v>40</v>
      </c>
      <c r="E3" s="232"/>
      <c r="F3" s="232" t="s">
        <v>3</v>
      </c>
      <c r="G3" s="232"/>
      <c r="H3" s="232" t="s">
        <v>41</v>
      </c>
      <c r="I3" s="232"/>
    </row>
    <row r="4" spans="1:9" s="11" customFormat="1" ht="19.5" customHeight="1">
      <c r="A4" s="62"/>
      <c r="B4" s="63" t="s">
        <v>90</v>
      </c>
      <c r="C4" s="64" t="s">
        <v>5</v>
      </c>
      <c r="D4" s="65" t="s">
        <v>90</v>
      </c>
      <c r="E4" s="64" t="s">
        <v>5</v>
      </c>
      <c r="F4" s="65" t="s">
        <v>90</v>
      </c>
      <c r="G4" s="64" t="s">
        <v>5</v>
      </c>
      <c r="H4" s="65" t="s">
        <v>90</v>
      </c>
      <c r="I4" s="64" t="s">
        <v>5</v>
      </c>
    </row>
    <row r="5" spans="1:9" ht="15" customHeight="1">
      <c r="A5" s="18" t="s">
        <v>79</v>
      </c>
      <c r="B5" s="93">
        <f aca="true" t="shared" si="0" ref="B5:B18">D5+F5+H5</f>
        <v>2851</v>
      </c>
      <c r="C5" s="99">
        <f aca="true" t="shared" si="1" ref="C5:C18">B5/$B5*100</f>
        <v>100</v>
      </c>
      <c r="D5" s="93">
        <v>393</v>
      </c>
      <c r="E5" s="94">
        <f aca="true" t="shared" si="2" ref="E5:E18">D5/$B5*100</f>
        <v>13.78463696948439</v>
      </c>
      <c r="F5" s="93">
        <v>168</v>
      </c>
      <c r="G5" s="94">
        <f aca="true" t="shared" si="3" ref="G5:G18">F5/$B5*100</f>
        <v>5.892669238863556</v>
      </c>
      <c r="H5" s="95">
        <v>2290</v>
      </c>
      <c r="I5" s="94">
        <f aca="true" t="shared" si="4" ref="I5:I18">H5/$B5*100</f>
        <v>80.32269379165206</v>
      </c>
    </row>
    <row r="6" spans="1:9" ht="15" customHeight="1">
      <c r="A6" s="15" t="s">
        <v>80</v>
      </c>
      <c r="B6" s="19">
        <f t="shared" si="0"/>
        <v>494</v>
      </c>
      <c r="C6" s="71">
        <f t="shared" si="1"/>
        <v>100</v>
      </c>
      <c r="D6" s="19">
        <v>63</v>
      </c>
      <c r="E6" s="52">
        <f t="shared" si="2"/>
        <v>12.753036437246964</v>
      </c>
      <c r="F6" s="19">
        <v>25</v>
      </c>
      <c r="G6" s="52">
        <f t="shared" si="3"/>
        <v>5.060728744939271</v>
      </c>
      <c r="H6" s="82">
        <v>406</v>
      </c>
      <c r="I6" s="52">
        <f t="shared" si="4"/>
        <v>82.18623481781377</v>
      </c>
    </row>
    <row r="7" spans="1:9" ht="15" customHeight="1">
      <c r="A7" s="15" t="s">
        <v>28</v>
      </c>
      <c r="B7" s="19">
        <f t="shared" si="0"/>
        <v>2036</v>
      </c>
      <c r="C7" s="71">
        <f t="shared" si="1"/>
        <v>100</v>
      </c>
      <c r="D7" s="19">
        <v>264</v>
      </c>
      <c r="E7" s="52">
        <f t="shared" si="2"/>
        <v>12.966601178781925</v>
      </c>
      <c r="F7" s="19">
        <v>67</v>
      </c>
      <c r="G7" s="52">
        <f t="shared" si="3"/>
        <v>3.2907662082514735</v>
      </c>
      <c r="H7" s="82">
        <v>1705</v>
      </c>
      <c r="I7" s="52">
        <f t="shared" si="4"/>
        <v>83.7426326129666</v>
      </c>
    </row>
    <row r="8" spans="1:9" ht="15" customHeight="1">
      <c r="A8" s="15" t="s">
        <v>81</v>
      </c>
      <c r="B8" s="19">
        <f t="shared" si="0"/>
        <v>1109</v>
      </c>
      <c r="C8" s="71">
        <f t="shared" si="1"/>
        <v>100</v>
      </c>
      <c r="D8" s="19">
        <v>128</v>
      </c>
      <c r="E8" s="52">
        <f t="shared" si="2"/>
        <v>11.541929666366094</v>
      </c>
      <c r="F8" s="19">
        <v>62</v>
      </c>
      <c r="G8" s="52">
        <f t="shared" si="3"/>
        <v>5.5906221821460775</v>
      </c>
      <c r="H8" s="82">
        <v>919</v>
      </c>
      <c r="I8" s="52">
        <f t="shared" si="4"/>
        <v>82.86744815148782</v>
      </c>
    </row>
    <row r="9" spans="1:9" ht="15" customHeight="1">
      <c r="A9" s="15" t="s">
        <v>82</v>
      </c>
      <c r="B9" s="19">
        <f t="shared" si="0"/>
        <v>3527</v>
      </c>
      <c r="C9" s="71">
        <f t="shared" si="1"/>
        <v>100</v>
      </c>
      <c r="D9" s="19">
        <v>533</v>
      </c>
      <c r="E9" s="52">
        <f t="shared" si="2"/>
        <v>15.111993195350157</v>
      </c>
      <c r="F9" s="19">
        <v>663</v>
      </c>
      <c r="G9" s="52">
        <f t="shared" si="3"/>
        <v>18.79784519421605</v>
      </c>
      <c r="H9" s="82">
        <v>2331</v>
      </c>
      <c r="I9" s="52">
        <f t="shared" si="4"/>
        <v>66.0901616104338</v>
      </c>
    </row>
    <row r="10" spans="1:9" ht="15" customHeight="1">
      <c r="A10" s="18" t="s">
        <v>83</v>
      </c>
      <c r="B10" s="19">
        <f t="shared" si="0"/>
        <v>17955</v>
      </c>
      <c r="C10" s="71">
        <f t="shared" si="1"/>
        <v>100</v>
      </c>
      <c r="D10" s="19">
        <v>487</v>
      </c>
      <c r="E10" s="52">
        <f t="shared" si="2"/>
        <v>2.712336396546923</v>
      </c>
      <c r="F10" s="19">
        <v>206</v>
      </c>
      <c r="G10" s="52">
        <f t="shared" si="3"/>
        <v>1.1473127262600948</v>
      </c>
      <c r="H10" s="82">
        <v>17262</v>
      </c>
      <c r="I10" s="52">
        <f t="shared" si="4"/>
        <v>96.14035087719299</v>
      </c>
    </row>
    <row r="11" spans="1:9" ht="22.5" customHeight="1">
      <c r="A11" s="18" t="s">
        <v>84</v>
      </c>
      <c r="B11" s="19">
        <f t="shared" si="0"/>
        <v>3600</v>
      </c>
      <c r="C11" s="71">
        <f t="shared" si="1"/>
        <v>100</v>
      </c>
      <c r="D11" s="19">
        <v>605</v>
      </c>
      <c r="E11" s="52">
        <f t="shared" si="2"/>
        <v>16.805555555555557</v>
      </c>
      <c r="F11" s="19">
        <v>846</v>
      </c>
      <c r="G11" s="52">
        <f t="shared" si="3"/>
        <v>23.5</v>
      </c>
      <c r="H11" s="82">
        <v>2149</v>
      </c>
      <c r="I11" s="52">
        <f t="shared" si="4"/>
        <v>59.69444444444445</v>
      </c>
    </row>
    <row r="12" spans="1:9" ht="15" customHeight="1">
      <c r="A12" s="18" t="s">
        <v>85</v>
      </c>
      <c r="B12" s="19">
        <f t="shared" si="0"/>
        <v>2059</v>
      </c>
      <c r="C12" s="71">
        <f t="shared" si="1"/>
        <v>100</v>
      </c>
      <c r="D12" s="19">
        <v>259</v>
      </c>
      <c r="E12" s="52">
        <f t="shared" si="2"/>
        <v>12.578921806702285</v>
      </c>
      <c r="F12" s="19">
        <v>115</v>
      </c>
      <c r="G12" s="52">
        <f t="shared" si="3"/>
        <v>5.5852355512384655</v>
      </c>
      <c r="H12" s="82">
        <v>1685</v>
      </c>
      <c r="I12" s="52">
        <f t="shared" si="4"/>
        <v>81.83584264205925</v>
      </c>
    </row>
    <row r="13" spans="1:9" ht="15" customHeight="1">
      <c r="A13" s="18" t="s">
        <v>86</v>
      </c>
      <c r="B13" s="19">
        <f t="shared" si="0"/>
        <v>6345</v>
      </c>
      <c r="C13" s="71">
        <f t="shared" si="1"/>
        <v>100</v>
      </c>
      <c r="D13" s="19">
        <v>612</v>
      </c>
      <c r="E13" s="52">
        <f t="shared" si="2"/>
        <v>9.645390070921986</v>
      </c>
      <c r="F13" s="19">
        <v>2419</v>
      </c>
      <c r="G13" s="52">
        <f t="shared" si="3"/>
        <v>38.124507486209616</v>
      </c>
      <c r="H13" s="82">
        <v>3314</v>
      </c>
      <c r="I13" s="52">
        <f t="shared" si="4"/>
        <v>52.2301024428684</v>
      </c>
    </row>
    <row r="14" spans="1:9" ht="15" customHeight="1">
      <c r="A14" s="18" t="s">
        <v>87</v>
      </c>
      <c r="B14" s="19">
        <f t="shared" si="0"/>
        <v>3001</v>
      </c>
      <c r="C14" s="71">
        <f t="shared" si="1"/>
        <v>100</v>
      </c>
      <c r="D14" s="19">
        <v>270</v>
      </c>
      <c r="E14" s="52">
        <f t="shared" si="2"/>
        <v>8.997000999666778</v>
      </c>
      <c r="F14" s="19">
        <v>84</v>
      </c>
      <c r="G14" s="52">
        <f t="shared" si="3"/>
        <v>2.7990669776741086</v>
      </c>
      <c r="H14" s="82">
        <v>2647</v>
      </c>
      <c r="I14" s="52">
        <f t="shared" si="4"/>
        <v>88.20393202265912</v>
      </c>
    </row>
    <row r="15" spans="1:9" ht="15" customHeight="1">
      <c r="A15" s="18" t="s">
        <v>88</v>
      </c>
      <c r="B15" s="19">
        <f t="shared" si="0"/>
        <v>3953</v>
      </c>
      <c r="C15" s="71">
        <f t="shared" si="1"/>
        <v>100</v>
      </c>
      <c r="D15" s="19">
        <v>460</v>
      </c>
      <c r="E15" s="52">
        <f t="shared" si="2"/>
        <v>11.63673159625601</v>
      </c>
      <c r="F15" s="19">
        <v>139</v>
      </c>
      <c r="G15" s="52">
        <f t="shared" si="3"/>
        <v>3.516316721477359</v>
      </c>
      <c r="H15" s="82">
        <v>3354</v>
      </c>
      <c r="I15" s="52">
        <f t="shared" si="4"/>
        <v>84.84695168226663</v>
      </c>
    </row>
    <row r="16" spans="1:9" ht="15" customHeight="1">
      <c r="A16" s="18" t="s">
        <v>89</v>
      </c>
      <c r="B16" s="19">
        <f t="shared" si="0"/>
        <v>2009</v>
      </c>
      <c r="C16" s="71">
        <f t="shared" si="1"/>
        <v>100</v>
      </c>
      <c r="D16" s="19">
        <v>240</v>
      </c>
      <c r="E16" s="52">
        <f t="shared" si="2"/>
        <v>11.946241911398706</v>
      </c>
      <c r="F16" s="19">
        <v>84</v>
      </c>
      <c r="G16" s="52">
        <f t="shared" si="3"/>
        <v>4.181184668989547</v>
      </c>
      <c r="H16" s="82">
        <v>1685</v>
      </c>
      <c r="I16" s="52">
        <f t="shared" si="4"/>
        <v>83.87257341961175</v>
      </c>
    </row>
    <row r="17" spans="1:9" ht="22.5" customHeight="1">
      <c r="A17" s="18" t="s">
        <v>37</v>
      </c>
      <c r="B17" s="19">
        <f t="shared" si="0"/>
        <v>666</v>
      </c>
      <c r="C17" s="71">
        <f t="shared" si="1"/>
        <v>100</v>
      </c>
      <c r="D17" s="19">
        <v>64</v>
      </c>
      <c r="E17" s="52">
        <f t="shared" si="2"/>
        <v>9.60960960960961</v>
      </c>
      <c r="F17" s="19">
        <v>11</v>
      </c>
      <c r="G17" s="52">
        <f t="shared" si="3"/>
        <v>1.6516516516516515</v>
      </c>
      <c r="H17" s="82">
        <v>591</v>
      </c>
      <c r="I17" s="52">
        <f t="shared" si="4"/>
        <v>88.73873873873875</v>
      </c>
    </row>
    <row r="18" spans="1:9" ht="15" customHeight="1">
      <c r="A18" s="21" t="s">
        <v>38</v>
      </c>
      <c r="B18" s="22">
        <f t="shared" si="0"/>
        <v>935</v>
      </c>
      <c r="C18" s="78">
        <f t="shared" si="1"/>
        <v>100</v>
      </c>
      <c r="D18" s="22">
        <v>81</v>
      </c>
      <c r="E18" s="23">
        <f t="shared" si="2"/>
        <v>8.663101604278074</v>
      </c>
      <c r="F18" s="22">
        <v>31</v>
      </c>
      <c r="G18" s="23">
        <f t="shared" si="3"/>
        <v>3.3155080213903747</v>
      </c>
      <c r="H18" s="96">
        <v>823</v>
      </c>
      <c r="I18" s="23">
        <f t="shared" si="4"/>
        <v>88.02139037433156</v>
      </c>
    </row>
    <row r="19" spans="1:9" s="20" customFormat="1" ht="15" customHeight="1">
      <c r="A19" s="18"/>
      <c r="B19" s="39"/>
      <c r="C19" s="25"/>
      <c r="D19" s="39"/>
      <c r="E19" s="25"/>
      <c r="F19" s="39"/>
      <c r="G19" s="25"/>
      <c r="H19" s="24"/>
      <c r="I19" s="25"/>
    </row>
    <row r="20" spans="2:9" ht="15" customHeight="1">
      <c r="B20" s="39"/>
      <c r="C20" s="25"/>
      <c r="D20" s="39"/>
      <c r="E20" s="25"/>
      <c r="F20" s="39"/>
      <c r="G20" s="25"/>
      <c r="H20"/>
      <c r="I20" s="25"/>
    </row>
    <row r="21" spans="2:9" ht="15" customHeight="1">
      <c r="B21" s="39"/>
      <c r="C21" s="25"/>
      <c r="D21" s="39"/>
      <c r="E21" s="25"/>
      <c r="F21" s="39"/>
      <c r="G21" s="25"/>
      <c r="H21"/>
      <c r="I21" s="25"/>
    </row>
    <row r="22" spans="2:9" ht="15" customHeight="1">
      <c r="B22" s="39"/>
      <c r="C22" s="25"/>
      <c r="D22" s="39"/>
      <c r="E22" s="25"/>
      <c r="F22" s="39"/>
      <c r="G22" s="25"/>
      <c r="H22"/>
      <c r="I22" s="25"/>
    </row>
    <row r="23" spans="1:9" ht="15" customHeight="1">
      <c r="A23" s="18"/>
      <c r="B23" s="39"/>
      <c r="C23" s="25"/>
      <c r="D23" s="39"/>
      <c r="E23" s="25"/>
      <c r="F23" s="39"/>
      <c r="G23" s="25"/>
      <c r="H23"/>
      <c r="I23" s="25"/>
    </row>
    <row r="24" spans="1:9" ht="15" customHeight="1">
      <c r="A24" s="18"/>
      <c r="B24" s="39"/>
      <c r="C24" s="25"/>
      <c r="D24" s="39"/>
      <c r="E24" s="25"/>
      <c r="F24" s="39"/>
      <c r="G24" s="25"/>
      <c r="H24"/>
      <c r="I24" s="25"/>
    </row>
    <row r="25" spans="2:9" ht="15" customHeight="1">
      <c r="B25" s="39"/>
      <c r="C25" s="25"/>
      <c r="D25" s="39"/>
      <c r="E25" s="25"/>
      <c r="F25" s="39"/>
      <c r="G25" s="25"/>
      <c r="H25"/>
      <c r="I25" s="25"/>
    </row>
    <row r="26" spans="2:9" ht="15" customHeight="1">
      <c r="B26" s="39"/>
      <c r="C26" s="25"/>
      <c r="D26" s="39"/>
      <c r="E26" s="25"/>
      <c r="F26" s="39"/>
      <c r="G26" s="25"/>
      <c r="H26"/>
      <c r="I26" s="25"/>
    </row>
    <row r="27" spans="2:10" ht="15" customHeight="1">
      <c r="B27" s="39"/>
      <c r="C27" s="25"/>
      <c r="D27" s="39"/>
      <c r="E27" s="25"/>
      <c r="F27" s="39"/>
      <c r="G27" s="25"/>
      <c r="H27"/>
      <c r="I27" s="25"/>
      <c r="J27" s="24"/>
    </row>
    <row r="28" spans="2:10" ht="15" customHeight="1">
      <c r="B28" s="39"/>
      <c r="C28" s="25"/>
      <c r="D28" s="39"/>
      <c r="E28" s="25"/>
      <c r="F28" s="39"/>
      <c r="G28" s="25"/>
      <c r="H28"/>
      <c r="I28" s="25"/>
      <c r="J28" s="24"/>
    </row>
    <row r="29" spans="2:10" ht="15" customHeight="1">
      <c r="B29" s="39"/>
      <c r="C29" s="25"/>
      <c r="D29" s="39"/>
      <c r="E29" s="25"/>
      <c r="F29" s="39"/>
      <c r="G29" s="25"/>
      <c r="H29"/>
      <c r="I29" s="25"/>
      <c r="J29" s="24"/>
    </row>
    <row r="30" spans="2:10" ht="15" customHeight="1">
      <c r="B30" s="39"/>
      <c r="C30" s="25"/>
      <c r="D30" s="39"/>
      <c r="E30" s="25"/>
      <c r="F30" s="39"/>
      <c r="G30" s="25"/>
      <c r="H30"/>
      <c r="I30" s="25"/>
      <c r="J30" s="24"/>
    </row>
    <row r="31" spans="2:10" ht="15" customHeight="1">
      <c r="B31" s="39"/>
      <c r="C31" s="25"/>
      <c r="D31" s="39"/>
      <c r="E31" s="25"/>
      <c r="F31" s="39"/>
      <c r="G31" s="25"/>
      <c r="H31"/>
      <c r="I31" s="25"/>
      <c r="J31" s="24"/>
    </row>
    <row r="32" spans="2:10" ht="15" customHeight="1">
      <c r="B32" s="39"/>
      <c r="C32" s="25"/>
      <c r="D32" s="39"/>
      <c r="E32" s="25"/>
      <c r="F32" s="39"/>
      <c r="G32" s="25"/>
      <c r="H32"/>
      <c r="I32" s="25"/>
      <c r="J32" s="24"/>
    </row>
    <row r="33" spans="2:10" ht="15" customHeight="1">
      <c r="B33" s="39"/>
      <c r="C33" s="25"/>
      <c r="D33" s="39"/>
      <c r="E33" s="25"/>
      <c r="F33" s="39"/>
      <c r="G33" s="25"/>
      <c r="H33"/>
      <c r="I33" s="25"/>
      <c r="J33" s="24"/>
    </row>
    <row r="34" spans="2:10" ht="15" customHeight="1">
      <c r="B34" s="39"/>
      <c r="C34" s="25"/>
      <c r="D34" s="39"/>
      <c r="E34" s="25"/>
      <c r="F34" s="39"/>
      <c r="G34" s="25"/>
      <c r="H34"/>
      <c r="I34" s="25"/>
      <c r="J34" s="24"/>
    </row>
    <row r="35" spans="2:10" ht="15" customHeight="1">
      <c r="B35" s="39"/>
      <c r="C35" s="25"/>
      <c r="D35" s="39"/>
      <c r="E35" s="25"/>
      <c r="F35" s="39"/>
      <c r="G35" s="25"/>
      <c r="H35"/>
      <c r="I35" s="25"/>
      <c r="J35" s="24"/>
    </row>
    <row r="36" spans="2:10" ht="15" customHeight="1">
      <c r="B36" s="39"/>
      <c r="C36" s="25"/>
      <c r="D36" s="39"/>
      <c r="E36" s="25"/>
      <c r="F36" s="39"/>
      <c r="G36" s="25"/>
      <c r="H36"/>
      <c r="I36" s="25"/>
      <c r="J36" s="24"/>
    </row>
    <row r="37" spans="2:10" ht="15" customHeight="1">
      <c r="B37" s="39"/>
      <c r="C37" s="25"/>
      <c r="D37" s="39"/>
      <c r="E37" s="25"/>
      <c r="F37" s="39"/>
      <c r="G37" s="25"/>
      <c r="H37"/>
      <c r="I37" s="25"/>
      <c r="J37" s="24"/>
    </row>
    <row r="38" spans="1:10" ht="15" customHeight="1">
      <c r="A38" s="18"/>
      <c r="B38" s="39"/>
      <c r="C38" s="25"/>
      <c r="D38" s="39"/>
      <c r="E38" s="25"/>
      <c r="F38" s="39"/>
      <c r="G38" s="25"/>
      <c r="H38" s="18"/>
      <c r="I38" s="25"/>
      <c r="J38" s="24"/>
    </row>
    <row r="39" spans="1:10" ht="15" customHeight="1">
      <c r="A39" s="18"/>
      <c r="B39" s="39"/>
      <c r="C39" s="25"/>
      <c r="D39" s="39"/>
      <c r="E39" s="25"/>
      <c r="F39" s="39"/>
      <c r="G39" s="25"/>
      <c r="H39" s="18"/>
      <c r="I39" s="25"/>
      <c r="J39" s="24"/>
    </row>
    <row r="40" spans="1:10" ht="15" customHeight="1">
      <c r="A40" s="18"/>
      <c r="B40" s="39"/>
      <c r="C40" s="25"/>
      <c r="D40" s="39"/>
      <c r="E40" s="25"/>
      <c r="F40" s="39"/>
      <c r="G40" s="25"/>
      <c r="H40" s="18"/>
      <c r="I40" s="25"/>
      <c r="J40" s="24"/>
    </row>
    <row r="41" spans="1:10" ht="15" customHeight="1">
      <c r="A41" s="18"/>
      <c r="B41" s="18"/>
      <c r="C41" s="18"/>
      <c r="D41" s="18"/>
      <c r="E41" s="18"/>
      <c r="F41" s="18"/>
      <c r="G41" s="85"/>
      <c r="H41" s="18"/>
      <c r="I41" s="18"/>
      <c r="J41" s="24"/>
    </row>
    <row r="42" spans="1:10" ht="15" customHeight="1">
      <c r="A42" s="18"/>
      <c r="B42" s="87"/>
      <c r="C42" s="87"/>
      <c r="D42" s="87"/>
      <c r="E42" s="88"/>
      <c r="F42" s="87"/>
      <c r="G42" s="88"/>
      <c r="H42" s="18"/>
      <c r="I42" s="18"/>
      <c r="J42" s="24"/>
    </row>
    <row r="43" spans="2:10" ht="15" customHeight="1">
      <c r="B43" s="39"/>
      <c r="C43" s="89"/>
      <c r="D43" s="39"/>
      <c r="E43" s="25"/>
      <c r="F43" s="39"/>
      <c r="G43" s="25"/>
      <c r="H43" s="18"/>
      <c r="I43" s="18"/>
      <c r="J43" s="24"/>
    </row>
    <row r="44" spans="2:10" ht="15" customHeight="1">
      <c r="B44" s="39"/>
      <c r="C44" s="89"/>
      <c r="D44" s="39"/>
      <c r="E44" s="25"/>
      <c r="F44" s="39"/>
      <c r="G44" s="25"/>
      <c r="H44" s="18"/>
      <c r="I44" s="18"/>
      <c r="J44" s="24"/>
    </row>
    <row r="45" spans="2:9" ht="15" customHeight="1">
      <c r="B45" s="18"/>
      <c r="C45" s="18"/>
      <c r="D45" s="18"/>
      <c r="E45" s="18"/>
      <c r="F45" s="18"/>
      <c r="G45" s="18"/>
      <c r="H45" s="84"/>
      <c r="I45" s="90"/>
    </row>
    <row r="46" ht="15" customHeight="1"/>
    <row r="47" ht="15" customHeight="1"/>
  </sheetData>
  <mergeCells count="5">
    <mergeCell ref="B3:C3"/>
    <mergeCell ref="D3:E3"/>
    <mergeCell ref="A1:I1"/>
    <mergeCell ref="H3:I3"/>
    <mergeCell ref="F3:G3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2004.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23" style="0" customWidth="1"/>
    <col min="2" max="5" width="13.33203125" style="0" customWidth="1"/>
    <col min="6" max="6" width="8.5" style="0" bestFit="1" customWidth="1"/>
    <col min="7" max="7" width="10.33203125" style="0" bestFit="1" customWidth="1"/>
    <col min="8" max="8" width="7.5" style="0" bestFit="1" customWidth="1"/>
  </cols>
  <sheetData>
    <row r="1" spans="1:9" ht="79.5" customHeight="1">
      <c r="A1" s="242" t="s">
        <v>145</v>
      </c>
      <c r="B1" s="242"/>
      <c r="C1" s="242"/>
      <c r="D1" s="242"/>
      <c r="E1" s="2"/>
      <c r="F1" s="49"/>
      <c r="G1" s="48"/>
      <c r="H1" s="48"/>
      <c r="I1" s="24"/>
    </row>
    <row r="2" spans="1:5" s="6" customFormat="1" ht="36" customHeight="1">
      <c r="A2" s="231" t="s">
        <v>173</v>
      </c>
      <c r="B2" s="241" t="s">
        <v>91</v>
      </c>
      <c r="C2" s="241"/>
      <c r="D2" s="241"/>
      <c r="E2" s="5"/>
    </row>
    <row r="3" spans="1:5" s="11" customFormat="1" ht="19.5" customHeight="1">
      <c r="A3" s="7"/>
      <c r="B3" s="101" t="s">
        <v>0</v>
      </c>
      <c r="C3" s="8" t="s">
        <v>1</v>
      </c>
      <c r="D3" s="102" t="s">
        <v>2</v>
      </c>
      <c r="E3" s="10"/>
    </row>
    <row r="4" spans="1:5" s="14" customFormat="1" ht="15" customHeight="1">
      <c r="A4" s="12" t="s">
        <v>6</v>
      </c>
      <c r="B4" s="189">
        <v>15.347187544014648</v>
      </c>
      <c r="C4" s="94">
        <v>14.836665732499672</v>
      </c>
      <c r="D4" s="189">
        <v>15.851346407723751</v>
      </c>
      <c r="E4"/>
    </row>
    <row r="5" spans="1:4" ht="15" customHeight="1">
      <c r="A5" s="38" t="s">
        <v>40</v>
      </c>
      <c r="B5" s="104">
        <v>15.886726694566958</v>
      </c>
      <c r="C5" s="104">
        <v>15.67973620103556</v>
      </c>
      <c r="D5" s="104">
        <v>16.099676005336384</v>
      </c>
    </row>
    <row r="6" spans="1:4" ht="15" customHeight="1">
      <c r="A6" s="38" t="s">
        <v>3</v>
      </c>
      <c r="B6" s="104">
        <v>12.23830679020763</v>
      </c>
      <c r="C6" s="104">
        <v>12.046768815161876</v>
      </c>
      <c r="D6" s="104">
        <v>12.437738060357455</v>
      </c>
    </row>
    <row r="7" spans="1:4" ht="15" customHeight="1">
      <c r="A7" s="21" t="s">
        <v>41</v>
      </c>
      <c r="B7" s="190">
        <v>15.701900039003732</v>
      </c>
      <c r="C7" s="190">
        <v>15.07944052145573</v>
      </c>
      <c r="D7" s="190">
        <v>16.305679348422647</v>
      </c>
    </row>
    <row r="8" spans="6:9" ht="15" customHeight="1">
      <c r="F8" s="49"/>
      <c r="G8" s="48"/>
      <c r="H8" s="48"/>
      <c r="I8" s="24"/>
    </row>
    <row r="9" spans="6:9" ht="15" customHeight="1">
      <c r="F9" s="49"/>
      <c r="G9" s="48"/>
      <c r="H9" s="48"/>
      <c r="I9" s="24"/>
    </row>
    <row r="10" spans="6:9" ht="15" customHeight="1">
      <c r="F10" s="49"/>
      <c r="G10" s="48"/>
      <c r="H10" s="48"/>
      <c r="I10" s="24"/>
    </row>
    <row r="11" spans="6:9" ht="15" customHeight="1">
      <c r="F11" s="47"/>
      <c r="G11" s="48"/>
      <c r="H11" s="48"/>
      <c r="I11" s="24"/>
    </row>
    <row r="12" spans="6:9" ht="15" customHeight="1">
      <c r="F12" s="47"/>
      <c r="G12" s="48"/>
      <c r="H12" s="48"/>
      <c r="I12" s="24"/>
    </row>
    <row r="13" spans="6:9" ht="15" customHeight="1">
      <c r="F13" s="47"/>
      <c r="G13" s="48"/>
      <c r="H13" s="48"/>
      <c r="I13" s="24"/>
    </row>
    <row r="14" spans="6:9" ht="15" customHeight="1">
      <c r="F14" s="49"/>
      <c r="G14" s="48"/>
      <c r="H14" s="48"/>
      <c r="I14" s="24"/>
    </row>
    <row r="15" spans="6:8" ht="15" customHeight="1">
      <c r="F15" s="50"/>
      <c r="G15" s="48"/>
      <c r="H15" s="48"/>
    </row>
    <row r="16" ht="15" customHeight="1"/>
    <row r="17" ht="15" customHeight="1"/>
  </sheetData>
  <mergeCells count="2">
    <mergeCell ref="B2:D2"/>
    <mergeCell ref="A1:D1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2004.&amp;R&amp;9&amp;P+8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36.83203125" style="0" customWidth="1"/>
    <col min="2" max="4" width="14.83203125" style="0" customWidth="1"/>
    <col min="5" max="5" width="10.83203125" style="0" customWidth="1"/>
  </cols>
  <sheetData>
    <row r="1" spans="1:4" s="2" customFormat="1" ht="79.5" customHeight="1">
      <c r="A1" s="243" t="s">
        <v>144</v>
      </c>
      <c r="B1" s="244"/>
      <c r="C1" s="244"/>
      <c r="D1" s="244"/>
    </row>
    <row r="2" spans="1:5" s="6" customFormat="1" ht="36" customHeight="1">
      <c r="A2" s="231" t="s">
        <v>173</v>
      </c>
      <c r="B2" s="241" t="s">
        <v>92</v>
      </c>
      <c r="C2" s="241"/>
      <c r="D2" s="241"/>
      <c r="E2" s="5"/>
    </row>
    <row r="3" spans="1:5" s="6" customFormat="1" ht="19.5" customHeight="1">
      <c r="A3" s="100"/>
      <c r="B3" s="107" t="s">
        <v>0</v>
      </c>
      <c r="C3" s="107" t="s">
        <v>1</v>
      </c>
      <c r="D3" s="107" t="s">
        <v>2</v>
      </c>
      <c r="E3" s="5"/>
    </row>
    <row r="4" spans="1:5" s="14" customFormat="1" ht="15" customHeight="1">
      <c r="A4" s="12" t="s">
        <v>6</v>
      </c>
      <c r="B4" s="159">
        <v>15.347187544014648</v>
      </c>
      <c r="C4" s="159">
        <v>14.836665732499672</v>
      </c>
      <c r="D4" s="159">
        <v>15.851346407723751</v>
      </c>
      <c r="E4"/>
    </row>
    <row r="5" spans="1:4" ht="15" customHeight="1">
      <c r="A5" s="15" t="s">
        <v>93</v>
      </c>
      <c r="B5" s="108">
        <v>17.438429236182046</v>
      </c>
      <c r="C5" s="108">
        <v>18.313467750919017</v>
      </c>
      <c r="D5" s="108">
        <v>16.529786003470214</v>
      </c>
    </row>
    <row r="6" spans="1:4" ht="15" customHeight="1">
      <c r="A6" s="15" t="s">
        <v>94</v>
      </c>
      <c r="B6" s="108">
        <v>13.146129108165347</v>
      </c>
      <c r="C6" s="108">
        <v>13.342588307882153</v>
      </c>
      <c r="D6" s="108">
        <v>12.942866262368339</v>
      </c>
    </row>
    <row r="7" spans="1:4" ht="15" customHeight="1">
      <c r="A7" s="15" t="s">
        <v>95</v>
      </c>
      <c r="B7" s="108">
        <v>14.209693657414066</v>
      </c>
      <c r="C7" s="108">
        <v>14.185165132647537</v>
      </c>
      <c r="D7" s="108">
        <v>14.237496164467627</v>
      </c>
    </row>
    <row r="8" spans="1:4" ht="15" customHeight="1">
      <c r="A8" s="15" t="s">
        <v>96</v>
      </c>
      <c r="B8" s="108">
        <v>18.82221690971392</v>
      </c>
      <c r="C8" s="108">
        <v>18.85470606152909</v>
      </c>
      <c r="D8" s="108">
        <v>18.78656192545546</v>
      </c>
    </row>
    <row r="9" spans="1:4" ht="22.5" customHeight="1">
      <c r="A9" s="18" t="s">
        <v>97</v>
      </c>
      <c r="B9" s="108">
        <v>7.7477368373247755</v>
      </c>
      <c r="C9" s="108">
        <v>7.284961966062024</v>
      </c>
      <c r="D9" s="108">
        <v>8.243929983060418</v>
      </c>
    </row>
    <row r="10" spans="1:4" ht="15" customHeight="1">
      <c r="A10" s="18" t="s">
        <v>98</v>
      </c>
      <c r="B10" s="108">
        <v>12.360414630629476</v>
      </c>
      <c r="C10" s="108">
        <v>12.582351604842113</v>
      </c>
      <c r="D10" s="108">
        <v>12.144032400961903</v>
      </c>
    </row>
    <row r="11" spans="1:4" ht="15" customHeight="1">
      <c r="A11" s="18" t="s">
        <v>99</v>
      </c>
      <c r="B11" s="108">
        <v>14.89984923540814</v>
      </c>
      <c r="C11" s="108">
        <v>14.800414722654226</v>
      </c>
      <c r="D11" s="108">
        <v>14.99871145090628</v>
      </c>
    </row>
    <row r="12" spans="1:4" ht="15" customHeight="1">
      <c r="A12" s="18" t="s">
        <v>100</v>
      </c>
      <c r="B12" s="108">
        <v>16.692467601397674</v>
      </c>
      <c r="C12" s="108">
        <v>15.641400671083197</v>
      </c>
      <c r="D12" s="108">
        <v>17.80447842708902</v>
      </c>
    </row>
    <row r="13" spans="1:4" ht="15" customHeight="1">
      <c r="A13" s="18" t="s">
        <v>101</v>
      </c>
      <c r="B13" s="108">
        <v>24.100373731980778</v>
      </c>
      <c r="C13" s="108">
        <v>22.811228216633623</v>
      </c>
      <c r="D13" s="108">
        <v>25.450967530337813</v>
      </c>
    </row>
    <row r="14" spans="1:4" ht="22.5" customHeight="1">
      <c r="A14" s="18" t="s">
        <v>102</v>
      </c>
      <c r="B14" s="108">
        <v>9.161036845383547</v>
      </c>
      <c r="C14" s="108">
        <v>8.701708766716196</v>
      </c>
      <c r="D14" s="108">
        <v>9.65059883203009</v>
      </c>
    </row>
    <row r="15" spans="1:4" ht="15" customHeight="1">
      <c r="A15" s="18" t="s">
        <v>103</v>
      </c>
      <c r="B15" s="108">
        <v>24.20788002253912</v>
      </c>
      <c r="C15" s="108">
        <v>23.193023645815863</v>
      </c>
      <c r="D15" s="108">
        <v>25.293853746074475</v>
      </c>
    </row>
    <row r="16" spans="1:4" ht="15" customHeight="1">
      <c r="A16" s="18" t="s">
        <v>104</v>
      </c>
      <c r="B16" s="108">
        <v>19.336670838548184</v>
      </c>
      <c r="C16" s="108">
        <v>18.753501400560225</v>
      </c>
      <c r="D16" s="108">
        <v>19.91162662247998</v>
      </c>
    </row>
    <row r="17" spans="1:4" ht="15" customHeight="1">
      <c r="A17" s="18" t="s">
        <v>105</v>
      </c>
      <c r="B17" s="108">
        <v>7.348220516399162</v>
      </c>
      <c r="C17" s="108">
        <v>6.4550979068197165</v>
      </c>
      <c r="D17" s="108">
        <v>8.303249097472925</v>
      </c>
    </row>
    <row r="18" spans="1:5" s="20" customFormat="1" ht="15" customHeight="1">
      <c r="A18" s="18" t="s">
        <v>106</v>
      </c>
      <c r="B18" s="108">
        <v>5.58058058058058</v>
      </c>
      <c r="C18" s="108">
        <v>5.42198233562316</v>
      </c>
      <c r="D18" s="108">
        <v>5.745658835546476</v>
      </c>
      <c r="E18"/>
    </row>
    <row r="19" spans="1:4" ht="22.5" customHeight="1">
      <c r="A19" s="18" t="s">
        <v>107</v>
      </c>
      <c r="B19" s="108">
        <v>10.125668676233337</v>
      </c>
      <c r="C19" s="108">
        <v>9.926837379447955</v>
      </c>
      <c r="D19" s="108">
        <v>10.333159812597605</v>
      </c>
    </row>
    <row r="20" spans="1:4" ht="15" customHeight="1">
      <c r="A20" s="18" t="s">
        <v>108</v>
      </c>
      <c r="B20" s="108">
        <v>7.665726655280613</v>
      </c>
      <c r="C20" s="108">
        <v>7.200482545427128</v>
      </c>
      <c r="D20" s="108">
        <v>8.183649487997315</v>
      </c>
    </row>
    <row r="21" spans="1:4" ht="15" customHeight="1">
      <c r="A21" s="18" t="s">
        <v>109</v>
      </c>
      <c r="B21" s="108">
        <v>17.587804156163024</v>
      </c>
      <c r="C21" s="108">
        <v>17.024999774884968</v>
      </c>
      <c r="D21" s="108">
        <v>18.1194182189334</v>
      </c>
    </row>
    <row r="22" spans="1:4" ht="15" customHeight="1">
      <c r="A22" s="18" t="s">
        <v>110</v>
      </c>
      <c r="B22" s="108">
        <v>9.512459371614302</v>
      </c>
      <c r="C22" s="108">
        <v>9.703911821914847</v>
      </c>
      <c r="D22" s="108">
        <v>9.320008689984792</v>
      </c>
    </row>
    <row r="23" spans="1:4" ht="15" customHeight="1">
      <c r="A23" s="18" t="s">
        <v>111</v>
      </c>
      <c r="B23" s="108">
        <v>12.004652966265994</v>
      </c>
      <c r="C23" s="108">
        <v>11.133292383292384</v>
      </c>
      <c r="D23" s="108">
        <v>12.89362368792104</v>
      </c>
    </row>
    <row r="24" spans="1:4" ht="22.5" customHeight="1">
      <c r="A24" s="18" t="s">
        <v>112</v>
      </c>
      <c r="B24" s="108">
        <v>10.765703579528646</v>
      </c>
      <c r="C24" s="108">
        <v>10.2642721565192</v>
      </c>
      <c r="D24" s="108">
        <v>11.280411650097417</v>
      </c>
    </row>
    <row r="25" spans="1:4" ht="15" customHeight="1">
      <c r="A25" s="18" t="s">
        <v>113</v>
      </c>
      <c r="B25" s="108">
        <v>4.739248064185092</v>
      </c>
      <c r="C25" s="108">
        <v>4.17817679558011</v>
      </c>
      <c r="D25" s="108">
        <v>5.398822813070834</v>
      </c>
    </row>
    <row r="26" spans="1:4" ht="15" customHeight="1">
      <c r="A26" s="18" t="s">
        <v>114</v>
      </c>
      <c r="B26" s="108">
        <v>4.109070251846241</v>
      </c>
      <c r="C26" s="108">
        <v>3.995641118779513</v>
      </c>
      <c r="D26" s="108">
        <v>4.2325949367088604</v>
      </c>
    </row>
    <row r="27" spans="1:4" ht="15" customHeight="1">
      <c r="A27" s="18" t="s">
        <v>115</v>
      </c>
      <c r="B27" s="108">
        <v>6.200164971130053</v>
      </c>
      <c r="C27" s="108">
        <v>6.5098468271334795</v>
      </c>
      <c r="D27" s="108">
        <v>5.887230514096186</v>
      </c>
    </row>
    <row r="28" spans="1:4" ht="15" customHeight="1">
      <c r="A28" s="18" t="s">
        <v>116</v>
      </c>
      <c r="B28" s="108">
        <v>5.653051716104985</v>
      </c>
      <c r="C28" s="108">
        <v>5.856386109476162</v>
      </c>
      <c r="D28" s="108">
        <v>5.425846760933903</v>
      </c>
    </row>
    <row r="29" spans="1:4" ht="22.5" customHeight="1">
      <c r="A29" s="18" t="s">
        <v>117</v>
      </c>
      <c r="B29" s="108">
        <v>5.958869268221786</v>
      </c>
      <c r="C29" s="108">
        <v>5.705364745955152</v>
      </c>
      <c r="D29" s="108">
        <v>6.224869694713328</v>
      </c>
    </row>
    <row r="30" spans="1:4" ht="15" customHeight="1">
      <c r="A30" s="18" t="s">
        <v>118</v>
      </c>
      <c r="B30" s="108">
        <v>16.191792472889645</v>
      </c>
      <c r="C30" s="108">
        <v>15.551537070524413</v>
      </c>
      <c r="D30" s="108">
        <v>16.91126665161436</v>
      </c>
    </row>
    <row r="31" spans="1:4" ht="15" customHeight="1">
      <c r="A31" s="18" t="s">
        <v>119</v>
      </c>
      <c r="B31" s="108">
        <v>16.769907532094443</v>
      </c>
      <c r="C31" s="108">
        <v>16.40257705032213</v>
      </c>
      <c r="D31" s="108">
        <v>17.16085989621942</v>
      </c>
    </row>
    <row r="32" spans="1:4" ht="15" customHeight="1">
      <c r="A32" s="18" t="s">
        <v>120</v>
      </c>
      <c r="B32" s="108">
        <v>11.973557948608594</v>
      </c>
      <c r="C32" s="108">
        <v>11.707998602864128</v>
      </c>
      <c r="D32" s="108">
        <v>12.248589205614238</v>
      </c>
    </row>
    <row r="33" spans="1:4" ht="15" customHeight="1">
      <c r="A33" s="18" t="s">
        <v>121</v>
      </c>
      <c r="B33" s="108">
        <v>11.66715751795383</v>
      </c>
      <c r="C33" s="108">
        <v>11.681707819872647</v>
      </c>
      <c r="D33" s="108">
        <v>11.652922194334888</v>
      </c>
    </row>
    <row r="34" spans="1:4" ht="22.5" customHeight="1">
      <c r="A34" s="18" t="s">
        <v>122</v>
      </c>
      <c r="B34" s="108">
        <v>12.456655108028809</v>
      </c>
      <c r="C34" s="108">
        <v>12.055335968379447</v>
      </c>
      <c r="D34" s="108">
        <v>12.927536231884057</v>
      </c>
    </row>
    <row r="35" spans="1:4" ht="15" customHeight="1">
      <c r="A35" s="18" t="s">
        <v>123</v>
      </c>
      <c r="B35" s="108">
        <v>11.44076407234302</v>
      </c>
      <c r="C35" s="108">
        <v>11.162432640492687</v>
      </c>
      <c r="D35" s="108">
        <v>11.752044769694361</v>
      </c>
    </row>
    <row r="36" spans="1:4" ht="15" customHeight="1">
      <c r="A36" s="18" t="s">
        <v>124</v>
      </c>
      <c r="B36" s="25">
        <v>18.725442043222003</v>
      </c>
      <c r="C36" s="25">
        <v>18.144329896907216</v>
      </c>
      <c r="D36" s="25">
        <v>19.3966657845991</v>
      </c>
    </row>
    <row r="37" spans="1:4" ht="15" customHeight="1">
      <c r="A37" s="21" t="s">
        <v>125</v>
      </c>
      <c r="B37" s="109">
        <v>15.194550282877268</v>
      </c>
      <c r="C37" s="109">
        <v>14.469026548672566</v>
      </c>
      <c r="D37" s="109">
        <v>15.986476696450133</v>
      </c>
    </row>
    <row r="38" spans="1:4" ht="16.5" customHeight="1">
      <c r="A38" s="29" t="s">
        <v>126</v>
      </c>
      <c r="B38" s="108"/>
      <c r="C38" s="108"/>
      <c r="D38" s="108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2">
    <mergeCell ref="B2:D2"/>
    <mergeCell ref="A1:D1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2004.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8.66015625" style="0" customWidth="1"/>
    <col min="2" max="7" width="12.83203125" style="0" customWidth="1"/>
    <col min="8" max="9" width="10.83203125" style="0" customWidth="1"/>
    <col min="10" max="10" width="10.83203125" style="150" customWidth="1"/>
    <col min="11" max="11" width="7.16015625" style="150" bestFit="1" customWidth="1"/>
    <col min="12" max="13" width="10.33203125" style="150" bestFit="1" customWidth="1"/>
    <col min="14" max="15" width="12" style="150" customWidth="1"/>
  </cols>
  <sheetData>
    <row r="1" spans="1:15" s="2" customFormat="1" ht="39.75" customHeight="1">
      <c r="A1" s="233" t="s">
        <v>134</v>
      </c>
      <c r="B1" s="234"/>
      <c r="C1" s="234"/>
      <c r="D1" s="234"/>
      <c r="E1" s="234"/>
      <c r="F1" s="234"/>
      <c r="G1" s="234"/>
      <c r="J1" s="148"/>
      <c r="K1" s="148"/>
      <c r="L1" s="148"/>
      <c r="M1" s="148"/>
      <c r="N1" s="148"/>
      <c r="O1" s="148"/>
    </row>
    <row r="2" spans="1:15" s="6" customFormat="1" ht="36" customHeight="1">
      <c r="A2" s="230" t="s">
        <v>173</v>
      </c>
      <c r="B2" s="232" t="s">
        <v>0</v>
      </c>
      <c r="C2" s="232"/>
      <c r="D2" s="232" t="s">
        <v>1</v>
      </c>
      <c r="E2" s="232"/>
      <c r="F2" s="232" t="s">
        <v>2</v>
      </c>
      <c r="G2" s="232" t="s">
        <v>3</v>
      </c>
      <c r="H2" s="5"/>
      <c r="I2" s="5"/>
      <c r="J2" s="146"/>
      <c r="K2" s="146"/>
      <c r="L2" s="146"/>
      <c r="M2" s="146"/>
      <c r="N2" s="146"/>
      <c r="O2" s="146"/>
    </row>
    <row r="3" spans="1:15" s="11" customFormat="1" ht="19.5" customHeight="1">
      <c r="A3" s="7"/>
      <c r="B3" s="8" t="s">
        <v>4</v>
      </c>
      <c r="C3" s="9" t="s">
        <v>5</v>
      </c>
      <c r="D3" s="8" t="s">
        <v>4</v>
      </c>
      <c r="E3" s="9" t="s">
        <v>5</v>
      </c>
      <c r="F3" s="8" t="s">
        <v>4</v>
      </c>
      <c r="G3" s="9" t="s">
        <v>5</v>
      </c>
      <c r="H3" s="10"/>
      <c r="I3" s="10"/>
      <c r="J3" s="147"/>
      <c r="K3" s="161"/>
      <c r="L3" s="161"/>
      <c r="M3" s="161"/>
      <c r="N3" s="147"/>
      <c r="O3" s="147"/>
    </row>
    <row r="4" spans="1:10" s="14" customFormat="1" ht="15" customHeight="1">
      <c r="A4" s="12" t="s">
        <v>6</v>
      </c>
      <c r="B4" s="13">
        <f aca="true" t="shared" si="0" ref="B4:B23">D4+F4</f>
        <v>191776</v>
      </c>
      <c r="C4" s="13">
        <f aca="true" t="shared" si="1" ref="C4:C23">B4/$B$4*100</f>
        <v>100</v>
      </c>
      <c r="D4" s="13">
        <f>SUM(D5:D23)</f>
        <v>92117</v>
      </c>
      <c r="E4" s="13">
        <f aca="true" t="shared" si="2" ref="E4:E23">D4/$D$4*100</f>
        <v>100</v>
      </c>
      <c r="F4" s="13">
        <f>SUM(F5:F23)</f>
        <v>99659</v>
      </c>
      <c r="G4" s="13">
        <f aca="true" t="shared" si="3" ref="G4:G23">F4/$F$4*100</f>
        <v>100</v>
      </c>
      <c r="H4"/>
      <c r="I4" s="149"/>
      <c r="J4" s="149"/>
    </row>
    <row r="5" spans="1:15" ht="15" customHeight="1">
      <c r="A5" s="15" t="s">
        <v>7</v>
      </c>
      <c r="B5" s="16">
        <f t="shared" si="0"/>
        <v>1461</v>
      </c>
      <c r="C5" s="17">
        <f t="shared" si="1"/>
        <v>0.7618262973469048</v>
      </c>
      <c r="D5" s="16">
        <v>774</v>
      </c>
      <c r="E5" s="17">
        <f t="shared" si="2"/>
        <v>0.8402357870968442</v>
      </c>
      <c r="F5" s="16">
        <v>687</v>
      </c>
      <c r="G5" s="17">
        <f t="shared" si="3"/>
        <v>0.68935068583871</v>
      </c>
      <c r="I5" s="150"/>
      <c r="K5"/>
      <c r="L5"/>
      <c r="M5"/>
      <c r="N5"/>
      <c r="O5"/>
    </row>
    <row r="6" spans="1:15" ht="15" customHeight="1">
      <c r="A6" s="15" t="s">
        <v>8</v>
      </c>
      <c r="B6" s="16">
        <f t="shared" si="0"/>
        <v>2660</v>
      </c>
      <c r="C6" s="17">
        <f t="shared" si="1"/>
        <v>1.3870348740196896</v>
      </c>
      <c r="D6" s="16">
        <v>1360</v>
      </c>
      <c r="E6" s="17">
        <f t="shared" si="2"/>
        <v>1.4763832951572458</v>
      </c>
      <c r="F6" s="16">
        <v>1300</v>
      </c>
      <c r="G6" s="17">
        <f t="shared" si="3"/>
        <v>1.3044481682537452</v>
      </c>
      <c r="I6" s="150"/>
      <c r="K6"/>
      <c r="L6"/>
      <c r="M6"/>
      <c r="N6"/>
      <c r="O6"/>
    </row>
    <row r="7" spans="1:15" ht="15" customHeight="1">
      <c r="A7" s="15" t="s">
        <v>9</v>
      </c>
      <c r="B7" s="16">
        <f t="shared" si="0"/>
        <v>3907</v>
      </c>
      <c r="C7" s="17">
        <f t="shared" si="1"/>
        <v>2.0372726514266644</v>
      </c>
      <c r="D7" s="16">
        <v>1985</v>
      </c>
      <c r="E7" s="17">
        <f t="shared" si="2"/>
        <v>2.1548682653581857</v>
      </c>
      <c r="F7" s="16">
        <v>1922</v>
      </c>
      <c r="G7" s="17">
        <f t="shared" si="3"/>
        <v>1.928576445679768</v>
      </c>
      <c r="I7" s="150"/>
      <c r="K7"/>
      <c r="L7"/>
      <c r="M7"/>
      <c r="N7"/>
      <c r="O7"/>
    </row>
    <row r="8" spans="1:15" ht="15" customHeight="1">
      <c r="A8" s="15" t="s">
        <v>10</v>
      </c>
      <c r="B8" s="16">
        <f t="shared" si="0"/>
        <v>5199</v>
      </c>
      <c r="C8" s="17">
        <f t="shared" si="1"/>
        <v>2.7109753045219422</v>
      </c>
      <c r="D8" s="16">
        <v>2752</v>
      </c>
      <c r="E8" s="17">
        <f t="shared" si="2"/>
        <v>2.987505020788779</v>
      </c>
      <c r="F8" s="16">
        <v>2447</v>
      </c>
      <c r="G8" s="17">
        <f t="shared" si="3"/>
        <v>2.4553728213207036</v>
      </c>
      <c r="I8" s="150"/>
      <c r="K8"/>
      <c r="L8"/>
      <c r="M8"/>
      <c r="N8"/>
      <c r="O8"/>
    </row>
    <row r="9" spans="1:15" ht="22.5" customHeight="1">
      <c r="A9" s="18" t="s">
        <v>11</v>
      </c>
      <c r="B9" s="19">
        <f t="shared" si="0"/>
        <v>7756</v>
      </c>
      <c r="C9" s="17">
        <f t="shared" si="1"/>
        <v>4.044301685299516</v>
      </c>
      <c r="D9" s="19">
        <v>3962</v>
      </c>
      <c r="E9" s="17">
        <f t="shared" si="2"/>
        <v>4.3010519230978</v>
      </c>
      <c r="F9" s="19">
        <v>3794</v>
      </c>
      <c r="G9" s="17">
        <f t="shared" si="3"/>
        <v>3.806981807965161</v>
      </c>
      <c r="I9" s="150"/>
      <c r="K9"/>
      <c r="L9"/>
      <c r="M9"/>
      <c r="N9"/>
      <c r="O9"/>
    </row>
    <row r="10" spans="1:15" ht="15" customHeight="1">
      <c r="A10" s="18" t="s">
        <v>12</v>
      </c>
      <c r="B10" s="19">
        <f t="shared" si="0"/>
        <v>12378</v>
      </c>
      <c r="C10" s="17">
        <f t="shared" si="1"/>
        <v>6.454405139329217</v>
      </c>
      <c r="D10" s="19">
        <v>6332</v>
      </c>
      <c r="E10" s="17">
        <f t="shared" si="2"/>
        <v>6.873866930099765</v>
      </c>
      <c r="F10" s="19">
        <v>6046</v>
      </c>
      <c r="G10" s="17">
        <f t="shared" si="3"/>
        <v>6.066687404047803</v>
      </c>
      <c r="I10" s="150"/>
      <c r="K10"/>
      <c r="L10"/>
      <c r="M10"/>
      <c r="N10"/>
      <c r="O10"/>
    </row>
    <row r="11" spans="1:15" ht="15" customHeight="1">
      <c r="A11" s="18" t="s">
        <v>13</v>
      </c>
      <c r="B11" s="19">
        <f t="shared" si="0"/>
        <v>14766</v>
      </c>
      <c r="C11" s="17">
        <f t="shared" si="1"/>
        <v>7.699607875855165</v>
      </c>
      <c r="D11" s="19">
        <v>7536</v>
      </c>
      <c r="E11" s="17">
        <f t="shared" si="2"/>
        <v>8.180900376694854</v>
      </c>
      <c r="F11" s="19">
        <v>7230</v>
      </c>
      <c r="G11" s="17">
        <f t="shared" si="3"/>
        <v>7.254738658826598</v>
      </c>
      <c r="I11" s="150"/>
      <c r="K11"/>
      <c r="L11"/>
      <c r="M11"/>
      <c r="N11"/>
      <c r="O11"/>
    </row>
    <row r="12" spans="1:15" ht="15" customHeight="1">
      <c r="A12" s="18" t="s">
        <v>14</v>
      </c>
      <c r="B12" s="19">
        <f t="shared" si="0"/>
        <v>16315</v>
      </c>
      <c r="C12" s="17">
        <f t="shared" si="1"/>
        <v>8.50732104121475</v>
      </c>
      <c r="D12" s="19">
        <v>8237</v>
      </c>
      <c r="E12" s="17">
        <f t="shared" si="2"/>
        <v>8.94188911927223</v>
      </c>
      <c r="F12" s="19">
        <v>8078</v>
      </c>
      <c r="G12" s="17">
        <f t="shared" si="3"/>
        <v>8.105640233195196</v>
      </c>
      <c r="I12" s="150"/>
      <c r="K12"/>
      <c r="L12"/>
      <c r="M12"/>
      <c r="N12"/>
      <c r="O12"/>
    </row>
    <row r="13" spans="1:15" ht="15" customHeight="1">
      <c r="A13" s="18" t="s">
        <v>15</v>
      </c>
      <c r="B13" s="19">
        <f t="shared" si="0"/>
        <v>16953</v>
      </c>
      <c r="C13" s="17">
        <f t="shared" si="1"/>
        <v>8.840000834306691</v>
      </c>
      <c r="D13" s="19">
        <v>8486</v>
      </c>
      <c r="E13" s="17">
        <f t="shared" si="2"/>
        <v>9.212197531400285</v>
      </c>
      <c r="F13" s="19">
        <v>8467</v>
      </c>
      <c r="G13" s="17">
        <f t="shared" si="3"/>
        <v>8.495971262003433</v>
      </c>
      <c r="I13" s="150"/>
      <c r="K13"/>
      <c r="L13"/>
      <c r="M13"/>
      <c r="N13"/>
      <c r="O13"/>
    </row>
    <row r="14" spans="1:15" ht="22.5" customHeight="1">
      <c r="A14" s="18" t="s">
        <v>16</v>
      </c>
      <c r="B14" s="19">
        <f t="shared" si="0"/>
        <v>17129</v>
      </c>
      <c r="C14" s="17">
        <f t="shared" si="1"/>
        <v>8.931774570332054</v>
      </c>
      <c r="D14" s="19">
        <v>8572</v>
      </c>
      <c r="E14" s="17">
        <f t="shared" si="2"/>
        <v>9.305557063299934</v>
      </c>
      <c r="F14" s="19">
        <v>8557</v>
      </c>
      <c r="G14" s="17">
        <f t="shared" si="3"/>
        <v>8.586279212113308</v>
      </c>
      <c r="I14" s="150"/>
      <c r="K14"/>
      <c r="L14"/>
      <c r="M14"/>
      <c r="N14"/>
      <c r="O14"/>
    </row>
    <row r="15" spans="1:15" ht="15" customHeight="1">
      <c r="A15" s="18" t="s">
        <v>17</v>
      </c>
      <c r="B15" s="19">
        <f t="shared" si="0"/>
        <v>16063</v>
      </c>
      <c r="C15" s="17">
        <f t="shared" si="1"/>
        <v>8.375917737360254</v>
      </c>
      <c r="D15" s="19">
        <v>7925</v>
      </c>
      <c r="E15" s="17">
        <f t="shared" si="2"/>
        <v>8.60318942214792</v>
      </c>
      <c r="F15" s="19">
        <v>8138</v>
      </c>
      <c r="G15" s="17">
        <f t="shared" si="3"/>
        <v>8.165845533268445</v>
      </c>
      <c r="I15" s="150"/>
      <c r="K15"/>
      <c r="L15"/>
      <c r="M15"/>
      <c r="N15"/>
      <c r="O15"/>
    </row>
    <row r="16" spans="1:15" ht="15" customHeight="1">
      <c r="A16" s="18" t="s">
        <v>18</v>
      </c>
      <c r="B16" s="19">
        <f t="shared" si="0"/>
        <v>15965</v>
      </c>
      <c r="C16" s="17">
        <f t="shared" si="1"/>
        <v>8.324816452527948</v>
      </c>
      <c r="D16" s="19">
        <v>7663</v>
      </c>
      <c r="E16" s="17">
        <f t="shared" si="2"/>
        <v>8.318768522639687</v>
      </c>
      <c r="F16" s="19">
        <v>8302</v>
      </c>
      <c r="G16" s="17">
        <f t="shared" si="3"/>
        <v>8.330406686801995</v>
      </c>
      <c r="I16" s="150"/>
      <c r="K16"/>
      <c r="L16"/>
      <c r="M16"/>
      <c r="N16"/>
      <c r="O16"/>
    </row>
    <row r="17" spans="1:15" ht="15" customHeight="1">
      <c r="A17" s="18" t="s">
        <v>19</v>
      </c>
      <c r="B17" s="19">
        <f t="shared" si="0"/>
        <v>13048</v>
      </c>
      <c r="C17" s="17">
        <f t="shared" si="1"/>
        <v>6.803771066243951</v>
      </c>
      <c r="D17" s="19">
        <v>6426</v>
      </c>
      <c r="E17" s="17">
        <f t="shared" si="2"/>
        <v>6.975911069617986</v>
      </c>
      <c r="F17" s="19">
        <v>6622</v>
      </c>
      <c r="G17" s="17">
        <f t="shared" si="3"/>
        <v>6.644658284751001</v>
      </c>
      <c r="I17" s="150"/>
      <c r="K17"/>
      <c r="L17"/>
      <c r="M17"/>
      <c r="N17"/>
      <c r="O17"/>
    </row>
    <row r="18" spans="1:10" s="20" customFormat="1" ht="15" customHeight="1">
      <c r="A18" s="18" t="s">
        <v>20</v>
      </c>
      <c r="B18" s="19">
        <f t="shared" si="0"/>
        <v>13243</v>
      </c>
      <c r="C18" s="17">
        <f t="shared" si="1"/>
        <v>6.905452194226598</v>
      </c>
      <c r="D18" s="19">
        <v>6155</v>
      </c>
      <c r="E18" s="17">
        <f t="shared" si="2"/>
        <v>6.681719986538859</v>
      </c>
      <c r="F18" s="19">
        <v>7088</v>
      </c>
      <c r="G18" s="17">
        <f t="shared" si="3"/>
        <v>7.112252781986574</v>
      </c>
      <c r="H18"/>
      <c r="I18" s="151"/>
      <c r="J18" s="151"/>
    </row>
    <row r="19" spans="1:15" ht="22.5" customHeight="1">
      <c r="A19" t="s">
        <v>21</v>
      </c>
      <c r="B19" s="19">
        <f t="shared" si="0"/>
        <v>12492</v>
      </c>
      <c r="C19" s="17">
        <f t="shared" si="1"/>
        <v>6.513849491072918</v>
      </c>
      <c r="D19" s="19">
        <v>5536</v>
      </c>
      <c r="E19" s="17">
        <f t="shared" si="2"/>
        <v>6.0097484720518475</v>
      </c>
      <c r="F19" s="19">
        <v>6956</v>
      </c>
      <c r="G19" s="17">
        <f t="shared" si="3"/>
        <v>6.979801121825425</v>
      </c>
      <c r="I19" s="150"/>
      <c r="K19"/>
      <c r="L19"/>
      <c r="M19"/>
      <c r="N19"/>
      <c r="O19"/>
    </row>
    <row r="20" spans="1:15" ht="15" customHeight="1">
      <c r="A20" t="s">
        <v>22</v>
      </c>
      <c r="B20" s="19">
        <f t="shared" si="0"/>
        <v>10011</v>
      </c>
      <c r="C20" s="17">
        <f t="shared" si="1"/>
        <v>5.220152678124478</v>
      </c>
      <c r="D20" s="19">
        <v>4147</v>
      </c>
      <c r="E20" s="17">
        <f t="shared" si="2"/>
        <v>4.501883474277278</v>
      </c>
      <c r="F20" s="19">
        <v>5864</v>
      </c>
      <c r="G20" s="17">
        <f t="shared" si="3"/>
        <v>5.884064660492279</v>
      </c>
      <c r="I20" s="150"/>
      <c r="K20"/>
      <c r="L20"/>
      <c r="M20"/>
      <c r="N20"/>
      <c r="O20"/>
    </row>
    <row r="21" spans="1:15" ht="15" customHeight="1">
      <c r="A21" t="s">
        <v>23</v>
      </c>
      <c r="B21" s="19">
        <f t="shared" si="0"/>
        <v>7045</v>
      </c>
      <c r="C21" s="17">
        <f t="shared" si="1"/>
        <v>3.673556649424328</v>
      </c>
      <c r="D21" s="19">
        <v>2616</v>
      </c>
      <c r="E21" s="17">
        <f t="shared" si="2"/>
        <v>2.839866691273055</v>
      </c>
      <c r="F21" s="19">
        <v>4429</v>
      </c>
      <c r="G21" s="17">
        <f t="shared" si="3"/>
        <v>4.4441545670737215</v>
      </c>
      <c r="I21" s="150"/>
      <c r="K21"/>
      <c r="L21"/>
      <c r="M21"/>
      <c r="N21"/>
      <c r="O21"/>
    </row>
    <row r="22" spans="1:15" ht="15" customHeight="1">
      <c r="A22" t="s">
        <v>24</v>
      </c>
      <c r="B22" s="19">
        <f t="shared" si="0"/>
        <v>3617</v>
      </c>
      <c r="C22" s="17">
        <f t="shared" si="1"/>
        <v>1.8860545636576007</v>
      </c>
      <c r="D22" s="19">
        <v>1144</v>
      </c>
      <c r="E22" s="17">
        <f t="shared" si="2"/>
        <v>1.2418988894558007</v>
      </c>
      <c r="F22" s="19">
        <v>2473</v>
      </c>
      <c r="G22" s="17">
        <f t="shared" si="3"/>
        <v>2.4814617846857785</v>
      </c>
      <c r="I22" s="150"/>
      <c r="K22"/>
      <c r="L22"/>
      <c r="M22"/>
      <c r="N22"/>
      <c r="O22"/>
    </row>
    <row r="23" spans="1:15" ht="15" customHeight="1">
      <c r="A23" s="21" t="s">
        <v>25</v>
      </c>
      <c r="B23" s="22">
        <f t="shared" si="0"/>
        <v>1768</v>
      </c>
      <c r="C23" s="23">
        <f t="shared" si="1"/>
        <v>0.9219088937093275</v>
      </c>
      <c r="D23" s="22">
        <v>509</v>
      </c>
      <c r="E23" s="23">
        <f t="shared" si="2"/>
        <v>0.5525581597316457</v>
      </c>
      <c r="F23" s="22">
        <v>1259</v>
      </c>
      <c r="G23" s="23">
        <f t="shared" si="3"/>
        <v>1.2633078798703579</v>
      </c>
      <c r="I23" s="150"/>
      <c r="K23"/>
      <c r="L23"/>
      <c r="M23"/>
      <c r="N23"/>
      <c r="O23"/>
    </row>
    <row r="24" spans="2:13" ht="30" customHeight="1">
      <c r="B24" s="18"/>
      <c r="C24" s="25"/>
      <c r="D24" s="25"/>
      <c r="E24" s="25"/>
      <c r="F24" s="25"/>
      <c r="G24" s="25"/>
      <c r="J24" s="160"/>
      <c r="K24" s="160"/>
      <c r="L24" s="162"/>
      <c r="M24" s="162"/>
    </row>
    <row r="25" spans="11:14" ht="15" customHeight="1">
      <c r="K25" s="151"/>
      <c r="L25" s="151" t="s">
        <v>1</v>
      </c>
      <c r="M25" s="151" t="s">
        <v>2</v>
      </c>
      <c r="N25" s="152"/>
    </row>
    <row r="26" spans="11:14" ht="15" customHeight="1">
      <c r="K26" s="153" t="s">
        <v>7</v>
      </c>
      <c r="L26" s="154">
        <f aca="true" t="shared" si="4" ref="L26:L44">-$D5</f>
        <v>-774</v>
      </c>
      <c r="M26" s="154">
        <f aca="true" t="shared" si="5" ref="M26:M44">$F5</f>
        <v>687</v>
      </c>
      <c r="N26" s="152"/>
    </row>
    <row r="27" spans="11:14" ht="15" customHeight="1">
      <c r="K27" s="153" t="s">
        <v>8</v>
      </c>
      <c r="L27" s="154">
        <f t="shared" si="4"/>
        <v>-1360</v>
      </c>
      <c r="M27" s="154">
        <f t="shared" si="5"/>
        <v>1300</v>
      </c>
      <c r="N27" s="152"/>
    </row>
    <row r="28" spans="11:14" ht="15" customHeight="1">
      <c r="K28" s="153" t="s">
        <v>9</v>
      </c>
      <c r="L28" s="154">
        <f t="shared" si="4"/>
        <v>-1985</v>
      </c>
      <c r="M28" s="154">
        <f t="shared" si="5"/>
        <v>1922</v>
      </c>
      <c r="N28" s="152"/>
    </row>
    <row r="29" spans="11:14" ht="15" customHeight="1">
      <c r="K29" s="153" t="s">
        <v>10</v>
      </c>
      <c r="L29" s="154">
        <f t="shared" si="4"/>
        <v>-2752</v>
      </c>
      <c r="M29" s="154">
        <f t="shared" si="5"/>
        <v>2447</v>
      </c>
      <c r="N29" s="152"/>
    </row>
    <row r="30" spans="11:14" ht="15" customHeight="1">
      <c r="K30" s="153" t="s">
        <v>11</v>
      </c>
      <c r="L30" s="154">
        <f t="shared" si="4"/>
        <v>-3962</v>
      </c>
      <c r="M30" s="154">
        <f t="shared" si="5"/>
        <v>3794</v>
      </c>
      <c r="N30" s="152"/>
    </row>
    <row r="31" spans="11:14" ht="15" customHeight="1">
      <c r="K31" s="155" t="s">
        <v>12</v>
      </c>
      <c r="L31" s="154">
        <f t="shared" si="4"/>
        <v>-6332</v>
      </c>
      <c r="M31" s="154">
        <f t="shared" si="5"/>
        <v>6046</v>
      </c>
      <c r="N31" s="152"/>
    </row>
    <row r="32" spans="11:14" ht="15" customHeight="1">
      <c r="K32" s="155" t="s">
        <v>13</v>
      </c>
      <c r="L32" s="154">
        <f t="shared" si="4"/>
        <v>-7536</v>
      </c>
      <c r="M32" s="154">
        <f t="shared" si="5"/>
        <v>7230</v>
      </c>
      <c r="N32" s="152"/>
    </row>
    <row r="33" spans="11:14" ht="15" customHeight="1">
      <c r="K33" s="155" t="s">
        <v>14</v>
      </c>
      <c r="L33" s="154">
        <f t="shared" si="4"/>
        <v>-8237</v>
      </c>
      <c r="M33" s="154">
        <f t="shared" si="5"/>
        <v>8078</v>
      </c>
      <c r="N33" s="152"/>
    </row>
    <row r="34" spans="11:14" ht="15" customHeight="1">
      <c r="K34" s="155" t="s">
        <v>15</v>
      </c>
      <c r="L34" s="154">
        <f t="shared" si="4"/>
        <v>-8486</v>
      </c>
      <c r="M34" s="154">
        <f t="shared" si="5"/>
        <v>8467</v>
      </c>
      <c r="N34" s="152"/>
    </row>
    <row r="35" spans="11:14" ht="15" customHeight="1">
      <c r="K35" s="155" t="s">
        <v>16</v>
      </c>
      <c r="L35" s="154">
        <f t="shared" si="4"/>
        <v>-8572</v>
      </c>
      <c r="M35" s="154">
        <f t="shared" si="5"/>
        <v>8557</v>
      </c>
      <c r="N35" s="152"/>
    </row>
    <row r="36" spans="11:14" ht="15" customHeight="1">
      <c r="K36" s="155" t="s">
        <v>17</v>
      </c>
      <c r="L36" s="154">
        <f t="shared" si="4"/>
        <v>-7925</v>
      </c>
      <c r="M36" s="154">
        <f t="shared" si="5"/>
        <v>8138</v>
      </c>
      <c r="N36" s="152"/>
    </row>
    <row r="37" spans="11:14" ht="15" customHeight="1">
      <c r="K37" s="155" t="s">
        <v>18</v>
      </c>
      <c r="L37" s="154">
        <f t="shared" si="4"/>
        <v>-7663</v>
      </c>
      <c r="M37" s="154">
        <f t="shared" si="5"/>
        <v>8302</v>
      </c>
      <c r="N37" s="152"/>
    </row>
    <row r="38" spans="11:14" ht="15" customHeight="1">
      <c r="K38" s="155" t="s">
        <v>19</v>
      </c>
      <c r="L38" s="154">
        <f t="shared" si="4"/>
        <v>-6426</v>
      </c>
      <c r="M38" s="154">
        <f t="shared" si="5"/>
        <v>6622</v>
      </c>
      <c r="N38" s="152"/>
    </row>
    <row r="39" spans="11:14" ht="15" customHeight="1">
      <c r="K39" s="155" t="s">
        <v>20</v>
      </c>
      <c r="L39" s="154">
        <f t="shared" si="4"/>
        <v>-6155</v>
      </c>
      <c r="M39" s="154">
        <f t="shared" si="5"/>
        <v>7088</v>
      </c>
      <c r="N39" s="152"/>
    </row>
    <row r="40" spans="11:14" ht="15" customHeight="1">
      <c r="K40" s="151" t="s">
        <v>21</v>
      </c>
      <c r="L40" s="154">
        <f t="shared" si="4"/>
        <v>-5536</v>
      </c>
      <c r="M40" s="154">
        <f t="shared" si="5"/>
        <v>6956</v>
      </c>
      <c r="N40" s="152"/>
    </row>
    <row r="41" spans="11:13" ht="15" customHeight="1">
      <c r="K41" s="151" t="s">
        <v>22</v>
      </c>
      <c r="L41" s="154">
        <f t="shared" si="4"/>
        <v>-4147</v>
      </c>
      <c r="M41" s="154">
        <f t="shared" si="5"/>
        <v>5864</v>
      </c>
    </row>
    <row r="42" spans="11:13" ht="15" customHeight="1">
      <c r="K42" s="151" t="s">
        <v>23</v>
      </c>
      <c r="L42" s="154">
        <f t="shared" si="4"/>
        <v>-2616</v>
      </c>
      <c r="M42" s="154">
        <f t="shared" si="5"/>
        <v>4429</v>
      </c>
    </row>
    <row r="43" spans="11:13" ht="15" customHeight="1">
      <c r="K43" s="155" t="s">
        <v>24</v>
      </c>
      <c r="L43" s="154">
        <f t="shared" si="4"/>
        <v>-1144</v>
      </c>
      <c r="M43" s="154">
        <f t="shared" si="5"/>
        <v>2473</v>
      </c>
    </row>
    <row r="44" spans="11:13" ht="11.25">
      <c r="K44" s="156" t="s">
        <v>25</v>
      </c>
      <c r="L44" s="154">
        <f t="shared" si="4"/>
        <v>-509</v>
      </c>
      <c r="M44" s="154">
        <f t="shared" si="5"/>
        <v>1259</v>
      </c>
    </row>
    <row r="45" spans="11:13" ht="11.25">
      <c r="K45" s="151"/>
      <c r="L45" s="151"/>
      <c r="M45" s="151"/>
    </row>
    <row r="46" spans="11:13" ht="11.25">
      <c r="K46" s="151"/>
      <c r="L46" s="151"/>
      <c r="M46" s="151"/>
    </row>
  </sheetData>
  <mergeCells count="4">
    <mergeCell ref="F2:G2"/>
    <mergeCell ref="A1:G1"/>
    <mergeCell ref="B2:C2"/>
    <mergeCell ref="D2:E2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&amp;L&amp;"Times New Roman,Normal"&amp;7Residentes en Aragon nacidos fuera de la Comunidad Autónoma. Padrón 2004.&amp;R&amp;9&amp;P+8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59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37" style="0" customWidth="1"/>
    <col min="2" max="7" width="11.83203125" style="0" customWidth="1"/>
    <col min="8" max="8" width="10.83203125" style="0" customWidth="1"/>
    <col min="9" max="9" width="11" style="0" bestFit="1" customWidth="1"/>
    <col min="10" max="10" width="10.33203125" style="0" bestFit="1" customWidth="1"/>
  </cols>
  <sheetData>
    <row r="1" spans="1:7" s="2" customFormat="1" ht="39.75" customHeight="1">
      <c r="A1" s="235" t="s">
        <v>143</v>
      </c>
      <c r="B1" s="236"/>
      <c r="C1" s="236"/>
      <c r="D1" s="236"/>
      <c r="E1" s="236"/>
      <c r="F1" s="236"/>
      <c r="G1" s="236"/>
    </row>
    <row r="2" spans="1:8" s="33" customFormat="1" ht="18" customHeight="1">
      <c r="A2" s="231" t="s">
        <v>173</v>
      </c>
      <c r="B2" s="1"/>
      <c r="C2" s="1"/>
      <c r="D2" s="1"/>
      <c r="E2" s="1"/>
      <c r="F2" s="1"/>
      <c r="G2" s="1"/>
      <c r="H2" s="32"/>
    </row>
    <row r="3" spans="1:8" s="6" customFormat="1" ht="36" customHeight="1">
      <c r="A3" s="3"/>
      <c r="B3" s="232" t="s">
        <v>0</v>
      </c>
      <c r="C3" s="232"/>
      <c r="D3" s="232" t="s">
        <v>1</v>
      </c>
      <c r="E3" s="232"/>
      <c r="F3" s="232" t="s">
        <v>2</v>
      </c>
      <c r="G3" s="232" t="s">
        <v>3</v>
      </c>
      <c r="H3" s="5"/>
    </row>
    <row r="4" spans="1:8" s="11" customFormat="1" ht="19.5" customHeight="1">
      <c r="A4" s="7"/>
      <c r="B4" s="63" t="s">
        <v>4</v>
      </c>
      <c r="C4" s="64" t="s">
        <v>5</v>
      </c>
      <c r="D4" s="65" t="s">
        <v>4</v>
      </c>
      <c r="E4" s="64" t="s">
        <v>5</v>
      </c>
      <c r="F4" s="65" t="s">
        <v>4</v>
      </c>
      <c r="G4" s="64" t="s">
        <v>5</v>
      </c>
      <c r="H4" s="10"/>
    </row>
    <row r="5" spans="1:8" s="112" customFormat="1" ht="19.5" customHeight="1">
      <c r="A5" s="12" t="s">
        <v>6</v>
      </c>
      <c r="B5" s="110">
        <f aca="true" t="shared" si="0" ref="B5:B38">D5+F5</f>
        <v>191776</v>
      </c>
      <c r="C5" s="110">
        <f aca="true" t="shared" si="1" ref="C5:C38">B5/$B$5*100</f>
        <v>100</v>
      </c>
      <c r="D5" s="110">
        <f>SUM(D6:D38)</f>
        <v>92117</v>
      </c>
      <c r="E5" s="110">
        <f aca="true" t="shared" si="2" ref="E5:E38">D5/$D$5*100</f>
        <v>100</v>
      </c>
      <c r="F5" s="110">
        <f>SUM(F6:F38)</f>
        <v>99659</v>
      </c>
      <c r="G5" s="110">
        <f aca="true" t="shared" si="3" ref="G5:G38">F5/$F$5*100</f>
        <v>100</v>
      </c>
      <c r="H5" s="111"/>
    </row>
    <row r="6" spans="1:8" s="14" customFormat="1" ht="15" customHeight="1">
      <c r="A6" s="113" t="s">
        <v>93</v>
      </c>
      <c r="B6" s="114">
        <f t="shared" si="0"/>
        <v>3073</v>
      </c>
      <c r="C6" s="115">
        <f t="shared" si="1"/>
        <v>1.6023902886701153</v>
      </c>
      <c r="D6" s="114">
        <v>1644</v>
      </c>
      <c r="E6" s="116">
        <f t="shared" si="2"/>
        <v>1.784686865616553</v>
      </c>
      <c r="F6" s="114">
        <v>1429</v>
      </c>
      <c r="G6" s="116">
        <f t="shared" si="3"/>
        <v>1.4338895634112323</v>
      </c>
      <c r="H6" s="117"/>
    </row>
    <row r="7" spans="1:8" ht="15" customHeight="1">
      <c r="A7" s="113" t="s">
        <v>94</v>
      </c>
      <c r="B7" s="114">
        <f t="shared" si="0"/>
        <v>1676</v>
      </c>
      <c r="C7" s="115">
        <f t="shared" si="1"/>
        <v>0.8739362589687969</v>
      </c>
      <c r="D7" s="114">
        <v>865</v>
      </c>
      <c r="E7" s="116">
        <f t="shared" si="2"/>
        <v>0.939023198758101</v>
      </c>
      <c r="F7" s="114">
        <v>811</v>
      </c>
      <c r="G7" s="116">
        <f t="shared" si="3"/>
        <v>0.8137749726567596</v>
      </c>
      <c r="H7" s="117"/>
    </row>
    <row r="8" spans="1:8" ht="15" customHeight="1">
      <c r="A8" s="113" t="s">
        <v>95</v>
      </c>
      <c r="B8" s="114">
        <f t="shared" si="0"/>
        <v>988</v>
      </c>
      <c r="C8" s="115">
        <f t="shared" si="1"/>
        <v>0.5151843817787419</v>
      </c>
      <c r="D8" s="114">
        <v>524</v>
      </c>
      <c r="E8" s="116">
        <f t="shared" si="2"/>
        <v>0.5688417990164681</v>
      </c>
      <c r="F8" s="114">
        <v>464</v>
      </c>
      <c r="G8" s="116">
        <f t="shared" si="3"/>
        <v>0.46558765389979834</v>
      </c>
      <c r="H8" s="117"/>
    </row>
    <row r="9" spans="1:8" ht="15" customHeight="1">
      <c r="A9" s="113" t="s">
        <v>96</v>
      </c>
      <c r="B9" s="114">
        <f t="shared" si="0"/>
        <v>2362</v>
      </c>
      <c r="C9" s="115">
        <f t="shared" si="1"/>
        <v>1.2316452527949275</v>
      </c>
      <c r="D9" s="114">
        <v>1238</v>
      </c>
      <c r="E9" s="116">
        <f t="shared" si="2"/>
        <v>1.3439430289740222</v>
      </c>
      <c r="F9" s="114">
        <v>1124</v>
      </c>
      <c r="G9" s="116">
        <f t="shared" si="3"/>
        <v>1.127845954705546</v>
      </c>
      <c r="H9" s="117"/>
    </row>
    <row r="10" spans="1:8" ht="15" customHeight="1">
      <c r="A10" s="113" t="s">
        <v>97</v>
      </c>
      <c r="B10" s="114">
        <f t="shared" si="0"/>
        <v>2559</v>
      </c>
      <c r="C10" s="115">
        <f t="shared" si="1"/>
        <v>1.3343692641414984</v>
      </c>
      <c r="D10" s="114">
        <v>1245</v>
      </c>
      <c r="E10" s="116">
        <f t="shared" si="2"/>
        <v>1.3515420606402726</v>
      </c>
      <c r="F10" s="114">
        <v>1314</v>
      </c>
      <c r="G10" s="116">
        <f t="shared" si="3"/>
        <v>1.3184960716041703</v>
      </c>
      <c r="H10" s="117"/>
    </row>
    <row r="11" spans="1:8" s="118" customFormat="1" ht="19.5" customHeight="1">
      <c r="A11" s="79" t="s">
        <v>98</v>
      </c>
      <c r="B11" s="114">
        <f t="shared" si="0"/>
        <v>7715</v>
      </c>
      <c r="C11" s="116">
        <f t="shared" si="1"/>
        <v>4.022922576339062</v>
      </c>
      <c r="D11" s="114">
        <v>3877</v>
      </c>
      <c r="E11" s="116">
        <f t="shared" si="2"/>
        <v>4.208777967150472</v>
      </c>
      <c r="F11" s="114">
        <v>3838</v>
      </c>
      <c r="G11" s="116">
        <f t="shared" si="3"/>
        <v>3.851132361352211</v>
      </c>
      <c r="H11" s="114"/>
    </row>
    <row r="12" spans="1:8" s="14" customFormat="1" ht="15" customHeight="1">
      <c r="A12" s="113" t="s">
        <v>99</v>
      </c>
      <c r="B12" s="114">
        <f t="shared" si="0"/>
        <v>3459</v>
      </c>
      <c r="C12" s="115">
        <f t="shared" si="1"/>
        <v>1.8036667779075588</v>
      </c>
      <c r="D12" s="114">
        <v>1713</v>
      </c>
      <c r="E12" s="116">
        <f t="shared" si="2"/>
        <v>1.8595916063267368</v>
      </c>
      <c r="F12" s="114">
        <v>1746</v>
      </c>
      <c r="G12" s="116">
        <f t="shared" si="3"/>
        <v>1.7519742321315688</v>
      </c>
      <c r="H12" s="117"/>
    </row>
    <row r="13" spans="1:8" ht="15" customHeight="1">
      <c r="A13" s="113" t="s">
        <v>100</v>
      </c>
      <c r="B13" s="114">
        <f t="shared" si="0"/>
        <v>3774</v>
      </c>
      <c r="C13" s="115">
        <f t="shared" si="1"/>
        <v>1.96792090772568</v>
      </c>
      <c r="D13" s="114">
        <v>1818</v>
      </c>
      <c r="E13" s="116">
        <f t="shared" si="2"/>
        <v>1.9735770813204947</v>
      </c>
      <c r="F13" s="114">
        <v>1956</v>
      </c>
      <c r="G13" s="116">
        <f t="shared" si="3"/>
        <v>1.962692782387943</v>
      </c>
      <c r="H13" s="117"/>
    </row>
    <row r="14" spans="1:8" ht="15" customHeight="1">
      <c r="A14" s="113" t="s">
        <v>101</v>
      </c>
      <c r="B14" s="114">
        <f t="shared" si="0"/>
        <v>4514</v>
      </c>
      <c r="C14" s="115">
        <f t="shared" si="1"/>
        <v>2.3537877523777744</v>
      </c>
      <c r="D14" s="114">
        <v>2186</v>
      </c>
      <c r="E14" s="116">
        <f t="shared" si="2"/>
        <v>2.373069031774808</v>
      </c>
      <c r="F14" s="114">
        <v>2328</v>
      </c>
      <c r="G14" s="116">
        <f t="shared" si="3"/>
        <v>2.3359656428420914</v>
      </c>
      <c r="H14" s="117"/>
    </row>
    <row r="15" spans="1:8" ht="15" customHeight="1">
      <c r="A15" s="113" t="s">
        <v>102</v>
      </c>
      <c r="B15" s="114">
        <f t="shared" si="0"/>
        <v>1912</v>
      </c>
      <c r="C15" s="115">
        <f t="shared" si="1"/>
        <v>0.9969964959118971</v>
      </c>
      <c r="D15" s="114">
        <v>937</v>
      </c>
      <c r="E15" s="116">
        <f t="shared" si="2"/>
        <v>1.0171846673252494</v>
      </c>
      <c r="F15" s="114">
        <v>975</v>
      </c>
      <c r="G15" s="116">
        <f t="shared" si="3"/>
        <v>0.9783361261903091</v>
      </c>
      <c r="H15" s="117"/>
    </row>
    <row r="16" spans="1:8" ht="15" customHeight="1">
      <c r="A16" s="113" t="s">
        <v>103</v>
      </c>
      <c r="B16" s="114">
        <f t="shared" si="0"/>
        <v>5585</v>
      </c>
      <c r="C16" s="115">
        <f t="shared" si="1"/>
        <v>2.912251793759386</v>
      </c>
      <c r="D16" s="114">
        <v>2766</v>
      </c>
      <c r="E16" s="116">
        <f t="shared" si="2"/>
        <v>3.0027030841212805</v>
      </c>
      <c r="F16" s="114">
        <v>2819</v>
      </c>
      <c r="G16" s="116">
        <f t="shared" si="3"/>
        <v>2.8286456817748524</v>
      </c>
      <c r="H16" s="117"/>
    </row>
    <row r="17" spans="1:8" s="118" customFormat="1" ht="19.5" customHeight="1">
      <c r="A17" s="79" t="s">
        <v>104</v>
      </c>
      <c r="B17" s="114">
        <f t="shared" si="0"/>
        <v>2781</v>
      </c>
      <c r="C17" s="116">
        <f t="shared" si="1"/>
        <v>1.4501293175371266</v>
      </c>
      <c r="D17" s="114">
        <v>1339</v>
      </c>
      <c r="E17" s="116">
        <f t="shared" si="2"/>
        <v>1.453586200158494</v>
      </c>
      <c r="F17" s="114">
        <v>1442</v>
      </c>
      <c r="G17" s="116">
        <f t="shared" si="3"/>
        <v>1.4469340450937698</v>
      </c>
      <c r="H17" s="114"/>
    </row>
    <row r="18" spans="1:8" s="14" customFormat="1" ht="15" customHeight="1">
      <c r="A18" s="113" t="s">
        <v>105</v>
      </c>
      <c r="B18" s="114">
        <f t="shared" si="0"/>
        <v>1053</v>
      </c>
      <c r="C18" s="115">
        <f t="shared" si="1"/>
        <v>0.5490780911062907</v>
      </c>
      <c r="D18" s="114">
        <v>478</v>
      </c>
      <c r="E18" s="116">
        <f t="shared" si="2"/>
        <v>0.518905305209679</v>
      </c>
      <c r="F18" s="114">
        <v>575</v>
      </c>
      <c r="G18" s="116">
        <f t="shared" si="3"/>
        <v>0.5769674590353104</v>
      </c>
      <c r="H18" s="117"/>
    </row>
    <row r="19" spans="1:8" ht="15" customHeight="1">
      <c r="A19" s="113" t="s">
        <v>106</v>
      </c>
      <c r="B19" s="114">
        <f t="shared" si="0"/>
        <v>446</v>
      </c>
      <c r="C19" s="115">
        <f t="shared" si="1"/>
        <v>0.23256299015518103</v>
      </c>
      <c r="D19" s="114">
        <v>221</v>
      </c>
      <c r="E19" s="116">
        <f t="shared" si="2"/>
        <v>0.23991228546305243</v>
      </c>
      <c r="F19" s="114">
        <v>225</v>
      </c>
      <c r="G19" s="116">
        <f t="shared" si="3"/>
        <v>0.22576987527468667</v>
      </c>
      <c r="H19" s="117"/>
    </row>
    <row r="20" spans="1:8" ht="15" customHeight="1">
      <c r="A20" s="113" t="s">
        <v>107</v>
      </c>
      <c r="B20" s="114">
        <f t="shared" si="0"/>
        <v>2385</v>
      </c>
      <c r="C20" s="115">
        <f t="shared" si="1"/>
        <v>1.24363841148006</v>
      </c>
      <c r="D20" s="114">
        <v>1194</v>
      </c>
      <c r="E20" s="116">
        <f t="shared" si="2"/>
        <v>1.296177687071876</v>
      </c>
      <c r="F20" s="114">
        <v>1191</v>
      </c>
      <c r="G20" s="116">
        <f t="shared" si="3"/>
        <v>1.1950752064540082</v>
      </c>
      <c r="H20" s="117"/>
    </row>
    <row r="21" spans="1:8" ht="15" customHeight="1">
      <c r="A21" s="113" t="s">
        <v>108</v>
      </c>
      <c r="B21" s="114">
        <f t="shared" si="0"/>
        <v>1930</v>
      </c>
      <c r="C21" s="115">
        <f t="shared" si="1"/>
        <v>1.0063824461872184</v>
      </c>
      <c r="D21" s="114">
        <v>955</v>
      </c>
      <c r="E21" s="116">
        <f t="shared" si="2"/>
        <v>1.0367250344670365</v>
      </c>
      <c r="F21" s="114">
        <v>975</v>
      </c>
      <c r="G21" s="116">
        <f t="shared" si="3"/>
        <v>0.9783361261903091</v>
      </c>
      <c r="H21" s="117"/>
    </row>
    <row r="22" spans="1:8" ht="15" customHeight="1">
      <c r="A22" s="113" t="s">
        <v>109</v>
      </c>
      <c r="B22" s="114">
        <f t="shared" si="0"/>
        <v>120630</v>
      </c>
      <c r="C22" s="115">
        <f t="shared" si="1"/>
        <v>62.90151009511096</v>
      </c>
      <c r="D22" s="114">
        <v>56721</v>
      </c>
      <c r="E22" s="116">
        <f t="shared" si="2"/>
        <v>61.57495359162803</v>
      </c>
      <c r="F22" s="114">
        <v>63909</v>
      </c>
      <c r="G22" s="116">
        <f t="shared" si="3"/>
        <v>64.12767537302202</v>
      </c>
      <c r="H22" s="117"/>
    </row>
    <row r="23" spans="1:8" s="118" customFormat="1" ht="19.5" customHeight="1">
      <c r="A23" s="79" t="s">
        <v>110</v>
      </c>
      <c r="B23" s="114">
        <f t="shared" si="0"/>
        <v>878</v>
      </c>
      <c r="C23" s="116">
        <f t="shared" si="1"/>
        <v>0.45782579676289004</v>
      </c>
      <c r="D23" s="114">
        <v>449</v>
      </c>
      <c r="E23" s="116">
        <f t="shared" si="2"/>
        <v>0.4874236025923554</v>
      </c>
      <c r="F23" s="114">
        <v>429</v>
      </c>
      <c r="G23" s="116">
        <f t="shared" si="3"/>
        <v>0.4304678955237359</v>
      </c>
      <c r="H23" s="114"/>
    </row>
    <row r="24" spans="1:8" s="14" customFormat="1" ht="15" customHeight="1">
      <c r="A24" s="113" t="s">
        <v>111</v>
      </c>
      <c r="B24" s="114">
        <f t="shared" si="0"/>
        <v>1548</v>
      </c>
      <c r="C24" s="115">
        <f t="shared" si="1"/>
        <v>0.8071917236776239</v>
      </c>
      <c r="D24" s="114">
        <v>725</v>
      </c>
      <c r="E24" s="116">
        <f t="shared" si="2"/>
        <v>0.7870425654330906</v>
      </c>
      <c r="F24" s="114">
        <v>823</v>
      </c>
      <c r="G24" s="116">
        <f t="shared" si="3"/>
        <v>0.8258160326714096</v>
      </c>
      <c r="H24" s="117"/>
    </row>
    <row r="25" spans="1:8" ht="15" customHeight="1">
      <c r="A25" s="113" t="s">
        <v>112</v>
      </c>
      <c r="B25" s="114">
        <f t="shared" si="0"/>
        <v>4367</v>
      </c>
      <c r="C25" s="115">
        <f t="shared" si="1"/>
        <v>2.2771358251293177</v>
      </c>
      <c r="D25" s="114">
        <v>2109</v>
      </c>
      <c r="E25" s="116">
        <f t="shared" si="2"/>
        <v>2.2894796834460522</v>
      </c>
      <c r="F25" s="114">
        <v>2258</v>
      </c>
      <c r="G25" s="116">
        <f t="shared" si="3"/>
        <v>2.265726126089967</v>
      </c>
      <c r="H25" s="117"/>
    </row>
    <row r="26" spans="1:8" ht="15" customHeight="1">
      <c r="A26" s="113" t="s">
        <v>113</v>
      </c>
      <c r="B26" s="114">
        <f t="shared" si="0"/>
        <v>508</v>
      </c>
      <c r="C26" s="115">
        <f t="shared" si="1"/>
        <v>0.264892374436843</v>
      </c>
      <c r="D26" s="114">
        <v>242</v>
      </c>
      <c r="E26" s="116">
        <f t="shared" si="2"/>
        <v>0.26270938046180403</v>
      </c>
      <c r="F26" s="114">
        <v>266</v>
      </c>
      <c r="G26" s="116">
        <f t="shared" si="3"/>
        <v>0.2669101636580741</v>
      </c>
      <c r="H26" s="117"/>
    </row>
    <row r="27" spans="1:8" ht="15" customHeight="1">
      <c r="A27" s="113" t="s">
        <v>114</v>
      </c>
      <c r="B27" s="114">
        <f t="shared" si="0"/>
        <v>217</v>
      </c>
      <c r="C27" s="115">
        <f t="shared" si="1"/>
        <v>0.11315284498581678</v>
      </c>
      <c r="D27" s="114">
        <v>110</v>
      </c>
      <c r="E27" s="116">
        <f t="shared" si="2"/>
        <v>0.11941335475536545</v>
      </c>
      <c r="F27" s="114">
        <v>107</v>
      </c>
      <c r="G27" s="116">
        <f t="shared" si="3"/>
        <v>0.10736611846396212</v>
      </c>
      <c r="H27" s="117"/>
    </row>
    <row r="28" spans="1:8" ht="15" customHeight="1">
      <c r="A28" s="113" t="s">
        <v>115</v>
      </c>
      <c r="B28" s="114">
        <f t="shared" si="0"/>
        <v>451</v>
      </c>
      <c r="C28" s="115">
        <f t="shared" si="1"/>
        <v>0.2351701985649925</v>
      </c>
      <c r="D28" s="114">
        <v>238</v>
      </c>
      <c r="E28" s="116">
        <f t="shared" si="2"/>
        <v>0.258367076652518</v>
      </c>
      <c r="F28" s="114">
        <v>213</v>
      </c>
      <c r="G28" s="116">
        <f t="shared" si="3"/>
        <v>0.21372881526003673</v>
      </c>
      <c r="H28" s="117"/>
    </row>
    <row r="29" spans="1:8" s="118" customFormat="1" ht="19.5" customHeight="1">
      <c r="A29" s="79" t="s">
        <v>116</v>
      </c>
      <c r="B29" s="114">
        <f t="shared" si="0"/>
        <v>364</v>
      </c>
      <c r="C29" s="116">
        <f t="shared" si="1"/>
        <v>0.1898047722342733</v>
      </c>
      <c r="D29" s="114">
        <v>199</v>
      </c>
      <c r="E29" s="116">
        <f t="shared" si="2"/>
        <v>0.21602961451197933</v>
      </c>
      <c r="F29" s="114">
        <v>165</v>
      </c>
      <c r="G29" s="116">
        <f t="shared" si="3"/>
        <v>0.16556457520143691</v>
      </c>
      <c r="H29" s="114"/>
    </row>
    <row r="30" spans="1:8" s="14" customFormat="1" ht="15" customHeight="1">
      <c r="A30" s="113" t="s">
        <v>117</v>
      </c>
      <c r="B30" s="114">
        <f t="shared" si="0"/>
        <v>820</v>
      </c>
      <c r="C30" s="115">
        <f t="shared" si="1"/>
        <v>0.4275821792090772</v>
      </c>
      <c r="D30" s="114">
        <v>402</v>
      </c>
      <c r="E30" s="116">
        <f t="shared" si="2"/>
        <v>0.4364015328332447</v>
      </c>
      <c r="F30" s="114">
        <v>418</v>
      </c>
      <c r="G30" s="116">
        <f t="shared" si="3"/>
        <v>0.41943025717697346</v>
      </c>
      <c r="H30" s="117"/>
    </row>
    <row r="31" spans="1:8" ht="15" customHeight="1">
      <c r="A31" s="113" t="s">
        <v>118</v>
      </c>
      <c r="B31" s="114">
        <f t="shared" si="0"/>
        <v>1523</v>
      </c>
      <c r="C31" s="115">
        <f t="shared" si="1"/>
        <v>0.7941556816285666</v>
      </c>
      <c r="D31" s="114">
        <v>774</v>
      </c>
      <c r="E31" s="116">
        <f t="shared" si="2"/>
        <v>0.8402357870968442</v>
      </c>
      <c r="F31" s="114">
        <v>749</v>
      </c>
      <c r="G31" s="116">
        <f t="shared" si="3"/>
        <v>0.7515628292477348</v>
      </c>
      <c r="H31" s="117"/>
    </row>
    <row r="32" spans="1:8" ht="15" customHeight="1">
      <c r="A32" s="113" t="s">
        <v>119</v>
      </c>
      <c r="B32" s="114">
        <f t="shared" si="0"/>
        <v>1868</v>
      </c>
      <c r="C32" s="115">
        <f t="shared" si="1"/>
        <v>0.9740530619055564</v>
      </c>
      <c r="D32" s="114">
        <v>942</v>
      </c>
      <c r="E32" s="116">
        <f t="shared" si="2"/>
        <v>1.0226125470868568</v>
      </c>
      <c r="F32" s="114">
        <v>926</v>
      </c>
      <c r="G32" s="116">
        <f t="shared" si="3"/>
        <v>0.9291684644638216</v>
      </c>
      <c r="H32" s="117"/>
    </row>
    <row r="33" spans="1:8" ht="15" customHeight="1">
      <c r="A33" s="113" t="s">
        <v>120</v>
      </c>
      <c r="B33" s="114">
        <f t="shared" si="0"/>
        <v>3369</v>
      </c>
      <c r="C33" s="115">
        <f t="shared" si="1"/>
        <v>1.7567370265309528</v>
      </c>
      <c r="D33" s="114">
        <v>1676</v>
      </c>
      <c r="E33" s="116">
        <f t="shared" si="2"/>
        <v>1.819425296090841</v>
      </c>
      <c r="F33" s="114">
        <v>1693</v>
      </c>
      <c r="G33" s="116">
        <f t="shared" si="3"/>
        <v>1.6987928837335315</v>
      </c>
      <c r="H33" s="117"/>
    </row>
    <row r="34" spans="1:8" ht="15" customHeight="1">
      <c r="A34" s="113" t="s">
        <v>121</v>
      </c>
      <c r="B34" s="114">
        <f t="shared" si="0"/>
        <v>5150</v>
      </c>
      <c r="C34" s="115">
        <f t="shared" si="1"/>
        <v>2.68542466210579</v>
      </c>
      <c r="D34" s="114">
        <v>2550</v>
      </c>
      <c r="E34" s="116">
        <f t="shared" si="2"/>
        <v>2.7682186784198355</v>
      </c>
      <c r="F34" s="114">
        <v>2600</v>
      </c>
      <c r="G34" s="116">
        <f t="shared" si="3"/>
        <v>2.6088963365074904</v>
      </c>
      <c r="H34" s="117"/>
    </row>
    <row r="35" spans="1:8" s="118" customFormat="1" ht="19.5" customHeight="1">
      <c r="A35" s="79" t="s">
        <v>122</v>
      </c>
      <c r="B35" s="114">
        <f t="shared" si="0"/>
        <v>467</v>
      </c>
      <c r="C35" s="116">
        <f t="shared" si="1"/>
        <v>0.2435132654763891</v>
      </c>
      <c r="D35" s="114">
        <v>244</v>
      </c>
      <c r="E35" s="116">
        <f t="shared" si="2"/>
        <v>0.26488053236644704</v>
      </c>
      <c r="F35" s="114">
        <v>223</v>
      </c>
      <c r="G35" s="116">
        <f t="shared" si="3"/>
        <v>0.22376303193891167</v>
      </c>
      <c r="H35" s="114"/>
    </row>
    <row r="36" spans="1:8" s="14" customFormat="1" ht="15" customHeight="1">
      <c r="A36" s="113" t="s">
        <v>123</v>
      </c>
      <c r="B36" s="114">
        <f t="shared" si="0"/>
        <v>563</v>
      </c>
      <c r="C36" s="115">
        <f t="shared" si="1"/>
        <v>0.2935716669447689</v>
      </c>
      <c r="D36" s="114">
        <v>290</v>
      </c>
      <c r="E36" s="116">
        <f t="shared" si="2"/>
        <v>0.3148170261732362</v>
      </c>
      <c r="F36" s="114">
        <v>273</v>
      </c>
      <c r="G36" s="116">
        <f t="shared" si="3"/>
        <v>0.27393411533328654</v>
      </c>
      <c r="H36" s="117"/>
    </row>
    <row r="37" spans="1:8" ht="15" customHeight="1">
      <c r="A37" s="113" t="s">
        <v>124</v>
      </c>
      <c r="B37" s="114">
        <f t="shared" si="0"/>
        <v>1525</v>
      </c>
      <c r="C37" s="115">
        <f t="shared" si="1"/>
        <v>0.7951985649924912</v>
      </c>
      <c r="D37" s="114">
        <v>792</v>
      </c>
      <c r="E37" s="116">
        <f t="shared" si="2"/>
        <v>0.8597761542386314</v>
      </c>
      <c r="F37" s="114">
        <v>733</v>
      </c>
      <c r="G37" s="116">
        <f t="shared" si="3"/>
        <v>0.7355080825615349</v>
      </c>
      <c r="H37" s="117"/>
    </row>
    <row r="38" spans="1:8" ht="15" customHeight="1">
      <c r="A38" s="119" t="s">
        <v>125</v>
      </c>
      <c r="B38" s="120">
        <f t="shared" si="0"/>
        <v>1316</v>
      </c>
      <c r="C38" s="121">
        <f t="shared" si="1"/>
        <v>0.6862172534623728</v>
      </c>
      <c r="D38" s="120">
        <v>654</v>
      </c>
      <c r="E38" s="121">
        <f t="shared" si="2"/>
        <v>0.7099666728182638</v>
      </c>
      <c r="F38" s="120">
        <v>662</v>
      </c>
      <c r="G38" s="121">
        <f t="shared" si="3"/>
        <v>0.6642651441415226</v>
      </c>
      <c r="H38" s="114"/>
    </row>
    <row r="39" spans="1:8" s="112" customFormat="1" ht="19.5" customHeight="1">
      <c r="A39" s="29" t="s">
        <v>126</v>
      </c>
      <c r="B39" s="122"/>
      <c r="C39" s="122"/>
      <c r="D39" s="122"/>
      <c r="E39" s="122"/>
      <c r="F39" s="122"/>
      <c r="G39" s="122"/>
      <c r="H39" s="122"/>
    </row>
    <row r="40" spans="1:8" s="14" customFormat="1" ht="15" customHeight="1">
      <c r="A40" s="124"/>
      <c r="B40" s="125"/>
      <c r="C40" s="126"/>
      <c r="D40" s="127"/>
      <c r="E40" s="127"/>
      <c r="F40" s="127"/>
      <c r="G40" s="127"/>
      <c r="H40" s="127"/>
    </row>
    <row r="41" spans="4:7" ht="15" customHeight="1">
      <c r="D41" s="24"/>
      <c r="F41" s="24"/>
      <c r="G41" s="56"/>
    </row>
    <row r="42" spans="1:8" ht="15" customHeight="1">
      <c r="A42" s="18"/>
      <c r="B42" s="39"/>
      <c r="C42" s="25"/>
      <c r="D42" s="39"/>
      <c r="E42" s="25"/>
      <c r="F42" s="39"/>
      <c r="G42" s="25"/>
      <c r="H42" s="57"/>
    </row>
    <row r="43" spans="1:7" ht="15" customHeight="1">
      <c r="A43" s="18"/>
      <c r="B43" s="39"/>
      <c r="C43" s="25"/>
      <c r="D43" s="39"/>
      <c r="E43" s="25"/>
      <c r="F43" s="39"/>
      <c r="G43" s="25"/>
    </row>
    <row r="44" spans="4:6" ht="15" customHeight="1">
      <c r="D44" s="24"/>
      <c r="F44" s="24"/>
    </row>
    <row r="45" spans="4:6" ht="15" customHeight="1">
      <c r="D45" s="24"/>
      <c r="F45" s="24"/>
    </row>
    <row r="46" spans="4:6" ht="15" customHeight="1">
      <c r="D46" s="24"/>
      <c r="F46" s="24"/>
    </row>
    <row r="47" spans="4:6" ht="15" customHeight="1">
      <c r="D47" s="24"/>
      <c r="F47" s="24"/>
    </row>
    <row r="48" spans="4:6" ht="15" customHeight="1">
      <c r="D48" s="24"/>
      <c r="F48" s="24"/>
    </row>
    <row r="49" spans="4:6" ht="11.25">
      <c r="D49" s="24"/>
      <c r="F49" s="24"/>
    </row>
    <row r="50" spans="4:6" ht="11.25">
      <c r="D50" s="24"/>
      <c r="F50" s="24"/>
    </row>
    <row r="51" spans="4:6" ht="11.25">
      <c r="D51" s="24"/>
      <c r="F51" s="24"/>
    </row>
    <row r="52" spans="4:6" ht="11.25">
      <c r="D52" s="24"/>
      <c r="F52" s="24"/>
    </row>
    <row r="53" ht="11.25">
      <c r="F53" s="24"/>
    </row>
    <row r="54" ht="11.25">
      <c r="F54" s="24"/>
    </row>
    <row r="55" ht="11.25">
      <c r="F55" s="24"/>
    </row>
    <row r="56" ht="11.25">
      <c r="F56" s="24"/>
    </row>
    <row r="57" ht="11.25">
      <c r="F57" s="24"/>
    </row>
    <row r="58" ht="11.25">
      <c r="F58" s="24"/>
    </row>
    <row r="59" ht="11.25">
      <c r="F59" s="24"/>
    </row>
  </sheetData>
  <mergeCells count="4">
    <mergeCell ref="F3:G3"/>
    <mergeCell ref="A1:G1"/>
    <mergeCell ref="B3:C3"/>
    <mergeCell ref="D3:E3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2004.&amp;R&amp;9&amp;P+8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58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37" style="0" customWidth="1"/>
    <col min="2" max="7" width="11.83203125" style="0" customWidth="1"/>
    <col min="8" max="10" width="10.83203125" style="0" customWidth="1"/>
    <col min="11" max="11" width="8.5" style="0" bestFit="1" customWidth="1"/>
    <col min="12" max="12" width="11" style="0" bestFit="1" customWidth="1"/>
    <col min="13" max="13" width="10.33203125" style="0" bestFit="1" customWidth="1"/>
  </cols>
  <sheetData>
    <row r="1" spans="1:7" s="2" customFormat="1" ht="39.75" customHeight="1">
      <c r="A1" s="235" t="s">
        <v>143</v>
      </c>
      <c r="B1" s="236"/>
      <c r="C1" s="236"/>
      <c r="D1" s="236"/>
      <c r="E1" s="236"/>
      <c r="F1" s="236"/>
      <c r="G1" s="236"/>
    </row>
    <row r="2" spans="1:9" s="33" customFormat="1" ht="18" customHeight="1">
      <c r="A2" s="231" t="s">
        <v>173</v>
      </c>
      <c r="B2" s="1"/>
      <c r="C2" s="1"/>
      <c r="D2" s="1"/>
      <c r="E2" s="1"/>
      <c r="F2" s="1"/>
      <c r="G2" s="1"/>
      <c r="H2" s="32"/>
      <c r="I2" s="32"/>
    </row>
    <row r="3" spans="1:9" s="6" customFormat="1" ht="36" customHeight="1">
      <c r="A3" s="3"/>
      <c r="B3" s="232" t="s">
        <v>0</v>
      </c>
      <c r="C3" s="232"/>
      <c r="D3" s="232" t="s">
        <v>1</v>
      </c>
      <c r="E3" s="232"/>
      <c r="F3" s="232" t="s">
        <v>2</v>
      </c>
      <c r="G3" s="232" t="s">
        <v>3</v>
      </c>
      <c r="H3" s="5"/>
      <c r="I3" s="5"/>
    </row>
    <row r="4" spans="1:9" s="11" customFormat="1" ht="19.5" customHeight="1">
      <c r="A4" s="7"/>
      <c r="B4" s="63" t="s">
        <v>4</v>
      </c>
      <c r="C4" s="64" t="s">
        <v>5</v>
      </c>
      <c r="D4" s="65" t="s">
        <v>4</v>
      </c>
      <c r="E4" s="64" t="s">
        <v>5</v>
      </c>
      <c r="F4" s="65" t="s">
        <v>4</v>
      </c>
      <c r="G4" s="64" t="s">
        <v>5</v>
      </c>
      <c r="H4" s="10"/>
      <c r="I4" s="10"/>
    </row>
    <row r="5" spans="1:11" s="112" customFormat="1" ht="19.5" customHeight="1">
      <c r="A5" s="12" t="s">
        <v>6</v>
      </c>
      <c r="B5" s="110">
        <f aca="true" t="shared" si="0" ref="B5:B38">D5+F5</f>
        <v>191776</v>
      </c>
      <c r="C5" s="129">
        <f aca="true" t="shared" si="1" ref="C5:C38">B5/$B5*100</f>
        <v>100</v>
      </c>
      <c r="D5" s="110">
        <f>SUM(D6:D38)</f>
        <v>92117</v>
      </c>
      <c r="E5" s="130">
        <f aca="true" t="shared" si="2" ref="E5:E38">D5/$B5*100</f>
        <v>48.03364341732021</v>
      </c>
      <c r="F5" s="110">
        <f>SUM(F6:F38)</f>
        <v>99659</v>
      </c>
      <c r="G5" s="130">
        <f aca="true" t="shared" si="3" ref="G5:G38">F5/$B5*100</f>
        <v>51.96635658267979</v>
      </c>
      <c r="H5" s="111"/>
      <c r="I5" s="131"/>
      <c r="J5" s="132"/>
      <c r="K5" s="132"/>
    </row>
    <row r="6" spans="1:11" s="14" customFormat="1" ht="15" customHeight="1">
      <c r="A6" s="113" t="s">
        <v>93</v>
      </c>
      <c r="B6" s="114">
        <f t="shared" si="0"/>
        <v>3073</v>
      </c>
      <c r="C6" s="133">
        <f t="shared" si="1"/>
        <v>100</v>
      </c>
      <c r="D6" s="114">
        <v>1644</v>
      </c>
      <c r="E6" s="116">
        <f t="shared" si="2"/>
        <v>53.498210218027985</v>
      </c>
      <c r="F6" s="114">
        <v>1429</v>
      </c>
      <c r="G6" s="116">
        <f t="shared" si="3"/>
        <v>46.501789781972015</v>
      </c>
      <c r="H6" s="114"/>
      <c r="I6" s="134"/>
      <c r="J6" s="135"/>
      <c r="K6" s="136"/>
    </row>
    <row r="7" spans="1:11" ht="15" customHeight="1">
      <c r="A7" s="113" t="s">
        <v>94</v>
      </c>
      <c r="B7" s="114">
        <f t="shared" si="0"/>
        <v>1676</v>
      </c>
      <c r="C7" s="133">
        <f t="shared" si="1"/>
        <v>100</v>
      </c>
      <c r="D7" s="114">
        <v>865</v>
      </c>
      <c r="E7" s="116">
        <f t="shared" si="2"/>
        <v>51.6109785202864</v>
      </c>
      <c r="F7" s="114">
        <v>811</v>
      </c>
      <c r="G7" s="116">
        <f t="shared" si="3"/>
        <v>48.389021479713605</v>
      </c>
      <c r="H7" s="114"/>
      <c r="I7" s="134"/>
      <c r="J7" s="135"/>
      <c r="K7" s="136"/>
    </row>
    <row r="8" spans="1:11" ht="15" customHeight="1">
      <c r="A8" s="113" t="s">
        <v>95</v>
      </c>
      <c r="B8" s="114">
        <f t="shared" si="0"/>
        <v>988</v>
      </c>
      <c r="C8" s="133">
        <f t="shared" si="1"/>
        <v>100</v>
      </c>
      <c r="D8" s="114">
        <v>524</v>
      </c>
      <c r="E8" s="116">
        <f t="shared" si="2"/>
        <v>53.036437246963565</v>
      </c>
      <c r="F8" s="114">
        <v>464</v>
      </c>
      <c r="G8" s="116">
        <f t="shared" si="3"/>
        <v>46.963562753036435</v>
      </c>
      <c r="H8" s="114"/>
      <c r="I8" s="134"/>
      <c r="J8" s="135"/>
      <c r="K8" s="136"/>
    </row>
    <row r="9" spans="1:11" ht="15" customHeight="1">
      <c r="A9" s="113" t="s">
        <v>96</v>
      </c>
      <c r="B9" s="114">
        <f t="shared" si="0"/>
        <v>2362</v>
      </c>
      <c r="C9" s="133">
        <f t="shared" si="1"/>
        <v>100</v>
      </c>
      <c r="D9" s="114">
        <v>1238</v>
      </c>
      <c r="E9" s="116">
        <f t="shared" si="2"/>
        <v>52.413209144792546</v>
      </c>
      <c r="F9" s="114">
        <v>1124</v>
      </c>
      <c r="G9" s="116">
        <f t="shared" si="3"/>
        <v>47.586790855207454</v>
      </c>
      <c r="H9" s="114"/>
      <c r="I9" s="134"/>
      <c r="J9" s="135"/>
      <c r="K9" s="136"/>
    </row>
    <row r="10" spans="1:11" ht="15" customHeight="1">
      <c r="A10" s="113" t="s">
        <v>97</v>
      </c>
      <c r="B10" s="114">
        <f t="shared" si="0"/>
        <v>2559</v>
      </c>
      <c r="C10" s="133">
        <f t="shared" si="1"/>
        <v>100</v>
      </c>
      <c r="D10" s="114">
        <v>1245</v>
      </c>
      <c r="E10" s="116">
        <f t="shared" si="2"/>
        <v>48.65181711606096</v>
      </c>
      <c r="F10" s="114">
        <v>1314</v>
      </c>
      <c r="G10" s="116">
        <f t="shared" si="3"/>
        <v>51.34818288393904</v>
      </c>
      <c r="H10" s="114"/>
      <c r="I10" s="134"/>
      <c r="J10" s="135"/>
      <c r="K10" s="136"/>
    </row>
    <row r="11" spans="1:11" s="118" customFormat="1" ht="19.5" customHeight="1">
      <c r="A11" s="79" t="s">
        <v>98</v>
      </c>
      <c r="B11" s="114">
        <f t="shared" si="0"/>
        <v>7715</v>
      </c>
      <c r="C11" s="133">
        <f t="shared" si="1"/>
        <v>100</v>
      </c>
      <c r="D11" s="114">
        <v>3877</v>
      </c>
      <c r="E11" s="116">
        <f t="shared" si="2"/>
        <v>50.25275437459494</v>
      </c>
      <c r="F11" s="114">
        <v>3838</v>
      </c>
      <c r="G11" s="116">
        <f t="shared" si="3"/>
        <v>49.74724562540506</v>
      </c>
      <c r="H11" s="114"/>
      <c r="I11" s="134"/>
      <c r="J11" s="137"/>
      <c r="K11" s="138"/>
    </row>
    <row r="12" spans="1:11" s="14" customFormat="1" ht="15" customHeight="1">
      <c r="A12" s="113" t="s">
        <v>99</v>
      </c>
      <c r="B12" s="114">
        <f t="shared" si="0"/>
        <v>3459</v>
      </c>
      <c r="C12" s="133">
        <f t="shared" si="1"/>
        <v>100</v>
      </c>
      <c r="D12" s="114">
        <v>1713</v>
      </c>
      <c r="E12" s="116">
        <f t="shared" si="2"/>
        <v>49.52298352124892</v>
      </c>
      <c r="F12" s="114">
        <v>1746</v>
      </c>
      <c r="G12" s="116">
        <f t="shared" si="3"/>
        <v>50.47701647875108</v>
      </c>
      <c r="H12" s="114"/>
      <c r="I12" s="134"/>
      <c r="J12" s="135"/>
      <c r="K12" s="136"/>
    </row>
    <row r="13" spans="1:11" ht="15" customHeight="1">
      <c r="A13" s="113" t="s">
        <v>100</v>
      </c>
      <c r="B13" s="114">
        <f t="shared" si="0"/>
        <v>3774</v>
      </c>
      <c r="C13" s="133">
        <f t="shared" si="1"/>
        <v>100</v>
      </c>
      <c r="D13" s="114">
        <v>1818</v>
      </c>
      <c r="E13" s="116">
        <f t="shared" si="2"/>
        <v>48.171701112877585</v>
      </c>
      <c r="F13" s="114">
        <v>1956</v>
      </c>
      <c r="G13" s="116">
        <f t="shared" si="3"/>
        <v>51.828298887122415</v>
      </c>
      <c r="H13" s="114"/>
      <c r="I13" s="134"/>
      <c r="J13" s="135"/>
      <c r="K13" s="136"/>
    </row>
    <row r="14" spans="1:11" ht="15" customHeight="1">
      <c r="A14" s="113" t="s">
        <v>101</v>
      </c>
      <c r="B14" s="114">
        <f t="shared" si="0"/>
        <v>4514</v>
      </c>
      <c r="C14" s="133">
        <f t="shared" si="1"/>
        <v>100</v>
      </c>
      <c r="D14" s="114">
        <v>2186</v>
      </c>
      <c r="E14" s="116">
        <f t="shared" si="2"/>
        <v>48.4271156402304</v>
      </c>
      <c r="F14" s="114">
        <v>2328</v>
      </c>
      <c r="G14" s="116">
        <f t="shared" si="3"/>
        <v>51.57288435976961</v>
      </c>
      <c r="H14" s="114"/>
      <c r="I14" s="134"/>
      <c r="J14" s="135"/>
      <c r="K14" s="136"/>
    </row>
    <row r="15" spans="1:11" ht="15" customHeight="1">
      <c r="A15" s="113" t="s">
        <v>102</v>
      </c>
      <c r="B15" s="114">
        <f t="shared" si="0"/>
        <v>1912</v>
      </c>
      <c r="C15" s="133">
        <f t="shared" si="1"/>
        <v>100</v>
      </c>
      <c r="D15" s="114">
        <v>937</v>
      </c>
      <c r="E15" s="116">
        <f t="shared" si="2"/>
        <v>49.00627615062761</v>
      </c>
      <c r="F15" s="114">
        <v>975</v>
      </c>
      <c r="G15" s="116">
        <f t="shared" si="3"/>
        <v>50.99372384937239</v>
      </c>
      <c r="H15" s="114"/>
      <c r="I15" s="134"/>
      <c r="J15" s="135"/>
      <c r="K15" s="136"/>
    </row>
    <row r="16" spans="1:11" ht="15" customHeight="1">
      <c r="A16" s="113" t="s">
        <v>103</v>
      </c>
      <c r="B16" s="114">
        <f t="shared" si="0"/>
        <v>5585</v>
      </c>
      <c r="C16" s="133">
        <f t="shared" si="1"/>
        <v>100</v>
      </c>
      <c r="D16" s="114">
        <v>2766</v>
      </c>
      <c r="E16" s="116">
        <f t="shared" si="2"/>
        <v>49.525514771709936</v>
      </c>
      <c r="F16" s="114">
        <v>2819</v>
      </c>
      <c r="G16" s="116">
        <f t="shared" si="3"/>
        <v>50.474485228290064</v>
      </c>
      <c r="H16" s="114"/>
      <c r="I16" s="134"/>
      <c r="J16" s="135"/>
      <c r="K16" s="136"/>
    </row>
    <row r="17" spans="1:11" s="118" customFormat="1" ht="19.5" customHeight="1">
      <c r="A17" s="79" t="s">
        <v>104</v>
      </c>
      <c r="B17" s="114">
        <f t="shared" si="0"/>
        <v>2781</v>
      </c>
      <c r="C17" s="133">
        <f t="shared" si="1"/>
        <v>100</v>
      </c>
      <c r="D17" s="114">
        <v>1339</v>
      </c>
      <c r="E17" s="116">
        <f t="shared" si="2"/>
        <v>48.148148148148145</v>
      </c>
      <c r="F17" s="114">
        <v>1442</v>
      </c>
      <c r="G17" s="116">
        <f t="shared" si="3"/>
        <v>51.85185185185185</v>
      </c>
      <c r="H17" s="114"/>
      <c r="I17" s="134"/>
      <c r="J17" s="137"/>
      <c r="K17" s="138"/>
    </row>
    <row r="18" spans="1:11" s="14" customFormat="1" ht="15" customHeight="1">
      <c r="A18" s="113" t="s">
        <v>105</v>
      </c>
      <c r="B18" s="114">
        <f t="shared" si="0"/>
        <v>1053</v>
      </c>
      <c r="C18" s="133">
        <f t="shared" si="1"/>
        <v>100</v>
      </c>
      <c r="D18" s="114">
        <v>478</v>
      </c>
      <c r="E18" s="116">
        <f t="shared" si="2"/>
        <v>45.39411206077873</v>
      </c>
      <c r="F18" s="114">
        <v>575</v>
      </c>
      <c r="G18" s="116">
        <f t="shared" si="3"/>
        <v>54.605887939221276</v>
      </c>
      <c r="H18" s="114"/>
      <c r="I18" s="134"/>
      <c r="J18" s="135"/>
      <c r="K18" s="136"/>
    </row>
    <row r="19" spans="1:11" ht="15" customHeight="1">
      <c r="A19" s="113" t="s">
        <v>106</v>
      </c>
      <c r="B19" s="114">
        <f t="shared" si="0"/>
        <v>446</v>
      </c>
      <c r="C19" s="133">
        <f t="shared" si="1"/>
        <v>100</v>
      </c>
      <c r="D19" s="114">
        <v>221</v>
      </c>
      <c r="E19" s="116">
        <f t="shared" si="2"/>
        <v>49.55156950672646</v>
      </c>
      <c r="F19" s="114">
        <v>225</v>
      </c>
      <c r="G19" s="116">
        <f t="shared" si="3"/>
        <v>50.44843049327354</v>
      </c>
      <c r="H19" s="114"/>
      <c r="I19" s="134"/>
      <c r="J19" s="135"/>
      <c r="K19" s="136"/>
    </row>
    <row r="20" spans="1:11" ht="15" customHeight="1">
      <c r="A20" s="113" t="s">
        <v>107</v>
      </c>
      <c r="B20" s="114">
        <f t="shared" si="0"/>
        <v>2385</v>
      </c>
      <c r="C20" s="133">
        <f t="shared" si="1"/>
        <v>100</v>
      </c>
      <c r="D20" s="114">
        <v>1194</v>
      </c>
      <c r="E20" s="116">
        <f t="shared" si="2"/>
        <v>50.062893081761004</v>
      </c>
      <c r="F20" s="114">
        <v>1191</v>
      </c>
      <c r="G20" s="116">
        <f t="shared" si="3"/>
        <v>49.937106918238996</v>
      </c>
      <c r="H20" s="114"/>
      <c r="I20" s="134"/>
      <c r="J20" s="135"/>
      <c r="K20" s="136"/>
    </row>
    <row r="21" spans="1:11" ht="15" customHeight="1">
      <c r="A21" s="113" t="s">
        <v>108</v>
      </c>
      <c r="B21" s="114">
        <f t="shared" si="0"/>
        <v>1930</v>
      </c>
      <c r="C21" s="133">
        <f t="shared" si="1"/>
        <v>100</v>
      </c>
      <c r="D21" s="114">
        <v>955</v>
      </c>
      <c r="E21" s="116">
        <f t="shared" si="2"/>
        <v>49.48186528497409</v>
      </c>
      <c r="F21" s="114">
        <v>975</v>
      </c>
      <c r="G21" s="116">
        <f t="shared" si="3"/>
        <v>50.51813471502591</v>
      </c>
      <c r="H21" s="114"/>
      <c r="I21" s="134"/>
      <c r="J21" s="135"/>
      <c r="K21" s="136"/>
    </row>
    <row r="22" spans="1:11" ht="15" customHeight="1">
      <c r="A22" s="113" t="s">
        <v>109</v>
      </c>
      <c r="B22" s="114">
        <f t="shared" si="0"/>
        <v>120630</v>
      </c>
      <c r="C22" s="133">
        <f t="shared" si="1"/>
        <v>100</v>
      </c>
      <c r="D22" s="114">
        <v>56721</v>
      </c>
      <c r="E22" s="116">
        <f t="shared" si="2"/>
        <v>47.02064163143497</v>
      </c>
      <c r="F22" s="114">
        <v>63909</v>
      </c>
      <c r="G22" s="116">
        <f t="shared" si="3"/>
        <v>52.97935836856503</v>
      </c>
      <c r="H22" s="114"/>
      <c r="I22" s="134"/>
      <c r="J22" s="135"/>
      <c r="K22" s="136"/>
    </row>
    <row r="23" spans="1:11" s="118" customFormat="1" ht="19.5" customHeight="1">
      <c r="A23" s="79" t="s">
        <v>110</v>
      </c>
      <c r="B23" s="114">
        <f t="shared" si="0"/>
        <v>878</v>
      </c>
      <c r="C23" s="133">
        <f t="shared" si="1"/>
        <v>100</v>
      </c>
      <c r="D23" s="114">
        <v>449</v>
      </c>
      <c r="E23" s="116">
        <f t="shared" si="2"/>
        <v>51.13895216400911</v>
      </c>
      <c r="F23" s="114">
        <v>429</v>
      </c>
      <c r="G23" s="116">
        <f t="shared" si="3"/>
        <v>48.86104783599089</v>
      </c>
      <c r="H23" s="114"/>
      <c r="I23" s="134"/>
      <c r="J23" s="137"/>
      <c r="K23" s="138"/>
    </row>
    <row r="24" spans="1:11" s="14" customFormat="1" ht="15" customHeight="1">
      <c r="A24" s="113" t="s">
        <v>111</v>
      </c>
      <c r="B24" s="114">
        <f t="shared" si="0"/>
        <v>1548</v>
      </c>
      <c r="C24" s="133">
        <f t="shared" si="1"/>
        <v>100</v>
      </c>
      <c r="D24" s="114">
        <v>725</v>
      </c>
      <c r="E24" s="116">
        <f t="shared" si="2"/>
        <v>46.83462532299741</v>
      </c>
      <c r="F24" s="114">
        <v>823</v>
      </c>
      <c r="G24" s="116">
        <f t="shared" si="3"/>
        <v>53.16537467700259</v>
      </c>
      <c r="H24" s="114"/>
      <c r="I24" s="134"/>
      <c r="J24" s="135"/>
      <c r="K24" s="136"/>
    </row>
    <row r="25" spans="1:11" ht="15" customHeight="1">
      <c r="A25" s="113" t="s">
        <v>112</v>
      </c>
      <c r="B25" s="114">
        <f t="shared" si="0"/>
        <v>4367</v>
      </c>
      <c r="C25" s="133">
        <f t="shared" si="1"/>
        <v>100</v>
      </c>
      <c r="D25" s="114">
        <v>2109</v>
      </c>
      <c r="E25" s="116">
        <f t="shared" si="2"/>
        <v>48.294023356995645</v>
      </c>
      <c r="F25" s="114">
        <v>2258</v>
      </c>
      <c r="G25" s="116">
        <f t="shared" si="3"/>
        <v>51.70597664300435</v>
      </c>
      <c r="H25" s="114"/>
      <c r="I25" s="134"/>
      <c r="J25" s="135"/>
      <c r="K25" s="136"/>
    </row>
    <row r="26" spans="1:11" ht="15" customHeight="1">
      <c r="A26" s="113" t="s">
        <v>113</v>
      </c>
      <c r="B26" s="114">
        <f t="shared" si="0"/>
        <v>508</v>
      </c>
      <c r="C26" s="133">
        <f t="shared" si="1"/>
        <v>100</v>
      </c>
      <c r="D26" s="114">
        <v>242</v>
      </c>
      <c r="E26" s="116">
        <f t="shared" si="2"/>
        <v>47.63779527559055</v>
      </c>
      <c r="F26" s="114">
        <v>266</v>
      </c>
      <c r="G26" s="116">
        <f t="shared" si="3"/>
        <v>52.362204724409445</v>
      </c>
      <c r="H26" s="114"/>
      <c r="I26" s="134"/>
      <c r="J26" s="135"/>
      <c r="K26" s="136"/>
    </row>
    <row r="27" spans="1:11" ht="15" customHeight="1">
      <c r="A27" s="113" t="s">
        <v>114</v>
      </c>
      <c r="B27" s="114">
        <f t="shared" si="0"/>
        <v>217</v>
      </c>
      <c r="C27" s="133">
        <f t="shared" si="1"/>
        <v>100</v>
      </c>
      <c r="D27" s="114">
        <v>110</v>
      </c>
      <c r="E27" s="116">
        <f t="shared" si="2"/>
        <v>50.69124423963134</v>
      </c>
      <c r="F27" s="114">
        <v>107</v>
      </c>
      <c r="G27" s="116">
        <f t="shared" si="3"/>
        <v>49.30875576036866</v>
      </c>
      <c r="H27" s="114"/>
      <c r="I27" s="134"/>
      <c r="J27" s="135"/>
      <c r="K27" s="136"/>
    </row>
    <row r="28" spans="1:11" ht="15" customHeight="1">
      <c r="A28" s="113" t="s">
        <v>115</v>
      </c>
      <c r="B28" s="114">
        <f t="shared" si="0"/>
        <v>451</v>
      </c>
      <c r="C28" s="133">
        <f t="shared" si="1"/>
        <v>100</v>
      </c>
      <c r="D28" s="114">
        <v>238</v>
      </c>
      <c r="E28" s="116">
        <f t="shared" si="2"/>
        <v>52.77161862527716</v>
      </c>
      <c r="F28" s="114">
        <v>213</v>
      </c>
      <c r="G28" s="116">
        <f t="shared" si="3"/>
        <v>47.22838137472284</v>
      </c>
      <c r="H28" s="114"/>
      <c r="I28" s="134"/>
      <c r="J28" s="135"/>
      <c r="K28" s="136"/>
    </row>
    <row r="29" spans="1:11" s="118" customFormat="1" ht="19.5" customHeight="1">
      <c r="A29" s="79" t="s">
        <v>116</v>
      </c>
      <c r="B29" s="114">
        <f t="shared" si="0"/>
        <v>364</v>
      </c>
      <c r="C29" s="133">
        <f t="shared" si="1"/>
        <v>100</v>
      </c>
      <c r="D29" s="114">
        <v>199</v>
      </c>
      <c r="E29" s="116">
        <f t="shared" si="2"/>
        <v>54.670329670329664</v>
      </c>
      <c r="F29" s="114">
        <v>165</v>
      </c>
      <c r="G29" s="116">
        <f t="shared" si="3"/>
        <v>45.32967032967033</v>
      </c>
      <c r="H29" s="114"/>
      <c r="I29" s="134"/>
      <c r="J29" s="137"/>
      <c r="K29" s="138"/>
    </row>
    <row r="30" spans="1:11" s="14" customFormat="1" ht="15" customHeight="1">
      <c r="A30" s="113" t="s">
        <v>117</v>
      </c>
      <c r="B30" s="114">
        <f t="shared" si="0"/>
        <v>820</v>
      </c>
      <c r="C30" s="133">
        <f t="shared" si="1"/>
        <v>100</v>
      </c>
      <c r="D30" s="114">
        <v>402</v>
      </c>
      <c r="E30" s="116">
        <f t="shared" si="2"/>
        <v>49.02439024390244</v>
      </c>
      <c r="F30" s="114">
        <v>418</v>
      </c>
      <c r="G30" s="116">
        <f t="shared" si="3"/>
        <v>50.97560975609756</v>
      </c>
      <c r="H30" s="114"/>
      <c r="I30" s="134"/>
      <c r="J30" s="135"/>
      <c r="K30" s="136"/>
    </row>
    <row r="31" spans="1:11" ht="15" customHeight="1">
      <c r="A31" s="113" t="s">
        <v>118</v>
      </c>
      <c r="B31" s="114">
        <f t="shared" si="0"/>
        <v>1523</v>
      </c>
      <c r="C31" s="133">
        <f t="shared" si="1"/>
        <v>100</v>
      </c>
      <c r="D31" s="114">
        <v>774</v>
      </c>
      <c r="E31" s="116">
        <f t="shared" si="2"/>
        <v>50.82074852265266</v>
      </c>
      <c r="F31" s="114">
        <v>749</v>
      </c>
      <c r="G31" s="116">
        <f t="shared" si="3"/>
        <v>49.17925147734734</v>
      </c>
      <c r="H31" s="114"/>
      <c r="I31" s="134"/>
      <c r="J31" s="135"/>
      <c r="K31" s="136"/>
    </row>
    <row r="32" spans="1:11" ht="15" customHeight="1">
      <c r="A32" s="113" t="s">
        <v>119</v>
      </c>
      <c r="B32" s="114">
        <f t="shared" si="0"/>
        <v>1868</v>
      </c>
      <c r="C32" s="133">
        <f t="shared" si="1"/>
        <v>100</v>
      </c>
      <c r="D32" s="114">
        <v>942</v>
      </c>
      <c r="E32" s="116">
        <f t="shared" si="2"/>
        <v>50.428265524625274</v>
      </c>
      <c r="F32" s="114">
        <v>926</v>
      </c>
      <c r="G32" s="116">
        <f t="shared" si="3"/>
        <v>49.57173447537473</v>
      </c>
      <c r="H32" s="114"/>
      <c r="I32" s="134"/>
      <c r="J32" s="135"/>
      <c r="K32" s="136"/>
    </row>
    <row r="33" spans="1:11" ht="15" customHeight="1">
      <c r="A33" s="113" t="s">
        <v>120</v>
      </c>
      <c r="B33" s="114">
        <f t="shared" si="0"/>
        <v>3369</v>
      </c>
      <c r="C33" s="133">
        <f t="shared" si="1"/>
        <v>100</v>
      </c>
      <c r="D33" s="114">
        <v>1676</v>
      </c>
      <c r="E33" s="116">
        <f t="shared" si="2"/>
        <v>49.74769961412882</v>
      </c>
      <c r="F33" s="114">
        <v>1693</v>
      </c>
      <c r="G33" s="116">
        <f t="shared" si="3"/>
        <v>50.25230038587117</v>
      </c>
      <c r="H33" s="114"/>
      <c r="I33" s="134"/>
      <c r="J33" s="135"/>
      <c r="K33" s="136"/>
    </row>
    <row r="34" spans="1:11" ht="15" customHeight="1">
      <c r="A34" s="113" t="s">
        <v>121</v>
      </c>
      <c r="B34" s="114">
        <f t="shared" si="0"/>
        <v>5150</v>
      </c>
      <c r="C34" s="133">
        <f t="shared" si="1"/>
        <v>100</v>
      </c>
      <c r="D34" s="114">
        <v>2550</v>
      </c>
      <c r="E34" s="116">
        <f t="shared" si="2"/>
        <v>49.51456310679612</v>
      </c>
      <c r="F34" s="114">
        <v>2600</v>
      </c>
      <c r="G34" s="116">
        <f t="shared" si="3"/>
        <v>50.48543689320388</v>
      </c>
      <c r="H34" s="114"/>
      <c r="I34" s="134"/>
      <c r="J34" s="135"/>
      <c r="K34" s="136"/>
    </row>
    <row r="35" spans="1:11" s="118" customFormat="1" ht="19.5" customHeight="1">
      <c r="A35" s="79" t="s">
        <v>122</v>
      </c>
      <c r="B35" s="114">
        <f t="shared" si="0"/>
        <v>467</v>
      </c>
      <c r="C35" s="133">
        <f t="shared" si="1"/>
        <v>100</v>
      </c>
      <c r="D35" s="114">
        <v>244</v>
      </c>
      <c r="E35" s="116">
        <f t="shared" si="2"/>
        <v>52.24839400428265</v>
      </c>
      <c r="F35" s="114">
        <v>223</v>
      </c>
      <c r="G35" s="116">
        <f t="shared" si="3"/>
        <v>47.75160599571734</v>
      </c>
      <c r="H35" s="114"/>
      <c r="I35" s="134"/>
      <c r="J35" s="137"/>
      <c r="K35" s="138"/>
    </row>
    <row r="36" spans="1:11" s="14" customFormat="1" ht="15" customHeight="1">
      <c r="A36" s="113" t="s">
        <v>123</v>
      </c>
      <c r="B36" s="114">
        <f t="shared" si="0"/>
        <v>563</v>
      </c>
      <c r="C36" s="133">
        <f t="shared" si="1"/>
        <v>100</v>
      </c>
      <c r="D36" s="114">
        <v>290</v>
      </c>
      <c r="E36" s="116">
        <f t="shared" si="2"/>
        <v>51.50976909413855</v>
      </c>
      <c r="F36" s="114">
        <v>273</v>
      </c>
      <c r="G36" s="116">
        <f t="shared" si="3"/>
        <v>48.49023090586146</v>
      </c>
      <c r="H36" s="114"/>
      <c r="I36" s="134"/>
      <c r="J36" s="135"/>
      <c r="K36" s="136"/>
    </row>
    <row r="37" spans="1:11" ht="15" customHeight="1">
      <c r="A37" s="113" t="s">
        <v>124</v>
      </c>
      <c r="B37" s="114">
        <f t="shared" si="0"/>
        <v>1525</v>
      </c>
      <c r="C37" s="133">
        <f t="shared" si="1"/>
        <v>100</v>
      </c>
      <c r="D37" s="114">
        <v>792</v>
      </c>
      <c r="E37" s="116">
        <f t="shared" si="2"/>
        <v>51.934426229508205</v>
      </c>
      <c r="F37" s="114">
        <v>733</v>
      </c>
      <c r="G37" s="116">
        <f t="shared" si="3"/>
        <v>48.0655737704918</v>
      </c>
      <c r="H37" s="114"/>
      <c r="I37" s="134"/>
      <c r="J37" s="135"/>
      <c r="K37" s="136"/>
    </row>
    <row r="38" spans="1:11" ht="15" customHeight="1">
      <c r="A38" s="119" t="s">
        <v>125</v>
      </c>
      <c r="B38" s="120">
        <f t="shared" si="0"/>
        <v>1316</v>
      </c>
      <c r="C38" s="139">
        <f t="shared" si="1"/>
        <v>100</v>
      </c>
      <c r="D38" s="120">
        <v>654</v>
      </c>
      <c r="E38" s="121">
        <f t="shared" si="2"/>
        <v>49.69604863221885</v>
      </c>
      <c r="F38" s="120">
        <v>662</v>
      </c>
      <c r="G38" s="121">
        <f t="shared" si="3"/>
        <v>50.30395136778115</v>
      </c>
      <c r="H38" s="114"/>
      <c r="I38" s="134"/>
      <c r="J38" s="134"/>
      <c r="K38" s="140"/>
    </row>
    <row r="39" spans="1:12" s="112" customFormat="1" ht="19.5" customHeight="1">
      <c r="A39" s="29" t="s">
        <v>126</v>
      </c>
      <c r="B39" s="122"/>
      <c r="C39" s="122"/>
      <c r="D39" s="122"/>
      <c r="E39" s="122"/>
      <c r="F39" s="122"/>
      <c r="G39" s="122"/>
      <c r="H39" s="122"/>
      <c r="I39" s="141"/>
      <c r="J39" s="142"/>
      <c r="K39" s="142"/>
      <c r="L39" s="123"/>
    </row>
    <row r="40" spans="4:7" ht="15" customHeight="1">
      <c r="D40" s="24"/>
      <c r="F40" s="24"/>
      <c r="G40" s="56"/>
    </row>
    <row r="41" spans="1:9" ht="15" customHeight="1">
      <c r="A41" s="18"/>
      <c r="B41" s="39"/>
      <c r="C41" s="25"/>
      <c r="D41" s="39"/>
      <c r="E41" s="25"/>
      <c r="F41" s="39"/>
      <c r="G41" s="25"/>
      <c r="H41" s="57"/>
      <c r="I41" s="57"/>
    </row>
    <row r="42" spans="1:7" ht="15" customHeight="1">
      <c r="A42" s="18"/>
      <c r="B42" s="39"/>
      <c r="C42" s="25"/>
      <c r="D42" s="39"/>
      <c r="E42" s="25"/>
      <c r="F42" s="39"/>
      <c r="G42" s="25"/>
    </row>
    <row r="43" spans="4:14" ht="15" customHeight="1">
      <c r="D43" s="24"/>
      <c r="F43" s="24"/>
      <c r="K43" s="75"/>
      <c r="L43" s="58"/>
      <c r="M43" s="58"/>
      <c r="N43" s="24"/>
    </row>
    <row r="44" spans="4:14" ht="15" customHeight="1">
      <c r="D44" s="24"/>
      <c r="F44" s="24"/>
      <c r="K44" s="68"/>
      <c r="L44" s="58"/>
      <c r="M44" s="58"/>
      <c r="N44" s="24"/>
    </row>
    <row r="45" spans="4:13" ht="15" customHeight="1">
      <c r="D45" s="24"/>
      <c r="F45" s="24"/>
      <c r="K45" s="76"/>
      <c r="L45" s="58"/>
      <c r="M45" s="58"/>
    </row>
    <row r="46" spans="4:6" ht="15" customHeight="1">
      <c r="D46" s="24"/>
      <c r="F46" s="24"/>
    </row>
    <row r="47" spans="4:6" ht="15" customHeight="1">
      <c r="D47" s="24"/>
      <c r="F47" s="24"/>
    </row>
    <row r="48" spans="4:6" ht="11.25">
      <c r="D48" s="24"/>
      <c r="F48" s="24"/>
    </row>
    <row r="49" spans="4:6" ht="11.25">
      <c r="D49" s="24"/>
      <c r="F49" s="24"/>
    </row>
    <row r="50" spans="4:6" ht="11.25">
      <c r="D50" s="24"/>
      <c r="F50" s="24"/>
    </row>
    <row r="51" spans="4:6" ht="11.25">
      <c r="D51" s="24"/>
      <c r="F51" s="24"/>
    </row>
    <row r="52" ht="11.25">
      <c r="F52" s="24"/>
    </row>
    <row r="53" ht="11.25">
      <c r="F53" s="24"/>
    </row>
    <row r="54" ht="11.25">
      <c r="F54" s="24"/>
    </row>
    <row r="55" ht="11.25">
      <c r="F55" s="24"/>
    </row>
    <row r="56" ht="11.25">
      <c r="F56" s="24"/>
    </row>
    <row r="57" ht="11.25">
      <c r="F57" s="24"/>
    </row>
    <row r="58" ht="11.25">
      <c r="F58" s="24"/>
    </row>
  </sheetData>
  <mergeCells count="4">
    <mergeCell ref="F3:G3"/>
    <mergeCell ref="A1:G1"/>
    <mergeCell ref="B3:C3"/>
    <mergeCell ref="D3:E3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2004.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Q46"/>
  <sheetViews>
    <sheetView zoomScaleSheetLayoutView="100" workbookViewId="0" topLeftCell="A1">
      <selection activeCell="A1" sqref="A1:G1"/>
    </sheetView>
  </sheetViews>
  <sheetFormatPr defaultColWidth="12" defaultRowHeight="11.25"/>
  <cols>
    <col min="1" max="1" width="8.66015625" style="0" customWidth="1"/>
    <col min="2" max="7" width="12.8320312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  <col min="14" max="14" width="8.66015625" style="0" bestFit="1" customWidth="1"/>
    <col min="15" max="16" width="5.83203125" style="0" bestFit="1" customWidth="1"/>
  </cols>
  <sheetData>
    <row r="1" spans="1:7" s="2" customFormat="1" ht="39.75" customHeight="1">
      <c r="A1" s="233" t="s">
        <v>142</v>
      </c>
      <c r="B1" s="234"/>
      <c r="C1" s="234"/>
      <c r="D1" s="234"/>
      <c r="E1" s="234"/>
      <c r="F1" s="234"/>
      <c r="G1" s="234"/>
    </row>
    <row r="2" spans="1:9" s="6" customFormat="1" ht="36" customHeight="1">
      <c r="A2" s="230" t="s">
        <v>173</v>
      </c>
      <c r="B2" s="232" t="s">
        <v>0</v>
      </c>
      <c r="C2" s="232"/>
      <c r="D2" s="232" t="s">
        <v>1</v>
      </c>
      <c r="E2" s="232"/>
      <c r="F2" s="232" t="s">
        <v>2</v>
      </c>
      <c r="G2" s="232" t="s">
        <v>3</v>
      </c>
      <c r="H2" s="5"/>
      <c r="I2" s="5"/>
    </row>
    <row r="3" spans="1:17" s="11" customFormat="1" ht="19.5" customHeight="1">
      <c r="A3" s="7"/>
      <c r="B3" s="8" t="s">
        <v>4</v>
      </c>
      <c r="C3" s="9" t="s">
        <v>5</v>
      </c>
      <c r="D3" s="8" t="s">
        <v>4</v>
      </c>
      <c r="E3" s="9" t="s">
        <v>5</v>
      </c>
      <c r="F3" s="8" t="s">
        <v>4</v>
      </c>
      <c r="G3" s="9" t="s">
        <v>5</v>
      </c>
      <c r="H3" s="10"/>
      <c r="I3" s="174"/>
      <c r="J3" s="174"/>
      <c r="K3" s="174"/>
      <c r="L3" s="174"/>
      <c r="M3" s="174"/>
      <c r="N3" s="174"/>
      <c r="O3" s="174"/>
      <c r="P3" s="174"/>
      <c r="Q3" s="174"/>
    </row>
    <row r="4" spans="1:17" s="14" customFormat="1" ht="15" customHeight="1">
      <c r="A4" s="12" t="s">
        <v>6</v>
      </c>
      <c r="B4" s="13">
        <f aca="true" t="shared" si="0" ref="B4:B23">D4+F4</f>
        <v>86372</v>
      </c>
      <c r="C4" s="13">
        <f aca="true" t="shared" si="1" ref="C4:C23">B4/B$4*100</f>
        <v>100</v>
      </c>
      <c r="D4" s="13">
        <f>SUM(D5:D23)</f>
        <v>47584</v>
      </c>
      <c r="E4" s="13">
        <f aca="true" t="shared" si="2" ref="E4:E23">D4/D$4*100</f>
        <v>100</v>
      </c>
      <c r="F4" s="13">
        <f>SUM(F5:F23)</f>
        <v>38788</v>
      </c>
      <c r="G4" s="13">
        <f aca="true" t="shared" si="3" ref="G4:G23">F4/F$4*100</f>
        <v>100</v>
      </c>
      <c r="H4"/>
      <c r="I4" s="191"/>
      <c r="J4" s="191"/>
      <c r="K4" s="191"/>
      <c r="L4" s="128"/>
      <c r="M4" s="128"/>
      <c r="N4" s="191"/>
      <c r="O4" s="191"/>
      <c r="P4" s="191"/>
      <c r="Q4" s="128"/>
    </row>
    <row r="5" spans="1:17" ht="15" customHeight="1">
      <c r="A5" s="15" t="s">
        <v>7</v>
      </c>
      <c r="B5" s="16">
        <f t="shared" si="0"/>
        <v>2202</v>
      </c>
      <c r="C5" s="17">
        <f t="shared" si="1"/>
        <v>2.549437317649238</v>
      </c>
      <c r="D5" s="16">
        <v>1124</v>
      </c>
      <c r="E5" s="17">
        <f t="shared" si="2"/>
        <v>2.3621385339609953</v>
      </c>
      <c r="F5" s="16">
        <v>1078</v>
      </c>
      <c r="G5" s="17">
        <f t="shared" si="3"/>
        <v>2.779210064968547</v>
      </c>
      <c r="I5" s="192"/>
      <c r="J5" s="192"/>
      <c r="K5" s="192"/>
      <c r="L5" s="167"/>
      <c r="M5" s="167"/>
      <c r="N5" s="192"/>
      <c r="O5" s="192"/>
      <c r="P5" s="192"/>
      <c r="Q5" s="167"/>
    </row>
    <row r="6" spans="1:17" ht="15" customHeight="1">
      <c r="A6" s="15" t="s">
        <v>8</v>
      </c>
      <c r="B6" s="16">
        <f t="shared" si="0"/>
        <v>4235</v>
      </c>
      <c r="C6" s="17">
        <f t="shared" si="1"/>
        <v>4.903209373408049</v>
      </c>
      <c r="D6" s="16">
        <v>2126</v>
      </c>
      <c r="E6" s="17">
        <f t="shared" si="2"/>
        <v>4.467888365837256</v>
      </c>
      <c r="F6" s="16">
        <v>2109</v>
      </c>
      <c r="G6" s="17">
        <f t="shared" si="3"/>
        <v>5.43724863359802</v>
      </c>
      <c r="I6" s="192"/>
      <c r="J6" s="192"/>
      <c r="K6" s="192"/>
      <c r="L6" s="167"/>
      <c r="M6" s="167"/>
      <c r="N6" s="192"/>
      <c r="O6" s="192"/>
      <c r="P6" s="192"/>
      <c r="Q6" s="167"/>
    </row>
    <row r="7" spans="1:17" ht="15" customHeight="1">
      <c r="A7" s="15" t="s">
        <v>9</v>
      </c>
      <c r="B7" s="16">
        <f t="shared" si="0"/>
        <v>4144</v>
      </c>
      <c r="C7" s="17">
        <f t="shared" si="1"/>
        <v>4.7978511554670495</v>
      </c>
      <c r="D7" s="16">
        <v>2091</v>
      </c>
      <c r="E7" s="17">
        <f t="shared" si="2"/>
        <v>4.394334229993275</v>
      </c>
      <c r="F7" s="16">
        <v>2053</v>
      </c>
      <c r="G7" s="17">
        <f t="shared" si="3"/>
        <v>5.292874084768485</v>
      </c>
      <c r="I7" s="192"/>
      <c r="J7" s="192"/>
      <c r="K7" s="192"/>
      <c r="L7" s="167"/>
      <c r="M7" s="167"/>
      <c r="N7" s="192"/>
      <c r="O7" s="192"/>
      <c r="P7" s="192"/>
      <c r="Q7" s="167"/>
    </row>
    <row r="8" spans="1:17" ht="15" customHeight="1">
      <c r="A8" s="15" t="s">
        <v>10</v>
      </c>
      <c r="B8" s="16">
        <f t="shared" si="0"/>
        <v>4517</v>
      </c>
      <c r="C8" s="17">
        <f t="shared" si="1"/>
        <v>5.229704070763674</v>
      </c>
      <c r="D8" s="16">
        <v>2354</v>
      </c>
      <c r="E8" s="17">
        <f t="shared" si="2"/>
        <v>4.947041022192334</v>
      </c>
      <c r="F8" s="16">
        <v>2163</v>
      </c>
      <c r="G8" s="17">
        <f t="shared" si="3"/>
        <v>5.576466948540785</v>
      </c>
      <c r="I8" s="192"/>
      <c r="J8" s="192"/>
      <c r="K8" s="192"/>
      <c r="L8" s="167"/>
      <c r="M8" s="167"/>
      <c r="N8" s="192"/>
      <c r="O8" s="192"/>
      <c r="P8" s="192"/>
      <c r="Q8" s="167"/>
    </row>
    <row r="9" spans="1:17" ht="22.5" customHeight="1">
      <c r="A9" s="18" t="s">
        <v>11</v>
      </c>
      <c r="B9" s="19">
        <f t="shared" si="0"/>
        <v>9601</v>
      </c>
      <c r="C9" s="17">
        <f t="shared" si="1"/>
        <v>11.115870884082804</v>
      </c>
      <c r="D9" s="19">
        <v>4992</v>
      </c>
      <c r="E9" s="17">
        <f t="shared" si="2"/>
        <v>10.490921318090114</v>
      </c>
      <c r="F9" s="19">
        <v>4609</v>
      </c>
      <c r="G9" s="17">
        <f t="shared" si="3"/>
        <v>11.8825409920594</v>
      </c>
      <c r="I9" s="192"/>
      <c r="J9" s="192"/>
      <c r="K9" s="192"/>
      <c r="L9" s="167"/>
      <c r="M9" s="167"/>
      <c r="N9" s="192"/>
      <c r="O9" s="192"/>
      <c r="P9" s="192"/>
      <c r="Q9" s="167"/>
    </row>
    <row r="10" spans="1:17" ht="15" customHeight="1">
      <c r="A10" s="18" t="s">
        <v>12</v>
      </c>
      <c r="B10" s="19">
        <f t="shared" si="0"/>
        <v>14547</v>
      </c>
      <c r="C10" s="17">
        <f t="shared" si="1"/>
        <v>16.84226369656833</v>
      </c>
      <c r="D10" s="19">
        <v>8342</v>
      </c>
      <c r="E10" s="17">
        <f t="shared" si="2"/>
        <v>17.531102891728313</v>
      </c>
      <c r="F10" s="19">
        <v>6205</v>
      </c>
      <c r="G10" s="17">
        <f t="shared" si="3"/>
        <v>15.997215633701146</v>
      </c>
      <c r="I10" s="192"/>
      <c r="J10" s="192"/>
      <c r="K10" s="192"/>
      <c r="L10" s="167"/>
      <c r="M10" s="167"/>
      <c r="N10" s="192"/>
      <c r="O10" s="192"/>
      <c r="P10" s="192"/>
      <c r="Q10" s="167"/>
    </row>
    <row r="11" spans="1:17" ht="15" customHeight="1">
      <c r="A11" s="18" t="s">
        <v>13</v>
      </c>
      <c r="B11" s="19">
        <f t="shared" si="0"/>
        <v>14149</v>
      </c>
      <c r="C11" s="17">
        <f t="shared" si="1"/>
        <v>16.381466215903302</v>
      </c>
      <c r="D11" s="19">
        <v>8477</v>
      </c>
      <c r="E11" s="17">
        <f t="shared" si="2"/>
        <v>17.81481170141224</v>
      </c>
      <c r="F11" s="19">
        <v>5672</v>
      </c>
      <c r="G11" s="17">
        <f t="shared" si="3"/>
        <v>14.623079302877178</v>
      </c>
      <c r="I11" s="192"/>
      <c r="J11" s="192"/>
      <c r="K11" s="192"/>
      <c r="L11" s="167"/>
      <c r="M11" s="167"/>
      <c r="N11" s="192"/>
      <c r="O11" s="192"/>
      <c r="P11" s="192"/>
      <c r="Q11" s="167"/>
    </row>
    <row r="12" spans="1:17" ht="15" customHeight="1">
      <c r="A12" s="18" t="s">
        <v>14</v>
      </c>
      <c r="B12" s="19">
        <f t="shared" si="0"/>
        <v>11751</v>
      </c>
      <c r="C12" s="17">
        <f t="shared" si="1"/>
        <v>13.605103505765758</v>
      </c>
      <c r="D12" s="19">
        <v>6907</v>
      </c>
      <c r="E12" s="17">
        <f t="shared" si="2"/>
        <v>14.515383322125084</v>
      </c>
      <c r="F12" s="19">
        <v>4844</v>
      </c>
      <c r="G12" s="17">
        <f t="shared" si="3"/>
        <v>12.488398473754769</v>
      </c>
      <c r="I12" s="192"/>
      <c r="J12" s="192"/>
      <c r="K12" s="192"/>
      <c r="L12" s="167"/>
      <c r="M12" s="167"/>
      <c r="N12" s="192"/>
      <c r="O12" s="192"/>
      <c r="P12" s="192"/>
      <c r="Q12" s="167"/>
    </row>
    <row r="13" spans="1:17" ht="15" customHeight="1">
      <c r="A13" s="18" t="s">
        <v>15</v>
      </c>
      <c r="B13" s="19">
        <f t="shared" si="0"/>
        <v>7763</v>
      </c>
      <c r="C13" s="17">
        <f t="shared" si="1"/>
        <v>8.987866438197564</v>
      </c>
      <c r="D13" s="19">
        <v>4423</v>
      </c>
      <c r="E13" s="17">
        <f t="shared" si="2"/>
        <v>9.29514122394082</v>
      </c>
      <c r="F13" s="19">
        <v>3340</v>
      </c>
      <c r="G13" s="17">
        <f t="shared" si="3"/>
        <v>8.610910590904403</v>
      </c>
      <c r="I13" s="192"/>
      <c r="J13" s="192"/>
      <c r="K13" s="192"/>
      <c r="L13" s="167"/>
      <c r="M13" s="167"/>
      <c r="N13" s="192"/>
      <c r="O13" s="192"/>
      <c r="P13" s="192"/>
      <c r="Q13" s="167"/>
    </row>
    <row r="14" spans="1:17" ht="22.5" customHeight="1">
      <c r="A14" s="18" t="s">
        <v>16</v>
      </c>
      <c r="B14" s="19">
        <f t="shared" si="0"/>
        <v>5087</v>
      </c>
      <c r="C14" s="17">
        <f t="shared" si="1"/>
        <v>5.8896401611633395</v>
      </c>
      <c r="D14" s="19">
        <v>2822</v>
      </c>
      <c r="E14" s="17">
        <f t="shared" si="2"/>
        <v>5.930564895763282</v>
      </c>
      <c r="F14" s="19">
        <v>2265</v>
      </c>
      <c r="G14" s="17">
        <f t="shared" si="3"/>
        <v>5.83943487676601</v>
      </c>
      <c r="I14" s="192"/>
      <c r="J14" s="192"/>
      <c r="K14" s="192"/>
      <c r="L14" s="167"/>
      <c r="M14" s="167"/>
      <c r="N14" s="192"/>
      <c r="O14" s="192"/>
      <c r="P14" s="192"/>
      <c r="Q14" s="167"/>
    </row>
    <row r="15" spans="1:17" ht="15" customHeight="1">
      <c r="A15" s="18" t="s">
        <v>17</v>
      </c>
      <c r="B15" s="19">
        <f t="shared" si="0"/>
        <v>2960</v>
      </c>
      <c r="C15" s="17">
        <f t="shared" si="1"/>
        <v>3.4270365396193214</v>
      </c>
      <c r="D15" s="19">
        <v>1528</v>
      </c>
      <c r="E15" s="17">
        <f t="shared" si="2"/>
        <v>3.2111634162743776</v>
      </c>
      <c r="F15" s="19">
        <v>1432</v>
      </c>
      <c r="G15" s="17">
        <f t="shared" si="3"/>
        <v>3.6918634629266784</v>
      </c>
      <c r="I15" s="192"/>
      <c r="J15" s="192"/>
      <c r="K15" s="192"/>
      <c r="L15" s="167"/>
      <c r="M15" s="167"/>
      <c r="N15" s="192"/>
      <c r="O15" s="192"/>
      <c r="P15" s="192"/>
      <c r="Q15" s="167"/>
    </row>
    <row r="16" spans="1:17" ht="15" customHeight="1">
      <c r="A16" s="18" t="s">
        <v>18</v>
      </c>
      <c r="B16" s="19">
        <f t="shared" si="0"/>
        <v>1783</v>
      </c>
      <c r="C16" s="17">
        <f t="shared" si="1"/>
        <v>2.0643264020747463</v>
      </c>
      <c r="D16" s="19">
        <v>850</v>
      </c>
      <c r="E16" s="17">
        <f t="shared" si="2"/>
        <v>1.7863147276395426</v>
      </c>
      <c r="F16" s="19">
        <v>933</v>
      </c>
      <c r="G16" s="17">
        <f t="shared" si="3"/>
        <v>2.405383108177787</v>
      </c>
      <c r="I16" s="192"/>
      <c r="J16" s="192"/>
      <c r="K16" s="192"/>
      <c r="L16" s="167"/>
      <c r="M16" s="167"/>
      <c r="N16" s="192"/>
      <c r="O16" s="192"/>
      <c r="P16" s="192"/>
      <c r="Q16" s="167"/>
    </row>
    <row r="17" spans="1:17" ht="15" customHeight="1">
      <c r="A17" s="18" t="s">
        <v>19</v>
      </c>
      <c r="B17" s="19">
        <f t="shared" si="0"/>
        <v>1140</v>
      </c>
      <c r="C17" s="17">
        <f t="shared" si="1"/>
        <v>1.3198721807993332</v>
      </c>
      <c r="D17" s="19">
        <v>522</v>
      </c>
      <c r="E17" s="17">
        <f t="shared" si="2"/>
        <v>1.0970073974445191</v>
      </c>
      <c r="F17" s="19">
        <v>618</v>
      </c>
      <c r="G17" s="17">
        <f t="shared" si="3"/>
        <v>1.593276271011653</v>
      </c>
      <c r="I17" s="192"/>
      <c r="J17" s="192"/>
      <c r="K17" s="192"/>
      <c r="L17" s="167"/>
      <c r="M17" s="167"/>
      <c r="N17" s="192"/>
      <c r="O17" s="192"/>
      <c r="P17" s="192"/>
      <c r="Q17" s="167"/>
    </row>
    <row r="18" spans="1:17" s="20" customFormat="1" ht="15" customHeight="1">
      <c r="A18" s="18" t="s">
        <v>20</v>
      </c>
      <c r="B18" s="19">
        <f t="shared" si="0"/>
        <v>758</v>
      </c>
      <c r="C18" s="17">
        <f t="shared" si="1"/>
        <v>0.8775992219700829</v>
      </c>
      <c r="D18" s="19">
        <v>333</v>
      </c>
      <c r="E18" s="17">
        <f t="shared" si="2"/>
        <v>0.6998150638870209</v>
      </c>
      <c r="F18" s="19">
        <v>425</v>
      </c>
      <c r="G18" s="17">
        <f t="shared" si="3"/>
        <v>1.0956997009384346</v>
      </c>
      <c r="H18"/>
      <c r="I18" s="192"/>
      <c r="J18" s="192"/>
      <c r="K18" s="192"/>
      <c r="L18" s="29"/>
      <c r="M18" s="29"/>
      <c r="N18" s="192"/>
      <c r="O18" s="192"/>
      <c r="P18" s="192"/>
      <c r="Q18" s="29"/>
    </row>
    <row r="19" spans="1:17" ht="22.5" customHeight="1">
      <c r="A19" t="s">
        <v>21</v>
      </c>
      <c r="B19" s="19">
        <f t="shared" si="0"/>
        <v>700</v>
      </c>
      <c r="C19" s="17">
        <f t="shared" si="1"/>
        <v>0.81044783031538</v>
      </c>
      <c r="D19" s="19">
        <v>308</v>
      </c>
      <c r="E19" s="17">
        <f t="shared" si="2"/>
        <v>0.6472763954270343</v>
      </c>
      <c r="F19" s="19">
        <v>392</v>
      </c>
      <c r="G19" s="17">
        <f t="shared" si="3"/>
        <v>1.0106218418067443</v>
      </c>
      <c r="I19" s="192"/>
      <c r="J19" s="192"/>
      <c r="K19" s="192"/>
      <c r="L19" s="167"/>
      <c r="M19" s="167"/>
      <c r="N19" s="192"/>
      <c r="O19" s="192"/>
      <c r="P19" s="192"/>
      <c r="Q19" s="167"/>
    </row>
    <row r="20" spans="1:17" ht="15" customHeight="1">
      <c r="A20" t="s">
        <v>22</v>
      </c>
      <c r="B20" s="19">
        <f t="shared" si="0"/>
        <v>534</v>
      </c>
      <c r="C20" s="17">
        <f t="shared" si="1"/>
        <v>0.6182559162691613</v>
      </c>
      <c r="D20" s="19">
        <v>212</v>
      </c>
      <c r="E20" s="17">
        <f t="shared" si="2"/>
        <v>0.4455279085406859</v>
      </c>
      <c r="F20" s="19">
        <v>322</v>
      </c>
      <c r="G20" s="17">
        <f t="shared" si="3"/>
        <v>0.8301536557698257</v>
      </c>
      <c r="I20" s="192"/>
      <c r="J20" s="192"/>
      <c r="K20" s="192"/>
      <c r="L20" s="167"/>
      <c r="M20" s="167"/>
      <c r="N20" s="192"/>
      <c r="O20" s="192"/>
      <c r="P20" s="192"/>
      <c r="Q20" s="167"/>
    </row>
    <row r="21" spans="1:17" ht="15" customHeight="1">
      <c r="A21" t="s">
        <v>23</v>
      </c>
      <c r="B21" s="19">
        <f t="shared" si="0"/>
        <v>271</v>
      </c>
      <c r="C21" s="17">
        <f t="shared" si="1"/>
        <v>0.3137590885935257</v>
      </c>
      <c r="D21" s="19">
        <v>96</v>
      </c>
      <c r="E21" s="17">
        <f t="shared" si="2"/>
        <v>0.20174848688634836</v>
      </c>
      <c r="F21" s="19">
        <v>175</v>
      </c>
      <c r="G21" s="17">
        <f t="shared" si="3"/>
        <v>0.4511704650922966</v>
      </c>
      <c r="I21" s="192"/>
      <c r="J21" s="192"/>
      <c r="K21" s="192"/>
      <c r="L21" s="167"/>
      <c r="M21" s="167"/>
      <c r="N21" s="192"/>
      <c r="O21" s="192"/>
      <c r="P21" s="192"/>
      <c r="Q21" s="167"/>
    </row>
    <row r="22" spans="1:17" ht="15" customHeight="1">
      <c r="A22" t="s">
        <v>24</v>
      </c>
      <c r="B22" s="19">
        <f t="shared" si="0"/>
        <v>166</v>
      </c>
      <c r="C22" s="17">
        <f t="shared" si="1"/>
        <v>0.1921919140462187</v>
      </c>
      <c r="D22" s="19">
        <v>63</v>
      </c>
      <c r="E22" s="17">
        <f t="shared" si="2"/>
        <v>0.1323974445191661</v>
      </c>
      <c r="F22" s="19">
        <v>103</v>
      </c>
      <c r="G22" s="17">
        <f t="shared" si="3"/>
        <v>0.26554604516860886</v>
      </c>
      <c r="I22" s="192"/>
      <c r="J22" s="192"/>
      <c r="K22" s="192"/>
      <c r="L22" s="167"/>
      <c r="M22" s="167"/>
      <c r="N22" s="192"/>
      <c r="O22" s="192"/>
      <c r="P22" s="192"/>
      <c r="Q22" s="167"/>
    </row>
    <row r="23" spans="1:17" ht="15" customHeight="1">
      <c r="A23" s="21" t="s">
        <v>25</v>
      </c>
      <c r="B23" s="22">
        <f t="shared" si="0"/>
        <v>64</v>
      </c>
      <c r="C23" s="23">
        <f t="shared" si="1"/>
        <v>0.07409808734312046</v>
      </c>
      <c r="D23" s="22">
        <v>14</v>
      </c>
      <c r="E23" s="23">
        <f t="shared" si="2"/>
        <v>0.02942165433759247</v>
      </c>
      <c r="F23" s="22">
        <v>50</v>
      </c>
      <c r="G23" s="23">
        <f t="shared" si="3"/>
        <v>0.1289058471692276</v>
      </c>
      <c r="I23" s="192"/>
      <c r="J23" s="192"/>
      <c r="K23" s="192"/>
      <c r="L23" s="193"/>
      <c r="M23" s="193"/>
      <c r="N23" s="192"/>
      <c r="O23" s="192"/>
      <c r="P23" s="192"/>
      <c r="Q23" s="167"/>
    </row>
    <row r="24" spans="2:7" ht="30" customHeight="1">
      <c r="B24" s="18"/>
      <c r="C24" s="25"/>
      <c r="D24" s="25"/>
      <c r="E24" s="25"/>
      <c r="F24" s="25"/>
      <c r="G24" s="25"/>
    </row>
    <row r="25" spans="11:14" ht="15" customHeight="1">
      <c r="K25" s="20"/>
      <c r="L25" s="20" t="s">
        <v>1</v>
      </c>
      <c r="M25" s="20" t="s">
        <v>2</v>
      </c>
      <c r="N25" s="24"/>
    </row>
    <row r="26" spans="11:14" ht="15" customHeight="1">
      <c r="K26" s="26" t="s">
        <v>7</v>
      </c>
      <c r="L26" s="27">
        <f aca="true" t="shared" si="4" ref="L26:L44">-$D5</f>
        <v>-1124</v>
      </c>
      <c r="M26" s="27">
        <f aca="true" t="shared" si="5" ref="M26:M44">$F5</f>
        <v>1078</v>
      </c>
      <c r="N26" s="24"/>
    </row>
    <row r="27" spans="11:14" ht="15" customHeight="1">
      <c r="K27" s="26" t="s">
        <v>8</v>
      </c>
      <c r="L27" s="27">
        <f t="shared" si="4"/>
        <v>-2126</v>
      </c>
      <c r="M27" s="27">
        <f t="shared" si="5"/>
        <v>2109</v>
      </c>
      <c r="N27" s="24"/>
    </row>
    <row r="28" spans="11:14" ht="15" customHeight="1">
      <c r="K28" s="26" t="s">
        <v>9</v>
      </c>
      <c r="L28" s="27">
        <f t="shared" si="4"/>
        <v>-2091</v>
      </c>
      <c r="M28" s="27">
        <f t="shared" si="5"/>
        <v>2053</v>
      </c>
      <c r="N28" s="24"/>
    </row>
    <row r="29" spans="11:14" ht="15" customHeight="1">
      <c r="K29" s="26" t="s">
        <v>10</v>
      </c>
      <c r="L29" s="27">
        <f t="shared" si="4"/>
        <v>-2354</v>
      </c>
      <c r="M29" s="27">
        <f t="shared" si="5"/>
        <v>2163</v>
      </c>
      <c r="N29" s="24"/>
    </row>
    <row r="30" spans="11:14" ht="15" customHeight="1">
      <c r="K30" s="26" t="s">
        <v>11</v>
      </c>
      <c r="L30" s="27">
        <f t="shared" si="4"/>
        <v>-4992</v>
      </c>
      <c r="M30" s="27">
        <f t="shared" si="5"/>
        <v>4609</v>
      </c>
      <c r="N30" s="24"/>
    </row>
    <row r="31" spans="11:14" ht="15" customHeight="1">
      <c r="K31" s="28" t="s">
        <v>12</v>
      </c>
      <c r="L31" s="27">
        <f t="shared" si="4"/>
        <v>-8342</v>
      </c>
      <c r="M31" s="27">
        <f t="shared" si="5"/>
        <v>6205</v>
      </c>
      <c r="N31" s="24"/>
    </row>
    <row r="32" spans="11:14" ht="15" customHeight="1">
      <c r="K32" s="28" t="s">
        <v>13</v>
      </c>
      <c r="L32" s="27">
        <f t="shared" si="4"/>
        <v>-8477</v>
      </c>
      <c r="M32" s="27">
        <f t="shared" si="5"/>
        <v>5672</v>
      </c>
      <c r="N32" s="24"/>
    </row>
    <row r="33" spans="11:14" ht="15" customHeight="1">
      <c r="K33" s="28" t="s">
        <v>14</v>
      </c>
      <c r="L33" s="27">
        <f t="shared" si="4"/>
        <v>-6907</v>
      </c>
      <c r="M33" s="27">
        <f t="shared" si="5"/>
        <v>4844</v>
      </c>
      <c r="N33" s="24"/>
    </row>
    <row r="34" spans="11:14" ht="15" customHeight="1">
      <c r="K34" s="28" t="s">
        <v>15</v>
      </c>
      <c r="L34" s="27">
        <f t="shared" si="4"/>
        <v>-4423</v>
      </c>
      <c r="M34" s="27">
        <f t="shared" si="5"/>
        <v>3340</v>
      </c>
      <c r="N34" s="24"/>
    </row>
    <row r="35" spans="11:14" ht="15" customHeight="1">
      <c r="K35" s="28" t="s">
        <v>16</v>
      </c>
      <c r="L35" s="27">
        <f t="shared" si="4"/>
        <v>-2822</v>
      </c>
      <c r="M35" s="27">
        <f t="shared" si="5"/>
        <v>2265</v>
      </c>
      <c r="N35" s="24"/>
    </row>
    <row r="36" spans="11:14" ht="15" customHeight="1">
      <c r="K36" s="28" t="s">
        <v>17</v>
      </c>
      <c r="L36" s="27">
        <f t="shared" si="4"/>
        <v>-1528</v>
      </c>
      <c r="M36" s="27">
        <f t="shared" si="5"/>
        <v>1432</v>
      </c>
      <c r="N36" s="24"/>
    </row>
    <row r="37" spans="11:14" ht="15" customHeight="1">
      <c r="K37" s="28" t="s">
        <v>18</v>
      </c>
      <c r="L37" s="27">
        <f t="shared" si="4"/>
        <v>-850</v>
      </c>
      <c r="M37" s="27">
        <f t="shared" si="5"/>
        <v>933</v>
      </c>
      <c r="N37" s="24"/>
    </row>
    <row r="38" spans="11:14" ht="15" customHeight="1">
      <c r="K38" s="28" t="s">
        <v>19</v>
      </c>
      <c r="L38" s="27">
        <f t="shared" si="4"/>
        <v>-522</v>
      </c>
      <c r="M38" s="27">
        <f t="shared" si="5"/>
        <v>618</v>
      </c>
      <c r="N38" s="24"/>
    </row>
    <row r="39" spans="11:14" ht="15" customHeight="1">
      <c r="K39" s="28" t="s">
        <v>20</v>
      </c>
      <c r="L39" s="27">
        <f t="shared" si="4"/>
        <v>-333</v>
      </c>
      <c r="M39" s="27">
        <f t="shared" si="5"/>
        <v>425</v>
      </c>
      <c r="N39" s="24"/>
    </row>
    <row r="40" spans="11:14" ht="15" customHeight="1">
      <c r="K40" s="20" t="s">
        <v>21</v>
      </c>
      <c r="L40" s="27">
        <f t="shared" si="4"/>
        <v>-308</v>
      </c>
      <c r="M40" s="27">
        <f t="shared" si="5"/>
        <v>392</v>
      </c>
      <c r="N40" s="24"/>
    </row>
    <row r="41" spans="11:13" ht="15" customHeight="1">
      <c r="K41" s="20" t="s">
        <v>22</v>
      </c>
      <c r="L41" s="27">
        <f t="shared" si="4"/>
        <v>-212</v>
      </c>
      <c r="M41" s="27">
        <f t="shared" si="5"/>
        <v>322</v>
      </c>
    </row>
    <row r="42" spans="11:13" ht="15" customHeight="1">
      <c r="K42" s="20" t="s">
        <v>23</v>
      </c>
      <c r="L42" s="27">
        <f t="shared" si="4"/>
        <v>-96</v>
      </c>
      <c r="M42" s="27">
        <f t="shared" si="5"/>
        <v>175</v>
      </c>
    </row>
    <row r="43" spans="11:13" ht="15" customHeight="1">
      <c r="K43" s="28" t="s">
        <v>24</v>
      </c>
      <c r="L43" s="27">
        <f t="shared" si="4"/>
        <v>-63</v>
      </c>
      <c r="M43" s="27">
        <f t="shared" si="5"/>
        <v>103</v>
      </c>
    </row>
    <row r="44" spans="11:13" ht="11.25">
      <c r="K44" s="29" t="s">
        <v>25</v>
      </c>
      <c r="L44" s="27">
        <f t="shared" si="4"/>
        <v>-14</v>
      </c>
      <c r="M44" s="27">
        <f t="shared" si="5"/>
        <v>50</v>
      </c>
    </row>
    <row r="45" spans="11:13" ht="11.25">
      <c r="K45" s="20"/>
      <c r="L45" s="20"/>
      <c r="M45" s="20"/>
    </row>
    <row r="46" spans="11:13" ht="11.25">
      <c r="K46" s="20"/>
      <c r="L46" s="20"/>
      <c r="M46" s="20"/>
    </row>
  </sheetData>
  <mergeCells count="4">
    <mergeCell ref="F2:G2"/>
    <mergeCell ref="A1:G1"/>
    <mergeCell ref="B2:C2"/>
    <mergeCell ref="D2:E2"/>
  </mergeCells>
  <hyperlinks>
    <hyperlink ref="A2" location="indice!B32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&amp;L&amp;"Times New Roman,Normal"&amp;7Residentes en Aragon nacidos fuera de la Comunidad Autónoma. Padrón 2004.&amp;R&amp;9&amp;P+8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45"/>
  <sheetViews>
    <sheetView zoomScaleSheetLayoutView="100" workbookViewId="0" topLeftCell="A1">
      <selection activeCell="G21" sqref="G21"/>
    </sheetView>
  </sheetViews>
  <sheetFormatPr defaultColWidth="12" defaultRowHeight="11.25"/>
  <cols>
    <col min="1" max="1" width="8.66015625" style="0" customWidth="1"/>
    <col min="2" max="7" width="12.83203125" style="0" customWidth="1"/>
    <col min="8" max="10" width="10.83203125" style="0" customWidth="1"/>
    <col min="11" max="11" width="7.16015625" style="0" bestFit="1" customWidth="1"/>
    <col min="12" max="12" width="7.66015625" style="0" bestFit="1" customWidth="1"/>
    <col min="13" max="13" width="6.83203125" style="0" bestFit="1" customWidth="1"/>
  </cols>
  <sheetData>
    <row r="1" spans="1:17" s="2" customFormat="1" ht="39.75" customHeight="1">
      <c r="A1" s="233" t="s">
        <v>141</v>
      </c>
      <c r="B1" s="234"/>
      <c r="C1" s="234"/>
      <c r="D1" s="234"/>
      <c r="E1" s="234"/>
      <c r="F1" s="234"/>
      <c r="G1" s="234"/>
      <c r="I1" s="194"/>
      <c r="J1" s="194"/>
      <c r="K1" s="194"/>
      <c r="L1" s="194"/>
      <c r="M1" s="194"/>
      <c r="N1" s="194"/>
      <c r="O1" s="194"/>
      <c r="P1" s="194"/>
      <c r="Q1" s="194"/>
    </row>
    <row r="2" spans="1:17" s="6" customFormat="1" ht="36" customHeight="1">
      <c r="A2" s="230" t="s">
        <v>173</v>
      </c>
      <c r="B2" s="232" t="s">
        <v>0</v>
      </c>
      <c r="C2" s="232"/>
      <c r="D2" s="232" t="s">
        <v>1</v>
      </c>
      <c r="E2" s="232"/>
      <c r="F2" s="232" t="s">
        <v>2</v>
      </c>
      <c r="G2" s="232" t="s">
        <v>3</v>
      </c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1" customFormat="1" ht="19.5" customHeight="1">
      <c r="A3" s="7"/>
      <c r="B3" s="8" t="s">
        <v>4</v>
      </c>
      <c r="C3" s="9" t="s">
        <v>5</v>
      </c>
      <c r="D3" s="8" t="s">
        <v>4</v>
      </c>
      <c r="E3" s="9" t="s">
        <v>5</v>
      </c>
      <c r="F3" s="8" t="s">
        <v>4</v>
      </c>
      <c r="G3" s="9" t="s">
        <v>5</v>
      </c>
      <c r="H3" s="10"/>
      <c r="I3" s="174"/>
      <c r="J3" s="174"/>
      <c r="K3" s="174"/>
      <c r="L3" s="174"/>
      <c r="M3" s="174"/>
      <c r="N3" s="174"/>
      <c r="O3" s="174"/>
      <c r="P3" s="174"/>
      <c r="Q3" s="174"/>
    </row>
    <row r="4" spans="1:17" s="14" customFormat="1" ht="15" customHeight="1">
      <c r="A4" s="12" t="s">
        <v>6</v>
      </c>
      <c r="B4" s="13">
        <f aca="true" t="shared" si="0" ref="B4:B23">D4+F4</f>
        <v>13179</v>
      </c>
      <c r="C4" s="13">
        <f aca="true" t="shared" si="1" ref="C4:C23">B4/B$4*100</f>
        <v>100</v>
      </c>
      <c r="D4" s="13">
        <f>SUM(D5:D23)</f>
        <v>7647</v>
      </c>
      <c r="E4" s="13">
        <f aca="true" t="shared" si="2" ref="E4:E23">D4/D$4*100</f>
        <v>100</v>
      </c>
      <c r="F4" s="13">
        <f>SUM(F5:F23)</f>
        <v>5532</v>
      </c>
      <c r="G4" s="13">
        <f aca="true" t="shared" si="3" ref="G4:G23">F4/F$4*100</f>
        <v>100</v>
      </c>
      <c r="H4"/>
      <c r="I4" s="167"/>
      <c r="J4" s="195"/>
      <c r="K4" s="195"/>
      <c r="L4" s="195"/>
      <c r="M4" s="128"/>
      <c r="N4" s="195"/>
      <c r="O4" s="195"/>
      <c r="P4" s="195"/>
      <c r="Q4" s="128"/>
    </row>
    <row r="5" spans="1:17" ht="15" customHeight="1">
      <c r="A5" s="15" t="s">
        <v>7</v>
      </c>
      <c r="B5" s="16">
        <f t="shared" si="0"/>
        <v>379</v>
      </c>
      <c r="C5" s="17">
        <f t="shared" si="1"/>
        <v>2.8757872372714166</v>
      </c>
      <c r="D5" s="16">
        <v>187</v>
      </c>
      <c r="E5" s="17">
        <f t="shared" si="2"/>
        <v>2.4454034261802016</v>
      </c>
      <c r="F5" s="16">
        <v>192</v>
      </c>
      <c r="G5" s="17">
        <f t="shared" si="3"/>
        <v>3.470715835140998</v>
      </c>
      <c r="I5" s="167"/>
      <c r="J5" s="196"/>
      <c r="K5" s="196"/>
      <c r="L5" s="196"/>
      <c r="M5" s="167"/>
      <c r="N5" s="196"/>
      <c r="O5" s="196"/>
      <c r="P5" s="196"/>
      <c r="Q5" s="167"/>
    </row>
    <row r="6" spans="1:17" ht="15" customHeight="1">
      <c r="A6" s="15" t="s">
        <v>8</v>
      </c>
      <c r="B6" s="16">
        <f t="shared" si="0"/>
        <v>640</v>
      </c>
      <c r="C6" s="17">
        <f t="shared" si="1"/>
        <v>4.85621063813643</v>
      </c>
      <c r="D6" s="16">
        <v>324</v>
      </c>
      <c r="E6" s="17">
        <f t="shared" si="2"/>
        <v>4.2369556688897605</v>
      </c>
      <c r="F6" s="16">
        <v>316</v>
      </c>
      <c r="G6" s="17">
        <f t="shared" si="3"/>
        <v>5.712219812002893</v>
      </c>
      <c r="I6" s="167"/>
      <c r="J6" s="196"/>
      <c r="K6" s="196"/>
      <c r="L6" s="196"/>
      <c r="M6" s="167"/>
      <c r="N6" s="196"/>
      <c r="O6" s="196"/>
      <c r="P6" s="196"/>
      <c r="Q6" s="167"/>
    </row>
    <row r="7" spans="1:17" ht="15" customHeight="1">
      <c r="A7" s="15" t="s">
        <v>9</v>
      </c>
      <c r="B7" s="16">
        <f t="shared" si="0"/>
        <v>564</v>
      </c>
      <c r="C7" s="17">
        <f t="shared" si="1"/>
        <v>4.279535624857728</v>
      </c>
      <c r="D7" s="16">
        <v>286</v>
      </c>
      <c r="E7" s="17">
        <f t="shared" si="2"/>
        <v>3.740028769452073</v>
      </c>
      <c r="F7" s="16">
        <v>278</v>
      </c>
      <c r="G7" s="17">
        <f t="shared" si="3"/>
        <v>5.02530730296457</v>
      </c>
      <c r="I7" s="167"/>
      <c r="J7" s="196"/>
      <c r="K7" s="196"/>
      <c r="L7" s="196"/>
      <c r="M7" s="167"/>
      <c r="N7" s="196"/>
      <c r="O7" s="196"/>
      <c r="P7" s="196"/>
      <c r="Q7" s="167"/>
    </row>
    <row r="8" spans="1:17" ht="15" customHeight="1">
      <c r="A8" s="15" t="s">
        <v>10</v>
      </c>
      <c r="B8" s="16">
        <f t="shared" si="0"/>
        <v>615</v>
      </c>
      <c r="C8" s="17">
        <f t="shared" si="1"/>
        <v>4.666514910084225</v>
      </c>
      <c r="D8" s="16">
        <v>326</v>
      </c>
      <c r="E8" s="17">
        <f t="shared" si="2"/>
        <v>4.263109716228587</v>
      </c>
      <c r="F8" s="16">
        <v>289</v>
      </c>
      <c r="G8" s="17">
        <f t="shared" si="3"/>
        <v>5.22415039768619</v>
      </c>
      <c r="I8" s="167"/>
      <c r="J8" s="196"/>
      <c r="K8" s="196"/>
      <c r="L8" s="196"/>
      <c r="M8" s="167"/>
      <c r="N8" s="196"/>
      <c r="O8" s="196"/>
      <c r="P8" s="196"/>
      <c r="Q8" s="167"/>
    </row>
    <row r="9" spans="1:17" ht="22.5" customHeight="1">
      <c r="A9" s="18" t="s">
        <v>11</v>
      </c>
      <c r="B9" s="19">
        <f t="shared" si="0"/>
        <v>1410</v>
      </c>
      <c r="C9" s="17">
        <f t="shared" si="1"/>
        <v>10.698839062144321</v>
      </c>
      <c r="D9" s="19">
        <v>795</v>
      </c>
      <c r="E9" s="17">
        <f t="shared" si="2"/>
        <v>10.396233817183209</v>
      </c>
      <c r="F9" s="19">
        <v>615</v>
      </c>
      <c r="G9" s="17">
        <f t="shared" si="3"/>
        <v>11.117136659436008</v>
      </c>
      <c r="I9" s="167"/>
      <c r="J9" s="196"/>
      <c r="K9" s="196"/>
      <c r="L9" s="196"/>
      <c r="M9" s="167"/>
      <c r="N9" s="196"/>
      <c r="O9" s="196"/>
      <c r="P9" s="196"/>
      <c r="Q9" s="167"/>
    </row>
    <row r="10" spans="1:17" ht="15" customHeight="1">
      <c r="A10" s="18" t="s">
        <v>12</v>
      </c>
      <c r="B10" s="19">
        <f t="shared" si="0"/>
        <v>2330</v>
      </c>
      <c r="C10" s="17">
        <f t="shared" si="1"/>
        <v>17.679641854465437</v>
      </c>
      <c r="D10" s="19">
        <v>1453</v>
      </c>
      <c r="E10" s="17">
        <f t="shared" si="2"/>
        <v>19.000915391656857</v>
      </c>
      <c r="F10" s="19">
        <v>877</v>
      </c>
      <c r="G10" s="17">
        <f t="shared" si="3"/>
        <v>15.853217642805495</v>
      </c>
      <c r="I10" s="167"/>
      <c r="J10" s="196"/>
      <c r="K10" s="196"/>
      <c r="L10" s="196"/>
      <c r="M10" s="167"/>
      <c r="N10" s="196"/>
      <c r="O10" s="196"/>
      <c r="P10" s="196"/>
      <c r="Q10" s="167"/>
    </row>
    <row r="11" spans="1:17" ht="15" customHeight="1">
      <c r="A11" s="18" t="s">
        <v>13</v>
      </c>
      <c r="B11" s="19">
        <f t="shared" si="0"/>
        <v>2255</v>
      </c>
      <c r="C11" s="17">
        <f t="shared" si="1"/>
        <v>17.110554670308826</v>
      </c>
      <c r="D11" s="19">
        <v>1411</v>
      </c>
      <c r="E11" s="17">
        <f t="shared" si="2"/>
        <v>18.45168039754152</v>
      </c>
      <c r="F11" s="19">
        <v>844</v>
      </c>
      <c r="G11" s="17">
        <f t="shared" si="3"/>
        <v>15.256688358640636</v>
      </c>
      <c r="I11" s="167"/>
      <c r="J11" s="196"/>
      <c r="K11" s="196"/>
      <c r="L11" s="196"/>
      <c r="M11" s="167"/>
      <c r="N11" s="196"/>
      <c r="O11" s="196"/>
      <c r="P11" s="196"/>
      <c r="Q11" s="167"/>
    </row>
    <row r="12" spans="1:17" ht="15" customHeight="1">
      <c r="A12" s="18" t="s">
        <v>14</v>
      </c>
      <c r="B12" s="19">
        <f t="shared" si="0"/>
        <v>1801</v>
      </c>
      <c r="C12" s="17">
        <f t="shared" si="1"/>
        <v>13.665680248880797</v>
      </c>
      <c r="D12" s="19">
        <v>1114</v>
      </c>
      <c r="E12" s="17">
        <f t="shared" si="2"/>
        <v>14.567804367725905</v>
      </c>
      <c r="F12" s="19">
        <v>687</v>
      </c>
      <c r="G12" s="17">
        <f t="shared" si="3"/>
        <v>12.418655097613883</v>
      </c>
      <c r="I12" s="167"/>
      <c r="J12" s="196"/>
      <c r="K12" s="196"/>
      <c r="L12" s="196"/>
      <c r="M12" s="167"/>
      <c r="N12" s="196"/>
      <c r="O12" s="196"/>
      <c r="P12" s="196"/>
      <c r="Q12" s="167"/>
    </row>
    <row r="13" spans="1:17" ht="15" customHeight="1">
      <c r="A13" s="18" t="s">
        <v>15</v>
      </c>
      <c r="B13" s="19">
        <f t="shared" si="0"/>
        <v>1185</v>
      </c>
      <c r="C13" s="17">
        <f t="shared" si="1"/>
        <v>8.991577509674482</v>
      </c>
      <c r="D13" s="19">
        <v>693</v>
      </c>
      <c r="E13" s="17">
        <f t="shared" si="2"/>
        <v>9.062377402903099</v>
      </c>
      <c r="F13" s="19">
        <v>492</v>
      </c>
      <c r="G13" s="17">
        <f t="shared" si="3"/>
        <v>8.893709327548807</v>
      </c>
      <c r="I13" s="167"/>
      <c r="J13" s="196"/>
      <c r="K13" s="196"/>
      <c r="L13" s="196"/>
      <c r="M13" s="167"/>
      <c r="N13" s="196"/>
      <c r="O13" s="196"/>
      <c r="P13" s="196"/>
      <c r="Q13" s="167"/>
    </row>
    <row r="14" spans="1:17" ht="22.5" customHeight="1">
      <c r="A14" s="18" t="s">
        <v>16</v>
      </c>
      <c r="B14" s="19">
        <f t="shared" si="0"/>
        <v>719</v>
      </c>
      <c r="C14" s="17">
        <f t="shared" si="1"/>
        <v>5.455649138781395</v>
      </c>
      <c r="D14" s="19">
        <v>423</v>
      </c>
      <c r="E14" s="17">
        <f t="shared" si="2"/>
        <v>5.531581012161632</v>
      </c>
      <c r="F14" s="19">
        <v>296</v>
      </c>
      <c r="G14" s="17">
        <f t="shared" si="3"/>
        <v>5.350686912509038</v>
      </c>
      <c r="I14" s="167"/>
      <c r="J14" s="196"/>
      <c r="K14" s="196"/>
      <c r="L14" s="196"/>
      <c r="M14" s="167"/>
      <c r="N14" s="196"/>
      <c r="O14" s="196"/>
      <c r="P14" s="196"/>
      <c r="Q14" s="167"/>
    </row>
    <row r="15" spans="1:17" ht="15" customHeight="1">
      <c r="A15" s="18" t="s">
        <v>17</v>
      </c>
      <c r="B15" s="19">
        <f t="shared" si="0"/>
        <v>398</v>
      </c>
      <c r="C15" s="17">
        <f t="shared" si="1"/>
        <v>3.019955990591092</v>
      </c>
      <c r="D15" s="19">
        <v>218</v>
      </c>
      <c r="E15" s="17">
        <f t="shared" si="2"/>
        <v>2.8507911599319993</v>
      </c>
      <c r="F15" s="19">
        <v>180</v>
      </c>
      <c r="G15" s="17">
        <f t="shared" si="3"/>
        <v>3.2537960954446854</v>
      </c>
      <c r="I15" s="167"/>
      <c r="J15" s="196"/>
      <c r="K15" s="196"/>
      <c r="L15" s="196"/>
      <c r="M15" s="167"/>
      <c r="N15" s="196"/>
      <c r="O15" s="196"/>
      <c r="P15" s="196"/>
      <c r="Q15" s="167"/>
    </row>
    <row r="16" spans="1:17" ht="15" customHeight="1">
      <c r="A16" s="18" t="s">
        <v>18</v>
      </c>
      <c r="B16" s="19">
        <f t="shared" si="0"/>
        <v>246</v>
      </c>
      <c r="C16" s="17">
        <f t="shared" si="1"/>
        <v>1.86660596403369</v>
      </c>
      <c r="D16" s="19">
        <v>117</v>
      </c>
      <c r="E16" s="17">
        <f t="shared" si="2"/>
        <v>1.5300117693213025</v>
      </c>
      <c r="F16" s="19">
        <v>129</v>
      </c>
      <c r="G16" s="17">
        <f t="shared" si="3"/>
        <v>2.331887201735358</v>
      </c>
      <c r="I16" s="167"/>
      <c r="J16" s="196"/>
      <c r="K16" s="196"/>
      <c r="L16" s="196"/>
      <c r="M16" s="167"/>
      <c r="N16" s="196"/>
      <c r="O16" s="196"/>
      <c r="P16" s="196"/>
      <c r="Q16" s="167"/>
    </row>
    <row r="17" spans="1:17" ht="15" customHeight="1">
      <c r="A17" s="18" t="s">
        <v>19</v>
      </c>
      <c r="B17" s="19">
        <f t="shared" si="0"/>
        <v>172</v>
      </c>
      <c r="C17" s="17">
        <f t="shared" si="1"/>
        <v>1.3051066089991652</v>
      </c>
      <c r="D17" s="19">
        <v>97</v>
      </c>
      <c r="E17" s="17">
        <f t="shared" si="2"/>
        <v>1.2684712959330455</v>
      </c>
      <c r="F17" s="19">
        <v>75</v>
      </c>
      <c r="G17" s="17">
        <f t="shared" si="3"/>
        <v>1.3557483731019524</v>
      </c>
      <c r="I17" s="167"/>
      <c r="J17" s="196"/>
      <c r="K17" s="196"/>
      <c r="L17" s="196"/>
      <c r="M17" s="167"/>
      <c r="N17" s="196"/>
      <c r="O17" s="196"/>
      <c r="P17" s="196"/>
      <c r="Q17" s="167"/>
    </row>
    <row r="18" spans="1:17" s="20" customFormat="1" ht="15" customHeight="1">
      <c r="A18" s="18" t="s">
        <v>20</v>
      </c>
      <c r="B18" s="19">
        <f t="shared" si="0"/>
        <v>128</v>
      </c>
      <c r="C18" s="17">
        <f t="shared" si="1"/>
        <v>0.9712421276272858</v>
      </c>
      <c r="D18" s="19">
        <v>58</v>
      </c>
      <c r="E18" s="17">
        <f t="shared" si="2"/>
        <v>0.7584673728259449</v>
      </c>
      <c r="F18" s="19">
        <v>70</v>
      </c>
      <c r="G18" s="17">
        <f t="shared" si="3"/>
        <v>1.2653651482284887</v>
      </c>
      <c r="H18"/>
      <c r="I18" s="167"/>
      <c r="J18" s="196"/>
      <c r="K18" s="196"/>
      <c r="L18" s="196"/>
      <c r="M18" s="29"/>
      <c r="N18" s="196"/>
      <c r="O18" s="196"/>
      <c r="P18" s="196"/>
      <c r="Q18" s="29"/>
    </row>
    <row r="19" spans="1:17" ht="22.5" customHeight="1">
      <c r="A19" t="s">
        <v>21</v>
      </c>
      <c r="B19" s="19">
        <f t="shared" si="0"/>
        <v>128</v>
      </c>
      <c r="C19" s="17">
        <f t="shared" si="1"/>
        <v>0.9712421276272858</v>
      </c>
      <c r="D19" s="19">
        <v>59</v>
      </c>
      <c r="E19" s="17">
        <f t="shared" si="2"/>
        <v>0.7715443964953577</v>
      </c>
      <c r="F19" s="19">
        <v>69</v>
      </c>
      <c r="G19" s="17">
        <f t="shared" si="3"/>
        <v>1.2472885032537961</v>
      </c>
      <c r="I19" s="167"/>
      <c r="J19" s="196"/>
      <c r="K19" s="196"/>
      <c r="L19" s="196"/>
      <c r="M19" s="167"/>
      <c r="N19" s="196"/>
      <c r="O19" s="196"/>
      <c r="P19" s="196"/>
      <c r="Q19" s="167"/>
    </row>
    <row r="20" spans="1:17" ht="15" customHeight="1">
      <c r="A20" t="s">
        <v>22</v>
      </c>
      <c r="B20" s="19">
        <f t="shared" si="0"/>
        <v>112</v>
      </c>
      <c r="C20" s="17">
        <f t="shared" si="1"/>
        <v>0.8498368616738752</v>
      </c>
      <c r="D20" s="19">
        <v>49</v>
      </c>
      <c r="E20" s="17">
        <f t="shared" si="2"/>
        <v>0.6407741598012292</v>
      </c>
      <c r="F20" s="19">
        <v>63</v>
      </c>
      <c r="G20" s="17">
        <f t="shared" si="3"/>
        <v>1.13882863340564</v>
      </c>
      <c r="I20" s="167"/>
      <c r="J20" s="196"/>
      <c r="K20" s="196"/>
      <c r="L20" s="196"/>
      <c r="M20" s="167"/>
      <c r="N20" s="196"/>
      <c r="O20" s="196"/>
      <c r="P20" s="196"/>
      <c r="Q20" s="167"/>
    </row>
    <row r="21" spans="1:17" ht="15" customHeight="1">
      <c r="A21" t="s">
        <v>23</v>
      </c>
      <c r="B21" s="19">
        <f t="shared" si="0"/>
        <v>49</v>
      </c>
      <c r="C21" s="17">
        <f t="shared" si="1"/>
        <v>0.3718036269823204</v>
      </c>
      <c r="D21" s="19">
        <v>22</v>
      </c>
      <c r="E21" s="17">
        <f t="shared" si="2"/>
        <v>0.2876945207270825</v>
      </c>
      <c r="F21" s="19">
        <v>27</v>
      </c>
      <c r="G21" s="17">
        <f t="shared" si="3"/>
        <v>0.4880694143167028</v>
      </c>
      <c r="I21" s="167"/>
      <c r="J21" s="196"/>
      <c r="K21" s="196"/>
      <c r="L21" s="196"/>
      <c r="M21" s="167"/>
      <c r="N21" s="196"/>
      <c r="O21" s="196"/>
      <c r="P21" s="196"/>
      <c r="Q21" s="167"/>
    </row>
    <row r="22" spans="1:17" ht="15" customHeight="1">
      <c r="A22" t="s">
        <v>24</v>
      </c>
      <c r="B22" s="19">
        <f t="shared" si="0"/>
        <v>31</v>
      </c>
      <c r="C22" s="17">
        <f t="shared" si="1"/>
        <v>0.2352227027847333</v>
      </c>
      <c r="D22" s="19">
        <v>12</v>
      </c>
      <c r="E22" s="17">
        <f t="shared" si="2"/>
        <v>0.1569242840329541</v>
      </c>
      <c r="F22" s="19">
        <v>19</v>
      </c>
      <c r="G22" s="17">
        <f t="shared" si="3"/>
        <v>0.34345625451916123</v>
      </c>
      <c r="I22" s="167"/>
      <c r="J22" s="196"/>
      <c r="K22" s="196"/>
      <c r="L22" s="196"/>
      <c r="M22" s="167"/>
      <c r="N22" s="196"/>
      <c r="O22" s="196"/>
      <c r="P22" s="196"/>
      <c r="Q22" s="167"/>
    </row>
    <row r="23" spans="1:17" ht="15" customHeight="1">
      <c r="A23" s="21" t="s">
        <v>25</v>
      </c>
      <c r="B23" s="22">
        <f t="shared" si="0"/>
        <v>17</v>
      </c>
      <c r="C23" s="23">
        <f t="shared" si="1"/>
        <v>0.1289930950754989</v>
      </c>
      <c r="D23" s="22">
        <v>3</v>
      </c>
      <c r="E23" s="23">
        <f t="shared" si="2"/>
        <v>0.03923107100823853</v>
      </c>
      <c r="F23" s="22">
        <v>14</v>
      </c>
      <c r="G23" s="23">
        <f t="shared" si="3"/>
        <v>0.2530730296456978</v>
      </c>
      <c r="I23" s="167"/>
      <c r="J23" s="196"/>
      <c r="K23" s="196"/>
      <c r="L23" s="196"/>
      <c r="M23" s="167"/>
      <c r="N23" s="196"/>
      <c r="O23" s="196"/>
      <c r="P23" s="196"/>
      <c r="Q23" s="167"/>
    </row>
    <row r="24" spans="2:17" ht="30" customHeight="1">
      <c r="B24" s="18"/>
      <c r="C24" s="18"/>
      <c r="D24" s="18"/>
      <c r="E24" s="18"/>
      <c r="I24" s="167"/>
      <c r="J24" s="167"/>
      <c r="K24" s="29"/>
      <c r="L24" s="29"/>
      <c r="M24" s="29"/>
      <c r="N24" s="167"/>
      <c r="O24" s="167"/>
      <c r="P24" s="167"/>
      <c r="Q24" s="167"/>
    </row>
    <row r="25" spans="11:13" ht="15" customHeight="1">
      <c r="K25" s="20"/>
      <c r="L25" s="20" t="s">
        <v>1</v>
      </c>
      <c r="M25" s="20" t="s">
        <v>2</v>
      </c>
    </row>
    <row r="26" spans="11:14" ht="15" customHeight="1">
      <c r="K26" s="26" t="s">
        <v>7</v>
      </c>
      <c r="L26" s="31">
        <f aca="true" t="shared" si="4" ref="L26:L44">-$D5</f>
        <v>-187</v>
      </c>
      <c r="M26" s="31">
        <f aca="true" t="shared" si="5" ref="M26:M44">$F5</f>
        <v>192</v>
      </c>
      <c r="N26" s="24"/>
    </row>
    <row r="27" spans="11:14" ht="15" customHeight="1">
      <c r="K27" s="26" t="s">
        <v>8</v>
      </c>
      <c r="L27" s="31">
        <f t="shared" si="4"/>
        <v>-324</v>
      </c>
      <c r="M27" s="31">
        <f t="shared" si="5"/>
        <v>316</v>
      </c>
      <c r="N27" s="24"/>
    </row>
    <row r="28" spans="11:14" ht="15" customHeight="1">
      <c r="K28" s="26" t="s">
        <v>9</v>
      </c>
      <c r="L28" s="31">
        <f t="shared" si="4"/>
        <v>-286</v>
      </c>
      <c r="M28" s="31">
        <f t="shared" si="5"/>
        <v>278</v>
      </c>
      <c r="N28" s="24"/>
    </row>
    <row r="29" spans="11:14" ht="15" customHeight="1">
      <c r="K29" s="26" t="s">
        <v>10</v>
      </c>
      <c r="L29" s="31">
        <f t="shared" si="4"/>
        <v>-326</v>
      </c>
      <c r="M29" s="31">
        <f t="shared" si="5"/>
        <v>289</v>
      </c>
      <c r="N29" s="24"/>
    </row>
    <row r="30" spans="11:14" ht="15" customHeight="1">
      <c r="K30" s="26" t="s">
        <v>11</v>
      </c>
      <c r="L30" s="31">
        <f t="shared" si="4"/>
        <v>-795</v>
      </c>
      <c r="M30" s="31">
        <f t="shared" si="5"/>
        <v>615</v>
      </c>
      <c r="N30" s="24"/>
    </row>
    <row r="31" spans="11:14" ht="15" customHeight="1">
      <c r="K31" s="28" t="s">
        <v>12</v>
      </c>
      <c r="L31" s="31">
        <f t="shared" si="4"/>
        <v>-1453</v>
      </c>
      <c r="M31" s="31">
        <f t="shared" si="5"/>
        <v>877</v>
      </c>
      <c r="N31" s="24"/>
    </row>
    <row r="32" spans="11:14" ht="15" customHeight="1">
      <c r="K32" s="28" t="s">
        <v>13</v>
      </c>
      <c r="L32" s="31">
        <f t="shared" si="4"/>
        <v>-1411</v>
      </c>
      <c r="M32" s="31">
        <f t="shared" si="5"/>
        <v>844</v>
      </c>
      <c r="N32" s="24"/>
    </row>
    <row r="33" spans="11:14" ht="15" customHeight="1">
      <c r="K33" s="28" t="s">
        <v>14</v>
      </c>
      <c r="L33" s="31">
        <f t="shared" si="4"/>
        <v>-1114</v>
      </c>
      <c r="M33" s="31">
        <f t="shared" si="5"/>
        <v>687</v>
      </c>
      <c r="N33" s="24"/>
    </row>
    <row r="34" spans="11:14" ht="15" customHeight="1">
      <c r="K34" s="28" t="s">
        <v>15</v>
      </c>
      <c r="L34" s="31">
        <f t="shared" si="4"/>
        <v>-693</v>
      </c>
      <c r="M34" s="31">
        <f t="shared" si="5"/>
        <v>492</v>
      </c>
      <c r="N34" s="24"/>
    </row>
    <row r="35" spans="11:14" ht="15" customHeight="1">
      <c r="K35" s="28" t="s">
        <v>16</v>
      </c>
      <c r="L35" s="31">
        <f t="shared" si="4"/>
        <v>-423</v>
      </c>
      <c r="M35" s="31">
        <f t="shared" si="5"/>
        <v>296</v>
      </c>
      <c r="N35" s="24"/>
    </row>
    <row r="36" spans="11:14" ht="15" customHeight="1">
      <c r="K36" s="28" t="s">
        <v>17</v>
      </c>
      <c r="L36" s="31">
        <f t="shared" si="4"/>
        <v>-218</v>
      </c>
      <c r="M36" s="31">
        <f t="shared" si="5"/>
        <v>180</v>
      </c>
      <c r="N36" s="24"/>
    </row>
    <row r="37" spans="11:14" ht="15" customHeight="1">
      <c r="K37" s="28" t="s">
        <v>18</v>
      </c>
      <c r="L37" s="31">
        <f t="shared" si="4"/>
        <v>-117</v>
      </c>
      <c r="M37" s="31">
        <f t="shared" si="5"/>
        <v>129</v>
      </c>
      <c r="N37" s="24"/>
    </row>
    <row r="38" spans="11:14" ht="15" customHeight="1">
      <c r="K38" s="28" t="s">
        <v>19</v>
      </c>
      <c r="L38" s="31">
        <f t="shared" si="4"/>
        <v>-97</v>
      </c>
      <c r="M38" s="31">
        <f t="shared" si="5"/>
        <v>75</v>
      </c>
      <c r="N38" s="24"/>
    </row>
    <row r="39" spans="11:14" ht="15" customHeight="1">
      <c r="K39" s="28" t="s">
        <v>20</v>
      </c>
      <c r="L39" s="31">
        <f t="shared" si="4"/>
        <v>-58</v>
      </c>
      <c r="M39" s="31">
        <f t="shared" si="5"/>
        <v>70</v>
      </c>
      <c r="N39" s="24"/>
    </row>
    <row r="40" spans="11:14" ht="15" customHeight="1">
      <c r="K40" s="20" t="s">
        <v>21</v>
      </c>
      <c r="L40" s="31">
        <f t="shared" si="4"/>
        <v>-59</v>
      </c>
      <c r="M40" s="31">
        <f t="shared" si="5"/>
        <v>69</v>
      </c>
      <c r="N40" s="24"/>
    </row>
    <row r="41" spans="11:14" ht="15" customHeight="1">
      <c r="K41" s="20" t="s">
        <v>22</v>
      </c>
      <c r="L41" s="31">
        <f t="shared" si="4"/>
        <v>-49</v>
      </c>
      <c r="M41" s="31">
        <f t="shared" si="5"/>
        <v>63</v>
      </c>
      <c r="N41" s="24"/>
    </row>
    <row r="42" spans="11:14" ht="15" customHeight="1">
      <c r="K42" s="20" t="s">
        <v>23</v>
      </c>
      <c r="L42" s="31">
        <f t="shared" si="4"/>
        <v>-22</v>
      </c>
      <c r="M42" s="31">
        <f t="shared" si="5"/>
        <v>27</v>
      </c>
      <c r="N42" s="24"/>
    </row>
    <row r="43" spans="11:14" ht="15" customHeight="1">
      <c r="K43" s="28" t="s">
        <v>24</v>
      </c>
      <c r="L43" s="31">
        <f t="shared" si="4"/>
        <v>-12</v>
      </c>
      <c r="M43" s="31">
        <f t="shared" si="5"/>
        <v>19</v>
      </c>
      <c r="N43" s="24"/>
    </row>
    <row r="44" spans="11:13" ht="11.25">
      <c r="K44" s="29" t="s">
        <v>25</v>
      </c>
      <c r="L44" s="31">
        <f t="shared" si="4"/>
        <v>-3</v>
      </c>
      <c r="M44" s="31">
        <f t="shared" si="5"/>
        <v>14</v>
      </c>
    </row>
    <row r="45" spans="11:13" ht="11.25">
      <c r="K45" s="20"/>
      <c r="L45" s="20"/>
      <c r="M45" s="20"/>
    </row>
  </sheetData>
  <mergeCells count="4">
    <mergeCell ref="F2:G2"/>
    <mergeCell ref="A1:G1"/>
    <mergeCell ref="B2:C2"/>
    <mergeCell ref="D2:E2"/>
  </mergeCells>
  <hyperlinks>
    <hyperlink ref="A2" location="indice!B32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&amp;L&amp;9&amp;P+8&amp;R&amp;"Times New Roman,Normal"&amp;7Residentes en Aragon nacidos fuera de la Comunidad Autónoma. Padrón 2004.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0"/>
  <sheetViews>
    <sheetView zoomScaleSheetLayoutView="100" workbookViewId="0" topLeftCell="A1">
      <selection activeCell="A1" sqref="A1:G1"/>
    </sheetView>
  </sheetViews>
  <sheetFormatPr defaultColWidth="12" defaultRowHeight="11.25"/>
  <cols>
    <col min="1" max="1" width="8.66015625" style="0" customWidth="1"/>
    <col min="2" max="7" width="12.83203125" style="0" customWidth="1"/>
    <col min="8" max="10" width="10.83203125" style="0" customWidth="1"/>
    <col min="11" max="11" width="7.16015625" style="0" bestFit="1" customWidth="1"/>
    <col min="12" max="12" width="7.66015625" style="0" bestFit="1" customWidth="1"/>
    <col min="13" max="13" width="6.83203125" style="0" bestFit="1" customWidth="1"/>
  </cols>
  <sheetData>
    <row r="1" spans="1:7" s="2" customFormat="1" ht="39.75" customHeight="1">
      <c r="A1" s="233" t="s">
        <v>140</v>
      </c>
      <c r="B1" s="234"/>
      <c r="C1" s="234"/>
      <c r="D1" s="234"/>
      <c r="E1" s="234"/>
      <c r="F1" s="234"/>
      <c r="G1" s="234"/>
    </row>
    <row r="2" spans="1:9" s="6" customFormat="1" ht="36" customHeight="1">
      <c r="A2" s="230" t="s">
        <v>173</v>
      </c>
      <c r="B2" s="232" t="s">
        <v>0</v>
      </c>
      <c r="C2" s="232"/>
      <c r="D2" s="232" t="s">
        <v>1</v>
      </c>
      <c r="E2" s="232"/>
      <c r="F2" s="232" t="s">
        <v>2</v>
      </c>
      <c r="G2" s="232" t="s">
        <v>3</v>
      </c>
      <c r="H2" s="5"/>
      <c r="I2" s="5"/>
    </row>
    <row r="3" spans="1:9" s="11" customFormat="1" ht="19.5" customHeight="1">
      <c r="A3" s="7"/>
      <c r="B3" s="8" t="s">
        <v>4</v>
      </c>
      <c r="C3" s="9" t="s">
        <v>5</v>
      </c>
      <c r="D3" s="8" t="s">
        <v>4</v>
      </c>
      <c r="E3" s="9" t="s">
        <v>5</v>
      </c>
      <c r="F3" s="8" t="s">
        <v>4</v>
      </c>
      <c r="G3" s="9" t="s">
        <v>5</v>
      </c>
      <c r="H3" s="10"/>
      <c r="I3" s="10"/>
    </row>
    <row r="4" spans="1:11" s="14" customFormat="1" ht="15" customHeight="1">
      <c r="A4" s="12" t="s">
        <v>6</v>
      </c>
      <c r="B4" s="13">
        <f aca="true" t="shared" si="0" ref="B4:B23">D4+F4</f>
        <v>8085</v>
      </c>
      <c r="C4" s="13">
        <f aca="true" t="shared" si="1" ref="C4:C23">B4/B$4*100</f>
        <v>100</v>
      </c>
      <c r="D4" s="13">
        <f>SUM(D5:D23)</f>
        <v>4770</v>
      </c>
      <c r="E4" s="13">
        <f aca="true" t="shared" si="2" ref="E4:E23">D4/D$4*100</f>
        <v>100</v>
      </c>
      <c r="F4" s="13">
        <f>SUM(F5:F23)</f>
        <v>3315</v>
      </c>
      <c r="G4" s="13">
        <f aca="true" t="shared" si="3" ref="G4:G23">F4/F$4*100</f>
        <v>100</v>
      </c>
      <c r="H4" s="143"/>
      <c r="I4" s="197"/>
      <c r="J4" s="197"/>
      <c r="K4" s="197"/>
    </row>
    <row r="5" spans="1:11" ht="15" customHeight="1">
      <c r="A5" s="15" t="s">
        <v>7</v>
      </c>
      <c r="B5" s="16">
        <f t="shared" si="0"/>
        <v>265</v>
      </c>
      <c r="C5" s="17">
        <f t="shared" si="1"/>
        <v>3.277674706246135</v>
      </c>
      <c r="D5" s="16">
        <v>136</v>
      </c>
      <c r="E5" s="17">
        <f t="shared" si="2"/>
        <v>2.851153039832285</v>
      </c>
      <c r="F5" s="16">
        <v>129</v>
      </c>
      <c r="G5" s="17">
        <f t="shared" si="3"/>
        <v>3.8914027149321266</v>
      </c>
      <c r="H5" s="143"/>
      <c r="I5" s="198"/>
      <c r="J5" s="198"/>
      <c r="K5" s="198"/>
    </row>
    <row r="6" spans="1:11" ht="15" customHeight="1">
      <c r="A6" s="15" t="s">
        <v>8</v>
      </c>
      <c r="B6" s="16">
        <f t="shared" si="0"/>
        <v>487</v>
      </c>
      <c r="C6" s="17">
        <f t="shared" si="1"/>
        <v>6.023500309214595</v>
      </c>
      <c r="D6" s="16">
        <v>241</v>
      </c>
      <c r="E6" s="17">
        <f t="shared" si="2"/>
        <v>5.052410901467505</v>
      </c>
      <c r="F6" s="16">
        <v>246</v>
      </c>
      <c r="G6" s="17">
        <f t="shared" si="3"/>
        <v>7.420814479638009</v>
      </c>
      <c r="H6" s="143"/>
      <c r="I6" s="198"/>
      <c r="J6" s="198"/>
      <c r="K6" s="198"/>
    </row>
    <row r="7" spans="1:11" ht="15" customHeight="1">
      <c r="A7" s="15" t="s">
        <v>9</v>
      </c>
      <c r="B7" s="16">
        <f t="shared" si="0"/>
        <v>436</v>
      </c>
      <c r="C7" s="17">
        <f t="shared" si="1"/>
        <v>5.392702535559678</v>
      </c>
      <c r="D7" s="16">
        <v>231</v>
      </c>
      <c r="E7" s="17">
        <f t="shared" si="2"/>
        <v>4.8427672955974845</v>
      </c>
      <c r="F7" s="16">
        <v>205</v>
      </c>
      <c r="G7" s="17">
        <f t="shared" si="3"/>
        <v>6.184012066365008</v>
      </c>
      <c r="H7" s="143"/>
      <c r="I7" s="198"/>
      <c r="J7" s="198"/>
      <c r="K7" s="198"/>
    </row>
    <row r="8" spans="1:11" ht="15" customHeight="1">
      <c r="A8" s="15" t="s">
        <v>10</v>
      </c>
      <c r="B8" s="16">
        <f t="shared" si="0"/>
        <v>431</v>
      </c>
      <c r="C8" s="17">
        <f t="shared" si="1"/>
        <v>5.3308596165739015</v>
      </c>
      <c r="D8" s="16">
        <v>241</v>
      </c>
      <c r="E8" s="17">
        <f t="shared" si="2"/>
        <v>5.052410901467505</v>
      </c>
      <c r="F8" s="16">
        <v>190</v>
      </c>
      <c r="G8" s="17">
        <f t="shared" si="3"/>
        <v>5.731523378582202</v>
      </c>
      <c r="H8" s="143"/>
      <c r="I8" s="198"/>
      <c r="J8" s="198"/>
      <c r="K8" s="198"/>
    </row>
    <row r="9" spans="1:11" ht="22.5" customHeight="1">
      <c r="A9" s="18" t="s">
        <v>11</v>
      </c>
      <c r="B9" s="19">
        <f t="shared" si="0"/>
        <v>909</v>
      </c>
      <c r="C9" s="17">
        <f t="shared" si="1"/>
        <v>11.2430426716141</v>
      </c>
      <c r="D9" s="19">
        <v>541</v>
      </c>
      <c r="E9" s="17">
        <f t="shared" si="2"/>
        <v>11.341719077568134</v>
      </c>
      <c r="F9" s="19">
        <v>368</v>
      </c>
      <c r="G9" s="17">
        <f t="shared" si="3"/>
        <v>11.10105580693816</v>
      </c>
      <c r="H9" s="143"/>
      <c r="I9" s="198"/>
      <c r="J9" s="198"/>
      <c r="K9" s="198"/>
    </row>
    <row r="10" spans="1:11" ht="15" customHeight="1">
      <c r="A10" s="18" t="s">
        <v>12</v>
      </c>
      <c r="B10" s="19">
        <f t="shared" si="0"/>
        <v>1463</v>
      </c>
      <c r="C10" s="17">
        <f t="shared" si="1"/>
        <v>18.095238095238095</v>
      </c>
      <c r="D10" s="19">
        <v>902</v>
      </c>
      <c r="E10" s="17">
        <f t="shared" si="2"/>
        <v>18.90985324947589</v>
      </c>
      <c r="F10" s="19">
        <v>561</v>
      </c>
      <c r="G10" s="17">
        <f t="shared" si="3"/>
        <v>16.923076923076923</v>
      </c>
      <c r="H10" s="143"/>
      <c r="I10" s="198"/>
      <c r="J10" s="198"/>
      <c r="K10" s="198"/>
    </row>
    <row r="11" spans="1:11" ht="15" customHeight="1">
      <c r="A11" s="18" t="s">
        <v>13</v>
      </c>
      <c r="B11" s="19">
        <f t="shared" si="0"/>
        <v>1270</v>
      </c>
      <c r="C11" s="17">
        <f t="shared" si="1"/>
        <v>15.708101422387136</v>
      </c>
      <c r="D11" s="19">
        <v>804</v>
      </c>
      <c r="E11" s="17">
        <f t="shared" si="2"/>
        <v>16.855345911949684</v>
      </c>
      <c r="F11" s="19">
        <v>466</v>
      </c>
      <c r="G11" s="17">
        <f t="shared" si="3"/>
        <v>14.057315233785822</v>
      </c>
      <c r="H11" s="143"/>
      <c r="I11" s="198"/>
      <c r="J11" s="198"/>
      <c r="K11" s="198"/>
    </row>
    <row r="12" spans="1:11" ht="15" customHeight="1">
      <c r="A12" s="18" t="s">
        <v>14</v>
      </c>
      <c r="B12" s="19">
        <f t="shared" si="0"/>
        <v>986</v>
      </c>
      <c r="C12" s="17">
        <f t="shared" si="1"/>
        <v>12.195423623995053</v>
      </c>
      <c r="D12" s="19">
        <v>615</v>
      </c>
      <c r="E12" s="17">
        <f t="shared" si="2"/>
        <v>12.89308176100629</v>
      </c>
      <c r="F12" s="19">
        <v>371</v>
      </c>
      <c r="G12" s="17">
        <f t="shared" si="3"/>
        <v>11.191553544494722</v>
      </c>
      <c r="H12" s="143"/>
      <c r="I12" s="198"/>
      <c r="J12" s="198"/>
      <c r="K12" s="198"/>
    </row>
    <row r="13" spans="1:11" ht="15" customHeight="1">
      <c r="A13" s="18" t="s">
        <v>15</v>
      </c>
      <c r="B13" s="19">
        <f t="shared" si="0"/>
        <v>723</v>
      </c>
      <c r="C13" s="17">
        <f t="shared" si="1"/>
        <v>8.942486085343228</v>
      </c>
      <c r="D13" s="19">
        <v>448</v>
      </c>
      <c r="E13" s="17">
        <f t="shared" si="2"/>
        <v>9.39203354297694</v>
      </c>
      <c r="F13" s="19">
        <v>275</v>
      </c>
      <c r="G13" s="17">
        <f t="shared" si="3"/>
        <v>8.295625942684765</v>
      </c>
      <c r="H13" s="143"/>
      <c r="I13" s="198"/>
      <c r="J13" s="198"/>
      <c r="K13" s="198"/>
    </row>
    <row r="14" spans="1:11" ht="22.5" customHeight="1">
      <c r="A14" s="18" t="s">
        <v>16</v>
      </c>
      <c r="B14" s="19">
        <f t="shared" si="0"/>
        <v>483</v>
      </c>
      <c r="C14" s="17">
        <f t="shared" si="1"/>
        <v>5.974025974025974</v>
      </c>
      <c r="D14" s="19">
        <v>283</v>
      </c>
      <c r="E14" s="17">
        <f t="shared" si="2"/>
        <v>5.932914046121594</v>
      </c>
      <c r="F14" s="19">
        <v>200</v>
      </c>
      <c r="G14" s="17">
        <f t="shared" si="3"/>
        <v>6.033182503770739</v>
      </c>
      <c r="H14" s="143"/>
      <c r="I14" s="198"/>
      <c r="J14" s="198"/>
      <c r="K14" s="198"/>
    </row>
    <row r="15" spans="1:11" ht="15" customHeight="1">
      <c r="A15" s="18" t="s">
        <v>17</v>
      </c>
      <c r="B15" s="19">
        <f t="shared" si="0"/>
        <v>278</v>
      </c>
      <c r="C15" s="17">
        <f t="shared" si="1"/>
        <v>3.4384662956091527</v>
      </c>
      <c r="D15" s="19">
        <v>154</v>
      </c>
      <c r="E15" s="17">
        <f t="shared" si="2"/>
        <v>3.228511530398323</v>
      </c>
      <c r="F15" s="19">
        <v>124</v>
      </c>
      <c r="G15" s="17">
        <f t="shared" si="3"/>
        <v>3.7405731523378583</v>
      </c>
      <c r="H15" s="143"/>
      <c r="I15" s="198"/>
      <c r="J15" s="198"/>
      <c r="K15" s="198"/>
    </row>
    <row r="16" spans="1:11" ht="15" customHeight="1">
      <c r="A16" s="18" t="s">
        <v>18</v>
      </c>
      <c r="B16" s="19">
        <f t="shared" si="0"/>
        <v>118</v>
      </c>
      <c r="C16" s="17">
        <f t="shared" si="1"/>
        <v>1.4594928880643165</v>
      </c>
      <c r="D16" s="19">
        <v>69</v>
      </c>
      <c r="E16" s="17">
        <f t="shared" si="2"/>
        <v>1.4465408805031448</v>
      </c>
      <c r="F16" s="19">
        <v>49</v>
      </c>
      <c r="G16" s="17">
        <f t="shared" si="3"/>
        <v>1.478129713423831</v>
      </c>
      <c r="H16" s="143"/>
      <c r="I16" s="198"/>
      <c r="J16" s="198"/>
      <c r="K16" s="198"/>
    </row>
    <row r="17" spans="1:11" ht="15" customHeight="1">
      <c r="A17" s="18" t="s">
        <v>19</v>
      </c>
      <c r="B17" s="19">
        <f t="shared" si="0"/>
        <v>77</v>
      </c>
      <c r="C17" s="17">
        <f t="shared" si="1"/>
        <v>0.9523809523809524</v>
      </c>
      <c r="D17" s="19">
        <v>31</v>
      </c>
      <c r="E17" s="17">
        <f t="shared" si="2"/>
        <v>0.649895178197065</v>
      </c>
      <c r="F17" s="19">
        <v>46</v>
      </c>
      <c r="G17" s="17">
        <f t="shared" si="3"/>
        <v>1.38763197586727</v>
      </c>
      <c r="H17" s="143"/>
      <c r="I17" s="198"/>
      <c r="J17" s="198"/>
      <c r="K17" s="198"/>
    </row>
    <row r="18" spans="1:11" s="20" customFormat="1" ht="15" customHeight="1">
      <c r="A18" s="18" t="s">
        <v>20</v>
      </c>
      <c r="B18" s="19">
        <f t="shared" si="0"/>
        <v>41</v>
      </c>
      <c r="C18" s="17">
        <f t="shared" si="1"/>
        <v>0.5071119356833642</v>
      </c>
      <c r="D18" s="19">
        <v>19</v>
      </c>
      <c r="E18" s="17">
        <f t="shared" si="2"/>
        <v>0.3983228511530398</v>
      </c>
      <c r="F18" s="19">
        <v>22</v>
      </c>
      <c r="G18" s="17">
        <f t="shared" si="3"/>
        <v>0.6636500754147813</v>
      </c>
      <c r="H18" s="143"/>
      <c r="I18" s="198"/>
      <c r="J18" s="198"/>
      <c r="K18" s="198"/>
    </row>
    <row r="19" spans="1:11" ht="22.5" customHeight="1">
      <c r="A19" t="s">
        <v>21</v>
      </c>
      <c r="B19" s="19">
        <f t="shared" si="0"/>
        <v>40</v>
      </c>
      <c r="C19" s="17">
        <f t="shared" si="1"/>
        <v>0.49474335188620905</v>
      </c>
      <c r="D19" s="19">
        <v>20</v>
      </c>
      <c r="E19" s="17">
        <f t="shared" si="2"/>
        <v>0.41928721174004197</v>
      </c>
      <c r="F19" s="19">
        <v>20</v>
      </c>
      <c r="G19" s="17">
        <f t="shared" si="3"/>
        <v>0.603318250377074</v>
      </c>
      <c r="H19" s="143"/>
      <c r="I19" s="198"/>
      <c r="J19" s="198"/>
      <c r="K19" s="198"/>
    </row>
    <row r="20" spans="1:11" ht="15" customHeight="1">
      <c r="A20" t="s">
        <v>22</v>
      </c>
      <c r="B20" s="19">
        <f t="shared" si="0"/>
        <v>40</v>
      </c>
      <c r="C20" s="17">
        <f t="shared" si="1"/>
        <v>0.49474335188620905</v>
      </c>
      <c r="D20" s="19">
        <v>21</v>
      </c>
      <c r="E20" s="17">
        <f t="shared" si="2"/>
        <v>0.44025157232704404</v>
      </c>
      <c r="F20" s="19">
        <v>19</v>
      </c>
      <c r="G20" s="17">
        <f t="shared" si="3"/>
        <v>0.5731523378582202</v>
      </c>
      <c r="H20" s="143"/>
      <c r="I20" s="198"/>
      <c r="J20" s="198"/>
      <c r="K20" s="198"/>
    </row>
    <row r="21" spans="1:11" ht="15" customHeight="1">
      <c r="A21" t="s">
        <v>23</v>
      </c>
      <c r="B21" s="19">
        <f t="shared" si="0"/>
        <v>20</v>
      </c>
      <c r="C21" s="17">
        <f t="shared" si="1"/>
        <v>0.24737167594310452</v>
      </c>
      <c r="D21" s="19">
        <v>7</v>
      </c>
      <c r="E21" s="17">
        <f t="shared" si="2"/>
        <v>0.14675052410901468</v>
      </c>
      <c r="F21" s="19">
        <v>13</v>
      </c>
      <c r="G21" s="17">
        <f t="shared" si="3"/>
        <v>0.39215686274509803</v>
      </c>
      <c r="H21" s="143"/>
      <c r="I21" s="198"/>
      <c r="J21" s="198"/>
      <c r="K21" s="198"/>
    </row>
    <row r="22" spans="1:11" ht="15" customHeight="1">
      <c r="A22" t="s">
        <v>24</v>
      </c>
      <c r="B22" s="19">
        <f t="shared" si="0"/>
        <v>14</v>
      </c>
      <c r="C22" s="17">
        <f t="shared" si="1"/>
        <v>0.17316017316017315</v>
      </c>
      <c r="D22" s="19">
        <v>6</v>
      </c>
      <c r="E22" s="17">
        <f t="shared" si="2"/>
        <v>0.12578616352201258</v>
      </c>
      <c r="F22" s="19">
        <v>8</v>
      </c>
      <c r="G22" s="17">
        <f t="shared" si="3"/>
        <v>0.24132730015082957</v>
      </c>
      <c r="H22" s="143"/>
      <c r="I22" s="198"/>
      <c r="J22" s="198"/>
      <c r="K22" s="198"/>
    </row>
    <row r="23" spans="1:11" ht="15" customHeight="1">
      <c r="A23" s="21" t="s">
        <v>25</v>
      </c>
      <c r="B23" s="22">
        <f t="shared" si="0"/>
        <v>4</v>
      </c>
      <c r="C23" s="23">
        <f t="shared" si="1"/>
        <v>0.049474335188620905</v>
      </c>
      <c r="D23" s="22">
        <v>1</v>
      </c>
      <c r="E23" s="23">
        <f t="shared" si="2"/>
        <v>0.020964360587002094</v>
      </c>
      <c r="F23" s="22">
        <v>3</v>
      </c>
      <c r="G23" s="23">
        <f t="shared" si="3"/>
        <v>0.09049773755656108</v>
      </c>
      <c r="H23" s="143"/>
      <c r="I23" s="198"/>
      <c r="J23" s="198"/>
      <c r="K23" s="198"/>
    </row>
    <row r="24" spans="2:5" ht="30" customHeight="1">
      <c r="B24" s="18"/>
      <c r="C24" s="18"/>
      <c r="D24" s="18"/>
      <c r="E24" s="18"/>
    </row>
    <row r="25" spans="11:14" ht="15" customHeight="1">
      <c r="K25" s="20"/>
      <c r="L25" s="20"/>
      <c r="M25" s="20"/>
      <c r="N25" s="20"/>
    </row>
    <row r="26" spans="11:14" ht="15" customHeight="1">
      <c r="K26" s="20"/>
      <c r="L26" s="20" t="s">
        <v>1</v>
      </c>
      <c r="M26" s="20" t="s">
        <v>2</v>
      </c>
      <c r="N26" s="20"/>
    </row>
    <row r="27" spans="11:14" ht="15" customHeight="1">
      <c r="K27" s="26" t="s">
        <v>7</v>
      </c>
      <c r="L27" s="31">
        <f aca="true" t="shared" si="4" ref="L27:L45">-$D5</f>
        <v>-136</v>
      </c>
      <c r="M27" s="31">
        <f aca="true" t="shared" si="5" ref="M27:M45">$F5</f>
        <v>129</v>
      </c>
      <c r="N27" s="27"/>
    </row>
    <row r="28" spans="11:14" ht="15" customHeight="1">
      <c r="K28" s="26" t="s">
        <v>8</v>
      </c>
      <c r="L28" s="31">
        <f t="shared" si="4"/>
        <v>-241</v>
      </c>
      <c r="M28" s="31">
        <f t="shared" si="5"/>
        <v>246</v>
      </c>
      <c r="N28" s="27"/>
    </row>
    <row r="29" spans="11:14" ht="15" customHeight="1">
      <c r="K29" s="26" t="s">
        <v>9</v>
      </c>
      <c r="L29" s="31">
        <f t="shared" si="4"/>
        <v>-231</v>
      </c>
      <c r="M29" s="31">
        <f t="shared" si="5"/>
        <v>205</v>
      </c>
      <c r="N29" s="27"/>
    </row>
    <row r="30" spans="11:14" ht="15" customHeight="1">
      <c r="K30" s="26" t="s">
        <v>10</v>
      </c>
      <c r="L30" s="31">
        <f t="shared" si="4"/>
        <v>-241</v>
      </c>
      <c r="M30" s="31">
        <f t="shared" si="5"/>
        <v>190</v>
      </c>
      <c r="N30" s="27"/>
    </row>
    <row r="31" spans="11:14" ht="15" customHeight="1">
      <c r="K31" s="26" t="s">
        <v>11</v>
      </c>
      <c r="L31" s="31">
        <f t="shared" si="4"/>
        <v>-541</v>
      </c>
      <c r="M31" s="31">
        <f t="shared" si="5"/>
        <v>368</v>
      </c>
      <c r="N31" s="27"/>
    </row>
    <row r="32" spans="11:14" ht="15" customHeight="1">
      <c r="K32" s="28" t="s">
        <v>12</v>
      </c>
      <c r="L32" s="31">
        <f t="shared" si="4"/>
        <v>-902</v>
      </c>
      <c r="M32" s="31">
        <f t="shared" si="5"/>
        <v>561</v>
      </c>
      <c r="N32" s="27"/>
    </row>
    <row r="33" spans="11:14" ht="15" customHeight="1">
      <c r="K33" s="28" t="s">
        <v>13</v>
      </c>
      <c r="L33" s="31">
        <f t="shared" si="4"/>
        <v>-804</v>
      </c>
      <c r="M33" s="31">
        <f t="shared" si="5"/>
        <v>466</v>
      </c>
      <c r="N33" s="27"/>
    </row>
    <row r="34" spans="11:14" ht="15" customHeight="1">
      <c r="K34" s="28" t="s">
        <v>14</v>
      </c>
      <c r="L34" s="31">
        <f t="shared" si="4"/>
        <v>-615</v>
      </c>
      <c r="M34" s="31">
        <f t="shared" si="5"/>
        <v>371</v>
      </c>
      <c r="N34" s="27"/>
    </row>
    <row r="35" spans="11:14" ht="15" customHeight="1">
      <c r="K35" s="28" t="s">
        <v>15</v>
      </c>
      <c r="L35" s="31">
        <f t="shared" si="4"/>
        <v>-448</v>
      </c>
      <c r="M35" s="31">
        <f t="shared" si="5"/>
        <v>275</v>
      </c>
      <c r="N35" s="27"/>
    </row>
    <row r="36" spans="11:14" ht="15" customHeight="1">
      <c r="K36" s="28" t="s">
        <v>16</v>
      </c>
      <c r="L36" s="31">
        <f t="shared" si="4"/>
        <v>-283</v>
      </c>
      <c r="M36" s="31">
        <f t="shared" si="5"/>
        <v>200</v>
      </c>
      <c r="N36" s="27"/>
    </row>
    <row r="37" spans="11:14" ht="15" customHeight="1">
      <c r="K37" s="28" t="s">
        <v>17</v>
      </c>
      <c r="L37" s="31">
        <f t="shared" si="4"/>
        <v>-154</v>
      </c>
      <c r="M37" s="31">
        <f t="shared" si="5"/>
        <v>124</v>
      </c>
      <c r="N37" s="27"/>
    </row>
    <row r="38" spans="11:14" ht="15" customHeight="1">
      <c r="K38" s="28" t="s">
        <v>18</v>
      </c>
      <c r="L38" s="31">
        <f t="shared" si="4"/>
        <v>-69</v>
      </c>
      <c r="M38" s="31">
        <f t="shared" si="5"/>
        <v>49</v>
      </c>
      <c r="N38" s="27"/>
    </row>
    <row r="39" spans="11:14" ht="15" customHeight="1">
      <c r="K39" s="28" t="s">
        <v>19</v>
      </c>
      <c r="L39" s="31">
        <f t="shared" si="4"/>
        <v>-31</v>
      </c>
      <c r="M39" s="31">
        <f t="shared" si="5"/>
        <v>46</v>
      </c>
      <c r="N39" s="27"/>
    </row>
    <row r="40" spans="11:14" ht="15" customHeight="1">
      <c r="K40" s="28" t="s">
        <v>20</v>
      </c>
      <c r="L40" s="31">
        <f t="shared" si="4"/>
        <v>-19</v>
      </c>
      <c r="M40" s="31">
        <f t="shared" si="5"/>
        <v>22</v>
      </c>
      <c r="N40" s="27"/>
    </row>
    <row r="41" spans="11:14" ht="15" customHeight="1">
      <c r="K41" s="20" t="s">
        <v>21</v>
      </c>
      <c r="L41" s="31">
        <f t="shared" si="4"/>
        <v>-20</v>
      </c>
      <c r="M41" s="31">
        <f t="shared" si="5"/>
        <v>20</v>
      </c>
      <c r="N41" s="27"/>
    </row>
    <row r="42" spans="11:14" ht="15" customHeight="1">
      <c r="K42" s="20" t="s">
        <v>22</v>
      </c>
      <c r="L42" s="31">
        <f t="shared" si="4"/>
        <v>-21</v>
      </c>
      <c r="M42" s="31">
        <f t="shared" si="5"/>
        <v>19</v>
      </c>
      <c r="N42" s="27"/>
    </row>
    <row r="43" spans="11:14" ht="15" customHeight="1">
      <c r="K43" s="20" t="s">
        <v>23</v>
      </c>
      <c r="L43" s="31">
        <f t="shared" si="4"/>
        <v>-7</v>
      </c>
      <c r="M43" s="31">
        <f t="shared" si="5"/>
        <v>13</v>
      </c>
      <c r="N43" s="27"/>
    </row>
    <row r="44" spans="11:14" ht="11.25">
      <c r="K44" s="28" t="s">
        <v>24</v>
      </c>
      <c r="L44" s="31">
        <f t="shared" si="4"/>
        <v>-6</v>
      </c>
      <c r="M44" s="31">
        <f t="shared" si="5"/>
        <v>8</v>
      </c>
      <c r="N44" s="27"/>
    </row>
    <row r="45" spans="11:14" ht="11.25">
      <c r="K45" s="29" t="s">
        <v>25</v>
      </c>
      <c r="L45" s="31">
        <f t="shared" si="4"/>
        <v>-1</v>
      </c>
      <c r="M45" s="31">
        <f t="shared" si="5"/>
        <v>3</v>
      </c>
      <c r="N45" s="20"/>
    </row>
    <row r="46" spans="11:14" ht="11.25">
      <c r="K46" s="20"/>
      <c r="L46" s="20"/>
      <c r="M46" s="20"/>
      <c r="N46" s="20"/>
    </row>
    <row r="47" spans="11:14" ht="11.25">
      <c r="K47" s="20"/>
      <c r="L47" s="20"/>
      <c r="M47" s="20"/>
      <c r="N47" s="20"/>
    </row>
    <row r="48" spans="11:14" ht="11.25">
      <c r="K48" s="20"/>
      <c r="L48" s="20"/>
      <c r="M48" s="20"/>
      <c r="N48" s="20"/>
    </row>
    <row r="49" spans="11:14" ht="11.25">
      <c r="K49" s="20"/>
      <c r="L49" s="20"/>
      <c r="M49" s="20"/>
      <c r="N49" s="20"/>
    </row>
    <row r="50" spans="11:14" ht="11.25">
      <c r="K50" s="20"/>
      <c r="L50" s="20"/>
      <c r="M50" s="20"/>
      <c r="N50" s="20"/>
    </row>
  </sheetData>
  <mergeCells count="4">
    <mergeCell ref="F2:G2"/>
    <mergeCell ref="A1:G1"/>
    <mergeCell ref="B2:C2"/>
    <mergeCell ref="D2:E2"/>
  </mergeCells>
  <hyperlinks>
    <hyperlink ref="A2" location="indice!B32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&amp;L&amp;"Times New Roman,Normal"&amp;7Residentes en Aragon nacidos fuera de la Comunidad Autónoma. Padrón 2004.&amp;R&amp;9&amp;P+8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45"/>
  <sheetViews>
    <sheetView zoomScaleSheetLayoutView="100" workbookViewId="0" topLeftCell="A1">
      <selection activeCell="A1" sqref="A1:G1"/>
    </sheetView>
  </sheetViews>
  <sheetFormatPr defaultColWidth="12" defaultRowHeight="11.25"/>
  <cols>
    <col min="1" max="1" width="8.66015625" style="0" customWidth="1"/>
    <col min="2" max="7" width="12.83203125" style="0" customWidth="1"/>
    <col min="8" max="10" width="10.83203125" style="0" customWidth="1"/>
    <col min="11" max="11" width="7.16015625" style="0" bestFit="1" customWidth="1"/>
    <col min="12" max="12" width="7.66015625" style="0" bestFit="1" customWidth="1"/>
    <col min="13" max="13" width="6.83203125" style="0" bestFit="1" customWidth="1"/>
  </cols>
  <sheetData>
    <row r="1" spans="1:7" s="2" customFormat="1" ht="39.75" customHeight="1">
      <c r="A1" s="233" t="s">
        <v>139</v>
      </c>
      <c r="B1" s="234"/>
      <c r="C1" s="234"/>
      <c r="D1" s="234"/>
      <c r="E1" s="234"/>
      <c r="F1" s="234"/>
      <c r="G1" s="234"/>
    </row>
    <row r="2" spans="1:9" s="6" customFormat="1" ht="36" customHeight="1">
      <c r="A2" s="230" t="s">
        <v>173</v>
      </c>
      <c r="B2" s="232" t="s">
        <v>0</v>
      </c>
      <c r="C2" s="232"/>
      <c r="D2" s="232" t="s">
        <v>1</v>
      </c>
      <c r="E2" s="232"/>
      <c r="F2" s="232" t="s">
        <v>2</v>
      </c>
      <c r="G2" s="232" t="s">
        <v>3</v>
      </c>
      <c r="H2" s="5"/>
      <c r="I2" s="5"/>
    </row>
    <row r="3" spans="1:12" s="11" customFormat="1" ht="19.5" customHeight="1">
      <c r="A3" s="7"/>
      <c r="B3" s="8" t="s">
        <v>4</v>
      </c>
      <c r="C3" s="9" t="s">
        <v>5</v>
      </c>
      <c r="D3" s="8" t="s">
        <v>4</v>
      </c>
      <c r="E3" s="9" t="s">
        <v>5</v>
      </c>
      <c r="F3" s="8" t="s">
        <v>4</v>
      </c>
      <c r="G3" s="9" t="s">
        <v>5</v>
      </c>
      <c r="H3" s="10"/>
      <c r="I3" s="174"/>
      <c r="J3" s="174"/>
      <c r="K3" s="174"/>
      <c r="L3" s="174"/>
    </row>
    <row r="4" spans="1:14" s="14" customFormat="1" ht="15" customHeight="1">
      <c r="A4" s="12" t="s">
        <v>6</v>
      </c>
      <c r="B4" s="13">
        <f aca="true" t="shared" si="0" ref="B4:B23">D4+F4</f>
        <v>65108</v>
      </c>
      <c r="C4" s="13">
        <f aca="true" t="shared" si="1" ref="C4:C23">B4/B$4*100</f>
        <v>100</v>
      </c>
      <c r="D4" s="13">
        <f>SUM(D5:D23)</f>
        <v>35167</v>
      </c>
      <c r="E4" s="13">
        <f aca="true" t="shared" si="2" ref="E4:E23">D4/D$4*100</f>
        <v>100</v>
      </c>
      <c r="F4" s="13">
        <f>SUM(F5:F23)</f>
        <v>29941</v>
      </c>
      <c r="G4" s="13">
        <f aca="true" t="shared" si="3" ref="G4:G23">F4/F$4*100</f>
        <v>100</v>
      </c>
      <c r="H4"/>
      <c r="I4" s="199"/>
      <c r="J4" s="199"/>
      <c r="K4" s="199"/>
      <c r="L4" s="200"/>
      <c r="M4" s="30"/>
      <c r="N4" s="30"/>
    </row>
    <row r="5" spans="1:12" ht="15" customHeight="1">
      <c r="A5" s="15" t="s">
        <v>7</v>
      </c>
      <c r="B5" s="16">
        <f t="shared" si="0"/>
        <v>1558</v>
      </c>
      <c r="C5" s="17">
        <f t="shared" si="1"/>
        <v>2.392947103274559</v>
      </c>
      <c r="D5" s="16">
        <v>801</v>
      </c>
      <c r="E5" s="17">
        <f t="shared" si="2"/>
        <v>2.2777035288765033</v>
      </c>
      <c r="F5" s="16">
        <v>757</v>
      </c>
      <c r="G5" s="17">
        <f t="shared" si="3"/>
        <v>2.5283056678133664</v>
      </c>
      <c r="I5" s="201"/>
      <c r="J5" s="201"/>
      <c r="K5" s="201"/>
      <c r="L5" s="167"/>
    </row>
    <row r="6" spans="1:12" ht="15" customHeight="1">
      <c r="A6" s="15" t="s">
        <v>8</v>
      </c>
      <c r="B6" s="16">
        <f t="shared" si="0"/>
        <v>3108</v>
      </c>
      <c r="C6" s="17">
        <f t="shared" si="1"/>
        <v>4.77360693002396</v>
      </c>
      <c r="D6" s="16">
        <v>1561</v>
      </c>
      <c r="E6" s="17">
        <f t="shared" si="2"/>
        <v>4.438820485113886</v>
      </c>
      <c r="F6" s="16">
        <v>1547</v>
      </c>
      <c r="G6" s="17">
        <f t="shared" si="3"/>
        <v>5.166828095253999</v>
      </c>
      <c r="I6" s="201"/>
      <c r="J6" s="201"/>
      <c r="K6" s="201"/>
      <c r="L6" s="167"/>
    </row>
    <row r="7" spans="1:12" ht="15" customHeight="1">
      <c r="A7" s="15" t="s">
        <v>9</v>
      </c>
      <c r="B7" s="16">
        <f t="shared" si="0"/>
        <v>3144</v>
      </c>
      <c r="C7" s="17">
        <f t="shared" si="1"/>
        <v>4.828899674387173</v>
      </c>
      <c r="D7" s="16">
        <v>1574</v>
      </c>
      <c r="E7" s="17">
        <f t="shared" si="2"/>
        <v>4.475786959365314</v>
      </c>
      <c r="F7" s="16">
        <v>1570</v>
      </c>
      <c r="G7" s="17">
        <f t="shared" si="3"/>
        <v>5.243645836812397</v>
      </c>
      <c r="I7" s="201"/>
      <c r="J7" s="201"/>
      <c r="K7" s="201"/>
      <c r="L7" s="167"/>
    </row>
    <row r="8" spans="1:12" ht="15" customHeight="1">
      <c r="A8" s="15" t="s">
        <v>10</v>
      </c>
      <c r="B8" s="16">
        <f t="shared" si="0"/>
        <v>3471</v>
      </c>
      <c r="C8" s="17">
        <f t="shared" si="1"/>
        <v>5.331142102353013</v>
      </c>
      <c r="D8" s="16">
        <v>1787</v>
      </c>
      <c r="E8" s="17">
        <f t="shared" si="2"/>
        <v>5.081468422100264</v>
      </c>
      <c r="F8" s="16">
        <v>1684</v>
      </c>
      <c r="G8" s="17">
        <f t="shared" si="3"/>
        <v>5.624394642797502</v>
      </c>
      <c r="I8" s="201"/>
      <c r="J8" s="201"/>
      <c r="K8" s="201"/>
      <c r="L8" s="167"/>
    </row>
    <row r="9" spans="1:12" ht="22.5" customHeight="1">
      <c r="A9" s="18" t="s">
        <v>11</v>
      </c>
      <c r="B9" s="19">
        <f t="shared" si="0"/>
        <v>7282</v>
      </c>
      <c r="C9" s="17">
        <f t="shared" si="1"/>
        <v>11.184493457025251</v>
      </c>
      <c r="D9" s="19">
        <v>3656</v>
      </c>
      <c r="E9" s="17">
        <f t="shared" si="2"/>
        <v>10.396109989478774</v>
      </c>
      <c r="F9" s="19">
        <v>3626</v>
      </c>
      <c r="G9" s="17">
        <f t="shared" si="3"/>
        <v>12.110483951771817</v>
      </c>
      <c r="I9" s="201"/>
      <c r="J9" s="201"/>
      <c r="K9" s="201"/>
      <c r="L9" s="167"/>
    </row>
    <row r="10" spans="1:12" ht="15" customHeight="1">
      <c r="A10" s="18" t="s">
        <v>12</v>
      </c>
      <c r="B10" s="19">
        <f t="shared" si="0"/>
        <v>10754</v>
      </c>
      <c r="C10" s="17">
        <f t="shared" si="1"/>
        <v>16.517171468943907</v>
      </c>
      <c r="D10" s="19">
        <v>5987</v>
      </c>
      <c r="E10" s="17">
        <f t="shared" si="2"/>
        <v>17.024483180254215</v>
      </c>
      <c r="F10" s="19">
        <v>4767</v>
      </c>
      <c r="G10" s="17">
        <f t="shared" si="3"/>
        <v>15.921311913429745</v>
      </c>
      <c r="I10" s="201"/>
      <c r="J10" s="201"/>
      <c r="K10" s="201"/>
      <c r="L10" s="167"/>
    </row>
    <row r="11" spans="1:12" ht="15" customHeight="1">
      <c r="A11" s="18" t="s">
        <v>13</v>
      </c>
      <c r="B11" s="19">
        <f t="shared" si="0"/>
        <v>10624</v>
      </c>
      <c r="C11" s="17">
        <f t="shared" si="1"/>
        <v>16.31750322541009</v>
      </c>
      <c r="D11" s="19">
        <v>6262</v>
      </c>
      <c r="E11" s="17">
        <f t="shared" si="2"/>
        <v>17.806466289419056</v>
      </c>
      <c r="F11" s="19">
        <v>4362</v>
      </c>
      <c r="G11" s="17">
        <f t="shared" si="3"/>
        <v>14.56865168164056</v>
      </c>
      <c r="I11" s="201"/>
      <c r="J11" s="201"/>
      <c r="K11" s="201"/>
      <c r="L11" s="167"/>
    </row>
    <row r="12" spans="1:12" ht="15" customHeight="1">
      <c r="A12" s="18" t="s">
        <v>14</v>
      </c>
      <c r="B12" s="19">
        <f t="shared" si="0"/>
        <v>8964</v>
      </c>
      <c r="C12" s="17">
        <f t="shared" si="1"/>
        <v>13.767893346439761</v>
      </c>
      <c r="D12" s="19">
        <v>5178</v>
      </c>
      <c r="E12" s="17">
        <f t="shared" si="2"/>
        <v>14.72403105183837</v>
      </c>
      <c r="F12" s="19">
        <v>3786</v>
      </c>
      <c r="G12" s="17">
        <f t="shared" si="3"/>
        <v>12.64486824087372</v>
      </c>
      <c r="I12" s="201"/>
      <c r="J12" s="201"/>
      <c r="K12" s="201"/>
      <c r="L12" s="167"/>
    </row>
    <row r="13" spans="1:12" ht="15" customHeight="1">
      <c r="A13" s="18" t="s">
        <v>15</v>
      </c>
      <c r="B13" s="19">
        <f t="shared" si="0"/>
        <v>5855</v>
      </c>
      <c r="C13" s="17">
        <f t="shared" si="1"/>
        <v>8.992750506850157</v>
      </c>
      <c r="D13" s="19">
        <v>3282</v>
      </c>
      <c r="E13" s="17">
        <f t="shared" si="2"/>
        <v>9.332612961014588</v>
      </c>
      <c r="F13" s="19">
        <v>2573</v>
      </c>
      <c r="G13" s="17">
        <f t="shared" si="3"/>
        <v>8.593567349119937</v>
      </c>
      <c r="I13" s="201"/>
      <c r="J13" s="201"/>
      <c r="K13" s="201"/>
      <c r="L13" s="167"/>
    </row>
    <row r="14" spans="1:12" ht="22.5" customHeight="1">
      <c r="A14" s="18" t="s">
        <v>16</v>
      </c>
      <c r="B14" s="19">
        <f t="shared" si="0"/>
        <v>3885</v>
      </c>
      <c r="C14" s="17">
        <f t="shared" si="1"/>
        <v>5.967008662529951</v>
      </c>
      <c r="D14" s="19">
        <v>2116</v>
      </c>
      <c r="E14" s="17">
        <f t="shared" si="2"/>
        <v>6.017004578155658</v>
      </c>
      <c r="F14" s="19">
        <v>1769</v>
      </c>
      <c r="G14" s="17">
        <f t="shared" si="3"/>
        <v>5.908286296382887</v>
      </c>
      <c r="I14" s="201"/>
      <c r="J14" s="201"/>
      <c r="K14" s="201"/>
      <c r="L14" s="167"/>
    </row>
    <row r="15" spans="1:12" ht="15" customHeight="1">
      <c r="A15" s="18" t="s">
        <v>17</v>
      </c>
      <c r="B15" s="19">
        <f t="shared" si="0"/>
        <v>2284</v>
      </c>
      <c r="C15" s="17">
        <f t="shared" si="1"/>
        <v>3.5080174479326662</v>
      </c>
      <c r="D15" s="19">
        <v>1156</v>
      </c>
      <c r="E15" s="17">
        <f t="shared" si="2"/>
        <v>3.287172633434754</v>
      </c>
      <c r="F15" s="19">
        <v>1128</v>
      </c>
      <c r="G15" s="17">
        <f t="shared" si="3"/>
        <v>3.7674092381683977</v>
      </c>
      <c r="I15" s="201"/>
      <c r="J15" s="201"/>
      <c r="K15" s="201"/>
      <c r="L15" s="167"/>
    </row>
    <row r="16" spans="1:12" ht="15" customHeight="1">
      <c r="A16" s="18" t="s">
        <v>18</v>
      </c>
      <c r="B16" s="19">
        <f t="shared" si="0"/>
        <v>1419</v>
      </c>
      <c r="C16" s="17">
        <f t="shared" si="1"/>
        <v>2.1794556736499353</v>
      </c>
      <c r="D16" s="19">
        <v>664</v>
      </c>
      <c r="E16" s="17">
        <f t="shared" si="2"/>
        <v>1.8881337617652914</v>
      </c>
      <c r="F16" s="19">
        <v>755</v>
      </c>
      <c r="G16" s="17">
        <f t="shared" si="3"/>
        <v>2.5216258641995926</v>
      </c>
      <c r="I16" s="201"/>
      <c r="J16" s="201"/>
      <c r="K16" s="201"/>
      <c r="L16" s="167"/>
    </row>
    <row r="17" spans="1:12" ht="15" customHeight="1">
      <c r="A17" s="18" t="s">
        <v>19</v>
      </c>
      <c r="B17" s="19">
        <f t="shared" si="0"/>
        <v>891</v>
      </c>
      <c r="C17" s="17">
        <f t="shared" si="1"/>
        <v>1.3684954229894943</v>
      </c>
      <c r="D17" s="19">
        <v>394</v>
      </c>
      <c r="E17" s="17">
        <f t="shared" si="2"/>
        <v>1.1203685273125372</v>
      </c>
      <c r="F17" s="19">
        <v>497</v>
      </c>
      <c r="G17" s="17">
        <f t="shared" si="3"/>
        <v>1.6599311980227782</v>
      </c>
      <c r="I17" s="201"/>
      <c r="J17" s="201"/>
      <c r="K17" s="201"/>
      <c r="L17" s="167"/>
    </row>
    <row r="18" spans="1:12" s="20" customFormat="1" ht="15" customHeight="1">
      <c r="A18" s="18" t="s">
        <v>20</v>
      </c>
      <c r="B18" s="19">
        <f t="shared" si="0"/>
        <v>589</v>
      </c>
      <c r="C18" s="17">
        <f t="shared" si="1"/>
        <v>0.9046507341647725</v>
      </c>
      <c r="D18" s="19">
        <v>256</v>
      </c>
      <c r="E18" s="17">
        <f t="shared" si="2"/>
        <v>0.7279551852589076</v>
      </c>
      <c r="F18" s="19">
        <v>333</v>
      </c>
      <c r="G18" s="17">
        <f t="shared" si="3"/>
        <v>1.1121873016933304</v>
      </c>
      <c r="H18"/>
      <c r="I18" s="201"/>
      <c r="J18" s="201"/>
      <c r="K18" s="201"/>
      <c r="L18" s="29"/>
    </row>
    <row r="19" spans="1:12" ht="22.5" customHeight="1">
      <c r="A19" t="s">
        <v>21</v>
      </c>
      <c r="B19" s="19">
        <f t="shared" si="0"/>
        <v>532</v>
      </c>
      <c r="C19" s="17">
        <f t="shared" si="1"/>
        <v>0.8171038889230202</v>
      </c>
      <c r="D19" s="19">
        <v>229</v>
      </c>
      <c r="E19" s="17">
        <f t="shared" si="2"/>
        <v>0.6511786618136322</v>
      </c>
      <c r="F19" s="19">
        <v>303</v>
      </c>
      <c r="G19" s="17">
        <f t="shared" si="3"/>
        <v>1.011990247486724</v>
      </c>
      <c r="I19" s="201"/>
      <c r="J19" s="201"/>
      <c r="K19" s="201"/>
      <c r="L19" s="167"/>
    </row>
    <row r="20" spans="1:12" ht="15" customHeight="1">
      <c r="A20" t="s">
        <v>22</v>
      </c>
      <c r="B20" s="19">
        <f t="shared" si="0"/>
        <v>382</v>
      </c>
      <c r="C20" s="17">
        <f t="shared" si="1"/>
        <v>0.5867174540763039</v>
      </c>
      <c r="D20" s="19">
        <v>142</v>
      </c>
      <c r="E20" s="17">
        <f t="shared" si="2"/>
        <v>0.40378764182330024</v>
      </c>
      <c r="F20" s="19">
        <v>240</v>
      </c>
      <c r="G20" s="17">
        <f t="shared" si="3"/>
        <v>0.8015764336528506</v>
      </c>
      <c r="I20" s="201"/>
      <c r="J20" s="201"/>
      <c r="K20" s="201"/>
      <c r="L20" s="167"/>
    </row>
    <row r="21" spans="1:12" ht="15" customHeight="1">
      <c r="A21" t="s">
        <v>23</v>
      </c>
      <c r="B21" s="19">
        <f t="shared" si="0"/>
        <v>202</v>
      </c>
      <c r="C21" s="17">
        <f t="shared" si="1"/>
        <v>0.3102537322602445</v>
      </c>
      <c r="D21" s="19">
        <v>67</v>
      </c>
      <c r="E21" s="17">
        <f t="shared" si="2"/>
        <v>0.1905195211419797</v>
      </c>
      <c r="F21" s="19">
        <v>135</v>
      </c>
      <c r="G21" s="17">
        <f t="shared" si="3"/>
        <v>0.4508867439297285</v>
      </c>
      <c r="I21" s="201"/>
      <c r="J21" s="201"/>
      <c r="K21" s="201"/>
      <c r="L21" s="167"/>
    </row>
    <row r="22" spans="1:12" ht="15" customHeight="1">
      <c r="A22" t="s">
        <v>24</v>
      </c>
      <c r="B22" s="19">
        <f t="shared" si="0"/>
        <v>121</v>
      </c>
      <c r="C22" s="17">
        <f t="shared" si="1"/>
        <v>0.18584505744301774</v>
      </c>
      <c r="D22" s="19">
        <v>45</v>
      </c>
      <c r="E22" s="17">
        <f t="shared" si="2"/>
        <v>0.12796087240879234</v>
      </c>
      <c r="F22" s="19">
        <v>76</v>
      </c>
      <c r="G22" s="17">
        <f t="shared" si="3"/>
        <v>0.25383253732340266</v>
      </c>
      <c r="I22" s="201"/>
      <c r="J22" s="201"/>
      <c r="K22" s="201"/>
      <c r="L22" s="167"/>
    </row>
    <row r="23" spans="1:12" ht="15" customHeight="1">
      <c r="A23" s="21" t="s">
        <v>25</v>
      </c>
      <c r="B23" s="22">
        <f t="shared" si="0"/>
        <v>43</v>
      </c>
      <c r="C23" s="23">
        <f t="shared" si="1"/>
        <v>0.06604411132272532</v>
      </c>
      <c r="D23" s="22">
        <v>10</v>
      </c>
      <c r="E23" s="23">
        <f t="shared" si="2"/>
        <v>0.028435749424176076</v>
      </c>
      <c r="F23" s="22">
        <v>33</v>
      </c>
      <c r="G23" s="23">
        <f t="shared" si="3"/>
        <v>0.11021675962726696</v>
      </c>
      <c r="I23" s="201"/>
      <c r="J23" s="201"/>
      <c r="K23" s="201"/>
      <c r="L23" s="167"/>
    </row>
    <row r="24" spans="2:5" ht="30" customHeight="1">
      <c r="B24" s="18"/>
      <c r="C24" s="18"/>
      <c r="D24" s="18"/>
      <c r="E24" s="18"/>
    </row>
    <row r="25" spans="11:13" ht="15" customHeight="1">
      <c r="K25" s="20"/>
      <c r="L25" s="20" t="s">
        <v>1</v>
      </c>
      <c r="M25" s="20" t="s">
        <v>2</v>
      </c>
    </row>
    <row r="26" spans="11:14" ht="15" customHeight="1">
      <c r="K26" s="26" t="s">
        <v>7</v>
      </c>
      <c r="L26" s="31">
        <f aca="true" t="shared" si="4" ref="L26:L44">-$D5</f>
        <v>-801</v>
      </c>
      <c r="M26" s="31">
        <f aca="true" t="shared" si="5" ref="M26:M44">$F5</f>
        <v>757</v>
      </c>
      <c r="N26" s="24"/>
    </row>
    <row r="27" spans="11:14" ht="15" customHeight="1">
      <c r="K27" s="26" t="s">
        <v>8</v>
      </c>
      <c r="L27" s="31">
        <f t="shared" si="4"/>
        <v>-1561</v>
      </c>
      <c r="M27" s="31">
        <f t="shared" si="5"/>
        <v>1547</v>
      </c>
      <c r="N27" s="24"/>
    </row>
    <row r="28" spans="11:14" ht="15" customHeight="1">
      <c r="K28" s="26" t="s">
        <v>9</v>
      </c>
      <c r="L28" s="31">
        <f t="shared" si="4"/>
        <v>-1574</v>
      </c>
      <c r="M28" s="31">
        <f t="shared" si="5"/>
        <v>1570</v>
      </c>
      <c r="N28" s="24"/>
    </row>
    <row r="29" spans="11:14" ht="15" customHeight="1">
      <c r="K29" s="26" t="s">
        <v>10</v>
      </c>
      <c r="L29" s="31">
        <f t="shared" si="4"/>
        <v>-1787</v>
      </c>
      <c r="M29" s="31">
        <f t="shared" si="5"/>
        <v>1684</v>
      </c>
      <c r="N29" s="24"/>
    </row>
    <row r="30" spans="11:14" ht="15" customHeight="1">
      <c r="K30" s="26" t="s">
        <v>11</v>
      </c>
      <c r="L30" s="31">
        <f t="shared" si="4"/>
        <v>-3656</v>
      </c>
      <c r="M30" s="31">
        <f t="shared" si="5"/>
        <v>3626</v>
      </c>
      <c r="N30" s="24"/>
    </row>
    <row r="31" spans="11:14" ht="15" customHeight="1">
      <c r="K31" s="28" t="s">
        <v>12</v>
      </c>
      <c r="L31" s="31">
        <f t="shared" si="4"/>
        <v>-5987</v>
      </c>
      <c r="M31" s="31">
        <f t="shared" si="5"/>
        <v>4767</v>
      </c>
      <c r="N31" s="24"/>
    </row>
    <row r="32" spans="11:14" ht="15" customHeight="1">
      <c r="K32" s="28" t="s">
        <v>13</v>
      </c>
      <c r="L32" s="31">
        <f t="shared" si="4"/>
        <v>-6262</v>
      </c>
      <c r="M32" s="31">
        <f t="shared" si="5"/>
        <v>4362</v>
      </c>
      <c r="N32" s="24"/>
    </row>
    <row r="33" spans="11:14" ht="15" customHeight="1">
      <c r="K33" s="28" t="s">
        <v>14</v>
      </c>
      <c r="L33" s="31">
        <f t="shared" si="4"/>
        <v>-5178</v>
      </c>
      <c r="M33" s="31">
        <f t="shared" si="5"/>
        <v>3786</v>
      </c>
      <c r="N33" s="24"/>
    </row>
    <row r="34" spans="11:14" ht="15" customHeight="1">
      <c r="K34" s="28" t="s">
        <v>15</v>
      </c>
      <c r="L34" s="31">
        <f t="shared" si="4"/>
        <v>-3282</v>
      </c>
      <c r="M34" s="31">
        <f t="shared" si="5"/>
        <v>2573</v>
      </c>
      <c r="N34" s="24"/>
    </row>
    <row r="35" spans="11:14" ht="15" customHeight="1">
      <c r="K35" s="28" t="s">
        <v>16</v>
      </c>
      <c r="L35" s="31">
        <f t="shared" si="4"/>
        <v>-2116</v>
      </c>
      <c r="M35" s="31">
        <f t="shared" si="5"/>
        <v>1769</v>
      </c>
      <c r="N35" s="24"/>
    </row>
    <row r="36" spans="11:14" ht="15" customHeight="1">
      <c r="K36" s="28" t="s">
        <v>17</v>
      </c>
      <c r="L36" s="31">
        <f t="shared" si="4"/>
        <v>-1156</v>
      </c>
      <c r="M36" s="31">
        <f t="shared" si="5"/>
        <v>1128</v>
      </c>
      <c r="N36" s="24"/>
    </row>
    <row r="37" spans="11:14" ht="15" customHeight="1">
      <c r="K37" s="28" t="s">
        <v>18</v>
      </c>
      <c r="L37" s="31">
        <f t="shared" si="4"/>
        <v>-664</v>
      </c>
      <c r="M37" s="31">
        <f t="shared" si="5"/>
        <v>755</v>
      </c>
      <c r="N37" s="24"/>
    </row>
    <row r="38" spans="11:14" ht="15" customHeight="1">
      <c r="K38" s="28" t="s">
        <v>19</v>
      </c>
      <c r="L38" s="31">
        <f t="shared" si="4"/>
        <v>-394</v>
      </c>
      <c r="M38" s="31">
        <f t="shared" si="5"/>
        <v>497</v>
      </c>
      <c r="N38" s="24"/>
    </row>
    <row r="39" spans="11:14" ht="15" customHeight="1">
      <c r="K39" s="28" t="s">
        <v>20</v>
      </c>
      <c r="L39" s="31">
        <f t="shared" si="4"/>
        <v>-256</v>
      </c>
      <c r="M39" s="31">
        <f t="shared" si="5"/>
        <v>333</v>
      </c>
      <c r="N39" s="24"/>
    </row>
    <row r="40" spans="11:14" ht="15" customHeight="1">
      <c r="K40" s="20" t="s">
        <v>21</v>
      </c>
      <c r="L40" s="31">
        <f t="shared" si="4"/>
        <v>-229</v>
      </c>
      <c r="M40" s="31">
        <f t="shared" si="5"/>
        <v>303</v>
      </c>
      <c r="N40" s="24"/>
    </row>
    <row r="41" spans="11:14" ht="15" customHeight="1">
      <c r="K41" s="20" t="s">
        <v>22</v>
      </c>
      <c r="L41" s="31">
        <f t="shared" si="4"/>
        <v>-142</v>
      </c>
      <c r="M41" s="31">
        <f t="shared" si="5"/>
        <v>240</v>
      </c>
      <c r="N41" s="24"/>
    </row>
    <row r="42" spans="11:14" ht="15" customHeight="1">
      <c r="K42" s="20" t="s">
        <v>23</v>
      </c>
      <c r="L42" s="31">
        <f t="shared" si="4"/>
        <v>-67</v>
      </c>
      <c r="M42" s="31">
        <f t="shared" si="5"/>
        <v>135</v>
      </c>
      <c r="N42" s="24"/>
    </row>
    <row r="43" spans="11:14" ht="15" customHeight="1">
      <c r="K43" s="28" t="s">
        <v>24</v>
      </c>
      <c r="L43" s="31">
        <f t="shared" si="4"/>
        <v>-45</v>
      </c>
      <c r="M43" s="31">
        <f t="shared" si="5"/>
        <v>76</v>
      </c>
      <c r="N43" s="24"/>
    </row>
    <row r="44" spans="11:13" ht="11.25">
      <c r="K44" s="29" t="s">
        <v>25</v>
      </c>
      <c r="L44" s="31">
        <f t="shared" si="4"/>
        <v>-10</v>
      </c>
      <c r="M44" s="31">
        <f t="shared" si="5"/>
        <v>33</v>
      </c>
    </row>
    <row r="45" spans="11:13" ht="11.25">
      <c r="K45" s="20"/>
      <c r="L45" s="20"/>
      <c r="M45" s="20"/>
    </row>
  </sheetData>
  <mergeCells count="4">
    <mergeCell ref="F2:G2"/>
    <mergeCell ref="A1:G1"/>
    <mergeCell ref="B2:C2"/>
    <mergeCell ref="D2:E2"/>
  </mergeCells>
  <hyperlinks>
    <hyperlink ref="A2" location="indice!B32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&amp;L&amp;9&amp;P+8&amp;R&amp;"Times New Roman,Normal"&amp;7Residentes en Aragon nacidos fuera de la Comunidad Autónoma. Padrón 2004.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36"/>
  <sheetViews>
    <sheetView zoomScaleSheetLayoutView="100" workbookViewId="0" topLeftCell="A1">
      <selection activeCell="A1" sqref="A1:G1"/>
    </sheetView>
  </sheetViews>
  <sheetFormatPr defaultColWidth="12" defaultRowHeight="11.25"/>
  <cols>
    <col min="1" max="1" width="23" style="0" customWidth="1"/>
    <col min="2" max="7" width="13.33203125" style="0" customWidth="1"/>
    <col min="8" max="9" width="7" style="0" bestFit="1" customWidth="1"/>
    <col min="10" max="10" width="10.83203125" style="0" customWidth="1"/>
    <col min="11" max="11" width="5.16015625" style="0" customWidth="1"/>
    <col min="12" max="12" width="9.33203125" style="0" bestFit="1" customWidth="1"/>
    <col min="13" max="14" width="8.16015625" style="0" bestFit="1" customWidth="1"/>
  </cols>
  <sheetData>
    <row r="1" spans="1:7" s="2" customFormat="1" ht="39.75" customHeight="1">
      <c r="A1" s="240" t="s">
        <v>138</v>
      </c>
      <c r="B1" s="240"/>
      <c r="C1" s="240"/>
      <c r="D1" s="240"/>
      <c r="E1" s="240"/>
      <c r="F1" s="240"/>
      <c r="G1" s="240"/>
    </row>
    <row r="2" spans="1:9" s="33" customFormat="1" ht="18" customHeight="1">
      <c r="A2" s="231" t="s">
        <v>173</v>
      </c>
      <c r="B2" s="18"/>
      <c r="C2" s="18"/>
      <c r="D2" s="18"/>
      <c r="E2" s="18"/>
      <c r="F2" s="18"/>
      <c r="G2" s="18"/>
      <c r="H2" s="32"/>
      <c r="I2" s="32"/>
    </row>
    <row r="3" spans="1:9" s="6" customFormat="1" ht="36" customHeight="1">
      <c r="A3" s="3"/>
      <c r="B3" s="232" t="s">
        <v>0</v>
      </c>
      <c r="C3" s="232"/>
      <c r="D3" s="232" t="s">
        <v>1</v>
      </c>
      <c r="E3" s="232"/>
      <c r="F3" s="232" t="s">
        <v>2</v>
      </c>
      <c r="G3" s="232" t="s">
        <v>3</v>
      </c>
      <c r="H3" s="5"/>
      <c r="I3" s="5"/>
    </row>
    <row r="4" spans="1:8" s="11" customFormat="1" ht="19.5" customHeight="1">
      <c r="A4" s="7"/>
      <c r="B4" s="8" t="s">
        <v>4</v>
      </c>
      <c r="C4" s="9" t="s">
        <v>5</v>
      </c>
      <c r="D4" s="8" t="s">
        <v>4</v>
      </c>
      <c r="E4" s="9" t="s">
        <v>5</v>
      </c>
      <c r="F4" s="8" t="s">
        <v>4</v>
      </c>
      <c r="G4" s="9" t="s">
        <v>5</v>
      </c>
      <c r="H4" s="10"/>
    </row>
    <row r="5" spans="1:8" s="14" customFormat="1" ht="15" customHeight="1">
      <c r="A5" s="12" t="s">
        <v>6</v>
      </c>
      <c r="B5" s="34">
        <f>D5+F5</f>
        <v>86372</v>
      </c>
      <c r="C5" s="35">
        <f>B5/B$5*100</f>
        <v>100</v>
      </c>
      <c r="D5" s="34">
        <f>SUM(D6:D8)</f>
        <v>47584</v>
      </c>
      <c r="E5" s="35">
        <f>D5/D$5*100</f>
        <v>100</v>
      </c>
      <c r="F5" s="34">
        <f>SUM(F6:F8)</f>
        <v>38788</v>
      </c>
      <c r="G5" s="35">
        <f>F5/F$5*100</f>
        <v>100</v>
      </c>
      <c r="H5"/>
    </row>
    <row r="6" spans="1:7" ht="15" customHeight="1">
      <c r="A6" s="38" t="s">
        <v>40</v>
      </c>
      <c r="B6" s="36">
        <f>D6+F6</f>
        <v>13179</v>
      </c>
      <c r="C6" s="37">
        <f>B6/B$5*100</f>
        <v>15.258417079609131</v>
      </c>
      <c r="D6" s="36">
        <v>7647</v>
      </c>
      <c r="E6" s="37">
        <f>D6/D$5*100</f>
        <v>16.070527908540686</v>
      </c>
      <c r="F6" s="24">
        <v>5532</v>
      </c>
      <c r="G6" s="17">
        <f>F6/F$5*100</f>
        <v>14.262142930803343</v>
      </c>
    </row>
    <row r="7" spans="1:7" ht="15" customHeight="1">
      <c r="A7" s="38" t="s">
        <v>3</v>
      </c>
      <c r="B7" s="36">
        <f>D7+F7</f>
        <v>8085</v>
      </c>
      <c r="C7" s="37">
        <f>B7/B$5*100</f>
        <v>9.36067244014264</v>
      </c>
      <c r="D7" s="36">
        <v>4770</v>
      </c>
      <c r="E7" s="37">
        <f>D7/D$5*100</f>
        <v>10.024377942165435</v>
      </c>
      <c r="F7" s="24">
        <v>3315</v>
      </c>
      <c r="G7" s="17">
        <f>F7/F$5*100</f>
        <v>8.54645766731979</v>
      </c>
    </row>
    <row r="8" spans="1:7" ht="15" customHeight="1">
      <c r="A8" s="21" t="s">
        <v>41</v>
      </c>
      <c r="B8" s="22">
        <f>D8+F8</f>
        <v>65108</v>
      </c>
      <c r="C8" s="41">
        <f>B8/B$5*100</f>
        <v>75.38091048024823</v>
      </c>
      <c r="D8" s="22">
        <v>35167</v>
      </c>
      <c r="E8" s="41">
        <f>D8/D$5*100</f>
        <v>73.90509414929389</v>
      </c>
      <c r="F8" s="42">
        <v>29941</v>
      </c>
      <c r="G8" s="23">
        <f>F8/F$5*100</f>
        <v>77.19139940187686</v>
      </c>
    </row>
    <row r="9" spans="2:5" ht="15" customHeight="1">
      <c r="B9" s="18"/>
      <c r="C9" s="18"/>
      <c r="D9" s="18"/>
      <c r="E9" s="18"/>
    </row>
    <row r="10" ht="15" customHeight="1"/>
    <row r="11" spans="1:9" s="33" customFormat="1" ht="18" customHeight="1">
      <c r="A11" s="10" t="s">
        <v>39</v>
      </c>
      <c r="B11" s="18"/>
      <c r="C11" s="18"/>
      <c r="D11" s="18"/>
      <c r="E11" s="18"/>
      <c r="F11" s="18"/>
      <c r="G11" s="18"/>
      <c r="H11" s="2"/>
      <c r="I11" s="32"/>
    </row>
    <row r="12" spans="1:9" s="6" customFormat="1" ht="36" customHeight="1">
      <c r="A12" s="3"/>
      <c r="B12" s="232" t="s">
        <v>0</v>
      </c>
      <c r="C12" s="232"/>
      <c r="D12" s="232" t="s">
        <v>1</v>
      </c>
      <c r="E12" s="232"/>
      <c r="F12" s="4" t="s">
        <v>2</v>
      </c>
      <c r="G12" s="4"/>
      <c r="H12" s="5"/>
      <c r="I12" s="5"/>
    </row>
    <row r="13" spans="1:9" s="11" customFormat="1" ht="19.5" customHeight="1">
      <c r="A13" s="7"/>
      <c r="B13" s="8" t="s">
        <v>4</v>
      </c>
      <c r="C13" s="9" t="s">
        <v>5</v>
      </c>
      <c r="D13" s="8" t="s">
        <v>4</v>
      </c>
      <c r="E13" s="9" t="s">
        <v>5</v>
      </c>
      <c r="F13" s="8" t="s">
        <v>4</v>
      </c>
      <c r="G13" s="9" t="s">
        <v>5</v>
      </c>
      <c r="H13" s="10"/>
      <c r="I13" s="10"/>
    </row>
    <row r="14" spans="1:9" s="14" customFormat="1" ht="15" customHeight="1">
      <c r="A14" s="12" t="s">
        <v>6</v>
      </c>
      <c r="B14" s="34">
        <f>D14+F14</f>
        <v>86372</v>
      </c>
      <c r="C14" s="35">
        <f>B14/$B14*100</f>
        <v>100</v>
      </c>
      <c r="D14" s="13">
        <f>SUM(D15:D17)</f>
        <v>47584</v>
      </c>
      <c r="E14" s="70">
        <f>D14/$B14*100</f>
        <v>55.091927939610066</v>
      </c>
      <c r="F14" s="13">
        <f>SUM(F15:F17)</f>
        <v>38788</v>
      </c>
      <c r="G14" s="70">
        <f>F14/$B14*100</f>
        <v>44.90807206038994</v>
      </c>
      <c r="H14"/>
      <c r="I14"/>
    </row>
    <row r="15" spans="1:7" ht="15" customHeight="1">
      <c r="A15" s="38" t="s">
        <v>40</v>
      </c>
      <c r="B15" s="36">
        <f>D15+F15</f>
        <v>13179</v>
      </c>
      <c r="C15" s="44">
        <f>B15/$B15*100</f>
        <v>100</v>
      </c>
      <c r="D15" s="16">
        <v>7647</v>
      </c>
      <c r="E15" s="37">
        <f>D15/$B15*100</f>
        <v>58.02412929660824</v>
      </c>
      <c r="F15" s="82">
        <v>5532</v>
      </c>
      <c r="G15" s="17">
        <f>F15/$B15*100</f>
        <v>41.97587070339176</v>
      </c>
    </row>
    <row r="16" spans="1:7" ht="15" customHeight="1">
      <c r="A16" s="38" t="s">
        <v>3</v>
      </c>
      <c r="B16" s="36">
        <f>D16+F16</f>
        <v>8085</v>
      </c>
      <c r="C16" s="44">
        <f>B16/$B16*100</f>
        <v>100</v>
      </c>
      <c r="D16" s="16">
        <v>4770</v>
      </c>
      <c r="E16" s="37">
        <f>D16/$B16*100</f>
        <v>58.998144712430424</v>
      </c>
      <c r="F16" s="82">
        <v>3315</v>
      </c>
      <c r="G16" s="17">
        <f>F16/$B16*100</f>
        <v>41.00185528756957</v>
      </c>
    </row>
    <row r="17" spans="1:7" ht="15" customHeight="1">
      <c r="A17" s="21" t="s">
        <v>41</v>
      </c>
      <c r="B17" s="22">
        <f>D17+F17</f>
        <v>65108</v>
      </c>
      <c r="C17" s="46">
        <f>B17/$B17*100</f>
        <v>100</v>
      </c>
      <c r="D17" s="22">
        <v>35167</v>
      </c>
      <c r="E17" s="41">
        <f>D17/$B17*100</f>
        <v>54.0133316950298</v>
      </c>
      <c r="F17" s="96">
        <v>29941</v>
      </c>
      <c r="G17" s="23">
        <f>F17/$B17*100</f>
        <v>45.9866683049702</v>
      </c>
    </row>
    <row r="18" spans="11:14" ht="15" customHeight="1">
      <c r="K18" s="49"/>
      <c r="L18" s="48"/>
      <c r="M18" s="48"/>
      <c r="N18" s="24"/>
    </row>
    <row r="19" spans="11:14" ht="15" customHeight="1">
      <c r="K19" s="49"/>
      <c r="L19" s="48"/>
      <c r="M19" s="48"/>
      <c r="N19" s="24"/>
    </row>
    <row r="20" spans="11:14" ht="15" customHeight="1">
      <c r="K20" s="49"/>
      <c r="L20" s="48"/>
      <c r="M20" s="48"/>
      <c r="N20" s="24"/>
    </row>
    <row r="21" spans="1:14" ht="79.5" customHeight="1">
      <c r="A21" s="242" t="s">
        <v>137</v>
      </c>
      <c r="B21" s="242"/>
      <c r="C21" s="242"/>
      <c r="D21" s="242"/>
      <c r="E21" s="2"/>
      <c r="K21" s="49"/>
      <c r="L21" s="48"/>
      <c r="M21" s="48"/>
      <c r="N21" s="24"/>
    </row>
    <row r="22" spans="1:5" s="6" customFormat="1" ht="39.75" customHeight="1">
      <c r="A22" s="100"/>
      <c r="B22" s="241" t="s">
        <v>127</v>
      </c>
      <c r="C22" s="241"/>
      <c r="D22" s="241"/>
      <c r="E22" s="5"/>
    </row>
    <row r="23" spans="1:14" s="11" customFormat="1" ht="19.5" customHeight="1">
      <c r="A23" s="7"/>
      <c r="B23" s="101" t="s">
        <v>0</v>
      </c>
      <c r="C23" s="8" t="s">
        <v>1</v>
      </c>
      <c r="D23" s="102" t="s">
        <v>2</v>
      </c>
      <c r="E23" s="10"/>
      <c r="F23" s="174"/>
      <c r="G23" s="174"/>
      <c r="H23" s="174"/>
      <c r="I23" s="174"/>
      <c r="J23" s="174"/>
      <c r="K23" s="174"/>
      <c r="L23" s="174"/>
      <c r="M23" s="174"/>
      <c r="N23" s="174"/>
    </row>
    <row r="24" spans="1:14" s="14" customFormat="1" ht="15" customHeight="1">
      <c r="A24" s="12" t="s">
        <v>6</v>
      </c>
      <c r="B24" s="103">
        <v>6.912060333679049</v>
      </c>
      <c r="C24" s="103">
        <v>7.6640348927479645</v>
      </c>
      <c r="D24" s="144">
        <v>6.169458096737765</v>
      </c>
      <c r="E24"/>
      <c r="F24" s="202"/>
      <c r="G24" s="202"/>
      <c r="H24" s="202"/>
      <c r="I24" s="202"/>
      <c r="J24" s="128"/>
      <c r="K24" s="202"/>
      <c r="L24" s="202"/>
      <c r="M24" s="202"/>
      <c r="N24" s="202"/>
    </row>
    <row r="25" spans="1:14" ht="15" customHeight="1">
      <c r="A25" s="38" t="s">
        <v>40</v>
      </c>
      <c r="B25" s="104">
        <v>6.190201079374921</v>
      </c>
      <c r="C25" s="104">
        <v>7.083113346486231</v>
      </c>
      <c r="D25" s="91">
        <v>5.2715837621498</v>
      </c>
      <c r="F25" s="202"/>
      <c r="G25" s="202"/>
      <c r="H25" s="202"/>
      <c r="I25" s="202"/>
      <c r="J25" s="128"/>
      <c r="K25" s="202"/>
      <c r="L25" s="202"/>
      <c r="M25" s="202"/>
      <c r="N25" s="202"/>
    </row>
    <row r="26" spans="1:14" ht="15" customHeight="1">
      <c r="A26" s="38" t="s">
        <v>3</v>
      </c>
      <c r="B26" s="104">
        <v>5.8026454608743085</v>
      </c>
      <c r="C26" s="104">
        <v>6.7114093959731544</v>
      </c>
      <c r="D26" s="91">
        <v>4.856431292118371</v>
      </c>
      <c r="F26" s="203"/>
      <c r="G26" s="202"/>
      <c r="H26" s="204"/>
      <c r="I26" s="204"/>
      <c r="J26" s="167"/>
      <c r="K26" s="203"/>
      <c r="L26" s="203"/>
      <c r="M26" s="204"/>
      <c r="N26" s="204"/>
    </row>
    <row r="27" spans="1:14" ht="15" customHeight="1">
      <c r="A27" s="21" t="s">
        <v>41</v>
      </c>
      <c r="B27" s="105">
        <v>7.2555858917925</v>
      </c>
      <c r="C27" s="105">
        <v>7.9592160057939525</v>
      </c>
      <c r="D27" s="106">
        <v>6.573071941340476</v>
      </c>
      <c r="F27" s="203"/>
      <c r="G27" s="202"/>
      <c r="H27" s="204"/>
      <c r="I27" s="204"/>
      <c r="J27" s="167"/>
      <c r="K27" s="203"/>
      <c r="L27" s="203"/>
      <c r="M27" s="204"/>
      <c r="N27" s="204"/>
    </row>
    <row r="28" spans="6:16" ht="15" customHeight="1">
      <c r="F28" s="203"/>
      <c r="G28" s="202"/>
      <c r="H28" s="204"/>
      <c r="I28" s="204"/>
      <c r="J28" s="167"/>
      <c r="K28" s="203"/>
      <c r="L28" s="203"/>
      <c r="M28" s="204"/>
      <c r="N28" s="204"/>
      <c r="O28" s="48"/>
      <c r="P28" s="24"/>
    </row>
    <row r="29" spans="6:16" ht="15" customHeight="1">
      <c r="F29" s="167"/>
      <c r="G29" s="167"/>
      <c r="H29" s="167"/>
      <c r="I29" s="167"/>
      <c r="J29" s="167"/>
      <c r="K29" s="167"/>
      <c r="L29" s="167"/>
      <c r="M29" s="50"/>
      <c r="N29" s="205"/>
      <c r="O29" s="48"/>
      <c r="P29" s="24"/>
    </row>
    <row r="30" spans="6:15" ht="15" customHeight="1">
      <c r="F30" s="167"/>
      <c r="G30" s="167"/>
      <c r="H30" s="167"/>
      <c r="I30" s="167"/>
      <c r="J30" s="167"/>
      <c r="K30" s="167"/>
      <c r="L30" s="50"/>
      <c r="M30" s="205"/>
      <c r="N30" s="205"/>
      <c r="O30" s="24"/>
    </row>
    <row r="31" spans="6:14" ht="15" customHeight="1">
      <c r="F31" s="167"/>
      <c r="G31" s="167"/>
      <c r="H31" s="167"/>
      <c r="I31" s="167"/>
      <c r="J31" s="167"/>
      <c r="K31" s="50"/>
      <c r="L31" s="205"/>
      <c r="M31" s="205"/>
      <c r="N31" s="193"/>
    </row>
    <row r="32" spans="11:14" ht="15" customHeight="1">
      <c r="K32" s="47"/>
      <c r="L32" s="48"/>
      <c r="M32" s="48"/>
      <c r="N32" s="24"/>
    </row>
    <row r="33" spans="11:14" ht="15" customHeight="1">
      <c r="K33" s="47"/>
      <c r="L33" s="48"/>
      <c r="M33" s="48"/>
      <c r="N33" s="24"/>
    </row>
    <row r="34" spans="11:14" ht="15" customHeight="1">
      <c r="K34" s="47"/>
      <c r="L34" s="48"/>
      <c r="M34" s="48"/>
      <c r="N34" s="24"/>
    </row>
    <row r="35" spans="11:13" ht="15" customHeight="1">
      <c r="K35" s="49"/>
      <c r="L35" s="48"/>
      <c r="M35" s="48"/>
    </row>
    <row r="36" spans="11:12" ht="15" customHeight="1">
      <c r="K36" s="50"/>
      <c r="L36" s="48"/>
    </row>
    <row r="37" ht="15" customHeight="1"/>
  </sheetData>
  <mergeCells count="8">
    <mergeCell ref="F3:G3"/>
    <mergeCell ref="B3:C3"/>
    <mergeCell ref="D3:E3"/>
    <mergeCell ref="A1:G1"/>
    <mergeCell ref="B12:C12"/>
    <mergeCell ref="D12:E12"/>
    <mergeCell ref="B22:D22"/>
    <mergeCell ref="A21:D21"/>
  </mergeCells>
  <hyperlinks>
    <hyperlink ref="A2" location="indice!B32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2004.&amp;R&amp;9&amp;P+8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M46"/>
  <sheetViews>
    <sheetView zoomScaleSheetLayoutView="100" workbookViewId="0" topLeftCell="A1">
      <selection activeCell="A1" sqref="A1:D1"/>
    </sheetView>
  </sheetViews>
  <sheetFormatPr defaultColWidth="12" defaultRowHeight="11.25"/>
  <cols>
    <col min="1" max="1" width="36.83203125" style="0" customWidth="1"/>
    <col min="2" max="4" width="14.83203125" style="0" customWidth="1"/>
    <col min="5" max="5" width="10.83203125" style="0" customWidth="1"/>
    <col min="6" max="6" width="39" style="0" bestFit="1" customWidth="1"/>
    <col min="7" max="9" width="7" style="0" bestFit="1" customWidth="1"/>
    <col min="10" max="10" width="8.5" style="0" bestFit="1" customWidth="1"/>
    <col min="11" max="11" width="39" style="0" bestFit="1" customWidth="1"/>
    <col min="12" max="12" width="9.33203125" style="0" bestFit="1" customWidth="1"/>
    <col min="13" max="14" width="8.16015625" style="0" bestFit="1" customWidth="1"/>
  </cols>
  <sheetData>
    <row r="1" spans="1:7" s="2" customFormat="1" ht="60" customHeight="1">
      <c r="A1" s="243" t="s">
        <v>136</v>
      </c>
      <c r="B1" s="244"/>
      <c r="C1" s="244"/>
      <c r="D1" s="244"/>
      <c r="F1" s="51"/>
      <c r="G1" s="51"/>
    </row>
    <row r="2" spans="1:5" s="6" customFormat="1" ht="39.75" customHeight="1">
      <c r="A2" s="230" t="s">
        <v>173</v>
      </c>
      <c r="B2" s="241" t="s">
        <v>128</v>
      </c>
      <c r="C2" s="241"/>
      <c r="D2" s="241"/>
      <c r="E2" s="5"/>
    </row>
    <row r="3" spans="1:7" s="6" customFormat="1" ht="19.5" customHeight="1">
      <c r="A3" s="100"/>
      <c r="B3" s="107" t="s">
        <v>0</v>
      </c>
      <c r="C3" s="107" t="s">
        <v>1</v>
      </c>
      <c r="D3" s="107" t="s">
        <v>2</v>
      </c>
      <c r="E3" s="5"/>
      <c r="F3" s="5"/>
      <c r="G3" s="5"/>
    </row>
    <row r="4" spans="1:5" s="14" customFormat="1" ht="15" customHeight="1">
      <c r="A4" s="12" t="s">
        <v>6</v>
      </c>
      <c r="B4" s="145">
        <v>6.912060333679049</v>
      </c>
      <c r="C4" s="145">
        <v>7.6640348927479645</v>
      </c>
      <c r="D4" s="145">
        <v>6.169458096737765</v>
      </c>
      <c r="E4"/>
    </row>
    <row r="5" spans="1:39" ht="15" customHeight="1">
      <c r="A5" s="15" t="s">
        <v>93</v>
      </c>
      <c r="B5" s="108">
        <v>6.565656565656567</v>
      </c>
      <c r="C5" s="108">
        <v>6.082210092458505</v>
      </c>
      <c r="D5" s="108">
        <v>7.067669172932331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</row>
    <row r="6" spans="1:4" ht="15" customHeight="1">
      <c r="A6" s="15" t="s">
        <v>94</v>
      </c>
      <c r="B6" s="108">
        <v>5.451407953564986</v>
      </c>
      <c r="C6" s="108">
        <v>5.275335492827395</v>
      </c>
      <c r="D6" s="108">
        <v>5.633578040217045</v>
      </c>
    </row>
    <row r="7" spans="1:4" ht="15" customHeight="1">
      <c r="A7" s="15" t="s">
        <v>95</v>
      </c>
      <c r="B7" s="108">
        <v>4.659859053645908</v>
      </c>
      <c r="C7" s="108">
        <v>4.304277206280455</v>
      </c>
      <c r="D7" s="108">
        <v>5.062902730899048</v>
      </c>
    </row>
    <row r="8" spans="1:4" ht="15" customHeight="1">
      <c r="A8" s="15" t="s">
        <v>96</v>
      </c>
      <c r="B8" s="108">
        <v>7.442824129412702</v>
      </c>
      <c r="C8" s="108">
        <v>7.477916539750229</v>
      </c>
      <c r="D8" s="108">
        <v>7.404312217950861</v>
      </c>
    </row>
    <row r="9" spans="1:4" ht="22.5" customHeight="1">
      <c r="A9" s="18" t="s">
        <v>97</v>
      </c>
      <c r="B9" s="108">
        <v>7.193678282721246</v>
      </c>
      <c r="C9" s="108">
        <v>8.92919836161498</v>
      </c>
      <c r="D9" s="108">
        <v>5.332831419787942</v>
      </c>
    </row>
    <row r="10" spans="1:4" ht="15" customHeight="1">
      <c r="A10" s="18" t="s">
        <v>98</v>
      </c>
      <c r="B10" s="108">
        <v>5.331880737619558</v>
      </c>
      <c r="C10" s="108">
        <v>5.76055560964528</v>
      </c>
      <c r="D10" s="108">
        <v>4.913934944943678</v>
      </c>
    </row>
    <row r="11" spans="1:4" ht="15" customHeight="1">
      <c r="A11" s="18" t="s">
        <v>99</v>
      </c>
      <c r="B11" s="108">
        <v>5.3155287529614474</v>
      </c>
      <c r="C11" s="108">
        <v>5.806117159149818</v>
      </c>
      <c r="D11" s="108">
        <v>4.82776393780603</v>
      </c>
    </row>
    <row r="12" spans="1:4" ht="15" customHeight="1">
      <c r="A12" s="18" t="s">
        <v>100</v>
      </c>
      <c r="B12" s="108">
        <v>7.44393825467734</v>
      </c>
      <c r="C12" s="108">
        <v>9.687688204422267</v>
      </c>
      <c r="D12" s="108">
        <v>5.070089204442017</v>
      </c>
    </row>
    <row r="13" spans="1:4" ht="15" customHeight="1">
      <c r="A13" s="18" t="s">
        <v>101</v>
      </c>
      <c r="B13" s="108">
        <v>6.679124399359317</v>
      </c>
      <c r="C13" s="108">
        <v>8.984660336011688</v>
      </c>
      <c r="D13" s="108">
        <v>4.2636930141029845</v>
      </c>
    </row>
    <row r="14" spans="1:4" ht="22.5" customHeight="1">
      <c r="A14" s="18" t="s">
        <v>102</v>
      </c>
      <c r="B14" s="108">
        <v>3.780365099899382</v>
      </c>
      <c r="C14" s="108">
        <v>4.346210995542347</v>
      </c>
      <c r="D14" s="108">
        <v>3.1772740770068295</v>
      </c>
    </row>
    <row r="15" spans="1:4" ht="15" customHeight="1">
      <c r="A15" s="18" t="s">
        <v>103</v>
      </c>
      <c r="B15" s="108">
        <v>8.486844956872265</v>
      </c>
      <c r="C15" s="108">
        <v>10.959248700318632</v>
      </c>
      <c r="D15" s="108">
        <v>5.841184387617766</v>
      </c>
    </row>
    <row r="16" spans="1:4" ht="15" customHeight="1">
      <c r="A16" s="18" t="s">
        <v>104</v>
      </c>
      <c r="B16" s="108">
        <v>4.220553469614796</v>
      </c>
      <c r="C16" s="108">
        <v>4.565826330532213</v>
      </c>
      <c r="D16" s="108">
        <v>3.8801436067384705</v>
      </c>
    </row>
    <row r="17" spans="1:4" ht="15" customHeight="1">
      <c r="A17" s="18" t="s">
        <v>105</v>
      </c>
      <c r="B17" s="108">
        <v>5.736217725052338</v>
      </c>
      <c r="C17" s="108">
        <v>7.25185685347738</v>
      </c>
      <c r="D17" s="108">
        <v>4.115523465703971</v>
      </c>
    </row>
    <row r="18" spans="1:39" s="20" customFormat="1" ht="15" customHeight="1">
      <c r="A18" s="18" t="s">
        <v>106</v>
      </c>
      <c r="B18" s="108">
        <v>4.754754754754755</v>
      </c>
      <c r="C18" s="108">
        <v>5.544651619234544</v>
      </c>
      <c r="D18" s="108">
        <v>3.932584269662921</v>
      </c>
      <c r="E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1:39" ht="22.5" customHeight="1">
      <c r="A19" s="18" t="s">
        <v>107</v>
      </c>
      <c r="B19" s="108">
        <v>4.9290990914494355</v>
      </c>
      <c r="C19" s="108">
        <v>5.537080146325241</v>
      </c>
      <c r="D19" s="108">
        <v>4.294638209266007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</row>
    <row r="20" spans="1:4" ht="15" customHeight="1">
      <c r="A20" s="18" t="s">
        <v>108</v>
      </c>
      <c r="B20" s="108">
        <v>11.184811534336895</v>
      </c>
      <c r="C20" s="108">
        <v>13.46603332579356</v>
      </c>
      <c r="D20" s="108">
        <v>8.645291253986906</v>
      </c>
    </row>
    <row r="21" spans="1:4" ht="15" customHeight="1">
      <c r="A21" s="18" t="s">
        <v>109</v>
      </c>
      <c r="B21" s="108">
        <v>7.377459092280933</v>
      </c>
      <c r="C21" s="108">
        <v>7.865219126973884</v>
      </c>
      <c r="D21" s="108">
        <v>6.916730458450285</v>
      </c>
    </row>
    <row r="22" spans="1:4" ht="15" customHeight="1">
      <c r="A22" s="18" t="s">
        <v>110</v>
      </c>
      <c r="B22" s="108">
        <v>3.0985915492957745</v>
      </c>
      <c r="C22" s="108">
        <v>3.2202290901231905</v>
      </c>
      <c r="D22" s="108">
        <v>2.976319791440365</v>
      </c>
    </row>
    <row r="23" spans="1:4" ht="15" customHeight="1">
      <c r="A23" s="18" t="s">
        <v>111</v>
      </c>
      <c r="B23" s="108">
        <v>5.428460643660333</v>
      </c>
      <c r="C23" s="108">
        <v>6.7414004914004915</v>
      </c>
      <c r="D23" s="108">
        <v>4.088986370045433</v>
      </c>
    </row>
    <row r="24" spans="1:4" ht="22.5" customHeight="1">
      <c r="A24" s="18" t="s">
        <v>112</v>
      </c>
      <c r="B24" s="108">
        <v>8.482891233606153</v>
      </c>
      <c r="C24" s="108">
        <v>9.738647977806979</v>
      </c>
      <c r="D24" s="108">
        <v>7.193885197582055</v>
      </c>
    </row>
    <row r="25" spans="1:4" ht="15" customHeight="1">
      <c r="A25" s="18" t="s">
        <v>113</v>
      </c>
      <c r="B25" s="108">
        <v>13.75128276891501</v>
      </c>
      <c r="C25" s="108">
        <v>18.128453038674035</v>
      </c>
      <c r="D25" s="108">
        <v>8.60564237872945</v>
      </c>
    </row>
    <row r="26" spans="1:4" ht="15" customHeight="1">
      <c r="A26" s="18" t="s">
        <v>114</v>
      </c>
      <c r="B26" s="108">
        <v>2.23442529823897</v>
      </c>
      <c r="C26" s="108">
        <v>2.4700326916091537</v>
      </c>
      <c r="D26" s="108">
        <v>1.9778481012658229</v>
      </c>
    </row>
    <row r="27" spans="1:4" ht="15" customHeight="1">
      <c r="A27" s="18" t="s">
        <v>115</v>
      </c>
      <c r="B27" s="108">
        <v>3.9180643387407206</v>
      </c>
      <c r="C27" s="108">
        <v>4.8960612691466086</v>
      </c>
      <c r="D27" s="108">
        <v>2.9297954671089</v>
      </c>
    </row>
    <row r="28" spans="1:4" ht="15" customHeight="1">
      <c r="A28" s="18" t="s">
        <v>116</v>
      </c>
      <c r="B28" s="108">
        <v>2.3761453641869856</v>
      </c>
      <c r="C28" s="108">
        <v>2.6191877575044145</v>
      </c>
      <c r="D28" s="108">
        <v>2.1045708648470898</v>
      </c>
    </row>
    <row r="29" spans="1:4" ht="22.5" customHeight="1">
      <c r="A29" s="18" t="s">
        <v>117</v>
      </c>
      <c r="B29" s="108">
        <v>5.144974929147591</v>
      </c>
      <c r="C29" s="108">
        <v>5.421515753619074</v>
      </c>
      <c r="D29" s="108">
        <v>4.854802680565897</v>
      </c>
    </row>
    <row r="30" spans="1:4" ht="15" customHeight="1">
      <c r="A30" s="18" t="s">
        <v>118</v>
      </c>
      <c r="B30" s="108">
        <v>4.762917286838189</v>
      </c>
      <c r="C30" s="108">
        <v>6.228651798272051</v>
      </c>
      <c r="D30" s="108">
        <v>3.115827500564462</v>
      </c>
    </row>
    <row r="31" spans="1:4" ht="15" customHeight="1">
      <c r="A31" s="18" t="s">
        <v>119</v>
      </c>
      <c r="B31" s="108">
        <v>4.470778346350659</v>
      </c>
      <c r="C31" s="108">
        <v>5.519763189970399</v>
      </c>
      <c r="D31" s="108">
        <v>3.3543365455893253</v>
      </c>
    </row>
    <row r="32" spans="1:4" ht="15" customHeight="1">
      <c r="A32" s="18" t="s">
        <v>120</v>
      </c>
      <c r="B32" s="108">
        <v>8.408856665600455</v>
      </c>
      <c r="C32" s="108">
        <v>9.863779252532309</v>
      </c>
      <c r="D32" s="108">
        <v>6.902040225727102</v>
      </c>
    </row>
    <row r="33" spans="1:4" ht="15" customHeight="1">
      <c r="A33" s="18" t="s">
        <v>121</v>
      </c>
      <c r="B33" s="108">
        <v>4.782401848621463</v>
      </c>
      <c r="C33" s="108">
        <v>5.245315864217326</v>
      </c>
      <c r="D33" s="108">
        <v>4.329508784510577</v>
      </c>
    </row>
    <row r="34" spans="1:4" ht="22.5" customHeight="1">
      <c r="A34" s="18" t="s">
        <v>122</v>
      </c>
      <c r="B34" s="108">
        <v>7.095225393438251</v>
      </c>
      <c r="C34" s="108">
        <v>8.102766798418973</v>
      </c>
      <c r="D34" s="108">
        <v>5.913043478260869</v>
      </c>
    </row>
    <row r="35" spans="1:4" ht="15" customHeight="1">
      <c r="A35" s="18" t="s">
        <v>123</v>
      </c>
      <c r="B35" s="108">
        <v>4.673846779109938</v>
      </c>
      <c r="C35" s="108">
        <v>5.27328714395689</v>
      </c>
      <c r="D35" s="108">
        <v>4.003443822643134</v>
      </c>
    </row>
    <row r="36" spans="1:4" ht="15" customHeight="1">
      <c r="A36" s="18" t="s">
        <v>124</v>
      </c>
      <c r="B36" s="108">
        <v>8.361984282907663</v>
      </c>
      <c r="C36" s="108">
        <v>9.621993127147768</v>
      </c>
      <c r="D36" s="108">
        <v>6.9065890447208265</v>
      </c>
    </row>
    <row r="37" spans="1:4" ht="15" customHeight="1">
      <c r="A37" s="21" t="s">
        <v>125</v>
      </c>
      <c r="B37" s="109">
        <v>5.6806373397991</v>
      </c>
      <c r="C37" s="109">
        <v>6.725663716814159</v>
      </c>
      <c r="D37" s="109">
        <v>4.539966191741125</v>
      </c>
    </row>
    <row r="38" ht="16.5" customHeight="1">
      <c r="A38" s="29" t="s">
        <v>126</v>
      </c>
    </row>
    <row r="39" ht="15" customHeight="1">
      <c r="J39" s="68"/>
    </row>
    <row r="40" ht="15" customHeight="1">
      <c r="J40" s="68"/>
    </row>
    <row r="41" spans="10:12" ht="15" customHeight="1">
      <c r="J41" s="68"/>
      <c r="K41" s="24"/>
      <c r="L41" s="24"/>
    </row>
    <row r="42" spans="10:12" ht="15" customHeight="1">
      <c r="J42" s="75"/>
      <c r="K42" s="24"/>
      <c r="L42" s="24"/>
    </row>
    <row r="43" spans="10:12" ht="15" customHeight="1">
      <c r="J43" s="75"/>
      <c r="K43" s="24"/>
      <c r="L43" s="24"/>
    </row>
    <row r="44" spans="10:12" ht="15" customHeight="1">
      <c r="J44" s="75"/>
      <c r="K44" s="24"/>
      <c r="L44" s="24"/>
    </row>
    <row r="45" spans="10:12" ht="15" customHeight="1">
      <c r="J45" s="68"/>
      <c r="K45" s="24"/>
      <c r="L45" s="24"/>
    </row>
    <row r="46" ht="15" customHeight="1">
      <c r="J46" s="76"/>
    </row>
    <row r="47" ht="15" customHeight="1"/>
  </sheetData>
  <mergeCells count="2">
    <mergeCell ref="B2:D2"/>
    <mergeCell ref="A1:D1"/>
  </mergeCells>
  <hyperlinks>
    <hyperlink ref="A2" location="indice!B32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2004.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59"/>
  <sheetViews>
    <sheetView zoomScaleSheetLayoutView="100" workbookViewId="0" topLeftCell="A1">
      <selection activeCell="A1" sqref="A1:G1"/>
    </sheetView>
  </sheetViews>
  <sheetFormatPr defaultColWidth="12" defaultRowHeight="11.25"/>
  <cols>
    <col min="1" max="1" width="37" style="0" customWidth="1"/>
    <col min="2" max="7" width="11.83203125" style="0" customWidth="1"/>
    <col min="8" max="8" width="10.83203125" style="0" customWidth="1"/>
    <col min="9" max="9" width="10.33203125" style="0" bestFit="1" customWidth="1"/>
  </cols>
  <sheetData>
    <row r="1" spans="1:7" s="2" customFormat="1" ht="39.75" customHeight="1">
      <c r="A1" s="235" t="s">
        <v>135</v>
      </c>
      <c r="B1" s="236"/>
      <c r="C1" s="236"/>
      <c r="D1" s="236"/>
      <c r="E1" s="236"/>
      <c r="F1" s="236"/>
      <c r="G1" s="236"/>
    </row>
    <row r="2" spans="1:8" s="33" customFormat="1" ht="18" customHeight="1">
      <c r="A2" s="231" t="s">
        <v>173</v>
      </c>
      <c r="B2" s="1"/>
      <c r="C2" s="1"/>
      <c r="D2" s="1"/>
      <c r="E2" s="1"/>
      <c r="F2" s="1"/>
      <c r="G2" s="1"/>
      <c r="H2" s="32"/>
    </row>
    <row r="3" spans="1:8" s="6" customFormat="1" ht="36" customHeight="1">
      <c r="A3" s="3"/>
      <c r="B3" s="232" t="s">
        <v>0</v>
      </c>
      <c r="C3" s="232"/>
      <c r="D3" s="232" t="s">
        <v>1</v>
      </c>
      <c r="E3" s="232"/>
      <c r="F3" s="232" t="s">
        <v>2</v>
      </c>
      <c r="G3" s="232" t="s">
        <v>3</v>
      </c>
      <c r="H3" s="5"/>
    </row>
    <row r="4" spans="1:8" s="11" customFormat="1" ht="19.5" customHeight="1">
      <c r="A4" s="7"/>
      <c r="B4" s="63" t="s">
        <v>4</v>
      </c>
      <c r="C4" s="64" t="s">
        <v>5</v>
      </c>
      <c r="D4" s="65" t="s">
        <v>4</v>
      </c>
      <c r="E4" s="64" t="s">
        <v>5</v>
      </c>
      <c r="F4" s="65" t="s">
        <v>4</v>
      </c>
      <c r="G4" s="64" t="s">
        <v>5</v>
      </c>
      <c r="H4" s="10"/>
    </row>
    <row r="5" spans="1:8" s="112" customFormat="1" ht="19.5" customHeight="1">
      <c r="A5" s="12" t="s">
        <v>6</v>
      </c>
      <c r="B5" s="110">
        <f aca="true" t="shared" si="0" ref="B5:B38">D5+F5</f>
        <v>86372</v>
      </c>
      <c r="C5" s="110">
        <f aca="true" t="shared" si="1" ref="C5:C38">B5/B$5*100</f>
        <v>100</v>
      </c>
      <c r="D5" s="110">
        <f>SUM(D6:D38)</f>
        <v>47584</v>
      </c>
      <c r="E5" s="110">
        <f aca="true" t="shared" si="2" ref="E5:E38">D5/D$5*100</f>
        <v>100</v>
      </c>
      <c r="F5" s="110">
        <f>SUM(F6:F38)</f>
        <v>38788</v>
      </c>
      <c r="G5" s="110">
        <f aca="true" t="shared" si="3" ref="G5:G38">F5/F$5*100</f>
        <v>100</v>
      </c>
      <c r="H5" s="111"/>
    </row>
    <row r="6" spans="1:8" s="14" customFormat="1" ht="15" customHeight="1">
      <c r="A6" s="113" t="s">
        <v>93</v>
      </c>
      <c r="B6" s="114">
        <f t="shared" si="0"/>
        <v>1157</v>
      </c>
      <c r="C6" s="115">
        <f t="shared" si="1"/>
        <v>1.3395544852498493</v>
      </c>
      <c r="D6" s="114">
        <v>546</v>
      </c>
      <c r="E6" s="116">
        <f t="shared" si="2"/>
        <v>1.1474445191661062</v>
      </c>
      <c r="F6" s="114">
        <v>611</v>
      </c>
      <c r="G6" s="116">
        <f t="shared" si="3"/>
        <v>1.5752294524079613</v>
      </c>
      <c r="H6" s="117"/>
    </row>
    <row r="7" spans="1:8" ht="15" customHeight="1">
      <c r="A7" s="113" t="s">
        <v>94</v>
      </c>
      <c r="B7" s="114">
        <f t="shared" si="0"/>
        <v>695</v>
      </c>
      <c r="C7" s="115">
        <f t="shared" si="1"/>
        <v>0.8046589172416987</v>
      </c>
      <c r="D7" s="114">
        <v>342</v>
      </c>
      <c r="E7" s="116">
        <f t="shared" si="2"/>
        <v>0.718728984532616</v>
      </c>
      <c r="F7" s="114">
        <v>353</v>
      </c>
      <c r="G7" s="116">
        <f t="shared" si="3"/>
        <v>0.9100752810147469</v>
      </c>
      <c r="H7" s="117"/>
    </row>
    <row r="8" spans="1:8" ht="15" customHeight="1">
      <c r="A8" s="113" t="s">
        <v>95</v>
      </c>
      <c r="B8" s="114">
        <f t="shared" si="0"/>
        <v>324</v>
      </c>
      <c r="C8" s="115">
        <f t="shared" si="1"/>
        <v>0.3751215671745473</v>
      </c>
      <c r="D8" s="114">
        <v>159</v>
      </c>
      <c r="E8" s="116">
        <f t="shared" si="2"/>
        <v>0.33414593140551446</v>
      </c>
      <c r="F8" s="114">
        <v>165</v>
      </c>
      <c r="G8" s="116">
        <f t="shared" si="3"/>
        <v>0.42538929565845107</v>
      </c>
      <c r="H8" s="117"/>
    </row>
    <row r="9" spans="1:8" ht="15" customHeight="1">
      <c r="A9" s="113" t="s">
        <v>96</v>
      </c>
      <c r="B9" s="114">
        <f t="shared" si="0"/>
        <v>934</v>
      </c>
      <c r="C9" s="115">
        <f t="shared" si="1"/>
        <v>1.0813689621636642</v>
      </c>
      <c r="D9" s="114">
        <v>491</v>
      </c>
      <c r="E9" s="116">
        <f t="shared" si="2"/>
        <v>1.031859448554136</v>
      </c>
      <c r="F9" s="114">
        <v>443</v>
      </c>
      <c r="G9" s="116">
        <f t="shared" si="3"/>
        <v>1.1421058059193565</v>
      </c>
      <c r="H9" s="117"/>
    </row>
    <row r="10" spans="1:8" ht="15" customHeight="1">
      <c r="A10" s="113" t="s">
        <v>97</v>
      </c>
      <c r="B10" s="114">
        <f t="shared" si="0"/>
        <v>2376</v>
      </c>
      <c r="C10" s="115">
        <f t="shared" si="1"/>
        <v>2.750891492613347</v>
      </c>
      <c r="D10" s="114">
        <v>1526</v>
      </c>
      <c r="E10" s="116">
        <f t="shared" si="2"/>
        <v>3.2069603227975794</v>
      </c>
      <c r="F10" s="114">
        <v>850</v>
      </c>
      <c r="G10" s="116">
        <f t="shared" si="3"/>
        <v>2.191399401876869</v>
      </c>
      <c r="H10" s="117"/>
    </row>
    <row r="11" spans="1:8" s="118" customFormat="1" ht="19.5" customHeight="1">
      <c r="A11" s="79" t="s">
        <v>98</v>
      </c>
      <c r="B11" s="114">
        <f t="shared" si="0"/>
        <v>3328</v>
      </c>
      <c r="C11" s="116">
        <f t="shared" si="1"/>
        <v>3.853100541842264</v>
      </c>
      <c r="D11" s="114">
        <v>1775</v>
      </c>
      <c r="E11" s="116">
        <f t="shared" si="2"/>
        <v>3.730245460659045</v>
      </c>
      <c r="F11" s="114">
        <v>1553</v>
      </c>
      <c r="G11" s="116">
        <f t="shared" si="3"/>
        <v>4.00381561307621</v>
      </c>
      <c r="H11" s="114"/>
    </row>
    <row r="12" spans="1:8" s="14" customFormat="1" ht="15" customHeight="1">
      <c r="A12" s="113" t="s">
        <v>99</v>
      </c>
      <c r="B12" s="114">
        <f t="shared" si="0"/>
        <v>1234</v>
      </c>
      <c r="C12" s="115">
        <f t="shared" si="1"/>
        <v>1.4287037465845414</v>
      </c>
      <c r="D12" s="114">
        <v>672</v>
      </c>
      <c r="E12" s="116">
        <f t="shared" si="2"/>
        <v>1.4122394082044385</v>
      </c>
      <c r="F12" s="114">
        <v>562</v>
      </c>
      <c r="G12" s="116">
        <f t="shared" si="3"/>
        <v>1.448901722182118</v>
      </c>
      <c r="H12" s="117"/>
    </row>
    <row r="13" spans="1:8" ht="15" customHeight="1">
      <c r="A13" s="113" t="s">
        <v>100</v>
      </c>
      <c r="B13" s="114">
        <f t="shared" si="0"/>
        <v>1683</v>
      </c>
      <c r="C13" s="115">
        <f t="shared" si="1"/>
        <v>1.9485481406011207</v>
      </c>
      <c r="D13" s="114">
        <v>1126</v>
      </c>
      <c r="E13" s="116">
        <f t="shared" si="2"/>
        <v>2.3663416274377944</v>
      </c>
      <c r="F13" s="114">
        <v>557</v>
      </c>
      <c r="G13" s="116">
        <f t="shared" si="3"/>
        <v>1.4360111374651954</v>
      </c>
      <c r="H13" s="117"/>
    </row>
    <row r="14" spans="1:8" ht="15" customHeight="1">
      <c r="A14" s="113" t="s">
        <v>101</v>
      </c>
      <c r="B14" s="114">
        <f t="shared" si="0"/>
        <v>1251</v>
      </c>
      <c r="C14" s="115">
        <f t="shared" si="1"/>
        <v>1.4483860510350577</v>
      </c>
      <c r="D14" s="114">
        <v>861</v>
      </c>
      <c r="E14" s="116">
        <f t="shared" si="2"/>
        <v>1.8094317417619368</v>
      </c>
      <c r="F14" s="114">
        <v>390</v>
      </c>
      <c r="G14" s="116">
        <f t="shared" si="3"/>
        <v>1.0054656079199753</v>
      </c>
      <c r="H14" s="117"/>
    </row>
    <row r="15" spans="1:8" ht="15" customHeight="1">
      <c r="A15" s="113" t="s">
        <v>102</v>
      </c>
      <c r="B15" s="114">
        <f t="shared" si="0"/>
        <v>789</v>
      </c>
      <c r="C15" s="115">
        <f t="shared" si="1"/>
        <v>0.9134904830269068</v>
      </c>
      <c r="D15" s="114">
        <v>468</v>
      </c>
      <c r="E15" s="116">
        <f t="shared" si="2"/>
        <v>0.9835238735709483</v>
      </c>
      <c r="F15" s="114">
        <v>321</v>
      </c>
      <c r="G15" s="116">
        <f t="shared" si="3"/>
        <v>0.8275755388264411</v>
      </c>
      <c r="H15" s="117"/>
    </row>
    <row r="16" spans="1:8" ht="15" customHeight="1">
      <c r="A16" s="113" t="s">
        <v>103</v>
      </c>
      <c r="B16" s="114">
        <f t="shared" si="0"/>
        <v>1958</v>
      </c>
      <c r="C16" s="115">
        <f t="shared" si="1"/>
        <v>2.2669383596535915</v>
      </c>
      <c r="D16" s="114">
        <v>1307</v>
      </c>
      <c r="E16" s="116">
        <f t="shared" si="2"/>
        <v>2.7467215870880968</v>
      </c>
      <c r="F16" s="114">
        <v>651</v>
      </c>
      <c r="G16" s="116">
        <f t="shared" si="3"/>
        <v>1.6783541301433433</v>
      </c>
      <c r="H16" s="117"/>
    </row>
    <row r="17" spans="1:8" s="118" customFormat="1" ht="19.5" customHeight="1">
      <c r="A17" s="79" t="s">
        <v>104</v>
      </c>
      <c r="B17" s="114">
        <f t="shared" si="0"/>
        <v>607</v>
      </c>
      <c r="C17" s="116">
        <f t="shared" si="1"/>
        <v>0.7027740471449081</v>
      </c>
      <c r="D17" s="114">
        <v>326</v>
      </c>
      <c r="E17" s="116">
        <f t="shared" si="2"/>
        <v>0.6851042367182246</v>
      </c>
      <c r="F17" s="114">
        <v>281</v>
      </c>
      <c r="G17" s="116">
        <f t="shared" si="3"/>
        <v>0.724450861091059</v>
      </c>
      <c r="H17" s="114"/>
    </row>
    <row r="18" spans="1:8" s="14" customFormat="1" ht="15" customHeight="1">
      <c r="A18" s="113" t="s">
        <v>105</v>
      </c>
      <c r="B18" s="114">
        <f t="shared" si="0"/>
        <v>822</v>
      </c>
      <c r="C18" s="115">
        <f t="shared" si="1"/>
        <v>0.9516973093132033</v>
      </c>
      <c r="D18" s="114">
        <v>537</v>
      </c>
      <c r="E18" s="116">
        <f t="shared" si="2"/>
        <v>1.1285305985205112</v>
      </c>
      <c r="F18" s="114">
        <v>285</v>
      </c>
      <c r="G18" s="116">
        <f t="shared" si="3"/>
        <v>0.7347633288645973</v>
      </c>
      <c r="H18" s="117"/>
    </row>
    <row r="19" spans="1:8" ht="15" customHeight="1">
      <c r="A19" s="113" t="s">
        <v>106</v>
      </c>
      <c r="B19" s="114">
        <f t="shared" si="0"/>
        <v>380</v>
      </c>
      <c r="C19" s="115">
        <f t="shared" si="1"/>
        <v>0.4399573935997777</v>
      </c>
      <c r="D19" s="114">
        <v>226</v>
      </c>
      <c r="E19" s="116">
        <f t="shared" si="2"/>
        <v>0.4749495628782784</v>
      </c>
      <c r="F19" s="114">
        <v>154</v>
      </c>
      <c r="G19" s="116">
        <f t="shared" si="3"/>
        <v>0.39703000928122095</v>
      </c>
      <c r="H19" s="117"/>
    </row>
    <row r="20" spans="1:8" ht="15" customHeight="1">
      <c r="A20" s="113" t="s">
        <v>107</v>
      </c>
      <c r="B20" s="114">
        <f t="shared" si="0"/>
        <v>1161</v>
      </c>
      <c r="C20" s="115">
        <f t="shared" si="1"/>
        <v>1.3441856157087946</v>
      </c>
      <c r="D20" s="114">
        <v>666</v>
      </c>
      <c r="E20" s="116">
        <f t="shared" si="2"/>
        <v>1.3996301277740417</v>
      </c>
      <c r="F20" s="114">
        <v>495</v>
      </c>
      <c r="G20" s="116">
        <f t="shared" si="3"/>
        <v>1.2761678869753532</v>
      </c>
      <c r="H20" s="117"/>
    </row>
    <row r="21" spans="1:8" ht="15" customHeight="1">
      <c r="A21" s="113" t="s">
        <v>108</v>
      </c>
      <c r="B21" s="114">
        <f t="shared" si="0"/>
        <v>2816</v>
      </c>
      <c r="C21" s="115">
        <f t="shared" si="1"/>
        <v>3.2603158430973</v>
      </c>
      <c r="D21" s="114">
        <v>1786</v>
      </c>
      <c r="E21" s="116">
        <f t="shared" si="2"/>
        <v>3.7533624747814387</v>
      </c>
      <c r="F21" s="114">
        <v>1030</v>
      </c>
      <c r="G21" s="116">
        <f t="shared" si="3"/>
        <v>2.6554604516860887</v>
      </c>
      <c r="H21" s="117"/>
    </row>
    <row r="22" spans="1:8" ht="15" customHeight="1">
      <c r="A22" s="113" t="s">
        <v>109</v>
      </c>
      <c r="B22" s="114">
        <f t="shared" si="0"/>
        <v>50600</v>
      </c>
      <c r="C22" s="115">
        <f t="shared" si="1"/>
        <v>58.58380030565461</v>
      </c>
      <c r="D22" s="114">
        <v>26204</v>
      </c>
      <c r="E22" s="116">
        <f t="shared" si="2"/>
        <v>55.068930733019506</v>
      </c>
      <c r="F22" s="114">
        <v>24396</v>
      </c>
      <c r="G22" s="116">
        <f t="shared" si="3"/>
        <v>62.89574095080953</v>
      </c>
      <c r="H22" s="117"/>
    </row>
    <row r="23" spans="1:8" s="118" customFormat="1" ht="19.5" customHeight="1">
      <c r="A23" s="79" t="s">
        <v>110</v>
      </c>
      <c r="B23" s="114">
        <f t="shared" si="0"/>
        <v>286</v>
      </c>
      <c r="C23" s="116">
        <f t="shared" si="1"/>
        <v>0.33112582781456956</v>
      </c>
      <c r="D23" s="114">
        <v>149</v>
      </c>
      <c r="E23" s="116">
        <f t="shared" si="2"/>
        <v>0.31313046402151984</v>
      </c>
      <c r="F23" s="114">
        <v>137</v>
      </c>
      <c r="G23" s="116">
        <f t="shared" si="3"/>
        <v>0.3532020212436836</v>
      </c>
      <c r="H23" s="114"/>
    </row>
    <row r="24" spans="1:8" s="14" customFormat="1" ht="15" customHeight="1">
      <c r="A24" s="113" t="s">
        <v>111</v>
      </c>
      <c r="B24" s="114">
        <f t="shared" si="0"/>
        <v>700</v>
      </c>
      <c r="C24" s="115">
        <f t="shared" si="1"/>
        <v>0.81044783031538</v>
      </c>
      <c r="D24" s="114">
        <v>439</v>
      </c>
      <c r="E24" s="116">
        <f t="shared" si="2"/>
        <v>0.9225790181573638</v>
      </c>
      <c r="F24" s="114">
        <v>261</v>
      </c>
      <c r="G24" s="116">
        <f t="shared" si="3"/>
        <v>0.672888522223368</v>
      </c>
      <c r="H24" s="117"/>
    </row>
    <row r="25" spans="1:8" ht="15" customHeight="1">
      <c r="A25" s="113" t="s">
        <v>112</v>
      </c>
      <c r="B25" s="114">
        <f t="shared" si="0"/>
        <v>3441</v>
      </c>
      <c r="C25" s="115">
        <f t="shared" si="1"/>
        <v>3.9839299773074606</v>
      </c>
      <c r="D25" s="114">
        <v>2001</v>
      </c>
      <c r="E25" s="116">
        <f t="shared" si="2"/>
        <v>4.205195023537323</v>
      </c>
      <c r="F25" s="114">
        <v>1440</v>
      </c>
      <c r="G25" s="116">
        <f t="shared" si="3"/>
        <v>3.7124883984737544</v>
      </c>
      <c r="H25" s="117"/>
    </row>
    <row r="26" spans="1:8" ht="15" customHeight="1">
      <c r="A26" s="113" t="s">
        <v>113</v>
      </c>
      <c r="B26" s="114">
        <f t="shared" si="0"/>
        <v>1474</v>
      </c>
      <c r="C26" s="115">
        <f t="shared" si="1"/>
        <v>1.706571574121243</v>
      </c>
      <c r="D26" s="114">
        <v>1050</v>
      </c>
      <c r="E26" s="116">
        <f t="shared" si="2"/>
        <v>2.2066240753194353</v>
      </c>
      <c r="F26" s="114">
        <v>424</v>
      </c>
      <c r="G26" s="116">
        <f t="shared" si="3"/>
        <v>1.09312158399505</v>
      </c>
      <c r="H26" s="117"/>
    </row>
    <row r="27" spans="1:8" ht="15" customHeight="1">
      <c r="A27" s="113" t="s">
        <v>114</v>
      </c>
      <c r="B27" s="114">
        <f t="shared" si="0"/>
        <v>118</v>
      </c>
      <c r="C27" s="115">
        <f t="shared" si="1"/>
        <v>0.13661834853887833</v>
      </c>
      <c r="D27" s="114">
        <v>68</v>
      </c>
      <c r="E27" s="116">
        <f t="shared" si="2"/>
        <v>0.14290517821116341</v>
      </c>
      <c r="F27" s="114">
        <v>50</v>
      </c>
      <c r="G27" s="116">
        <f t="shared" si="3"/>
        <v>0.1289058471692276</v>
      </c>
      <c r="H27" s="117"/>
    </row>
    <row r="28" spans="1:8" ht="15" customHeight="1">
      <c r="A28" s="113" t="s">
        <v>115</v>
      </c>
      <c r="B28" s="114">
        <f t="shared" si="0"/>
        <v>285</v>
      </c>
      <c r="C28" s="115">
        <f t="shared" si="1"/>
        <v>0.3299680451998333</v>
      </c>
      <c r="D28" s="114">
        <v>179</v>
      </c>
      <c r="E28" s="116">
        <f t="shared" si="2"/>
        <v>0.3761768661735037</v>
      </c>
      <c r="F28" s="114">
        <v>106</v>
      </c>
      <c r="G28" s="116">
        <f t="shared" si="3"/>
        <v>0.2732803959987625</v>
      </c>
      <c r="H28" s="117"/>
    </row>
    <row r="29" spans="1:8" s="118" customFormat="1" ht="19.5" customHeight="1">
      <c r="A29" s="79" t="s">
        <v>116</v>
      </c>
      <c r="B29" s="114">
        <f t="shared" si="0"/>
        <v>153</v>
      </c>
      <c r="C29" s="116">
        <f t="shared" si="1"/>
        <v>0.17714074005464733</v>
      </c>
      <c r="D29" s="114">
        <v>89</v>
      </c>
      <c r="E29" s="116">
        <f t="shared" si="2"/>
        <v>0.18703765971755212</v>
      </c>
      <c r="F29" s="114">
        <v>64</v>
      </c>
      <c r="G29" s="116">
        <f t="shared" si="3"/>
        <v>0.16499948437661133</v>
      </c>
      <c r="H29" s="114"/>
    </row>
    <row r="30" spans="1:8" s="14" customFormat="1" ht="15" customHeight="1">
      <c r="A30" s="113" t="s">
        <v>117</v>
      </c>
      <c r="B30" s="114">
        <f t="shared" si="0"/>
        <v>708</v>
      </c>
      <c r="C30" s="115">
        <f t="shared" si="1"/>
        <v>0.8197100912332701</v>
      </c>
      <c r="D30" s="114">
        <v>382</v>
      </c>
      <c r="E30" s="116">
        <f t="shared" si="2"/>
        <v>0.8027908540685944</v>
      </c>
      <c r="F30" s="114">
        <v>326</v>
      </c>
      <c r="G30" s="116">
        <f t="shared" si="3"/>
        <v>0.8404661235433639</v>
      </c>
      <c r="H30" s="117"/>
    </row>
    <row r="31" spans="1:8" ht="15" customHeight="1">
      <c r="A31" s="113" t="s">
        <v>118</v>
      </c>
      <c r="B31" s="114">
        <f t="shared" si="0"/>
        <v>448</v>
      </c>
      <c r="C31" s="115">
        <f t="shared" si="1"/>
        <v>0.5186866114018431</v>
      </c>
      <c r="D31" s="114">
        <v>310</v>
      </c>
      <c r="E31" s="116">
        <f t="shared" si="2"/>
        <v>0.6514794889038332</v>
      </c>
      <c r="F31" s="114">
        <v>138</v>
      </c>
      <c r="G31" s="116">
        <f t="shared" si="3"/>
        <v>0.35578013818706816</v>
      </c>
      <c r="H31" s="117"/>
    </row>
    <row r="32" spans="1:8" ht="15" customHeight="1">
      <c r="A32" s="113" t="s">
        <v>119</v>
      </c>
      <c r="B32" s="114">
        <f t="shared" si="0"/>
        <v>498</v>
      </c>
      <c r="C32" s="115">
        <f t="shared" si="1"/>
        <v>0.5765757421386561</v>
      </c>
      <c r="D32" s="114">
        <v>317</v>
      </c>
      <c r="E32" s="116">
        <f t="shared" si="2"/>
        <v>0.6661903160726295</v>
      </c>
      <c r="F32" s="114">
        <v>181</v>
      </c>
      <c r="G32" s="116">
        <f t="shared" si="3"/>
        <v>0.46663916675260386</v>
      </c>
      <c r="H32" s="117"/>
    </row>
    <row r="33" spans="1:8" ht="15" customHeight="1">
      <c r="A33" s="113" t="s">
        <v>120</v>
      </c>
      <c r="B33" s="114">
        <f t="shared" si="0"/>
        <v>2366</v>
      </c>
      <c r="C33" s="115">
        <f t="shared" si="1"/>
        <v>2.7393136664659843</v>
      </c>
      <c r="D33" s="114">
        <v>1412</v>
      </c>
      <c r="E33" s="116">
        <f t="shared" si="2"/>
        <v>2.9673839946200404</v>
      </c>
      <c r="F33" s="114">
        <v>954</v>
      </c>
      <c r="G33" s="116">
        <f t="shared" si="3"/>
        <v>2.4595235639888626</v>
      </c>
      <c r="H33" s="117"/>
    </row>
    <row r="34" spans="1:8" ht="15" customHeight="1">
      <c r="A34" s="113" t="s">
        <v>121</v>
      </c>
      <c r="B34" s="114">
        <f t="shared" si="0"/>
        <v>2111</v>
      </c>
      <c r="C34" s="115">
        <f t="shared" si="1"/>
        <v>2.444079099708239</v>
      </c>
      <c r="D34" s="114">
        <v>1145</v>
      </c>
      <c r="E34" s="116">
        <f t="shared" si="2"/>
        <v>2.406271015467384</v>
      </c>
      <c r="F34" s="114">
        <v>966</v>
      </c>
      <c r="G34" s="116">
        <f t="shared" si="3"/>
        <v>2.490460967309477</v>
      </c>
      <c r="H34" s="117"/>
    </row>
    <row r="35" spans="1:8" s="118" customFormat="1" ht="19.5" customHeight="1">
      <c r="A35" s="79" t="s">
        <v>122</v>
      </c>
      <c r="B35" s="114">
        <f t="shared" si="0"/>
        <v>266</v>
      </c>
      <c r="C35" s="116">
        <f t="shared" si="1"/>
        <v>0.3079701755198444</v>
      </c>
      <c r="D35" s="114">
        <v>164</v>
      </c>
      <c r="E35" s="116">
        <f t="shared" si="2"/>
        <v>0.3446536650975118</v>
      </c>
      <c r="F35" s="114">
        <v>102</v>
      </c>
      <c r="G35" s="116">
        <f t="shared" si="3"/>
        <v>0.2629679282252243</v>
      </c>
      <c r="H35" s="114"/>
    </row>
    <row r="36" spans="1:8" s="14" customFormat="1" ht="15" customHeight="1">
      <c r="A36" s="113" t="s">
        <v>123</v>
      </c>
      <c r="B36" s="114">
        <f t="shared" si="0"/>
        <v>230</v>
      </c>
      <c r="C36" s="115">
        <f t="shared" si="1"/>
        <v>0.2662900013893391</v>
      </c>
      <c r="D36" s="114">
        <v>137</v>
      </c>
      <c r="E36" s="116">
        <f t="shared" si="2"/>
        <v>0.2879119031607263</v>
      </c>
      <c r="F36" s="114">
        <v>93</v>
      </c>
      <c r="G36" s="116">
        <f t="shared" si="3"/>
        <v>0.23976487573476335</v>
      </c>
      <c r="H36" s="117"/>
    </row>
    <row r="37" spans="1:8" ht="15" customHeight="1">
      <c r="A37" s="113" t="s">
        <v>124</v>
      </c>
      <c r="B37" s="114">
        <f t="shared" si="0"/>
        <v>681</v>
      </c>
      <c r="C37" s="115">
        <f t="shared" si="1"/>
        <v>0.7884499606353911</v>
      </c>
      <c r="D37" s="114">
        <v>420</v>
      </c>
      <c r="E37" s="116">
        <f t="shared" si="2"/>
        <v>0.882649630127774</v>
      </c>
      <c r="F37" s="114">
        <v>261</v>
      </c>
      <c r="G37" s="116">
        <f t="shared" si="3"/>
        <v>0.672888522223368</v>
      </c>
      <c r="H37" s="117"/>
    </row>
    <row r="38" spans="1:8" ht="15" customHeight="1">
      <c r="A38" s="119" t="s">
        <v>125</v>
      </c>
      <c r="B38" s="120">
        <f t="shared" si="0"/>
        <v>492</v>
      </c>
      <c r="C38" s="121">
        <f t="shared" si="1"/>
        <v>0.5696290464502385</v>
      </c>
      <c r="D38" s="120">
        <v>304</v>
      </c>
      <c r="E38" s="121">
        <f t="shared" si="2"/>
        <v>0.6388702084734365</v>
      </c>
      <c r="F38" s="120">
        <v>188</v>
      </c>
      <c r="G38" s="121">
        <f t="shared" si="3"/>
        <v>0.48468598535629576</v>
      </c>
      <c r="H38" s="114"/>
    </row>
    <row r="39" spans="1:8" s="112" customFormat="1" ht="19.5" customHeight="1">
      <c r="A39" s="29" t="s">
        <v>126</v>
      </c>
      <c r="B39" s="122"/>
      <c r="C39" s="122"/>
      <c r="D39" s="122"/>
      <c r="E39" s="122"/>
      <c r="F39" s="122"/>
      <c r="G39" s="122"/>
      <c r="H39" s="122"/>
    </row>
    <row r="40" spans="1:8" s="14" customFormat="1" ht="15" customHeight="1">
      <c r="A40" s="124"/>
      <c r="B40" s="125"/>
      <c r="C40" s="126"/>
      <c r="D40" s="127"/>
      <c r="E40" s="127"/>
      <c r="F40" s="127"/>
      <c r="G40" s="127"/>
      <c r="H40" s="127"/>
    </row>
    <row r="41" spans="4:7" ht="15" customHeight="1">
      <c r="D41" s="24"/>
      <c r="F41" s="24"/>
      <c r="G41" s="56"/>
    </row>
    <row r="42" spans="1:8" ht="15" customHeight="1">
      <c r="A42" s="18"/>
      <c r="B42" s="39"/>
      <c r="C42" s="25"/>
      <c r="D42" s="39"/>
      <c r="E42" s="25"/>
      <c r="F42" s="39"/>
      <c r="G42" s="25"/>
      <c r="H42" s="57"/>
    </row>
    <row r="43" spans="1:7" ht="15" customHeight="1">
      <c r="A43" s="18"/>
      <c r="B43" s="39"/>
      <c r="C43" s="25"/>
      <c r="D43" s="39"/>
      <c r="E43" s="25"/>
      <c r="F43" s="39"/>
      <c r="G43" s="25"/>
    </row>
    <row r="44" spans="4:10" ht="15" customHeight="1">
      <c r="D44" s="24"/>
      <c r="F44" s="24"/>
      <c r="I44" s="58"/>
      <c r="J44" s="24"/>
    </row>
    <row r="45" spans="4:10" ht="15" customHeight="1">
      <c r="D45" s="24"/>
      <c r="F45" s="24"/>
      <c r="I45" s="58"/>
      <c r="J45" s="24"/>
    </row>
    <row r="46" spans="4:9" ht="15" customHeight="1">
      <c r="D46" s="24"/>
      <c r="F46" s="24"/>
      <c r="I46" s="58"/>
    </row>
    <row r="47" spans="4:6" ht="15" customHeight="1">
      <c r="D47" s="24"/>
      <c r="F47" s="24"/>
    </row>
    <row r="48" spans="4:6" ht="15" customHeight="1">
      <c r="D48" s="24"/>
      <c r="F48" s="24"/>
    </row>
    <row r="49" spans="4:6" ht="11.25">
      <c r="D49" s="24"/>
      <c r="F49" s="24"/>
    </row>
    <row r="50" spans="4:6" ht="11.25">
      <c r="D50" s="24"/>
      <c r="F50" s="24"/>
    </row>
    <row r="51" spans="4:6" ht="11.25">
      <c r="D51" s="24"/>
      <c r="F51" s="24"/>
    </row>
    <row r="52" spans="4:6" ht="11.25">
      <c r="D52" s="24"/>
      <c r="F52" s="24"/>
    </row>
    <row r="53" ht="11.25">
      <c r="F53" s="24"/>
    </row>
    <row r="54" ht="11.25">
      <c r="F54" s="24"/>
    </row>
    <row r="55" ht="11.25">
      <c r="F55" s="24"/>
    </row>
    <row r="56" ht="11.25">
      <c r="F56" s="24"/>
    </row>
    <row r="57" ht="11.25">
      <c r="F57" s="24"/>
    </row>
    <row r="58" ht="11.25">
      <c r="F58" s="24"/>
    </row>
    <row r="59" ht="11.25">
      <c r="F59" s="24"/>
    </row>
  </sheetData>
  <mergeCells count="4">
    <mergeCell ref="F3:G3"/>
    <mergeCell ref="A1:G1"/>
    <mergeCell ref="B3:C3"/>
    <mergeCell ref="D3:E3"/>
  </mergeCells>
  <hyperlinks>
    <hyperlink ref="A2" location="indice!B32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2004.&amp;R&amp;9&amp;P+8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N58"/>
  <sheetViews>
    <sheetView zoomScaleSheetLayoutView="100" workbookViewId="0" topLeftCell="A1">
      <selection activeCell="A1" sqref="A1:G1"/>
    </sheetView>
  </sheetViews>
  <sheetFormatPr defaultColWidth="12" defaultRowHeight="11.25"/>
  <cols>
    <col min="1" max="1" width="37" style="0" customWidth="1"/>
    <col min="2" max="7" width="11.83203125" style="0" customWidth="1"/>
    <col min="8" max="10" width="10.83203125" style="0" customWidth="1"/>
    <col min="11" max="11" width="8.5" style="0" bestFit="1" customWidth="1"/>
    <col min="12" max="12" width="11" style="0" bestFit="1" customWidth="1"/>
    <col min="13" max="13" width="10.33203125" style="0" bestFit="1" customWidth="1"/>
  </cols>
  <sheetData>
    <row r="1" spans="1:7" s="2" customFormat="1" ht="39.75" customHeight="1">
      <c r="A1" s="235" t="s">
        <v>135</v>
      </c>
      <c r="B1" s="236"/>
      <c r="C1" s="236"/>
      <c r="D1" s="236"/>
      <c r="E1" s="236"/>
      <c r="F1" s="236"/>
      <c r="G1" s="236"/>
    </row>
    <row r="2" spans="1:9" s="33" customFormat="1" ht="18" customHeight="1">
      <c r="A2" s="231" t="s">
        <v>173</v>
      </c>
      <c r="B2" s="1"/>
      <c r="C2" s="1"/>
      <c r="D2" s="1"/>
      <c r="E2" s="1"/>
      <c r="F2" s="1"/>
      <c r="G2" s="1"/>
      <c r="H2" s="32"/>
      <c r="I2" s="32"/>
    </row>
    <row r="3" spans="1:9" s="6" customFormat="1" ht="36" customHeight="1">
      <c r="A3" s="3"/>
      <c r="B3" s="232" t="s">
        <v>0</v>
      </c>
      <c r="C3" s="232"/>
      <c r="D3" s="232" t="s">
        <v>1</v>
      </c>
      <c r="E3" s="232"/>
      <c r="F3" s="232" t="s">
        <v>2</v>
      </c>
      <c r="G3" s="232" t="s">
        <v>3</v>
      </c>
      <c r="H3" s="5"/>
      <c r="I3" s="5"/>
    </row>
    <row r="4" spans="1:9" s="11" customFormat="1" ht="19.5" customHeight="1">
      <c r="A4" s="7"/>
      <c r="B4" s="63" t="s">
        <v>4</v>
      </c>
      <c r="C4" s="64" t="s">
        <v>5</v>
      </c>
      <c r="D4" s="65" t="s">
        <v>4</v>
      </c>
      <c r="E4" s="64" t="s">
        <v>5</v>
      </c>
      <c r="F4" s="65" t="s">
        <v>4</v>
      </c>
      <c r="G4" s="64" t="s">
        <v>5</v>
      </c>
      <c r="H4" s="10"/>
      <c r="I4" s="10"/>
    </row>
    <row r="5" spans="1:11" s="112" customFormat="1" ht="19.5" customHeight="1">
      <c r="A5" s="12" t="s">
        <v>6</v>
      </c>
      <c r="B5" s="110">
        <f aca="true" t="shared" si="0" ref="B5:B38">D5+F5</f>
        <v>86372</v>
      </c>
      <c r="C5" s="129">
        <f aca="true" t="shared" si="1" ref="C5:C38">B5/$B5*100</f>
        <v>100</v>
      </c>
      <c r="D5" s="110">
        <f>SUM(D6:D38)</f>
        <v>47584</v>
      </c>
      <c r="E5" s="130">
        <f aca="true" t="shared" si="2" ref="E5:E38">D5/$B5*100</f>
        <v>55.091927939610066</v>
      </c>
      <c r="F5" s="110">
        <f>SUM(F6:F38)</f>
        <v>38788</v>
      </c>
      <c r="G5" s="130">
        <f aca="true" t="shared" si="3" ref="G5:G38">F5/$B5*100</f>
        <v>44.90807206038994</v>
      </c>
      <c r="H5" s="111"/>
      <c r="I5" s="131"/>
      <c r="J5" s="132"/>
      <c r="K5" s="132"/>
    </row>
    <row r="6" spans="1:11" s="14" customFormat="1" ht="15" customHeight="1">
      <c r="A6" s="113" t="s">
        <v>93</v>
      </c>
      <c r="B6" s="114">
        <f t="shared" si="0"/>
        <v>1157</v>
      </c>
      <c r="C6" s="133">
        <f t="shared" si="1"/>
        <v>100</v>
      </c>
      <c r="D6" s="114">
        <v>546</v>
      </c>
      <c r="E6" s="116">
        <f t="shared" si="2"/>
        <v>47.19101123595505</v>
      </c>
      <c r="F6" s="114">
        <v>611</v>
      </c>
      <c r="G6" s="116">
        <f t="shared" si="3"/>
        <v>52.80898876404494</v>
      </c>
      <c r="H6" s="114"/>
      <c r="I6" s="134"/>
      <c r="J6" s="135"/>
      <c r="K6" s="136"/>
    </row>
    <row r="7" spans="1:11" ht="15" customHeight="1">
      <c r="A7" s="113" t="s">
        <v>94</v>
      </c>
      <c r="B7" s="114">
        <f t="shared" si="0"/>
        <v>695</v>
      </c>
      <c r="C7" s="133">
        <f t="shared" si="1"/>
        <v>100</v>
      </c>
      <c r="D7" s="114">
        <v>342</v>
      </c>
      <c r="E7" s="116">
        <f t="shared" si="2"/>
        <v>49.20863309352518</v>
      </c>
      <c r="F7" s="114">
        <v>353</v>
      </c>
      <c r="G7" s="116">
        <f t="shared" si="3"/>
        <v>50.79136690647482</v>
      </c>
      <c r="H7" s="114"/>
      <c r="I7" s="134"/>
      <c r="J7" s="135"/>
      <c r="K7" s="136"/>
    </row>
    <row r="8" spans="1:11" ht="15" customHeight="1">
      <c r="A8" s="113" t="s">
        <v>95</v>
      </c>
      <c r="B8" s="114">
        <f t="shared" si="0"/>
        <v>324</v>
      </c>
      <c r="C8" s="133">
        <f t="shared" si="1"/>
        <v>100</v>
      </c>
      <c r="D8" s="114">
        <v>159</v>
      </c>
      <c r="E8" s="116">
        <f t="shared" si="2"/>
        <v>49.074074074074076</v>
      </c>
      <c r="F8" s="114">
        <v>165</v>
      </c>
      <c r="G8" s="116">
        <f t="shared" si="3"/>
        <v>50.92592592592593</v>
      </c>
      <c r="H8" s="114"/>
      <c r="I8" s="134"/>
      <c r="J8" s="135"/>
      <c r="K8" s="136"/>
    </row>
    <row r="9" spans="1:11" ht="15" customHeight="1">
      <c r="A9" s="113" t="s">
        <v>96</v>
      </c>
      <c r="B9" s="114">
        <f t="shared" si="0"/>
        <v>934</v>
      </c>
      <c r="C9" s="133">
        <f t="shared" si="1"/>
        <v>100</v>
      </c>
      <c r="D9" s="114">
        <v>491</v>
      </c>
      <c r="E9" s="116">
        <f t="shared" si="2"/>
        <v>52.569593147751604</v>
      </c>
      <c r="F9" s="114">
        <v>443</v>
      </c>
      <c r="G9" s="116">
        <f t="shared" si="3"/>
        <v>47.43040685224839</v>
      </c>
      <c r="H9" s="114"/>
      <c r="I9" s="134"/>
      <c r="J9" s="135"/>
      <c r="K9" s="136"/>
    </row>
    <row r="10" spans="1:11" ht="15" customHeight="1">
      <c r="A10" s="113" t="s">
        <v>97</v>
      </c>
      <c r="B10" s="114">
        <f t="shared" si="0"/>
        <v>2376</v>
      </c>
      <c r="C10" s="133">
        <f t="shared" si="1"/>
        <v>100</v>
      </c>
      <c r="D10" s="114">
        <v>1526</v>
      </c>
      <c r="E10" s="116">
        <f t="shared" si="2"/>
        <v>64.22558922558923</v>
      </c>
      <c r="F10" s="114">
        <v>850</v>
      </c>
      <c r="G10" s="116">
        <f t="shared" si="3"/>
        <v>35.774410774410775</v>
      </c>
      <c r="H10" s="114"/>
      <c r="I10" s="134"/>
      <c r="J10" s="135"/>
      <c r="K10" s="136"/>
    </row>
    <row r="11" spans="1:11" s="118" customFormat="1" ht="19.5" customHeight="1">
      <c r="A11" s="79" t="s">
        <v>98</v>
      </c>
      <c r="B11" s="114">
        <f t="shared" si="0"/>
        <v>3328</v>
      </c>
      <c r="C11" s="133">
        <f t="shared" si="1"/>
        <v>100</v>
      </c>
      <c r="D11" s="114">
        <v>1775</v>
      </c>
      <c r="E11" s="116">
        <f t="shared" si="2"/>
        <v>53.33533653846154</v>
      </c>
      <c r="F11" s="114">
        <v>1553</v>
      </c>
      <c r="G11" s="116">
        <f t="shared" si="3"/>
        <v>46.66466346153847</v>
      </c>
      <c r="H11" s="114"/>
      <c r="I11" s="134"/>
      <c r="J11" s="137"/>
      <c r="K11" s="138"/>
    </row>
    <row r="12" spans="1:11" s="14" customFormat="1" ht="15" customHeight="1">
      <c r="A12" s="113" t="s">
        <v>99</v>
      </c>
      <c r="B12" s="114">
        <f t="shared" si="0"/>
        <v>1234</v>
      </c>
      <c r="C12" s="133">
        <f t="shared" si="1"/>
        <v>100</v>
      </c>
      <c r="D12" s="114">
        <v>672</v>
      </c>
      <c r="E12" s="116">
        <f t="shared" si="2"/>
        <v>54.45705024311182</v>
      </c>
      <c r="F12" s="114">
        <v>562</v>
      </c>
      <c r="G12" s="116">
        <f t="shared" si="3"/>
        <v>45.54294975688817</v>
      </c>
      <c r="H12" s="114"/>
      <c r="I12" s="134"/>
      <c r="J12" s="135"/>
      <c r="K12" s="136"/>
    </row>
    <row r="13" spans="1:11" ht="15" customHeight="1">
      <c r="A13" s="113" t="s">
        <v>100</v>
      </c>
      <c r="B13" s="114">
        <f t="shared" si="0"/>
        <v>1683</v>
      </c>
      <c r="C13" s="133">
        <f t="shared" si="1"/>
        <v>100</v>
      </c>
      <c r="D13" s="114">
        <v>1126</v>
      </c>
      <c r="E13" s="116">
        <f t="shared" si="2"/>
        <v>66.90433749257278</v>
      </c>
      <c r="F13" s="114">
        <v>557</v>
      </c>
      <c r="G13" s="116">
        <f t="shared" si="3"/>
        <v>33.095662507427214</v>
      </c>
      <c r="H13" s="114"/>
      <c r="I13" s="134"/>
      <c r="J13" s="135"/>
      <c r="K13" s="136"/>
    </row>
    <row r="14" spans="1:11" ht="15" customHeight="1">
      <c r="A14" s="113" t="s">
        <v>101</v>
      </c>
      <c r="B14" s="114">
        <f t="shared" si="0"/>
        <v>1251</v>
      </c>
      <c r="C14" s="133">
        <f t="shared" si="1"/>
        <v>100</v>
      </c>
      <c r="D14" s="114">
        <v>861</v>
      </c>
      <c r="E14" s="116">
        <f t="shared" si="2"/>
        <v>68.82494004796163</v>
      </c>
      <c r="F14" s="114">
        <v>390</v>
      </c>
      <c r="G14" s="116">
        <f t="shared" si="3"/>
        <v>31.17505995203837</v>
      </c>
      <c r="H14" s="114"/>
      <c r="I14" s="134"/>
      <c r="J14" s="135"/>
      <c r="K14" s="136"/>
    </row>
    <row r="15" spans="1:11" ht="15" customHeight="1">
      <c r="A15" s="113" t="s">
        <v>102</v>
      </c>
      <c r="B15" s="114">
        <f t="shared" si="0"/>
        <v>789</v>
      </c>
      <c r="C15" s="133">
        <f t="shared" si="1"/>
        <v>100</v>
      </c>
      <c r="D15" s="114">
        <v>468</v>
      </c>
      <c r="E15" s="116">
        <f t="shared" si="2"/>
        <v>59.31558935361216</v>
      </c>
      <c r="F15" s="114">
        <v>321</v>
      </c>
      <c r="G15" s="116">
        <f t="shared" si="3"/>
        <v>40.68441064638783</v>
      </c>
      <c r="H15" s="114"/>
      <c r="I15" s="134"/>
      <c r="J15" s="135"/>
      <c r="K15" s="136"/>
    </row>
    <row r="16" spans="1:11" ht="15" customHeight="1">
      <c r="A16" s="113" t="s">
        <v>103</v>
      </c>
      <c r="B16" s="114">
        <f t="shared" si="0"/>
        <v>1958</v>
      </c>
      <c r="C16" s="133">
        <f t="shared" si="1"/>
        <v>100</v>
      </c>
      <c r="D16" s="114">
        <v>1307</v>
      </c>
      <c r="E16" s="116">
        <f t="shared" si="2"/>
        <v>66.7517875383044</v>
      </c>
      <c r="F16" s="114">
        <v>651</v>
      </c>
      <c r="G16" s="116">
        <f t="shared" si="3"/>
        <v>33.24821246169561</v>
      </c>
      <c r="H16" s="114"/>
      <c r="I16" s="134"/>
      <c r="J16" s="135"/>
      <c r="K16" s="136"/>
    </row>
    <row r="17" spans="1:11" s="118" customFormat="1" ht="19.5" customHeight="1">
      <c r="A17" s="79" t="s">
        <v>104</v>
      </c>
      <c r="B17" s="114">
        <f t="shared" si="0"/>
        <v>607</v>
      </c>
      <c r="C17" s="133">
        <f t="shared" si="1"/>
        <v>100</v>
      </c>
      <c r="D17" s="114">
        <v>326</v>
      </c>
      <c r="E17" s="116">
        <f t="shared" si="2"/>
        <v>53.70675453047776</v>
      </c>
      <c r="F17" s="114">
        <v>281</v>
      </c>
      <c r="G17" s="116">
        <f t="shared" si="3"/>
        <v>46.29324546952224</v>
      </c>
      <c r="H17" s="114"/>
      <c r="I17" s="134"/>
      <c r="J17" s="137"/>
      <c r="K17" s="138"/>
    </row>
    <row r="18" spans="1:11" s="14" customFormat="1" ht="15" customHeight="1">
      <c r="A18" s="113" t="s">
        <v>105</v>
      </c>
      <c r="B18" s="114">
        <f t="shared" si="0"/>
        <v>822</v>
      </c>
      <c r="C18" s="133">
        <f t="shared" si="1"/>
        <v>100</v>
      </c>
      <c r="D18" s="114">
        <v>537</v>
      </c>
      <c r="E18" s="116">
        <f t="shared" si="2"/>
        <v>65.32846715328468</v>
      </c>
      <c r="F18" s="114">
        <v>285</v>
      </c>
      <c r="G18" s="116">
        <f t="shared" si="3"/>
        <v>34.67153284671533</v>
      </c>
      <c r="H18" s="114"/>
      <c r="I18" s="134"/>
      <c r="J18" s="135"/>
      <c r="K18" s="136"/>
    </row>
    <row r="19" spans="1:11" ht="15" customHeight="1">
      <c r="A19" s="113" t="s">
        <v>106</v>
      </c>
      <c r="B19" s="114">
        <f t="shared" si="0"/>
        <v>380</v>
      </c>
      <c r="C19" s="133">
        <f t="shared" si="1"/>
        <v>100</v>
      </c>
      <c r="D19" s="114">
        <v>226</v>
      </c>
      <c r="E19" s="116">
        <f t="shared" si="2"/>
        <v>59.473684210526315</v>
      </c>
      <c r="F19" s="114">
        <v>154</v>
      </c>
      <c r="G19" s="116">
        <f t="shared" si="3"/>
        <v>40.526315789473685</v>
      </c>
      <c r="H19" s="114"/>
      <c r="I19" s="134"/>
      <c r="J19" s="135"/>
      <c r="K19" s="136"/>
    </row>
    <row r="20" spans="1:11" ht="15" customHeight="1">
      <c r="A20" s="113" t="s">
        <v>107</v>
      </c>
      <c r="B20" s="114">
        <f t="shared" si="0"/>
        <v>1161</v>
      </c>
      <c r="C20" s="133">
        <f t="shared" si="1"/>
        <v>100</v>
      </c>
      <c r="D20" s="114">
        <v>666</v>
      </c>
      <c r="E20" s="116">
        <f t="shared" si="2"/>
        <v>57.36434108527132</v>
      </c>
      <c r="F20" s="114">
        <v>495</v>
      </c>
      <c r="G20" s="116">
        <f t="shared" si="3"/>
        <v>42.63565891472868</v>
      </c>
      <c r="H20" s="114"/>
      <c r="I20" s="134"/>
      <c r="J20" s="135"/>
      <c r="K20" s="136"/>
    </row>
    <row r="21" spans="1:11" ht="15" customHeight="1">
      <c r="A21" s="113" t="s">
        <v>108</v>
      </c>
      <c r="B21" s="114">
        <f t="shared" si="0"/>
        <v>2816</v>
      </c>
      <c r="C21" s="133">
        <f t="shared" si="1"/>
        <v>100</v>
      </c>
      <c r="D21" s="114">
        <v>1786</v>
      </c>
      <c r="E21" s="116">
        <f t="shared" si="2"/>
        <v>63.42329545454546</v>
      </c>
      <c r="F21" s="114">
        <v>1030</v>
      </c>
      <c r="G21" s="116">
        <f t="shared" si="3"/>
        <v>36.57670454545455</v>
      </c>
      <c r="H21" s="114"/>
      <c r="I21" s="134"/>
      <c r="J21" s="135"/>
      <c r="K21" s="136"/>
    </row>
    <row r="22" spans="1:11" ht="15" customHeight="1">
      <c r="A22" s="113" t="s">
        <v>109</v>
      </c>
      <c r="B22" s="114">
        <f t="shared" si="0"/>
        <v>50600</v>
      </c>
      <c r="C22" s="133">
        <f t="shared" si="1"/>
        <v>100</v>
      </c>
      <c r="D22" s="114">
        <v>26204</v>
      </c>
      <c r="E22" s="116">
        <f t="shared" si="2"/>
        <v>51.78656126482214</v>
      </c>
      <c r="F22" s="114">
        <v>24396</v>
      </c>
      <c r="G22" s="116">
        <f t="shared" si="3"/>
        <v>48.21343873517787</v>
      </c>
      <c r="H22" s="114"/>
      <c r="I22" s="134"/>
      <c r="J22" s="135"/>
      <c r="K22" s="136"/>
    </row>
    <row r="23" spans="1:11" s="118" customFormat="1" ht="19.5" customHeight="1">
      <c r="A23" s="79" t="s">
        <v>110</v>
      </c>
      <c r="B23" s="114">
        <f t="shared" si="0"/>
        <v>286</v>
      </c>
      <c r="C23" s="133">
        <f t="shared" si="1"/>
        <v>100</v>
      </c>
      <c r="D23" s="114">
        <v>149</v>
      </c>
      <c r="E23" s="116">
        <f t="shared" si="2"/>
        <v>52.09790209790209</v>
      </c>
      <c r="F23" s="114">
        <v>137</v>
      </c>
      <c r="G23" s="116">
        <f t="shared" si="3"/>
        <v>47.9020979020979</v>
      </c>
      <c r="H23" s="114"/>
      <c r="I23" s="134"/>
      <c r="J23" s="137"/>
      <c r="K23" s="138"/>
    </row>
    <row r="24" spans="1:11" s="14" customFormat="1" ht="15" customHeight="1">
      <c r="A24" s="113" t="s">
        <v>111</v>
      </c>
      <c r="B24" s="114">
        <f t="shared" si="0"/>
        <v>700</v>
      </c>
      <c r="C24" s="133">
        <f t="shared" si="1"/>
        <v>100</v>
      </c>
      <c r="D24" s="114">
        <v>439</v>
      </c>
      <c r="E24" s="116">
        <f t="shared" si="2"/>
        <v>62.71428571428571</v>
      </c>
      <c r="F24" s="114">
        <v>261</v>
      </c>
      <c r="G24" s="116">
        <f t="shared" si="3"/>
        <v>37.285714285714285</v>
      </c>
      <c r="H24" s="114"/>
      <c r="I24" s="134"/>
      <c r="J24" s="135"/>
      <c r="K24" s="136"/>
    </row>
    <row r="25" spans="1:11" ht="15" customHeight="1">
      <c r="A25" s="113" t="s">
        <v>112</v>
      </c>
      <c r="B25" s="114">
        <f t="shared" si="0"/>
        <v>3441</v>
      </c>
      <c r="C25" s="133">
        <f t="shared" si="1"/>
        <v>100</v>
      </c>
      <c r="D25" s="114">
        <v>2001</v>
      </c>
      <c r="E25" s="116">
        <f t="shared" si="2"/>
        <v>58.151700087183954</v>
      </c>
      <c r="F25" s="114">
        <v>1440</v>
      </c>
      <c r="G25" s="116">
        <f t="shared" si="3"/>
        <v>41.84829991281604</v>
      </c>
      <c r="H25" s="114"/>
      <c r="I25" s="134"/>
      <c r="J25" s="135"/>
      <c r="K25" s="136"/>
    </row>
    <row r="26" spans="1:11" ht="15" customHeight="1">
      <c r="A26" s="113" t="s">
        <v>113</v>
      </c>
      <c r="B26" s="114">
        <f t="shared" si="0"/>
        <v>1474</v>
      </c>
      <c r="C26" s="133">
        <f t="shared" si="1"/>
        <v>100</v>
      </c>
      <c r="D26" s="114">
        <v>1050</v>
      </c>
      <c r="E26" s="116">
        <f t="shared" si="2"/>
        <v>71.23473541383989</v>
      </c>
      <c r="F26" s="114">
        <v>424</v>
      </c>
      <c r="G26" s="116">
        <f t="shared" si="3"/>
        <v>28.76526458616011</v>
      </c>
      <c r="H26" s="114"/>
      <c r="I26" s="134"/>
      <c r="J26" s="135"/>
      <c r="K26" s="136"/>
    </row>
    <row r="27" spans="1:11" ht="15" customHeight="1">
      <c r="A27" s="113" t="s">
        <v>114</v>
      </c>
      <c r="B27" s="114">
        <f t="shared" si="0"/>
        <v>118</v>
      </c>
      <c r="C27" s="133">
        <f t="shared" si="1"/>
        <v>100</v>
      </c>
      <c r="D27" s="114">
        <v>68</v>
      </c>
      <c r="E27" s="116">
        <f t="shared" si="2"/>
        <v>57.6271186440678</v>
      </c>
      <c r="F27" s="114">
        <v>50</v>
      </c>
      <c r="G27" s="116">
        <f t="shared" si="3"/>
        <v>42.3728813559322</v>
      </c>
      <c r="H27" s="114"/>
      <c r="I27" s="134"/>
      <c r="J27" s="135"/>
      <c r="K27" s="136"/>
    </row>
    <row r="28" spans="1:11" ht="15" customHeight="1">
      <c r="A28" s="113" t="s">
        <v>115</v>
      </c>
      <c r="B28" s="114">
        <f t="shared" si="0"/>
        <v>285</v>
      </c>
      <c r="C28" s="133">
        <f t="shared" si="1"/>
        <v>100</v>
      </c>
      <c r="D28" s="114">
        <v>179</v>
      </c>
      <c r="E28" s="116">
        <f t="shared" si="2"/>
        <v>62.807017543859644</v>
      </c>
      <c r="F28" s="114">
        <v>106</v>
      </c>
      <c r="G28" s="116">
        <f t="shared" si="3"/>
        <v>37.19298245614035</v>
      </c>
      <c r="H28" s="114"/>
      <c r="I28" s="134"/>
      <c r="J28" s="135"/>
      <c r="K28" s="136"/>
    </row>
    <row r="29" spans="1:11" s="118" customFormat="1" ht="19.5" customHeight="1">
      <c r="A29" s="79" t="s">
        <v>116</v>
      </c>
      <c r="B29" s="114">
        <f t="shared" si="0"/>
        <v>153</v>
      </c>
      <c r="C29" s="133">
        <f t="shared" si="1"/>
        <v>100</v>
      </c>
      <c r="D29" s="114">
        <v>89</v>
      </c>
      <c r="E29" s="116">
        <f t="shared" si="2"/>
        <v>58.16993464052288</v>
      </c>
      <c r="F29" s="114">
        <v>64</v>
      </c>
      <c r="G29" s="116">
        <f t="shared" si="3"/>
        <v>41.830065359477125</v>
      </c>
      <c r="H29" s="114"/>
      <c r="I29" s="134"/>
      <c r="J29" s="137"/>
      <c r="K29" s="138"/>
    </row>
    <row r="30" spans="1:11" s="14" customFormat="1" ht="15" customHeight="1">
      <c r="A30" s="113" t="s">
        <v>117</v>
      </c>
      <c r="B30" s="114">
        <f t="shared" si="0"/>
        <v>708</v>
      </c>
      <c r="C30" s="133">
        <f t="shared" si="1"/>
        <v>100</v>
      </c>
      <c r="D30" s="114">
        <v>382</v>
      </c>
      <c r="E30" s="116">
        <f t="shared" si="2"/>
        <v>53.954802259887</v>
      </c>
      <c r="F30" s="114">
        <v>326</v>
      </c>
      <c r="G30" s="116">
        <f t="shared" si="3"/>
        <v>46.04519774011299</v>
      </c>
      <c r="H30" s="114"/>
      <c r="I30" s="134"/>
      <c r="J30" s="135"/>
      <c r="K30" s="136"/>
    </row>
    <row r="31" spans="1:11" ht="15" customHeight="1">
      <c r="A31" s="113" t="s">
        <v>118</v>
      </c>
      <c r="B31" s="114">
        <f t="shared" si="0"/>
        <v>448</v>
      </c>
      <c r="C31" s="133">
        <f t="shared" si="1"/>
        <v>100</v>
      </c>
      <c r="D31" s="114">
        <v>310</v>
      </c>
      <c r="E31" s="116">
        <f t="shared" si="2"/>
        <v>69.19642857142857</v>
      </c>
      <c r="F31" s="114">
        <v>138</v>
      </c>
      <c r="G31" s="116">
        <f t="shared" si="3"/>
        <v>30.80357142857143</v>
      </c>
      <c r="H31" s="114"/>
      <c r="I31" s="134"/>
      <c r="J31" s="135"/>
      <c r="K31" s="136"/>
    </row>
    <row r="32" spans="1:11" ht="15" customHeight="1">
      <c r="A32" s="113" t="s">
        <v>119</v>
      </c>
      <c r="B32" s="114">
        <f t="shared" si="0"/>
        <v>498</v>
      </c>
      <c r="C32" s="133">
        <f t="shared" si="1"/>
        <v>100</v>
      </c>
      <c r="D32" s="114">
        <v>317</v>
      </c>
      <c r="E32" s="116">
        <f t="shared" si="2"/>
        <v>63.65461847389559</v>
      </c>
      <c r="F32" s="114">
        <v>181</v>
      </c>
      <c r="G32" s="116">
        <f t="shared" si="3"/>
        <v>36.34538152610442</v>
      </c>
      <c r="H32" s="114"/>
      <c r="I32" s="134"/>
      <c r="J32" s="135"/>
      <c r="K32" s="136"/>
    </row>
    <row r="33" spans="1:11" ht="15" customHeight="1">
      <c r="A33" s="113" t="s">
        <v>120</v>
      </c>
      <c r="B33" s="114">
        <f t="shared" si="0"/>
        <v>2366</v>
      </c>
      <c r="C33" s="133">
        <f t="shared" si="1"/>
        <v>100</v>
      </c>
      <c r="D33" s="114">
        <v>1412</v>
      </c>
      <c r="E33" s="116">
        <f t="shared" si="2"/>
        <v>59.678782755705825</v>
      </c>
      <c r="F33" s="114">
        <v>954</v>
      </c>
      <c r="G33" s="116">
        <f t="shared" si="3"/>
        <v>40.32121724429417</v>
      </c>
      <c r="H33" s="114"/>
      <c r="I33" s="134"/>
      <c r="J33" s="135"/>
      <c r="K33" s="136"/>
    </row>
    <row r="34" spans="1:11" ht="15" customHeight="1">
      <c r="A34" s="113" t="s">
        <v>121</v>
      </c>
      <c r="B34" s="114">
        <f t="shared" si="0"/>
        <v>2111</v>
      </c>
      <c r="C34" s="133">
        <f t="shared" si="1"/>
        <v>100</v>
      </c>
      <c r="D34" s="114">
        <v>1145</v>
      </c>
      <c r="E34" s="116">
        <f t="shared" si="2"/>
        <v>54.239696826148744</v>
      </c>
      <c r="F34" s="114">
        <v>966</v>
      </c>
      <c r="G34" s="116">
        <f t="shared" si="3"/>
        <v>45.760303173851256</v>
      </c>
      <c r="H34" s="114"/>
      <c r="I34" s="134"/>
      <c r="J34" s="135"/>
      <c r="K34" s="136"/>
    </row>
    <row r="35" spans="1:11" s="118" customFormat="1" ht="19.5" customHeight="1">
      <c r="A35" s="79" t="s">
        <v>122</v>
      </c>
      <c r="B35" s="114">
        <f t="shared" si="0"/>
        <v>266</v>
      </c>
      <c r="C35" s="133">
        <f t="shared" si="1"/>
        <v>100</v>
      </c>
      <c r="D35" s="114">
        <v>164</v>
      </c>
      <c r="E35" s="116">
        <f t="shared" si="2"/>
        <v>61.65413533834586</v>
      </c>
      <c r="F35" s="114">
        <v>102</v>
      </c>
      <c r="G35" s="116">
        <f t="shared" si="3"/>
        <v>38.34586466165413</v>
      </c>
      <c r="H35" s="114"/>
      <c r="I35" s="134"/>
      <c r="J35" s="137"/>
      <c r="K35" s="138"/>
    </row>
    <row r="36" spans="1:11" s="14" customFormat="1" ht="15" customHeight="1">
      <c r="A36" s="113" t="s">
        <v>123</v>
      </c>
      <c r="B36" s="114">
        <f t="shared" si="0"/>
        <v>230</v>
      </c>
      <c r="C36" s="133">
        <f t="shared" si="1"/>
        <v>100</v>
      </c>
      <c r="D36" s="114">
        <v>137</v>
      </c>
      <c r="E36" s="116">
        <f t="shared" si="2"/>
        <v>59.56521739130435</v>
      </c>
      <c r="F36" s="114">
        <v>93</v>
      </c>
      <c r="G36" s="116">
        <f t="shared" si="3"/>
        <v>40.43478260869565</v>
      </c>
      <c r="H36" s="114"/>
      <c r="I36" s="134"/>
      <c r="J36" s="135"/>
      <c r="K36" s="136"/>
    </row>
    <row r="37" spans="1:11" ht="15" customHeight="1">
      <c r="A37" s="113" t="s">
        <v>124</v>
      </c>
      <c r="B37" s="114">
        <f t="shared" si="0"/>
        <v>681</v>
      </c>
      <c r="C37" s="133">
        <f t="shared" si="1"/>
        <v>100</v>
      </c>
      <c r="D37" s="114">
        <v>420</v>
      </c>
      <c r="E37" s="116">
        <f t="shared" si="2"/>
        <v>61.67400881057269</v>
      </c>
      <c r="F37" s="114">
        <v>261</v>
      </c>
      <c r="G37" s="116">
        <f t="shared" si="3"/>
        <v>38.32599118942731</v>
      </c>
      <c r="H37" s="114"/>
      <c r="I37" s="134"/>
      <c r="J37" s="135"/>
      <c r="K37" s="136"/>
    </row>
    <row r="38" spans="1:11" ht="15" customHeight="1">
      <c r="A38" s="119" t="s">
        <v>125</v>
      </c>
      <c r="B38" s="120">
        <f t="shared" si="0"/>
        <v>492</v>
      </c>
      <c r="C38" s="139">
        <f t="shared" si="1"/>
        <v>100</v>
      </c>
      <c r="D38" s="120">
        <v>304</v>
      </c>
      <c r="E38" s="121">
        <f t="shared" si="2"/>
        <v>61.78861788617886</v>
      </c>
      <c r="F38" s="120">
        <v>188</v>
      </c>
      <c r="G38" s="121">
        <f t="shared" si="3"/>
        <v>38.21138211382114</v>
      </c>
      <c r="H38" s="114"/>
      <c r="I38" s="134"/>
      <c r="J38" s="134"/>
      <c r="K38" s="140"/>
    </row>
    <row r="39" spans="1:12" s="112" customFormat="1" ht="19.5" customHeight="1">
      <c r="A39" s="29" t="s">
        <v>126</v>
      </c>
      <c r="B39" s="122"/>
      <c r="C39" s="122"/>
      <c r="D39" s="122"/>
      <c r="E39" s="122"/>
      <c r="F39" s="122"/>
      <c r="G39" s="122"/>
      <c r="H39" s="122"/>
      <c r="I39" s="141"/>
      <c r="J39" s="142"/>
      <c r="K39" s="142"/>
      <c r="L39" s="123"/>
    </row>
    <row r="40" spans="4:7" ht="15" customHeight="1">
      <c r="D40" s="24"/>
      <c r="F40" s="24"/>
      <c r="G40" s="56"/>
    </row>
    <row r="41" spans="1:9" ht="15" customHeight="1">
      <c r="A41" s="18"/>
      <c r="B41" s="39"/>
      <c r="C41" s="25"/>
      <c r="D41" s="39"/>
      <c r="E41" s="25"/>
      <c r="F41" s="39"/>
      <c r="G41" s="25"/>
      <c r="H41" s="57"/>
      <c r="I41" s="57"/>
    </row>
    <row r="42" spans="1:7" ht="15" customHeight="1">
      <c r="A42" s="18"/>
      <c r="B42" s="39"/>
      <c r="C42" s="25"/>
      <c r="D42" s="39"/>
      <c r="E42" s="25"/>
      <c r="F42" s="39"/>
      <c r="G42" s="25"/>
    </row>
    <row r="43" spans="4:14" ht="15" customHeight="1">
      <c r="D43" s="24"/>
      <c r="F43" s="24"/>
      <c r="K43" s="75"/>
      <c r="L43" s="58"/>
      <c r="M43" s="58"/>
      <c r="N43" s="24"/>
    </row>
    <row r="44" spans="4:14" ht="15" customHeight="1">
      <c r="D44" s="24"/>
      <c r="F44" s="24"/>
      <c r="K44" s="68"/>
      <c r="L44" s="58"/>
      <c r="M44" s="58"/>
      <c r="N44" s="24"/>
    </row>
    <row r="45" spans="4:13" ht="15" customHeight="1">
      <c r="D45" s="24"/>
      <c r="F45" s="24"/>
      <c r="K45" s="76"/>
      <c r="L45" s="58"/>
      <c r="M45" s="58"/>
    </row>
    <row r="46" spans="4:6" ht="15" customHeight="1">
      <c r="D46" s="24"/>
      <c r="F46" s="24"/>
    </row>
    <row r="47" spans="4:6" ht="15" customHeight="1">
      <c r="D47" s="24"/>
      <c r="F47" s="24"/>
    </row>
    <row r="48" spans="4:6" ht="11.25">
      <c r="D48" s="24"/>
      <c r="F48" s="24"/>
    </row>
    <row r="49" spans="4:6" ht="11.25">
      <c r="D49" s="24"/>
      <c r="F49" s="24"/>
    </row>
    <row r="50" spans="4:6" ht="11.25">
      <c r="D50" s="24"/>
      <c r="F50" s="24"/>
    </row>
    <row r="51" spans="4:6" ht="11.25">
      <c r="D51" s="24"/>
      <c r="F51" s="24"/>
    </row>
    <row r="52" ht="11.25">
      <c r="F52" s="24"/>
    </row>
    <row r="53" ht="11.25">
      <c r="F53" s="24"/>
    </row>
    <row r="54" ht="11.25">
      <c r="F54" s="24"/>
    </row>
    <row r="55" ht="11.25">
      <c r="F55" s="24"/>
    </row>
    <row r="56" ht="11.25">
      <c r="F56" s="24"/>
    </row>
    <row r="57" ht="11.25">
      <c r="F57" s="24"/>
    </row>
    <row r="58" ht="11.25">
      <c r="F58" s="24"/>
    </row>
  </sheetData>
  <mergeCells count="4">
    <mergeCell ref="F3:G3"/>
    <mergeCell ref="A1:G1"/>
    <mergeCell ref="B3:C3"/>
    <mergeCell ref="D3:E3"/>
  </mergeCells>
  <hyperlinks>
    <hyperlink ref="A2" location="indice!B32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2004.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8.66015625" style="0" customWidth="1"/>
    <col min="2" max="7" width="12.83203125" style="0" customWidth="1"/>
    <col min="8" max="9" width="10.83203125" style="0" customWidth="1"/>
    <col min="10" max="10" width="10.83203125" style="150" customWidth="1"/>
    <col min="11" max="11" width="7.16015625" style="150" bestFit="1" customWidth="1"/>
    <col min="12" max="12" width="7.66015625" style="150" bestFit="1" customWidth="1"/>
    <col min="13" max="13" width="6.83203125" style="150" bestFit="1" customWidth="1"/>
    <col min="14" max="15" width="12" style="150" customWidth="1"/>
  </cols>
  <sheetData>
    <row r="1" spans="1:15" s="2" customFormat="1" ht="39.75" customHeight="1">
      <c r="A1" s="233" t="s">
        <v>153</v>
      </c>
      <c r="B1" s="234"/>
      <c r="C1" s="234"/>
      <c r="D1" s="234"/>
      <c r="E1" s="234"/>
      <c r="F1" s="234"/>
      <c r="G1" s="234"/>
      <c r="J1" s="148"/>
      <c r="K1" s="148"/>
      <c r="L1" s="148"/>
      <c r="M1" s="148"/>
      <c r="N1" s="148"/>
      <c r="O1" s="148"/>
    </row>
    <row r="2" spans="1:15" s="6" customFormat="1" ht="36" customHeight="1">
      <c r="A2" s="230" t="s">
        <v>173</v>
      </c>
      <c r="B2" s="232" t="s">
        <v>0</v>
      </c>
      <c r="C2" s="232"/>
      <c r="D2" s="232" t="s">
        <v>1</v>
      </c>
      <c r="E2" s="232"/>
      <c r="F2" s="232" t="s">
        <v>2</v>
      </c>
      <c r="G2" s="232" t="s">
        <v>3</v>
      </c>
      <c r="H2" s="5"/>
      <c r="I2" s="5"/>
      <c r="J2" s="163"/>
      <c r="K2" s="163"/>
      <c r="L2" s="163"/>
      <c r="M2" s="146"/>
      <c r="N2" s="146"/>
      <c r="O2" s="146"/>
    </row>
    <row r="3" spans="1:12" s="11" customFormat="1" ht="19.5" customHeight="1">
      <c r="A3" s="7"/>
      <c r="B3" s="8" t="s">
        <v>4</v>
      </c>
      <c r="C3" s="9" t="s">
        <v>5</v>
      </c>
      <c r="D3" s="8" t="s">
        <v>4</v>
      </c>
      <c r="E3" s="9" t="s">
        <v>5</v>
      </c>
      <c r="F3" s="8" t="s">
        <v>4</v>
      </c>
      <c r="G3" s="9" t="s">
        <v>5</v>
      </c>
      <c r="H3" s="10"/>
      <c r="I3" s="164"/>
      <c r="J3" s="147"/>
      <c r="K3" s="147"/>
      <c r="L3" s="147"/>
    </row>
    <row r="4" spans="1:10" s="14" customFormat="1" ht="15" customHeight="1">
      <c r="A4" s="12" t="s">
        <v>6</v>
      </c>
      <c r="B4" s="13">
        <f aca="true" t="shared" si="0" ref="B4:B23">D4+F4</f>
        <v>33823</v>
      </c>
      <c r="C4" s="13">
        <f aca="true" t="shared" si="1" ref="C4:C23">B4/$B$4*100</f>
        <v>100</v>
      </c>
      <c r="D4" s="13">
        <f>SUM(D5:D23)</f>
        <v>16928</v>
      </c>
      <c r="E4" s="13">
        <f aca="true" t="shared" si="2" ref="E4:E23">D4/$D$4*100</f>
        <v>100</v>
      </c>
      <c r="F4" s="13">
        <f>SUM(F5:F23)</f>
        <v>16895</v>
      </c>
      <c r="G4" s="13">
        <f aca="true" t="shared" si="3" ref="G4:G23">F4/$F$4*100</f>
        <v>100</v>
      </c>
      <c r="H4"/>
      <c r="I4" s="149"/>
      <c r="J4" s="149"/>
    </row>
    <row r="5" spans="1:15" ht="15" customHeight="1">
      <c r="A5" s="15" t="s">
        <v>7</v>
      </c>
      <c r="B5" s="16">
        <f t="shared" si="0"/>
        <v>365</v>
      </c>
      <c r="C5" s="17">
        <f t="shared" si="1"/>
        <v>1.0791473257842297</v>
      </c>
      <c r="D5" s="16">
        <v>173</v>
      </c>
      <c r="E5" s="17">
        <f t="shared" si="2"/>
        <v>1.0219754253308129</v>
      </c>
      <c r="F5" s="16">
        <v>192</v>
      </c>
      <c r="G5" s="17">
        <f t="shared" si="3"/>
        <v>1.1364308967150043</v>
      </c>
      <c r="I5" s="150"/>
      <c r="K5"/>
      <c r="L5"/>
      <c r="M5"/>
      <c r="N5"/>
      <c r="O5"/>
    </row>
    <row r="6" spans="1:15" ht="15" customHeight="1">
      <c r="A6" s="15" t="s">
        <v>8</v>
      </c>
      <c r="B6" s="16">
        <f t="shared" si="0"/>
        <v>711</v>
      </c>
      <c r="C6" s="17">
        <f t="shared" si="1"/>
        <v>2.1021198592673622</v>
      </c>
      <c r="D6" s="16">
        <v>374</v>
      </c>
      <c r="E6" s="17">
        <f t="shared" si="2"/>
        <v>2.2093572778827975</v>
      </c>
      <c r="F6" s="16">
        <v>337</v>
      </c>
      <c r="G6" s="17">
        <f t="shared" si="3"/>
        <v>1.9946729801716485</v>
      </c>
      <c r="I6" s="150"/>
      <c r="K6"/>
      <c r="L6"/>
      <c r="M6"/>
      <c r="N6"/>
      <c r="O6"/>
    </row>
    <row r="7" spans="1:15" ht="15" customHeight="1">
      <c r="A7" s="15" t="s">
        <v>9</v>
      </c>
      <c r="B7" s="16">
        <f t="shared" si="0"/>
        <v>1159</v>
      </c>
      <c r="C7" s="17">
        <f t="shared" si="1"/>
        <v>3.42666233036691</v>
      </c>
      <c r="D7" s="16">
        <v>582</v>
      </c>
      <c r="E7" s="17">
        <f t="shared" si="2"/>
        <v>3.438090737240076</v>
      </c>
      <c r="F7" s="16">
        <v>577</v>
      </c>
      <c r="G7" s="17">
        <f t="shared" si="3"/>
        <v>3.4152116010654034</v>
      </c>
      <c r="I7" s="150"/>
      <c r="K7"/>
      <c r="L7"/>
      <c r="M7"/>
      <c r="N7"/>
      <c r="O7"/>
    </row>
    <row r="8" spans="1:15" ht="15" customHeight="1">
      <c r="A8" s="15" t="s">
        <v>10</v>
      </c>
      <c r="B8" s="16">
        <f t="shared" si="0"/>
        <v>1383</v>
      </c>
      <c r="C8" s="17">
        <f t="shared" si="1"/>
        <v>4.088933565916684</v>
      </c>
      <c r="D8" s="16">
        <v>735</v>
      </c>
      <c r="E8" s="17">
        <f t="shared" si="2"/>
        <v>4.341918714555765</v>
      </c>
      <c r="F8" s="16">
        <v>648</v>
      </c>
      <c r="G8" s="17">
        <f t="shared" si="3"/>
        <v>3.8354542764131403</v>
      </c>
      <c r="I8" s="150"/>
      <c r="K8"/>
      <c r="L8"/>
      <c r="M8"/>
      <c r="N8"/>
      <c r="O8"/>
    </row>
    <row r="9" spans="1:15" ht="22.5" customHeight="1">
      <c r="A9" s="18" t="s">
        <v>11</v>
      </c>
      <c r="B9" s="19">
        <f t="shared" si="0"/>
        <v>1931</v>
      </c>
      <c r="C9" s="17">
        <f t="shared" si="1"/>
        <v>5.709132838600952</v>
      </c>
      <c r="D9" s="19">
        <v>1040</v>
      </c>
      <c r="E9" s="17">
        <f t="shared" si="2"/>
        <v>6.143667296786389</v>
      </c>
      <c r="F9" s="19">
        <v>891</v>
      </c>
      <c r="G9" s="17">
        <f t="shared" si="3"/>
        <v>5.2737496300680675</v>
      </c>
      <c r="I9" s="150"/>
      <c r="K9"/>
      <c r="L9"/>
      <c r="M9"/>
      <c r="N9"/>
      <c r="O9"/>
    </row>
    <row r="10" spans="1:15" ht="15" customHeight="1">
      <c r="A10" s="18" t="s">
        <v>12</v>
      </c>
      <c r="B10" s="19">
        <f t="shared" si="0"/>
        <v>2884</v>
      </c>
      <c r="C10" s="17">
        <f t="shared" si="1"/>
        <v>8.526742157703337</v>
      </c>
      <c r="D10" s="19">
        <v>1485</v>
      </c>
      <c r="E10" s="17">
        <f t="shared" si="2"/>
        <v>8.772448015122873</v>
      </c>
      <c r="F10" s="19">
        <v>1399</v>
      </c>
      <c r="G10" s="17">
        <f t="shared" si="3"/>
        <v>8.280556377626516</v>
      </c>
      <c r="I10" s="150"/>
      <c r="K10"/>
      <c r="L10"/>
      <c r="M10"/>
      <c r="N10"/>
      <c r="O10"/>
    </row>
    <row r="11" spans="1:15" ht="15" customHeight="1">
      <c r="A11" s="18" t="s">
        <v>13</v>
      </c>
      <c r="B11" s="19">
        <f t="shared" si="0"/>
        <v>3294</v>
      </c>
      <c r="C11" s="17">
        <f t="shared" si="1"/>
        <v>9.73893504420069</v>
      </c>
      <c r="D11" s="19">
        <v>1694</v>
      </c>
      <c r="E11" s="17">
        <f t="shared" si="2"/>
        <v>10.007088846880908</v>
      </c>
      <c r="F11" s="19">
        <v>1600</v>
      </c>
      <c r="G11" s="17">
        <f t="shared" si="3"/>
        <v>9.470257472625036</v>
      </c>
      <c r="I11" s="150"/>
      <c r="K11"/>
      <c r="L11"/>
      <c r="M11"/>
      <c r="N11"/>
      <c r="O11"/>
    </row>
    <row r="12" spans="1:15" ht="15" customHeight="1">
      <c r="A12" s="18" t="s">
        <v>14</v>
      </c>
      <c r="B12" s="19">
        <f t="shared" si="0"/>
        <v>3326</v>
      </c>
      <c r="C12" s="17">
        <f t="shared" si="1"/>
        <v>9.833545220707803</v>
      </c>
      <c r="D12" s="19">
        <v>1737</v>
      </c>
      <c r="E12" s="17">
        <f t="shared" si="2"/>
        <v>10.261105860113421</v>
      </c>
      <c r="F12" s="19">
        <v>1589</v>
      </c>
      <c r="G12" s="17">
        <f t="shared" si="3"/>
        <v>9.40514945250074</v>
      </c>
      <c r="I12" s="150"/>
      <c r="K12"/>
      <c r="L12"/>
      <c r="M12"/>
      <c r="N12"/>
      <c r="O12"/>
    </row>
    <row r="13" spans="1:15" ht="15" customHeight="1">
      <c r="A13" s="18" t="s">
        <v>15</v>
      </c>
      <c r="B13" s="19">
        <f t="shared" si="0"/>
        <v>2975</v>
      </c>
      <c r="C13" s="17">
        <f t="shared" si="1"/>
        <v>8.795789847145434</v>
      </c>
      <c r="D13" s="19">
        <v>1514</v>
      </c>
      <c r="E13" s="17">
        <f t="shared" si="2"/>
        <v>8.943761814744802</v>
      </c>
      <c r="F13" s="19">
        <v>1461</v>
      </c>
      <c r="G13" s="17">
        <f t="shared" si="3"/>
        <v>8.647528854690737</v>
      </c>
      <c r="I13" s="150"/>
      <c r="K13"/>
      <c r="L13"/>
      <c r="M13"/>
      <c r="N13"/>
      <c r="O13"/>
    </row>
    <row r="14" spans="1:15" ht="22.5" customHeight="1">
      <c r="A14" s="18" t="s">
        <v>16</v>
      </c>
      <c r="B14" s="19">
        <f t="shared" si="0"/>
        <v>2780</v>
      </c>
      <c r="C14" s="17">
        <f t="shared" si="1"/>
        <v>8.21925908405523</v>
      </c>
      <c r="D14" s="19">
        <v>1454</v>
      </c>
      <c r="E14" s="17">
        <f t="shared" si="2"/>
        <v>8.589319470699433</v>
      </c>
      <c r="F14" s="19">
        <v>1326</v>
      </c>
      <c r="G14" s="17">
        <f t="shared" si="3"/>
        <v>7.8484758804379995</v>
      </c>
      <c r="I14" s="150"/>
      <c r="K14"/>
      <c r="L14"/>
      <c r="M14"/>
      <c r="N14"/>
      <c r="O14"/>
    </row>
    <row r="15" spans="1:15" ht="15" customHeight="1">
      <c r="A15" s="18" t="s">
        <v>17</v>
      </c>
      <c r="B15" s="19">
        <f t="shared" si="0"/>
        <v>2386</v>
      </c>
      <c r="C15" s="17">
        <f t="shared" si="1"/>
        <v>7.054371285811429</v>
      </c>
      <c r="D15" s="19">
        <v>1240</v>
      </c>
      <c r="E15" s="17">
        <f t="shared" si="2"/>
        <v>7.325141776937619</v>
      </c>
      <c r="F15" s="19">
        <v>1146</v>
      </c>
      <c r="G15" s="17">
        <f t="shared" si="3"/>
        <v>6.783071914767683</v>
      </c>
      <c r="I15" s="150"/>
      <c r="K15"/>
      <c r="L15"/>
      <c r="M15"/>
      <c r="N15"/>
      <c r="O15"/>
    </row>
    <row r="16" spans="1:15" ht="15" customHeight="1">
      <c r="A16" s="18" t="s">
        <v>18</v>
      </c>
      <c r="B16" s="19">
        <f t="shared" si="0"/>
        <v>2129</v>
      </c>
      <c r="C16" s="17">
        <f t="shared" si="1"/>
        <v>6.294533305738699</v>
      </c>
      <c r="D16" s="19">
        <v>1044</v>
      </c>
      <c r="E16" s="17">
        <f t="shared" si="2"/>
        <v>6.1672967863894135</v>
      </c>
      <c r="F16" s="19">
        <v>1085</v>
      </c>
      <c r="G16" s="17">
        <f t="shared" si="3"/>
        <v>6.422018348623854</v>
      </c>
      <c r="I16" s="150"/>
      <c r="K16"/>
      <c r="L16"/>
      <c r="M16"/>
      <c r="N16"/>
      <c r="O16"/>
    </row>
    <row r="17" spans="1:15" ht="15" customHeight="1">
      <c r="A17" s="18" t="s">
        <v>19</v>
      </c>
      <c r="B17" s="19">
        <f t="shared" si="0"/>
        <v>1755</v>
      </c>
      <c r="C17" s="17">
        <f t="shared" si="1"/>
        <v>5.1887768678118436</v>
      </c>
      <c r="D17" s="19">
        <v>835</v>
      </c>
      <c r="E17" s="17">
        <f t="shared" si="2"/>
        <v>4.93265595463138</v>
      </c>
      <c r="F17" s="19">
        <v>920</v>
      </c>
      <c r="G17" s="17">
        <f t="shared" si="3"/>
        <v>5.445398046759396</v>
      </c>
      <c r="I17" s="150"/>
      <c r="K17"/>
      <c r="L17"/>
      <c r="M17"/>
      <c r="N17"/>
      <c r="O17"/>
    </row>
    <row r="18" spans="1:10" s="20" customFormat="1" ht="15" customHeight="1">
      <c r="A18" s="18" t="s">
        <v>20</v>
      </c>
      <c r="B18" s="19">
        <f t="shared" si="0"/>
        <v>1952</v>
      </c>
      <c r="C18" s="17">
        <f t="shared" si="1"/>
        <v>5.771220766933744</v>
      </c>
      <c r="D18" s="19">
        <v>950</v>
      </c>
      <c r="E18" s="17">
        <f t="shared" si="2"/>
        <v>5.612003780718337</v>
      </c>
      <c r="F18" s="19">
        <v>1002</v>
      </c>
      <c r="G18" s="17">
        <f t="shared" si="3"/>
        <v>5.93074874223143</v>
      </c>
      <c r="H18"/>
      <c r="I18" s="151"/>
      <c r="J18" s="151"/>
    </row>
    <row r="19" spans="1:15" ht="22.5" customHeight="1">
      <c r="A19" t="s">
        <v>21</v>
      </c>
      <c r="B19" s="19">
        <f t="shared" si="0"/>
        <v>1814</v>
      </c>
      <c r="C19" s="17">
        <f t="shared" si="1"/>
        <v>5.36321438074683</v>
      </c>
      <c r="D19" s="19">
        <v>848</v>
      </c>
      <c r="E19" s="17">
        <f t="shared" si="2"/>
        <v>5.00945179584121</v>
      </c>
      <c r="F19" s="19">
        <v>966</v>
      </c>
      <c r="G19" s="17">
        <f t="shared" si="3"/>
        <v>5.717667949097366</v>
      </c>
      <c r="I19" s="150"/>
      <c r="K19"/>
      <c r="L19"/>
      <c r="M19"/>
      <c r="N19"/>
      <c r="O19"/>
    </row>
    <row r="20" spans="1:15" ht="15" customHeight="1">
      <c r="A20" t="s">
        <v>22</v>
      </c>
      <c r="B20" s="19">
        <f t="shared" si="0"/>
        <v>1475</v>
      </c>
      <c r="C20" s="17">
        <f t="shared" si="1"/>
        <v>4.360937823374627</v>
      </c>
      <c r="D20" s="19">
        <v>674</v>
      </c>
      <c r="E20" s="17">
        <f t="shared" si="2"/>
        <v>3.9815689981096405</v>
      </c>
      <c r="F20" s="19">
        <v>801</v>
      </c>
      <c r="G20" s="17">
        <f t="shared" si="3"/>
        <v>4.741047647232909</v>
      </c>
      <c r="I20" s="150"/>
      <c r="K20"/>
      <c r="L20"/>
      <c r="M20"/>
      <c r="N20"/>
      <c r="O20"/>
    </row>
    <row r="21" spans="1:15" ht="15" customHeight="1">
      <c r="A21" t="s">
        <v>23</v>
      </c>
      <c r="B21" s="19">
        <f t="shared" si="0"/>
        <v>884</v>
      </c>
      <c r="C21" s="17">
        <f t="shared" si="1"/>
        <v>2.613606126008929</v>
      </c>
      <c r="D21" s="19">
        <v>357</v>
      </c>
      <c r="E21" s="17">
        <f t="shared" si="2"/>
        <v>2.1089319470699435</v>
      </c>
      <c r="F21" s="19">
        <v>527</v>
      </c>
      <c r="G21" s="17">
        <f t="shared" si="3"/>
        <v>3.1192660550458715</v>
      </c>
      <c r="I21" s="150"/>
      <c r="K21"/>
      <c r="L21"/>
      <c r="M21"/>
      <c r="N21"/>
      <c r="O21"/>
    </row>
    <row r="22" spans="1:15" ht="15" customHeight="1">
      <c r="A22" t="s">
        <v>24</v>
      </c>
      <c r="B22" s="19">
        <f t="shared" si="0"/>
        <v>420</v>
      </c>
      <c r="C22" s="17">
        <f t="shared" si="1"/>
        <v>1.2417585666558257</v>
      </c>
      <c r="D22" s="19">
        <v>132</v>
      </c>
      <c r="E22" s="17">
        <f t="shared" si="2"/>
        <v>0.779773156899811</v>
      </c>
      <c r="F22" s="19">
        <v>288</v>
      </c>
      <c r="G22" s="17">
        <f t="shared" si="3"/>
        <v>1.7046463450725067</v>
      </c>
      <c r="I22" s="150"/>
      <c r="K22"/>
      <c r="L22"/>
      <c r="M22"/>
      <c r="N22"/>
      <c r="O22"/>
    </row>
    <row r="23" spans="1:15" ht="15" customHeight="1">
      <c r="A23" s="21" t="s">
        <v>25</v>
      </c>
      <c r="B23" s="22">
        <f t="shared" si="0"/>
        <v>200</v>
      </c>
      <c r="C23" s="23">
        <f t="shared" si="1"/>
        <v>0.5913136031694409</v>
      </c>
      <c r="D23" s="22">
        <v>60</v>
      </c>
      <c r="E23" s="23">
        <f t="shared" si="2"/>
        <v>0.3544423440453686</v>
      </c>
      <c r="F23" s="22">
        <v>140</v>
      </c>
      <c r="G23" s="23">
        <f t="shared" si="3"/>
        <v>0.8286475288546906</v>
      </c>
      <c r="I23" s="165"/>
      <c r="J23" s="165"/>
      <c r="N23"/>
      <c r="O23"/>
    </row>
    <row r="24" spans="2:5" ht="30" customHeight="1">
      <c r="B24" s="18"/>
      <c r="C24" s="18"/>
      <c r="D24" s="18"/>
      <c r="E24" s="18"/>
    </row>
    <row r="25" spans="11:13" ht="15" customHeight="1">
      <c r="K25" s="151"/>
      <c r="L25" s="151" t="s">
        <v>1</v>
      </c>
      <c r="M25" s="151" t="s">
        <v>2</v>
      </c>
    </row>
    <row r="26" spans="11:14" ht="15" customHeight="1">
      <c r="K26" s="153" t="s">
        <v>7</v>
      </c>
      <c r="L26" s="158">
        <f aca="true" t="shared" si="4" ref="L26:L44">-$D5</f>
        <v>-173</v>
      </c>
      <c r="M26" s="158">
        <f aca="true" t="shared" si="5" ref="M26:M44">$F5</f>
        <v>192</v>
      </c>
      <c r="N26" s="152"/>
    </row>
    <row r="27" spans="11:14" ht="15" customHeight="1">
      <c r="K27" s="153" t="s">
        <v>8</v>
      </c>
      <c r="L27" s="158">
        <f t="shared" si="4"/>
        <v>-374</v>
      </c>
      <c r="M27" s="158">
        <f t="shared" si="5"/>
        <v>337</v>
      </c>
      <c r="N27" s="152"/>
    </row>
    <row r="28" spans="11:14" ht="15" customHeight="1">
      <c r="K28" s="153" t="s">
        <v>9</v>
      </c>
      <c r="L28" s="158">
        <f t="shared" si="4"/>
        <v>-582</v>
      </c>
      <c r="M28" s="158">
        <f t="shared" si="5"/>
        <v>577</v>
      </c>
      <c r="N28" s="152"/>
    </row>
    <row r="29" spans="11:14" ht="15" customHeight="1">
      <c r="K29" s="153" t="s">
        <v>10</v>
      </c>
      <c r="L29" s="158">
        <f t="shared" si="4"/>
        <v>-735</v>
      </c>
      <c r="M29" s="158">
        <f t="shared" si="5"/>
        <v>648</v>
      </c>
      <c r="N29" s="152"/>
    </row>
    <row r="30" spans="11:14" ht="15" customHeight="1">
      <c r="K30" s="153" t="s">
        <v>11</v>
      </c>
      <c r="L30" s="158">
        <f t="shared" si="4"/>
        <v>-1040</v>
      </c>
      <c r="M30" s="158">
        <f t="shared" si="5"/>
        <v>891</v>
      </c>
      <c r="N30" s="152"/>
    </row>
    <row r="31" spans="11:14" ht="15" customHeight="1">
      <c r="K31" s="155" t="s">
        <v>12</v>
      </c>
      <c r="L31" s="158">
        <f t="shared" si="4"/>
        <v>-1485</v>
      </c>
      <c r="M31" s="158">
        <f t="shared" si="5"/>
        <v>1399</v>
      </c>
      <c r="N31" s="152"/>
    </row>
    <row r="32" spans="11:14" ht="15" customHeight="1">
      <c r="K32" s="155" t="s">
        <v>13</v>
      </c>
      <c r="L32" s="158">
        <f t="shared" si="4"/>
        <v>-1694</v>
      </c>
      <c r="M32" s="158">
        <f t="shared" si="5"/>
        <v>1600</v>
      </c>
      <c r="N32" s="152"/>
    </row>
    <row r="33" spans="11:14" ht="15" customHeight="1">
      <c r="K33" s="155" t="s">
        <v>14</v>
      </c>
      <c r="L33" s="158">
        <f t="shared" si="4"/>
        <v>-1737</v>
      </c>
      <c r="M33" s="158">
        <f t="shared" si="5"/>
        <v>1589</v>
      </c>
      <c r="N33" s="152"/>
    </row>
    <row r="34" spans="11:14" ht="15" customHeight="1">
      <c r="K34" s="155" t="s">
        <v>15</v>
      </c>
      <c r="L34" s="158">
        <f t="shared" si="4"/>
        <v>-1514</v>
      </c>
      <c r="M34" s="158">
        <f t="shared" si="5"/>
        <v>1461</v>
      </c>
      <c r="N34" s="152"/>
    </row>
    <row r="35" spans="11:14" ht="15" customHeight="1">
      <c r="K35" s="155" t="s">
        <v>16</v>
      </c>
      <c r="L35" s="158">
        <f t="shared" si="4"/>
        <v>-1454</v>
      </c>
      <c r="M35" s="158">
        <f t="shared" si="5"/>
        <v>1326</v>
      </c>
      <c r="N35" s="152"/>
    </row>
    <row r="36" spans="11:14" ht="15" customHeight="1">
      <c r="K36" s="155" t="s">
        <v>17</v>
      </c>
      <c r="L36" s="158">
        <f t="shared" si="4"/>
        <v>-1240</v>
      </c>
      <c r="M36" s="158">
        <f t="shared" si="5"/>
        <v>1146</v>
      </c>
      <c r="N36" s="152"/>
    </row>
    <row r="37" spans="11:14" ht="15" customHeight="1">
      <c r="K37" s="155" t="s">
        <v>18</v>
      </c>
      <c r="L37" s="158">
        <f t="shared" si="4"/>
        <v>-1044</v>
      </c>
      <c r="M37" s="158">
        <f t="shared" si="5"/>
        <v>1085</v>
      </c>
      <c r="N37" s="152"/>
    </row>
    <row r="38" spans="11:14" ht="15" customHeight="1">
      <c r="K38" s="155" t="s">
        <v>19</v>
      </c>
      <c r="L38" s="158">
        <f t="shared" si="4"/>
        <v>-835</v>
      </c>
      <c r="M38" s="158">
        <f t="shared" si="5"/>
        <v>920</v>
      </c>
      <c r="N38" s="152"/>
    </row>
    <row r="39" spans="11:14" ht="15" customHeight="1">
      <c r="K39" s="155" t="s">
        <v>20</v>
      </c>
      <c r="L39" s="158">
        <f t="shared" si="4"/>
        <v>-950</v>
      </c>
      <c r="M39" s="158">
        <f t="shared" si="5"/>
        <v>1002</v>
      </c>
      <c r="N39" s="152"/>
    </row>
    <row r="40" spans="11:14" ht="15" customHeight="1">
      <c r="K40" s="151" t="s">
        <v>21</v>
      </c>
      <c r="L40" s="158">
        <f t="shared" si="4"/>
        <v>-848</v>
      </c>
      <c r="M40" s="158">
        <f t="shared" si="5"/>
        <v>966</v>
      </c>
      <c r="N40" s="152"/>
    </row>
    <row r="41" spans="11:14" ht="15" customHeight="1">
      <c r="K41" s="151" t="s">
        <v>22</v>
      </c>
      <c r="L41" s="158">
        <f t="shared" si="4"/>
        <v>-674</v>
      </c>
      <c r="M41" s="158">
        <f t="shared" si="5"/>
        <v>801</v>
      </c>
      <c r="N41" s="152"/>
    </row>
    <row r="42" spans="11:14" ht="15" customHeight="1">
      <c r="K42" s="151" t="s">
        <v>23</v>
      </c>
      <c r="L42" s="158">
        <f t="shared" si="4"/>
        <v>-357</v>
      </c>
      <c r="M42" s="158">
        <f t="shared" si="5"/>
        <v>527</v>
      </c>
      <c r="N42" s="152"/>
    </row>
    <row r="43" spans="11:14" ht="15" customHeight="1">
      <c r="K43" s="155" t="s">
        <v>24</v>
      </c>
      <c r="L43" s="158">
        <f t="shared" si="4"/>
        <v>-132</v>
      </c>
      <c r="M43" s="158">
        <f t="shared" si="5"/>
        <v>288</v>
      </c>
      <c r="N43" s="152"/>
    </row>
    <row r="44" spans="11:13" ht="11.25">
      <c r="K44" s="156" t="s">
        <v>25</v>
      </c>
      <c r="L44" s="158">
        <f t="shared" si="4"/>
        <v>-60</v>
      </c>
      <c r="M44" s="158">
        <f t="shared" si="5"/>
        <v>140</v>
      </c>
    </row>
    <row r="45" spans="11:13" ht="11.25">
      <c r="K45" s="151"/>
      <c r="L45" s="151"/>
      <c r="M45" s="151"/>
    </row>
  </sheetData>
  <mergeCells count="4">
    <mergeCell ref="F2:G2"/>
    <mergeCell ref="A1:G1"/>
    <mergeCell ref="B2:C2"/>
    <mergeCell ref="D2:E2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&amp;L&amp;9&amp;P+8&amp;R&amp;"Times New Roman,Normal"&amp;7Residentes en Aragon nacidos fuera de la Comunidad Autónoma. Padrón 2004.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0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8.66015625" style="0" customWidth="1"/>
    <col min="2" max="7" width="12.83203125" style="0" customWidth="1"/>
    <col min="8" max="9" width="10.83203125" style="0" customWidth="1"/>
    <col min="10" max="10" width="10.83203125" style="150" customWidth="1"/>
    <col min="11" max="11" width="7.16015625" style="150" bestFit="1" customWidth="1"/>
    <col min="12" max="12" width="7.66015625" style="150" bestFit="1" customWidth="1"/>
    <col min="13" max="13" width="6.83203125" style="150" bestFit="1" customWidth="1"/>
    <col min="14" max="15" width="12" style="150" customWidth="1"/>
  </cols>
  <sheetData>
    <row r="1" spans="1:15" s="2" customFormat="1" ht="39.75" customHeight="1">
      <c r="A1" s="233" t="s">
        <v>152</v>
      </c>
      <c r="B1" s="234"/>
      <c r="C1" s="234"/>
      <c r="D1" s="234"/>
      <c r="E1" s="234"/>
      <c r="F1" s="234"/>
      <c r="G1" s="234"/>
      <c r="J1" s="148"/>
      <c r="K1" s="148"/>
      <c r="L1" s="148"/>
      <c r="M1" s="148"/>
      <c r="N1" s="148"/>
      <c r="O1" s="148"/>
    </row>
    <row r="2" spans="1:15" s="6" customFormat="1" ht="36" customHeight="1">
      <c r="A2" s="230" t="s">
        <v>173</v>
      </c>
      <c r="B2" s="232" t="s">
        <v>0</v>
      </c>
      <c r="C2" s="232"/>
      <c r="D2" s="232" t="s">
        <v>1</v>
      </c>
      <c r="E2" s="232"/>
      <c r="F2" s="232" t="s">
        <v>2</v>
      </c>
      <c r="G2" s="232" t="s">
        <v>3</v>
      </c>
      <c r="H2" s="5"/>
      <c r="I2" s="5"/>
      <c r="J2" s="163"/>
      <c r="K2" s="163"/>
      <c r="L2" s="163"/>
      <c r="M2" s="146"/>
      <c r="N2" s="146"/>
      <c r="O2" s="146"/>
    </row>
    <row r="3" spans="1:15" s="11" customFormat="1" ht="19.5" customHeight="1">
      <c r="A3" s="7"/>
      <c r="B3" s="8" t="s">
        <v>4</v>
      </c>
      <c r="C3" s="9" t="s">
        <v>5</v>
      </c>
      <c r="D3" s="8" t="s">
        <v>4</v>
      </c>
      <c r="E3" s="9" t="s">
        <v>5</v>
      </c>
      <c r="F3" s="8" t="s">
        <v>4</v>
      </c>
      <c r="G3" s="9" t="s">
        <v>5</v>
      </c>
      <c r="H3" s="10"/>
      <c r="I3" s="166"/>
      <c r="J3" s="166"/>
      <c r="K3" s="166"/>
      <c r="L3" s="166"/>
      <c r="M3" s="147"/>
      <c r="N3" s="147"/>
      <c r="O3" s="147"/>
    </row>
    <row r="4" spans="1:13" s="14" customFormat="1" ht="15" customHeight="1">
      <c r="A4" s="12" t="s">
        <v>6</v>
      </c>
      <c r="B4" s="13">
        <f aca="true" t="shared" si="0" ref="B4:B23">D4+F4</f>
        <v>17052</v>
      </c>
      <c r="C4" s="13">
        <f aca="true" t="shared" si="1" ref="C4:C23">B4/$B$4*100</f>
        <v>100</v>
      </c>
      <c r="D4" s="13">
        <f>SUM(D5:D23)</f>
        <v>8562</v>
      </c>
      <c r="E4" s="13">
        <f aca="true" t="shared" si="2" ref="E4:E23">D4/$D$4*100</f>
        <v>100</v>
      </c>
      <c r="F4" s="13">
        <f>SUM(F5:F23)</f>
        <v>8490</v>
      </c>
      <c r="G4" s="13">
        <f aca="true" t="shared" si="3" ref="G4:G23">F4/$F$4*100</f>
        <v>100</v>
      </c>
      <c r="H4"/>
      <c r="I4" s="168"/>
      <c r="J4" s="168"/>
      <c r="K4" s="168"/>
      <c r="L4" s="149"/>
      <c r="M4" s="149"/>
    </row>
    <row r="5" spans="1:15" ht="15" customHeight="1">
      <c r="A5" s="15" t="s">
        <v>7</v>
      </c>
      <c r="B5" s="16">
        <f t="shared" si="0"/>
        <v>229</v>
      </c>
      <c r="C5" s="17">
        <f t="shared" si="1"/>
        <v>1.3429509734928453</v>
      </c>
      <c r="D5" s="16">
        <v>121</v>
      </c>
      <c r="E5" s="17">
        <f t="shared" si="2"/>
        <v>1.4132212099976642</v>
      </c>
      <c r="F5" s="16">
        <v>108</v>
      </c>
      <c r="G5" s="17">
        <f t="shared" si="3"/>
        <v>1.2720848056537104</v>
      </c>
      <c r="I5" s="168"/>
      <c r="J5" s="168"/>
      <c r="K5" s="168"/>
      <c r="N5"/>
      <c r="O5"/>
    </row>
    <row r="6" spans="1:15" ht="15" customHeight="1">
      <c r="A6" s="15" t="s">
        <v>8</v>
      </c>
      <c r="B6" s="16">
        <f t="shared" si="0"/>
        <v>332</v>
      </c>
      <c r="C6" s="17">
        <f t="shared" si="1"/>
        <v>1.9469856908280552</v>
      </c>
      <c r="D6" s="16">
        <v>160</v>
      </c>
      <c r="E6" s="17">
        <f t="shared" si="2"/>
        <v>1.868722261153936</v>
      </c>
      <c r="F6" s="16">
        <v>172</v>
      </c>
      <c r="G6" s="17">
        <f t="shared" si="3"/>
        <v>2.025912838633687</v>
      </c>
      <c r="I6" s="168"/>
      <c r="J6" s="168"/>
      <c r="K6" s="168"/>
      <c r="N6"/>
      <c r="O6"/>
    </row>
    <row r="7" spans="1:15" ht="15" customHeight="1">
      <c r="A7" s="15" t="s">
        <v>9</v>
      </c>
      <c r="B7" s="16">
        <f t="shared" si="0"/>
        <v>434</v>
      </c>
      <c r="C7" s="17">
        <f t="shared" si="1"/>
        <v>2.5451559934318557</v>
      </c>
      <c r="D7" s="16">
        <v>227</v>
      </c>
      <c r="E7" s="17">
        <f t="shared" si="2"/>
        <v>2.6512497080121467</v>
      </c>
      <c r="F7" s="16">
        <v>207</v>
      </c>
      <c r="G7" s="17">
        <f t="shared" si="3"/>
        <v>2.4381625441696113</v>
      </c>
      <c r="I7" s="168"/>
      <c r="J7" s="168"/>
      <c r="K7" s="168"/>
      <c r="N7"/>
      <c r="O7"/>
    </row>
    <row r="8" spans="1:15" ht="15" customHeight="1">
      <c r="A8" s="15" t="s">
        <v>10</v>
      </c>
      <c r="B8" s="16">
        <f t="shared" si="0"/>
        <v>573</v>
      </c>
      <c r="C8" s="17">
        <f t="shared" si="1"/>
        <v>3.360309641097818</v>
      </c>
      <c r="D8" s="16">
        <v>286</v>
      </c>
      <c r="E8" s="17">
        <f t="shared" si="2"/>
        <v>3.3403410418126604</v>
      </c>
      <c r="F8" s="16">
        <v>287</v>
      </c>
      <c r="G8" s="17">
        <f t="shared" si="3"/>
        <v>3.380447585394582</v>
      </c>
      <c r="I8" s="168"/>
      <c r="J8" s="168"/>
      <c r="K8" s="168"/>
      <c r="N8"/>
      <c r="O8"/>
    </row>
    <row r="9" spans="1:15" ht="22.5" customHeight="1">
      <c r="A9" s="18" t="s">
        <v>11</v>
      </c>
      <c r="B9" s="19">
        <f t="shared" si="0"/>
        <v>836</v>
      </c>
      <c r="C9" s="17">
        <f t="shared" si="1"/>
        <v>4.902650715458598</v>
      </c>
      <c r="D9" s="19">
        <v>438</v>
      </c>
      <c r="E9" s="17">
        <f t="shared" si="2"/>
        <v>5.1156271899089</v>
      </c>
      <c r="F9" s="19">
        <v>398</v>
      </c>
      <c r="G9" s="17">
        <f t="shared" si="3"/>
        <v>4.687868080094228</v>
      </c>
      <c r="I9" s="168"/>
      <c r="J9" s="168"/>
      <c r="K9" s="168"/>
      <c r="N9"/>
      <c r="O9"/>
    </row>
    <row r="10" spans="1:15" ht="15" customHeight="1">
      <c r="A10" s="18" t="s">
        <v>12</v>
      </c>
      <c r="B10" s="19">
        <f t="shared" si="0"/>
        <v>1424</v>
      </c>
      <c r="C10" s="17">
        <f t="shared" si="1"/>
        <v>8.350926577527563</v>
      </c>
      <c r="D10" s="19">
        <v>758</v>
      </c>
      <c r="E10" s="17">
        <f t="shared" si="2"/>
        <v>8.85307171221677</v>
      </c>
      <c r="F10" s="19">
        <v>666</v>
      </c>
      <c r="G10" s="17">
        <f t="shared" si="3"/>
        <v>7.84452296819788</v>
      </c>
      <c r="I10" s="168"/>
      <c r="J10" s="168"/>
      <c r="K10" s="168"/>
      <c r="N10"/>
      <c r="O10"/>
    </row>
    <row r="11" spans="1:15" ht="15" customHeight="1">
      <c r="A11" s="18" t="s">
        <v>13</v>
      </c>
      <c r="B11" s="19">
        <f t="shared" si="0"/>
        <v>1521</v>
      </c>
      <c r="C11" s="17">
        <f t="shared" si="1"/>
        <v>8.919774806474313</v>
      </c>
      <c r="D11" s="19">
        <v>776</v>
      </c>
      <c r="E11" s="17">
        <f t="shared" si="2"/>
        <v>9.06330296659659</v>
      </c>
      <c r="F11" s="19">
        <v>745</v>
      </c>
      <c r="G11" s="17">
        <f t="shared" si="3"/>
        <v>8.775029446407538</v>
      </c>
      <c r="I11" s="168"/>
      <c r="J11" s="168"/>
      <c r="K11" s="168"/>
      <c r="N11"/>
      <c r="O11"/>
    </row>
    <row r="12" spans="1:15" ht="15" customHeight="1">
      <c r="A12" s="18" t="s">
        <v>14</v>
      </c>
      <c r="B12" s="19">
        <f t="shared" si="0"/>
        <v>1597</v>
      </c>
      <c r="C12" s="17">
        <f t="shared" si="1"/>
        <v>9.365470326061459</v>
      </c>
      <c r="D12" s="19">
        <v>803</v>
      </c>
      <c r="E12" s="17">
        <f t="shared" si="2"/>
        <v>9.378649848166317</v>
      </c>
      <c r="F12" s="19">
        <v>794</v>
      </c>
      <c r="G12" s="17">
        <f t="shared" si="3"/>
        <v>9.352179034157833</v>
      </c>
      <c r="I12" s="168"/>
      <c r="J12" s="168"/>
      <c r="K12" s="168"/>
      <c r="N12"/>
      <c r="O12"/>
    </row>
    <row r="13" spans="1:15" ht="15" customHeight="1">
      <c r="A13" s="18" t="s">
        <v>15</v>
      </c>
      <c r="B13" s="19">
        <f t="shared" si="0"/>
        <v>1553</v>
      </c>
      <c r="C13" s="17">
        <f t="shared" si="1"/>
        <v>9.107436077879427</v>
      </c>
      <c r="D13" s="19">
        <v>762</v>
      </c>
      <c r="E13" s="17">
        <f t="shared" si="2"/>
        <v>8.89978976874562</v>
      </c>
      <c r="F13" s="19">
        <v>791</v>
      </c>
      <c r="G13" s="17">
        <f t="shared" si="3"/>
        <v>9.316843345111895</v>
      </c>
      <c r="I13" s="168"/>
      <c r="J13" s="168"/>
      <c r="K13" s="168"/>
      <c r="N13"/>
      <c r="O13"/>
    </row>
    <row r="14" spans="1:15" ht="22.5" customHeight="1">
      <c r="A14" s="18" t="s">
        <v>16</v>
      </c>
      <c r="B14" s="19">
        <f t="shared" si="0"/>
        <v>1464</v>
      </c>
      <c r="C14" s="17">
        <f t="shared" si="1"/>
        <v>8.585503166783955</v>
      </c>
      <c r="D14" s="19">
        <v>794</v>
      </c>
      <c r="E14" s="17">
        <f t="shared" si="2"/>
        <v>9.273534220976408</v>
      </c>
      <c r="F14" s="19">
        <v>670</v>
      </c>
      <c r="G14" s="17">
        <f t="shared" si="3"/>
        <v>7.891637220259129</v>
      </c>
      <c r="I14" s="168"/>
      <c r="J14" s="168"/>
      <c r="K14" s="168"/>
      <c r="N14"/>
      <c r="O14"/>
    </row>
    <row r="15" spans="1:15" ht="15" customHeight="1">
      <c r="A15" s="18" t="s">
        <v>17</v>
      </c>
      <c r="B15" s="19">
        <f t="shared" si="0"/>
        <v>1242</v>
      </c>
      <c r="C15" s="17">
        <f t="shared" si="1"/>
        <v>7.283603096410979</v>
      </c>
      <c r="D15" s="19">
        <v>674</v>
      </c>
      <c r="E15" s="17">
        <f t="shared" si="2"/>
        <v>7.871992525110956</v>
      </c>
      <c r="F15" s="19">
        <v>568</v>
      </c>
      <c r="G15" s="17">
        <f t="shared" si="3"/>
        <v>6.6902237926972905</v>
      </c>
      <c r="I15" s="168"/>
      <c r="J15" s="168"/>
      <c r="K15" s="168"/>
      <c r="N15"/>
      <c r="O15"/>
    </row>
    <row r="16" spans="1:15" ht="15" customHeight="1">
      <c r="A16" s="18" t="s">
        <v>18</v>
      </c>
      <c r="B16" s="19">
        <f t="shared" si="0"/>
        <v>1118</v>
      </c>
      <c r="C16" s="17">
        <f t="shared" si="1"/>
        <v>6.556415669716162</v>
      </c>
      <c r="D16" s="19">
        <v>564</v>
      </c>
      <c r="E16" s="17">
        <f t="shared" si="2"/>
        <v>6.587245970567625</v>
      </c>
      <c r="F16" s="19">
        <v>554</v>
      </c>
      <c r="G16" s="17">
        <f t="shared" si="3"/>
        <v>6.52532391048292</v>
      </c>
      <c r="I16" s="168"/>
      <c r="J16" s="168"/>
      <c r="K16" s="168"/>
      <c r="N16"/>
      <c r="O16"/>
    </row>
    <row r="17" spans="1:15" ht="15" customHeight="1">
      <c r="A17" s="18" t="s">
        <v>19</v>
      </c>
      <c r="B17" s="19">
        <f t="shared" si="0"/>
        <v>891</v>
      </c>
      <c r="C17" s="17">
        <f t="shared" si="1"/>
        <v>5.225193525686136</v>
      </c>
      <c r="D17" s="19">
        <v>451</v>
      </c>
      <c r="E17" s="17">
        <f t="shared" si="2"/>
        <v>5.267460873627657</v>
      </c>
      <c r="F17" s="19">
        <v>440</v>
      </c>
      <c r="G17" s="17">
        <f t="shared" si="3"/>
        <v>5.1825677267373385</v>
      </c>
      <c r="I17" s="168"/>
      <c r="J17" s="168"/>
      <c r="K17" s="168"/>
      <c r="N17"/>
      <c r="O17"/>
    </row>
    <row r="18" spans="1:13" s="20" customFormat="1" ht="15" customHeight="1">
      <c r="A18" s="18" t="s">
        <v>20</v>
      </c>
      <c r="B18" s="19">
        <f t="shared" si="0"/>
        <v>1175</v>
      </c>
      <c r="C18" s="17">
        <f t="shared" si="1"/>
        <v>6.890687309406521</v>
      </c>
      <c r="D18" s="19">
        <v>565</v>
      </c>
      <c r="E18" s="17">
        <f t="shared" si="2"/>
        <v>6.598925484699837</v>
      </c>
      <c r="F18" s="19">
        <v>610</v>
      </c>
      <c r="G18" s="17">
        <f t="shared" si="3"/>
        <v>7.1849234393404</v>
      </c>
      <c r="H18"/>
      <c r="I18" s="168"/>
      <c r="J18" s="168"/>
      <c r="K18" s="168"/>
      <c r="L18" s="151"/>
      <c r="M18" s="151"/>
    </row>
    <row r="19" spans="1:15" ht="22.5" customHeight="1">
      <c r="A19" t="s">
        <v>21</v>
      </c>
      <c r="B19" s="19">
        <f t="shared" si="0"/>
        <v>988</v>
      </c>
      <c r="C19" s="17">
        <f t="shared" si="1"/>
        <v>5.794041754632888</v>
      </c>
      <c r="D19" s="19">
        <v>458</v>
      </c>
      <c r="E19" s="17">
        <f t="shared" si="2"/>
        <v>5.349217472553142</v>
      </c>
      <c r="F19" s="19">
        <v>530</v>
      </c>
      <c r="G19" s="17">
        <f t="shared" si="3"/>
        <v>6.24263839811543</v>
      </c>
      <c r="I19" s="168"/>
      <c r="J19" s="168"/>
      <c r="K19" s="168"/>
      <c r="N19"/>
      <c r="O19"/>
    </row>
    <row r="20" spans="1:15" ht="15" customHeight="1">
      <c r="A20" t="s">
        <v>22</v>
      </c>
      <c r="B20" s="19">
        <f t="shared" si="0"/>
        <v>795</v>
      </c>
      <c r="C20" s="17">
        <f t="shared" si="1"/>
        <v>4.662209711470795</v>
      </c>
      <c r="D20" s="19">
        <v>367</v>
      </c>
      <c r="E20" s="17">
        <f t="shared" si="2"/>
        <v>4.286381686521841</v>
      </c>
      <c r="F20" s="19">
        <v>428</v>
      </c>
      <c r="G20" s="17">
        <f t="shared" si="3"/>
        <v>5.041224970553593</v>
      </c>
      <c r="I20" s="168"/>
      <c r="J20" s="168"/>
      <c r="K20" s="168"/>
      <c r="N20"/>
      <c r="O20"/>
    </row>
    <row r="21" spans="1:15" ht="15" customHeight="1">
      <c r="A21" t="s">
        <v>23</v>
      </c>
      <c r="B21" s="19">
        <f t="shared" si="0"/>
        <v>505</v>
      </c>
      <c r="C21" s="17">
        <f t="shared" si="1"/>
        <v>2.961529439361952</v>
      </c>
      <c r="D21" s="19">
        <v>221</v>
      </c>
      <c r="E21" s="17">
        <f t="shared" si="2"/>
        <v>2.581172623218874</v>
      </c>
      <c r="F21" s="19">
        <v>284</v>
      </c>
      <c r="G21" s="17">
        <f t="shared" si="3"/>
        <v>3.3451118963486453</v>
      </c>
      <c r="I21" s="168"/>
      <c r="J21" s="168"/>
      <c r="K21" s="168"/>
      <c r="N21"/>
      <c r="O21"/>
    </row>
    <row r="22" spans="1:15" ht="15" customHeight="1">
      <c r="A22" t="s">
        <v>24</v>
      </c>
      <c r="B22" s="19">
        <f t="shared" si="0"/>
        <v>231</v>
      </c>
      <c r="C22" s="17">
        <f t="shared" si="1"/>
        <v>1.354679802955665</v>
      </c>
      <c r="D22" s="19">
        <v>90</v>
      </c>
      <c r="E22" s="17">
        <f t="shared" si="2"/>
        <v>1.051156271899089</v>
      </c>
      <c r="F22" s="19">
        <v>141</v>
      </c>
      <c r="G22" s="17">
        <f t="shared" si="3"/>
        <v>1.6607773851590106</v>
      </c>
      <c r="I22" s="168"/>
      <c r="J22" s="168"/>
      <c r="K22" s="168"/>
      <c r="N22"/>
      <c r="O22"/>
    </row>
    <row r="23" spans="1:15" ht="15" customHeight="1">
      <c r="A23" s="21" t="s">
        <v>25</v>
      </c>
      <c r="B23" s="22">
        <f t="shared" si="0"/>
        <v>144</v>
      </c>
      <c r="C23" s="23">
        <f t="shared" si="1"/>
        <v>0.844475721323012</v>
      </c>
      <c r="D23" s="22">
        <v>47</v>
      </c>
      <c r="E23" s="23">
        <f t="shared" si="2"/>
        <v>0.5489371642139687</v>
      </c>
      <c r="F23" s="22">
        <v>97</v>
      </c>
      <c r="G23" s="23">
        <f t="shared" si="3"/>
        <v>1.1425206124852767</v>
      </c>
      <c r="I23" s="167"/>
      <c r="J23" s="168"/>
      <c r="K23" s="169"/>
      <c r="N23"/>
      <c r="O23"/>
    </row>
    <row r="24" spans="2:12" ht="30" customHeight="1">
      <c r="B24" s="18"/>
      <c r="C24" s="18"/>
      <c r="D24" s="18"/>
      <c r="E24" s="18"/>
      <c r="J24" s="169"/>
      <c r="K24" s="169"/>
      <c r="L24" s="169"/>
    </row>
    <row r="25" spans="11:14" ht="15" customHeight="1">
      <c r="K25" s="151"/>
      <c r="L25" s="151"/>
      <c r="M25" s="151"/>
      <c r="N25" s="151"/>
    </row>
    <row r="26" spans="11:14" ht="15" customHeight="1">
      <c r="K26" s="151"/>
      <c r="L26" s="151" t="s">
        <v>1</v>
      </c>
      <c r="M26" s="151" t="s">
        <v>2</v>
      </c>
      <c r="N26" s="151"/>
    </row>
    <row r="27" spans="11:14" ht="15" customHeight="1">
      <c r="K27" s="153" t="s">
        <v>7</v>
      </c>
      <c r="L27" s="158">
        <f aca="true" t="shared" si="4" ref="L27:L45">-$D5</f>
        <v>-121</v>
      </c>
      <c r="M27" s="158">
        <f aca="true" t="shared" si="5" ref="M27:M45">$F5</f>
        <v>108</v>
      </c>
      <c r="N27" s="154"/>
    </row>
    <row r="28" spans="11:14" ht="15" customHeight="1">
      <c r="K28" s="153" t="s">
        <v>8</v>
      </c>
      <c r="L28" s="158">
        <f t="shared" si="4"/>
        <v>-160</v>
      </c>
      <c r="M28" s="158">
        <f t="shared" si="5"/>
        <v>172</v>
      </c>
      <c r="N28" s="154"/>
    </row>
    <row r="29" spans="11:14" ht="15" customHeight="1">
      <c r="K29" s="153" t="s">
        <v>9</v>
      </c>
      <c r="L29" s="158">
        <f t="shared" si="4"/>
        <v>-227</v>
      </c>
      <c r="M29" s="158">
        <f t="shared" si="5"/>
        <v>207</v>
      </c>
      <c r="N29" s="154"/>
    </row>
    <row r="30" spans="11:14" ht="15" customHeight="1">
      <c r="K30" s="153" t="s">
        <v>10</v>
      </c>
      <c r="L30" s="158">
        <f t="shared" si="4"/>
        <v>-286</v>
      </c>
      <c r="M30" s="158">
        <f t="shared" si="5"/>
        <v>287</v>
      </c>
      <c r="N30" s="154"/>
    </row>
    <row r="31" spans="11:14" ht="15" customHeight="1">
      <c r="K31" s="153" t="s">
        <v>11</v>
      </c>
      <c r="L31" s="158">
        <f t="shared" si="4"/>
        <v>-438</v>
      </c>
      <c r="M31" s="158">
        <f t="shared" si="5"/>
        <v>398</v>
      </c>
      <c r="N31" s="154"/>
    </row>
    <row r="32" spans="11:14" ht="15" customHeight="1">
      <c r="K32" s="155" t="s">
        <v>12</v>
      </c>
      <c r="L32" s="158">
        <f t="shared" si="4"/>
        <v>-758</v>
      </c>
      <c r="M32" s="158">
        <f t="shared" si="5"/>
        <v>666</v>
      </c>
      <c r="N32" s="154"/>
    </row>
    <row r="33" spans="11:14" ht="15" customHeight="1">
      <c r="K33" s="155" t="s">
        <v>13</v>
      </c>
      <c r="L33" s="158">
        <f t="shared" si="4"/>
        <v>-776</v>
      </c>
      <c r="M33" s="158">
        <f t="shared" si="5"/>
        <v>745</v>
      </c>
      <c r="N33" s="154"/>
    </row>
    <row r="34" spans="11:14" ht="15" customHeight="1">
      <c r="K34" s="155" t="s">
        <v>14</v>
      </c>
      <c r="L34" s="158">
        <f t="shared" si="4"/>
        <v>-803</v>
      </c>
      <c r="M34" s="158">
        <f t="shared" si="5"/>
        <v>794</v>
      </c>
      <c r="N34" s="154"/>
    </row>
    <row r="35" spans="11:14" ht="15" customHeight="1">
      <c r="K35" s="155" t="s">
        <v>15</v>
      </c>
      <c r="L35" s="158">
        <f t="shared" si="4"/>
        <v>-762</v>
      </c>
      <c r="M35" s="158">
        <f t="shared" si="5"/>
        <v>791</v>
      </c>
      <c r="N35" s="154"/>
    </row>
    <row r="36" spans="11:14" ht="15" customHeight="1">
      <c r="K36" s="155" t="s">
        <v>16</v>
      </c>
      <c r="L36" s="158">
        <f t="shared" si="4"/>
        <v>-794</v>
      </c>
      <c r="M36" s="158">
        <f t="shared" si="5"/>
        <v>670</v>
      </c>
      <c r="N36" s="154"/>
    </row>
    <row r="37" spans="11:14" ht="15" customHeight="1">
      <c r="K37" s="155" t="s">
        <v>17</v>
      </c>
      <c r="L37" s="158">
        <f t="shared" si="4"/>
        <v>-674</v>
      </c>
      <c r="M37" s="158">
        <f t="shared" si="5"/>
        <v>568</v>
      </c>
      <c r="N37" s="154"/>
    </row>
    <row r="38" spans="11:14" ht="15" customHeight="1">
      <c r="K38" s="155" t="s">
        <v>18</v>
      </c>
      <c r="L38" s="158">
        <f t="shared" si="4"/>
        <v>-564</v>
      </c>
      <c r="M38" s="158">
        <f t="shared" si="5"/>
        <v>554</v>
      </c>
      <c r="N38" s="154"/>
    </row>
    <row r="39" spans="11:14" ht="15" customHeight="1">
      <c r="K39" s="155" t="s">
        <v>19</v>
      </c>
      <c r="L39" s="158">
        <f t="shared" si="4"/>
        <v>-451</v>
      </c>
      <c r="M39" s="158">
        <f t="shared" si="5"/>
        <v>440</v>
      </c>
      <c r="N39" s="154"/>
    </row>
    <row r="40" spans="11:14" ht="15" customHeight="1">
      <c r="K40" s="155" t="s">
        <v>20</v>
      </c>
      <c r="L40" s="158">
        <f t="shared" si="4"/>
        <v>-565</v>
      </c>
      <c r="M40" s="158">
        <f t="shared" si="5"/>
        <v>610</v>
      </c>
      <c r="N40" s="154"/>
    </row>
    <row r="41" spans="11:14" ht="15" customHeight="1">
      <c r="K41" s="151" t="s">
        <v>21</v>
      </c>
      <c r="L41" s="158">
        <f t="shared" si="4"/>
        <v>-458</v>
      </c>
      <c r="M41" s="158">
        <f t="shared" si="5"/>
        <v>530</v>
      </c>
      <c r="N41" s="154"/>
    </row>
    <row r="42" spans="11:14" ht="15" customHeight="1">
      <c r="K42" s="151" t="s">
        <v>22</v>
      </c>
      <c r="L42" s="158">
        <f t="shared" si="4"/>
        <v>-367</v>
      </c>
      <c r="M42" s="158">
        <f t="shared" si="5"/>
        <v>428</v>
      </c>
      <c r="N42" s="154"/>
    </row>
    <row r="43" spans="11:14" ht="15" customHeight="1">
      <c r="K43" s="151" t="s">
        <v>23</v>
      </c>
      <c r="L43" s="158">
        <f t="shared" si="4"/>
        <v>-221</v>
      </c>
      <c r="M43" s="158">
        <f t="shared" si="5"/>
        <v>284</v>
      </c>
      <c r="N43" s="154"/>
    </row>
    <row r="44" spans="11:14" ht="11.25">
      <c r="K44" s="155" t="s">
        <v>24</v>
      </c>
      <c r="L44" s="158">
        <f t="shared" si="4"/>
        <v>-90</v>
      </c>
      <c r="M44" s="158">
        <f t="shared" si="5"/>
        <v>141</v>
      </c>
      <c r="N44" s="154"/>
    </row>
    <row r="45" spans="11:14" ht="11.25">
      <c r="K45" s="156" t="s">
        <v>25</v>
      </c>
      <c r="L45" s="158">
        <f t="shared" si="4"/>
        <v>-47</v>
      </c>
      <c r="M45" s="158">
        <f t="shared" si="5"/>
        <v>97</v>
      </c>
      <c r="N45" s="151"/>
    </row>
    <row r="46" spans="11:14" ht="11.25">
      <c r="K46" s="151"/>
      <c r="L46" s="151"/>
      <c r="M46" s="151"/>
      <c r="N46" s="151"/>
    </row>
    <row r="47" spans="11:14" ht="11.25">
      <c r="K47" s="151"/>
      <c r="L47" s="151"/>
      <c r="M47" s="151"/>
      <c r="N47" s="151"/>
    </row>
    <row r="48" spans="11:14" ht="11.25">
      <c r="K48" s="151"/>
      <c r="L48" s="151"/>
      <c r="M48" s="151"/>
      <c r="N48" s="151"/>
    </row>
    <row r="49" spans="11:14" ht="11.25">
      <c r="K49" s="151"/>
      <c r="L49" s="151"/>
      <c r="M49" s="151"/>
      <c r="N49" s="151"/>
    </row>
    <row r="50" spans="11:14" ht="11.25">
      <c r="K50" s="151"/>
      <c r="L50" s="151"/>
      <c r="M50" s="151"/>
      <c r="N50" s="151"/>
    </row>
  </sheetData>
  <mergeCells count="4">
    <mergeCell ref="F2:G2"/>
    <mergeCell ref="A1:G1"/>
    <mergeCell ref="B2:C2"/>
    <mergeCell ref="D2:E2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&amp;L&amp;"Times New Roman,Normal"&amp;7Residentes en Aragon nacidos fuera de la Comunidad Autónoma. Padrón 2004.&amp;R&amp;9&amp;P+8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8.66015625" style="0" customWidth="1"/>
    <col min="2" max="7" width="12.83203125" style="0" customWidth="1"/>
    <col min="8" max="9" width="10.83203125" style="0" customWidth="1"/>
    <col min="10" max="10" width="10.83203125" style="150" customWidth="1"/>
    <col min="11" max="11" width="8.83203125" style="150" bestFit="1" customWidth="1"/>
    <col min="12" max="12" width="7.66015625" style="150" bestFit="1" customWidth="1"/>
    <col min="13" max="13" width="6.83203125" style="150" bestFit="1" customWidth="1"/>
    <col min="14" max="15" width="12" style="150" customWidth="1"/>
  </cols>
  <sheetData>
    <row r="1" spans="1:15" s="2" customFormat="1" ht="39.75" customHeight="1">
      <c r="A1" s="233" t="s">
        <v>151</v>
      </c>
      <c r="B1" s="234"/>
      <c r="C1" s="234"/>
      <c r="D1" s="234"/>
      <c r="E1" s="234"/>
      <c r="F1" s="234"/>
      <c r="G1" s="234"/>
      <c r="J1" s="148"/>
      <c r="K1" s="148"/>
      <c r="L1" s="148"/>
      <c r="M1" s="148"/>
      <c r="N1" s="148"/>
      <c r="O1" s="148"/>
    </row>
    <row r="2" spans="1:15" s="6" customFormat="1" ht="36" customHeight="1">
      <c r="A2" s="230" t="s">
        <v>173</v>
      </c>
      <c r="B2" s="232" t="s">
        <v>0</v>
      </c>
      <c r="C2" s="232"/>
      <c r="D2" s="232" t="s">
        <v>1</v>
      </c>
      <c r="E2" s="232"/>
      <c r="F2" s="232" t="s">
        <v>2</v>
      </c>
      <c r="G2" s="232" t="s">
        <v>3</v>
      </c>
      <c r="H2" s="5"/>
      <c r="I2" s="5"/>
      <c r="J2" s="146"/>
      <c r="K2" s="146"/>
      <c r="L2" s="146"/>
      <c r="M2" s="146"/>
      <c r="N2" s="146"/>
      <c r="O2" s="146"/>
    </row>
    <row r="3" spans="1:15" s="11" customFormat="1" ht="19.5" customHeight="1">
      <c r="A3" s="7"/>
      <c r="B3" s="8" t="s">
        <v>4</v>
      </c>
      <c r="C3" s="9" t="s">
        <v>5</v>
      </c>
      <c r="D3" s="8" t="s">
        <v>4</v>
      </c>
      <c r="E3" s="9" t="s">
        <v>5</v>
      </c>
      <c r="F3" s="8" t="s">
        <v>4</v>
      </c>
      <c r="G3" s="9" t="s">
        <v>5</v>
      </c>
      <c r="H3" s="10"/>
      <c r="I3" s="170"/>
      <c r="J3" s="170"/>
      <c r="K3" s="170"/>
      <c r="L3" s="161"/>
      <c r="M3" s="147"/>
      <c r="N3" s="147"/>
      <c r="O3" s="147"/>
    </row>
    <row r="4" spans="1:15" s="14" customFormat="1" ht="15" customHeight="1">
      <c r="A4" s="12" t="s">
        <v>6</v>
      </c>
      <c r="B4" s="13">
        <f aca="true" t="shared" si="0" ref="B4:B23">D4+F4</f>
        <v>140901</v>
      </c>
      <c r="C4" s="13">
        <f aca="true" t="shared" si="1" ref="C4:C23">B4/$B$4*100</f>
        <v>100</v>
      </c>
      <c r="D4" s="13">
        <f>SUM(D5:D23)</f>
        <v>66627</v>
      </c>
      <c r="E4" s="13">
        <f aca="true" t="shared" si="2" ref="E4:E23">D4/$D$4*100</f>
        <v>100</v>
      </c>
      <c r="F4" s="13">
        <f>SUM(F5:F23)</f>
        <v>74274</v>
      </c>
      <c r="G4" s="13">
        <f aca="true" t="shared" si="3" ref="G4:G23">F4/$F$4*100</f>
        <v>100</v>
      </c>
      <c r="H4"/>
      <c r="I4" s="171"/>
      <c r="J4" s="171"/>
      <c r="K4" s="171"/>
      <c r="L4" s="170"/>
      <c r="M4" s="157"/>
      <c r="N4" s="157"/>
      <c r="O4" s="149"/>
    </row>
    <row r="5" spans="1:12" ht="15" customHeight="1">
      <c r="A5" s="15" t="s">
        <v>7</v>
      </c>
      <c r="B5" s="16">
        <f t="shared" si="0"/>
        <v>867</v>
      </c>
      <c r="C5" s="17">
        <f t="shared" si="1"/>
        <v>0.615325654182724</v>
      </c>
      <c r="D5" s="16">
        <v>480</v>
      </c>
      <c r="E5" s="17">
        <f t="shared" si="2"/>
        <v>0.7204286550497546</v>
      </c>
      <c r="F5" s="16">
        <v>387</v>
      </c>
      <c r="G5" s="17">
        <f t="shared" si="3"/>
        <v>0.5210437030454803</v>
      </c>
      <c r="I5" s="171"/>
      <c r="J5" s="171"/>
      <c r="K5" s="171"/>
      <c r="L5" s="171"/>
    </row>
    <row r="6" spans="1:12" ht="15" customHeight="1">
      <c r="A6" s="15" t="s">
        <v>8</v>
      </c>
      <c r="B6" s="16">
        <f t="shared" si="0"/>
        <v>1617</v>
      </c>
      <c r="C6" s="17">
        <f t="shared" si="1"/>
        <v>1.1476142823684714</v>
      </c>
      <c r="D6" s="16">
        <v>826</v>
      </c>
      <c r="E6" s="17">
        <f t="shared" si="2"/>
        <v>1.2397376438981194</v>
      </c>
      <c r="F6" s="16">
        <v>791</v>
      </c>
      <c r="G6" s="17">
        <f t="shared" si="3"/>
        <v>1.0649756307725449</v>
      </c>
      <c r="I6" s="171"/>
      <c r="J6" s="171"/>
      <c r="K6" s="171"/>
      <c r="L6" s="171"/>
    </row>
    <row r="7" spans="1:12" ht="15" customHeight="1">
      <c r="A7" s="15" t="s">
        <v>9</v>
      </c>
      <c r="B7" s="16">
        <f t="shared" si="0"/>
        <v>2314</v>
      </c>
      <c r="C7" s="17">
        <f t="shared" si="1"/>
        <v>1.6422878474957596</v>
      </c>
      <c r="D7" s="16">
        <v>1176</v>
      </c>
      <c r="E7" s="17">
        <f t="shared" si="2"/>
        <v>1.765050204871899</v>
      </c>
      <c r="F7" s="16">
        <v>1138</v>
      </c>
      <c r="G7" s="17">
        <f t="shared" si="3"/>
        <v>1.5321646875084147</v>
      </c>
      <c r="I7" s="171"/>
      <c r="J7" s="171"/>
      <c r="K7" s="171"/>
      <c r="L7" s="171"/>
    </row>
    <row r="8" spans="1:12" ht="15" customHeight="1">
      <c r="A8" s="15" t="s">
        <v>10</v>
      </c>
      <c r="B8" s="16">
        <f t="shared" si="0"/>
        <v>3243</v>
      </c>
      <c r="C8" s="17">
        <f t="shared" si="1"/>
        <v>2.3016160282751716</v>
      </c>
      <c r="D8" s="16">
        <v>1731</v>
      </c>
      <c r="E8" s="17">
        <f t="shared" si="2"/>
        <v>2.5980458372731774</v>
      </c>
      <c r="F8" s="16">
        <v>1512</v>
      </c>
      <c r="G8" s="17">
        <f t="shared" si="3"/>
        <v>2.0357056305032715</v>
      </c>
      <c r="I8" s="171"/>
      <c r="J8" s="171"/>
      <c r="K8" s="171"/>
      <c r="L8" s="171"/>
    </row>
    <row r="9" spans="1:12" ht="22.5" customHeight="1">
      <c r="A9" s="18" t="s">
        <v>11</v>
      </c>
      <c r="B9" s="19">
        <f t="shared" si="0"/>
        <v>4989</v>
      </c>
      <c r="C9" s="17">
        <f t="shared" si="1"/>
        <v>3.540783954691592</v>
      </c>
      <c r="D9" s="19">
        <v>2484</v>
      </c>
      <c r="E9" s="17">
        <f t="shared" si="2"/>
        <v>3.7282182898824803</v>
      </c>
      <c r="F9" s="19">
        <v>2505</v>
      </c>
      <c r="G9" s="17">
        <f t="shared" si="3"/>
        <v>3.372647225139349</v>
      </c>
      <c r="I9" s="171"/>
      <c r="J9" s="171"/>
      <c r="K9" s="171"/>
      <c r="L9" s="171"/>
    </row>
    <row r="10" spans="1:12" ht="15" customHeight="1">
      <c r="A10" s="18" t="s">
        <v>12</v>
      </c>
      <c r="B10" s="19">
        <f t="shared" si="0"/>
        <v>8070</v>
      </c>
      <c r="C10" s="17">
        <f t="shared" si="1"/>
        <v>5.727425639278643</v>
      </c>
      <c r="D10" s="19">
        <v>4089</v>
      </c>
      <c r="E10" s="17">
        <f t="shared" si="2"/>
        <v>6.137151605205097</v>
      </c>
      <c r="F10" s="19">
        <v>3981</v>
      </c>
      <c r="G10" s="17">
        <f t="shared" si="3"/>
        <v>5.359883673963972</v>
      </c>
      <c r="I10" s="171"/>
      <c r="J10" s="171"/>
      <c r="K10" s="171"/>
      <c r="L10" s="171"/>
    </row>
    <row r="11" spans="1:12" ht="15" customHeight="1">
      <c r="A11" s="18" t="s">
        <v>13</v>
      </c>
      <c r="B11" s="19">
        <f t="shared" si="0"/>
        <v>9951</v>
      </c>
      <c r="C11" s="17">
        <f t="shared" si="1"/>
        <v>7.062405518768497</v>
      </c>
      <c r="D11" s="19">
        <v>5066</v>
      </c>
      <c r="E11" s="17">
        <f t="shared" si="2"/>
        <v>7.603524096837619</v>
      </c>
      <c r="F11" s="19">
        <v>4885</v>
      </c>
      <c r="G11" s="17">
        <f t="shared" si="3"/>
        <v>6.576998680561165</v>
      </c>
      <c r="I11" s="171"/>
      <c r="J11" s="171"/>
      <c r="K11" s="171"/>
      <c r="L11" s="171"/>
    </row>
    <row r="12" spans="1:12" ht="15" customHeight="1">
      <c r="A12" s="18" t="s">
        <v>14</v>
      </c>
      <c r="B12" s="19">
        <f t="shared" si="0"/>
        <v>11392</v>
      </c>
      <c r="C12" s="17">
        <f t="shared" si="1"/>
        <v>8.085109403056046</v>
      </c>
      <c r="D12" s="19">
        <v>5697</v>
      </c>
      <c r="E12" s="17">
        <f t="shared" si="2"/>
        <v>8.550587599621776</v>
      </c>
      <c r="F12" s="19">
        <v>5695</v>
      </c>
      <c r="G12" s="17">
        <f t="shared" si="3"/>
        <v>7.6675552683307755</v>
      </c>
      <c r="I12" s="171"/>
      <c r="J12" s="171"/>
      <c r="K12" s="171"/>
      <c r="L12" s="171"/>
    </row>
    <row r="13" spans="1:12" ht="15" customHeight="1">
      <c r="A13" s="18" t="s">
        <v>15</v>
      </c>
      <c r="B13" s="19">
        <f t="shared" si="0"/>
        <v>12425</v>
      </c>
      <c r="C13" s="17">
        <f t="shared" si="1"/>
        <v>8.818248273610548</v>
      </c>
      <c r="D13" s="19">
        <v>6210</v>
      </c>
      <c r="E13" s="17">
        <f t="shared" si="2"/>
        <v>9.3205457247062</v>
      </c>
      <c r="F13" s="19">
        <v>6215</v>
      </c>
      <c r="G13" s="17">
        <f t="shared" si="3"/>
        <v>8.367665670355711</v>
      </c>
      <c r="I13" s="171"/>
      <c r="J13" s="171"/>
      <c r="K13" s="171"/>
      <c r="L13" s="171"/>
    </row>
    <row r="14" spans="1:12" ht="22.5" customHeight="1">
      <c r="A14" s="18" t="s">
        <v>16</v>
      </c>
      <c r="B14" s="19">
        <f t="shared" si="0"/>
        <v>12885</v>
      </c>
      <c r="C14" s="17">
        <f t="shared" si="1"/>
        <v>9.144718632231141</v>
      </c>
      <c r="D14" s="19">
        <v>6324</v>
      </c>
      <c r="E14" s="17">
        <f t="shared" si="2"/>
        <v>9.491647530280517</v>
      </c>
      <c r="F14" s="19">
        <v>6561</v>
      </c>
      <c r="G14" s="17">
        <f t="shared" si="3"/>
        <v>8.83350836093384</v>
      </c>
      <c r="I14" s="171"/>
      <c r="J14" s="171"/>
      <c r="K14" s="171"/>
      <c r="L14" s="171"/>
    </row>
    <row r="15" spans="1:12" ht="15" customHeight="1">
      <c r="A15" s="18" t="s">
        <v>17</v>
      </c>
      <c r="B15" s="19">
        <f t="shared" si="0"/>
        <v>12435</v>
      </c>
      <c r="C15" s="17">
        <f t="shared" si="1"/>
        <v>8.825345455319693</v>
      </c>
      <c r="D15" s="19">
        <v>6011</v>
      </c>
      <c r="E15" s="17">
        <f t="shared" si="2"/>
        <v>9.021868011466823</v>
      </c>
      <c r="F15" s="19">
        <v>6424</v>
      </c>
      <c r="G15" s="17">
        <f t="shared" si="3"/>
        <v>8.649056197323423</v>
      </c>
      <c r="I15" s="171"/>
      <c r="J15" s="171"/>
      <c r="K15" s="171"/>
      <c r="L15" s="171"/>
    </row>
    <row r="16" spans="1:12" ht="15" customHeight="1">
      <c r="A16" s="18" t="s">
        <v>18</v>
      </c>
      <c r="B16" s="19">
        <f t="shared" si="0"/>
        <v>12718</v>
      </c>
      <c r="C16" s="17">
        <f t="shared" si="1"/>
        <v>9.026195697688449</v>
      </c>
      <c r="D16" s="19">
        <v>6055</v>
      </c>
      <c r="E16" s="17">
        <f t="shared" si="2"/>
        <v>9.087907304846384</v>
      </c>
      <c r="F16" s="19">
        <v>6663</v>
      </c>
      <c r="G16" s="17">
        <f t="shared" si="3"/>
        <v>8.970837709023346</v>
      </c>
      <c r="I16" s="171"/>
      <c r="J16" s="171"/>
      <c r="K16" s="171"/>
      <c r="L16" s="171"/>
    </row>
    <row r="17" spans="1:12" ht="15" customHeight="1">
      <c r="A17" s="18" t="s">
        <v>19</v>
      </c>
      <c r="B17" s="19">
        <f t="shared" si="0"/>
        <v>10402</v>
      </c>
      <c r="C17" s="17">
        <f t="shared" si="1"/>
        <v>7.38248841385086</v>
      </c>
      <c r="D17" s="19">
        <v>5140</v>
      </c>
      <c r="E17" s="17">
        <f t="shared" si="2"/>
        <v>7.7145901811577895</v>
      </c>
      <c r="F17" s="19">
        <v>5262</v>
      </c>
      <c r="G17" s="17">
        <f t="shared" si="3"/>
        <v>7.084578722029243</v>
      </c>
      <c r="I17" s="171"/>
      <c r="J17" s="171"/>
      <c r="K17" s="171"/>
      <c r="L17" s="171"/>
    </row>
    <row r="18" spans="1:15" s="20" customFormat="1" ht="15" customHeight="1">
      <c r="A18" s="18" t="s">
        <v>20</v>
      </c>
      <c r="B18" s="19">
        <f t="shared" si="0"/>
        <v>10116</v>
      </c>
      <c r="C18" s="17">
        <f t="shared" si="1"/>
        <v>7.179509016969361</v>
      </c>
      <c r="D18" s="19">
        <v>4640</v>
      </c>
      <c r="E18" s="17">
        <f t="shared" si="2"/>
        <v>6.964143665480961</v>
      </c>
      <c r="F18" s="19">
        <v>5476</v>
      </c>
      <c r="G18" s="17">
        <f t="shared" si="3"/>
        <v>7.372701079785658</v>
      </c>
      <c r="H18"/>
      <c r="I18" s="171"/>
      <c r="J18" s="171"/>
      <c r="K18" s="171"/>
      <c r="L18" s="171"/>
      <c r="M18" s="151"/>
      <c r="N18" s="151"/>
      <c r="O18" s="151"/>
    </row>
    <row r="19" spans="1:12" ht="22.5" customHeight="1">
      <c r="A19" t="s">
        <v>21</v>
      </c>
      <c r="B19" s="19">
        <f t="shared" si="0"/>
        <v>9690</v>
      </c>
      <c r="C19" s="17">
        <f t="shared" si="1"/>
        <v>6.877169076159857</v>
      </c>
      <c r="D19" s="19">
        <v>4230</v>
      </c>
      <c r="E19" s="17">
        <f t="shared" si="2"/>
        <v>6.348777522625962</v>
      </c>
      <c r="F19" s="19">
        <v>5460</v>
      </c>
      <c r="G19" s="17">
        <f t="shared" si="3"/>
        <v>7.351159221261814</v>
      </c>
      <c r="I19" s="171"/>
      <c r="J19" s="171"/>
      <c r="K19" s="171"/>
      <c r="L19" s="171"/>
    </row>
    <row r="20" spans="1:12" ht="15" customHeight="1">
      <c r="A20" t="s">
        <v>22</v>
      </c>
      <c r="B20" s="19">
        <f t="shared" si="0"/>
        <v>7741</v>
      </c>
      <c r="C20" s="17">
        <f t="shared" si="1"/>
        <v>5.493928361047828</v>
      </c>
      <c r="D20" s="19">
        <v>3106</v>
      </c>
      <c r="E20" s="17">
        <f t="shared" si="2"/>
        <v>4.661773755384454</v>
      </c>
      <c r="F20" s="19">
        <v>4635</v>
      </c>
      <c r="G20" s="17">
        <f t="shared" si="3"/>
        <v>6.240407141126101</v>
      </c>
      <c r="I20" s="171"/>
      <c r="J20" s="171"/>
      <c r="K20" s="171"/>
      <c r="L20" s="171"/>
    </row>
    <row r="21" spans="1:12" ht="15" customHeight="1">
      <c r="A21" t="s">
        <v>23</v>
      </c>
      <c r="B21" s="19">
        <f t="shared" si="0"/>
        <v>5656</v>
      </c>
      <c r="C21" s="17">
        <f t="shared" si="1"/>
        <v>4.0141659746914495</v>
      </c>
      <c r="D21" s="19">
        <v>2038</v>
      </c>
      <c r="E21" s="17">
        <f t="shared" si="2"/>
        <v>3.05881999789875</v>
      </c>
      <c r="F21" s="19">
        <v>3618</v>
      </c>
      <c r="G21" s="17">
        <f t="shared" si="3"/>
        <v>4.871152758704257</v>
      </c>
      <c r="I21" s="171"/>
      <c r="J21" s="171"/>
      <c r="K21" s="171"/>
      <c r="L21" s="171"/>
    </row>
    <row r="22" spans="1:12" ht="15" customHeight="1">
      <c r="A22" t="s">
        <v>24</v>
      </c>
      <c r="B22" s="19">
        <f t="shared" si="0"/>
        <v>2966</v>
      </c>
      <c r="C22" s="17">
        <f t="shared" si="1"/>
        <v>2.1050240949319026</v>
      </c>
      <c r="D22" s="19">
        <v>922</v>
      </c>
      <c r="E22" s="17">
        <f t="shared" si="2"/>
        <v>1.3838233749080704</v>
      </c>
      <c r="F22" s="19">
        <v>2044</v>
      </c>
      <c r="G22" s="17">
        <f t="shared" si="3"/>
        <v>2.7519724264210894</v>
      </c>
      <c r="I22" s="171"/>
      <c r="J22" s="171"/>
      <c r="K22" s="171"/>
      <c r="L22" s="171"/>
    </row>
    <row r="23" spans="1:12" ht="15" customHeight="1">
      <c r="A23" s="21" t="s">
        <v>25</v>
      </c>
      <c r="B23" s="22">
        <f t="shared" si="0"/>
        <v>1424</v>
      </c>
      <c r="C23" s="23">
        <f t="shared" si="1"/>
        <v>1.0106386753820058</v>
      </c>
      <c r="D23" s="22">
        <v>402</v>
      </c>
      <c r="E23" s="23">
        <f t="shared" si="2"/>
        <v>0.6033589986041695</v>
      </c>
      <c r="F23" s="22">
        <v>1022</v>
      </c>
      <c r="G23" s="23">
        <f t="shared" si="3"/>
        <v>1.3759862132105447</v>
      </c>
      <c r="I23" s="171"/>
      <c r="J23" s="171"/>
      <c r="K23" s="171"/>
      <c r="L23" s="171"/>
    </row>
    <row r="24" spans="2:12" ht="30" customHeight="1">
      <c r="B24" s="18"/>
      <c r="C24" s="18"/>
      <c r="D24" s="18"/>
      <c r="E24" s="18"/>
      <c r="J24" s="171"/>
      <c r="K24" s="171"/>
      <c r="L24" s="171"/>
    </row>
    <row r="25" spans="11:13" ht="15" customHeight="1">
      <c r="K25" s="151"/>
      <c r="L25" s="151" t="s">
        <v>1</v>
      </c>
      <c r="M25" s="151" t="s">
        <v>2</v>
      </c>
    </row>
    <row r="26" spans="11:14" ht="15" customHeight="1">
      <c r="K26" s="153" t="s">
        <v>7</v>
      </c>
      <c r="L26" s="158">
        <f aca="true" t="shared" si="4" ref="L26:L44">-$D5</f>
        <v>-480</v>
      </c>
      <c r="M26" s="158">
        <f aca="true" t="shared" si="5" ref="M26:M44">$F5</f>
        <v>387</v>
      </c>
      <c r="N26" s="152"/>
    </row>
    <row r="27" spans="11:14" ht="15" customHeight="1">
      <c r="K27" s="153" t="s">
        <v>8</v>
      </c>
      <c r="L27" s="158">
        <f t="shared" si="4"/>
        <v>-826</v>
      </c>
      <c r="M27" s="158">
        <f t="shared" si="5"/>
        <v>791</v>
      </c>
      <c r="N27" s="152"/>
    </row>
    <row r="28" spans="11:14" ht="15" customHeight="1">
      <c r="K28" s="153" t="s">
        <v>9</v>
      </c>
      <c r="L28" s="158">
        <f t="shared" si="4"/>
        <v>-1176</v>
      </c>
      <c r="M28" s="158">
        <f t="shared" si="5"/>
        <v>1138</v>
      </c>
      <c r="N28" s="152"/>
    </row>
    <row r="29" spans="11:14" ht="15" customHeight="1">
      <c r="K29" s="153" t="s">
        <v>10</v>
      </c>
      <c r="L29" s="158">
        <f t="shared" si="4"/>
        <v>-1731</v>
      </c>
      <c r="M29" s="158">
        <f t="shared" si="5"/>
        <v>1512</v>
      </c>
      <c r="N29" s="152"/>
    </row>
    <row r="30" spans="11:14" ht="15" customHeight="1">
      <c r="K30" s="153" t="s">
        <v>11</v>
      </c>
      <c r="L30" s="158">
        <f t="shared" si="4"/>
        <v>-2484</v>
      </c>
      <c r="M30" s="158">
        <f t="shared" si="5"/>
        <v>2505</v>
      </c>
      <c r="N30" s="152"/>
    </row>
    <row r="31" spans="11:14" ht="15" customHeight="1">
      <c r="K31" s="155" t="s">
        <v>12</v>
      </c>
      <c r="L31" s="158">
        <f t="shared" si="4"/>
        <v>-4089</v>
      </c>
      <c r="M31" s="158">
        <f t="shared" si="5"/>
        <v>3981</v>
      </c>
      <c r="N31" s="152"/>
    </row>
    <row r="32" spans="11:14" ht="15" customHeight="1">
      <c r="K32" s="155" t="s">
        <v>13</v>
      </c>
      <c r="L32" s="158">
        <f t="shared" si="4"/>
        <v>-5066</v>
      </c>
      <c r="M32" s="158">
        <f t="shared" si="5"/>
        <v>4885</v>
      </c>
      <c r="N32" s="152"/>
    </row>
    <row r="33" spans="11:14" ht="15" customHeight="1">
      <c r="K33" s="155" t="s">
        <v>14</v>
      </c>
      <c r="L33" s="158">
        <f t="shared" si="4"/>
        <v>-5697</v>
      </c>
      <c r="M33" s="158">
        <f t="shared" si="5"/>
        <v>5695</v>
      </c>
      <c r="N33" s="152"/>
    </row>
    <row r="34" spans="11:14" ht="15" customHeight="1">
      <c r="K34" s="155" t="s">
        <v>15</v>
      </c>
      <c r="L34" s="158">
        <f t="shared" si="4"/>
        <v>-6210</v>
      </c>
      <c r="M34" s="158">
        <f t="shared" si="5"/>
        <v>6215</v>
      </c>
      <c r="N34" s="152"/>
    </row>
    <row r="35" spans="11:14" ht="15" customHeight="1">
      <c r="K35" s="155" t="s">
        <v>16</v>
      </c>
      <c r="L35" s="158">
        <f t="shared" si="4"/>
        <v>-6324</v>
      </c>
      <c r="M35" s="158">
        <f t="shared" si="5"/>
        <v>6561</v>
      </c>
      <c r="N35" s="152"/>
    </row>
    <row r="36" spans="11:14" ht="15" customHeight="1">
      <c r="K36" s="155" t="s">
        <v>17</v>
      </c>
      <c r="L36" s="158">
        <f t="shared" si="4"/>
        <v>-6011</v>
      </c>
      <c r="M36" s="158">
        <f t="shared" si="5"/>
        <v>6424</v>
      </c>
      <c r="N36" s="152"/>
    </row>
    <row r="37" spans="11:14" ht="15" customHeight="1">
      <c r="K37" s="155" t="s">
        <v>18</v>
      </c>
      <c r="L37" s="158">
        <f t="shared" si="4"/>
        <v>-6055</v>
      </c>
      <c r="M37" s="158">
        <f t="shared" si="5"/>
        <v>6663</v>
      </c>
      <c r="N37" s="152"/>
    </row>
    <row r="38" spans="11:14" ht="15" customHeight="1">
      <c r="K38" s="155" t="s">
        <v>19</v>
      </c>
      <c r="L38" s="158">
        <f t="shared" si="4"/>
        <v>-5140</v>
      </c>
      <c r="M38" s="158">
        <f t="shared" si="5"/>
        <v>5262</v>
      </c>
      <c r="N38" s="152"/>
    </row>
    <row r="39" spans="11:14" ht="15" customHeight="1">
      <c r="K39" s="155" t="s">
        <v>20</v>
      </c>
      <c r="L39" s="158">
        <f t="shared" si="4"/>
        <v>-4640</v>
      </c>
      <c r="M39" s="158">
        <f t="shared" si="5"/>
        <v>5476</v>
      </c>
      <c r="N39" s="152"/>
    </row>
    <row r="40" spans="11:14" ht="15" customHeight="1">
      <c r="K40" s="151" t="s">
        <v>21</v>
      </c>
      <c r="L40" s="158">
        <f t="shared" si="4"/>
        <v>-4230</v>
      </c>
      <c r="M40" s="158">
        <f t="shared" si="5"/>
        <v>5460</v>
      </c>
      <c r="N40" s="152"/>
    </row>
    <row r="41" spans="11:14" ht="15" customHeight="1">
      <c r="K41" s="151" t="s">
        <v>22</v>
      </c>
      <c r="L41" s="158">
        <f t="shared" si="4"/>
        <v>-3106</v>
      </c>
      <c r="M41" s="158">
        <f t="shared" si="5"/>
        <v>4635</v>
      </c>
      <c r="N41" s="152"/>
    </row>
    <row r="42" spans="11:14" ht="15" customHeight="1">
      <c r="K42" s="151" t="s">
        <v>23</v>
      </c>
      <c r="L42" s="158">
        <f t="shared" si="4"/>
        <v>-2038</v>
      </c>
      <c r="M42" s="158">
        <f t="shared" si="5"/>
        <v>3618</v>
      </c>
      <c r="N42" s="152"/>
    </row>
    <row r="43" spans="11:14" ht="15" customHeight="1">
      <c r="K43" s="155" t="s">
        <v>24</v>
      </c>
      <c r="L43" s="158">
        <f t="shared" si="4"/>
        <v>-922</v>
      </c>
      <c r="M43" s="158">
        <f t="shared" si="5"/>
        <v>2044</v>
      </c>
      <c r="N43" s="152"/>
    </row>
    <row r="44" spans="11:13" ht="11.25">
      <c r="K44" s="156" t="s">
        <v>25</v>
      </c>
      <c r="L44" s="158">
        <f t="shared" si="4"/>
        <v>-402</v>
      </c>
      <c r="M44" s="158">
        <f t="shared" si="5"/>
        <v>1022</v>
      </c>
    </row>
    <row r="45" spans="11:13" ht="11.25">
      <c r="K45" s="151"/>
      <c r="L45" s="151"/>
      <c r="M45" s="151"/>
    </row>
  </sheetData>
  <mergeCells count="4">
    <mergeCell ref="F2:G2"/>
    <mergeCell ref="A1:G1"/>
    <mergeCell ref="B2:C2"/>
    <mergeCell ref="D2:E2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&amp;L&amp;9&amp;P+8&amp;R&amp;"Times New Roman,Normal"&amp;7Residentes en Aragon nacidos fuera de la Comunidad Autónoma. Padrón 2004.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3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25.33203125" style="0" customWidth="1"/>
    <col min="2" max="7" width="12.83203125" style="0" customWidth="1"/>
    <col min="8" max="8" width="10.83203125" style="0" customWidth="1"/>
  </cols>
  <sheetData>
    <row r="1" spans="1:7" s="2" customFormat="1" ht="39.75" customHeight="1">
      <c r="A1" s="235" t="s">
        <v>150</v>
      </c>
      <c r="B1" s="236"/>
      <c r="C1" s="236"/>
      <c r="D1" s="236"/>
      <c r="E1" s="236"/>
      <c r="F1" s="236"/>
      <c r="G1" s="236"/>
    </row>
    <row r="2" spans="1:8" s="33" customFormat="1" ht="18" customHeight="1">
      <c r="A2" s="231" t="s">
        <v>173</v>
      </c>
      <c r="B2" s="18"/>
      <c r="C2" s="18"/>
      <c r="D2" s="18"/>
      <c r="E2" s="18"/>
      <c r="F2" s="18"/>
      <c r="G2" s="18"/>
      <c r="H2" s="32"/>
    </row>
    <row r="3" spans="1:8" s="6" customFormat="1" ht="36" customHeight="1">
      <c r="A3" s="3"/>
      <c r="B3" s="232" t="s">
        <v>0</v>
      </c>
      <c r="C3" s="232"/>
      <c r="D3" s="232" t="s">
        <v>1</v>
      </c>
      <c r="E3" s="232"/>
      <c r="F3" s="232" t="s">
        <v>2</v>
      </c>
      <c r="G3" s="232" t="s">
        <v>3</v>
      </c>
      <c r="H3" s="5"/>
    </row>
    <row r="4" spans="1:14" s="11" customFormat="1" ht="19.5" customHeight="1">
      <c r="A4" s="7"/>
      <c r="B4" s="8" t="s">
        <v>4</v>
      </c>
      <c r="C4" s="9" t="s">
        <v>5</v>
      </c>
      <c r="D4" s="8" t="s">
        <v>4</v>
      </c>
      <c r="E4" s="9" t="s">
        <v>5</v>
      </c>
      <c r="F4" s="8" t="s">
        <v>4</v>
      </c>
      <c r="G4" s="9" t="s">
        <v>5</v>
      </c>
      <c r="H4" s="10"/>
      <c r="I4" s="174"/>
      <c r="J4" s="174"/>
      <c r="K4" s="174"/>
      <c r="M4" s="172"/>
      <c r="N4" s="172"/>
    </row>
    <row r="5" spans="1:11" s="14" customFormat="1" ht="15" customHeight="1">
      <c r="A5" s="12" t="s">
        <v>6</v>
      </c>
      <c r="B5" s="34">
        <f aca="true" t="shared" si="0" ref="B5:B23">D5+F5</f>
        <v>191776</v>
      </c>
      <c r="C5" s="35">
        <f aca="true" t="shared" si="1" ref="C5:C23">B5/$B$5*100</f>
        <v>100</v>
      </c>
      <c r="D5" s="34">
        <f>SUM(D6:D23)</f>
        <v>92117</v>
      </c>
      <c r="E5" s="35">
        <f aca="true" t="shared" si="2" ref="E5:E23">D5/$D$5*100</f>
        <v>100</v>
      </c>
      <c r="F5" s="34">
        <f>SUM(F6:F23)</f>
        <v>99659</v>
      </c>
      <c r="G5" s="35">
        <f aca="true" t="shared" si="3" ref="G5:G23">F5/$F$5*100</f>
        <v>100</v>
      </c>
      <c r="I5" s="172"/>
      <c r="J5" s="172"/>
      <c r="K5" s="172"/>
    </row>
    <row r="6" spans="1:11" ht="15" customHeight="1">
      <c r="A6" s="15" t="s">
        <v>26</v>
      </c>
      <c r="B6" s="36">
        <f t="shared" si="0"/>
        <v>27212</v>
      </c>
      <c r="C6" s="37">
        <f t="shared" si="1"/>
        <v>14.189471049557817</v>
      </c>
      <c r="D6" s="24">
        <v>13514</v>
      </c>
      <c r="E6" s="37">
        <f t="shared" si="2"/>
        <v>14.670473419672808</v>
      </c>
      <c r="F6" s="24">
        <v>13698</v>
      </c>
      <c r="G6" s="17">
        <f t="shared" si="3"/>
        <v>13.744870006722925</v>
      </c>
      <c r="I6" s="175"/>
      <c r="J6" s="173"/>
      <c r="K6" s="173"/>
    </row>
    <row r="7" spans="1:11" ht="15" customHeight="1">
      <c r="A7" s="38" t="s">
        <v>129</v>
      </c>
      <c r="B7" s="36">
        <f t="shared" si="0"/>
        <v>2626</v>
      </c>
      <c r="C7" s="37">
        <f t="shared" si="1"/>
        <v>1.3693058568329717</v>
      </c>
      <c r="D7" s="24">
        <v>1316</v>
      </c>
      <c r="E7" s="37">
        <f t="shared" si="2"/>
        <v>1.4286179532550993</v>
      </c>
      <c r="F7" s="24">
        <v>1310</v>
      </c>
      <c r="G7" s="17">
        <f t="shared" si="3"/>
        <v>1.3144823849326204</v>
      </c>
      <c r="I7" s="175"/>
      <c r="J7" s="173"/>
      <c r="K7" s="173"/>
    </row>
    <row r="8" spans="1:11" ht="15" customHeight="1">
      <c r="A8" s="38" t="s">
        <v>130</v>
      </c>
      <c r="B8" s="36">
        <f t="shared" si="0"/>
        <v>894</v>
      </c>
      <c r="C8" s="37">
        <f t="shared" si="1"/>
        <v>0.46616886367428667</v>
      </c>
      <c r="D8" s="24">
        <v>438</v>
      </c>
      <c r="E8" s="37">
        <f t="shared" si="2"/>
        <v>0.47548226711681885</v>
      </c>
      <c r="F8" s="24">
        <v>456</v>
      </c>
      <c r="G8" s="17">
        <f t="shared" si="3"/>
        <v>0.45756028055669834</v>
      </c>
      <c r="I8" s="175"/>
      <c r="J8" s="173"/>
      <c r="K8" s="173"/>
    </row>
    <row r="9" spans="1:11" ht="15" customHeight="1">
      <c r="A9" s="15" t="s">
        <v>27</v>
      </c>
      <c r="B9" s="36">
        <f t="shared" si="0"/>
        <v>1156</v>
      </c>
      <c r="C9" s="37">
        <f t="shared" si="1"/>
        <v>0.6027865843484065</v>
      </c>
      <c r="D9" s="24">
        <v>541</v>
      </c>
      <c r="E9" s="37">
        <f t="shared" si="2"/>
        <v>0.5872965902059337</v>
      </c>
      <c r="F9" s="24">
        <v>615</v>
      </c>
      <c r="G9" s="17">
        <f t="shared" si="3"/>
        <v>0.6171043257508103</v>
      </c>
      <c r="I9" s="175"/>
      <c r="J9" s="173"/>
      <c r="K9" s="173"/>
    </row>
    <row r="10" spans="1:11" ht="15" customHeight="1">
      <c r="A10" s="15" t="s">
        <v>28</v>
      </c>
      <c r="B10" s="36">
        <f t="shared" si="0"/>
        <v>2036</v>
      </c>
      <c r="C10" s="37">
        <f t="shared" si="1"/>
        <v>1.061655264475221</v>
      </c>
      <c r="D10" s="24">
        <v>935</v>
      </c>
      <c r="E10" s="37">
        <f t="shared" si="2"/>
        <v>1.0150135154206064</v>
      </c>
      <c r="F10" s="24">
        <v>1101</v>
      </c>
      <c r="G10" s="17">
        <f t="shared" si="3"/>
        <v>1.1047672563441335</v>
      </c>
      <c r="I10" s="175"/>
      <c r="J10" s="173"/>
      <c r="K10" s="173"/>
    </row>
    <row r="11" spans="1:11" ht="22.5" customHeight="1">
      <c r="A11" s="18" t="s">
        <v>29</v>
      </c>
      <c r="B11" s="39">
        <f t="shared" si="0"/>
        <v>37844</v>
      </c>
      <c r="C11" s="40">
        <f t="shared" si="1"/>
        <v>19.733439012180877</v>
      </c>
      <c r="D11" s="24">
        <v>17768</v>
      </c>
      <c r="E11" s="40">
        <f t="shared" si="2"/>
        <v>19.288513520848486</v>
      </c>
      <c r="F11" s="24">
        <v>20076</v>
      </c>
      <c r="G11" s="17">
        <f t="shared" si="3"/>
        <v>20.144693404509376</v>
      </c>
      <c r="I11" s="175"/>
      <c r="J11" s="173"/>
      <c r="K11" s="173"/>
    </row>
    <row r="12" spans="1:11" ht="15" customHeight="1">
      <c r="A12" s="15" t="s">
        <v>30</v>
      </c>
      <c r="B12" s="36">
        <f t="shared" si="0"/>
        <v>16887</v>
      </c>
      <c r="C12" s="37">
        <f t="shared" si="1"/>
        <v>8.805585683297181</v>
      </c>
      <c r="D12" s="24">
        <v>8147</v>
      </c>
      <c r="E12" s="37">
        <f t="shared" si="2"/>
        <v>8.844187283563294</v>
      </c>
      <c r="F12" s="24">
        <v>8740</v>
      </c>
      <c r="G12" s="17">
        <f t="shared" si="3"/>
        <v>8.76990537733672</v>
      </c>
      <c r="I12" s="175"/>
      <c r="J12" s="173"/>
      <c r="K12" s="173"/>
    </row>
    <row r="13" spans="1:11" ht="15" customHeight="1">
      <c r="A13" s="18" t="s">
        <v>31</v>
      </c>
      <c r="B13" s="39">
        <f t="shared" si="0"/>
        <v>35092</v>
      </c>
      <c r="C13" s="40">
        <f t="shared" si="1"/>
        <v>18.298431503420655</v>
      </c>
      <c r="D13" s="24">
        <v>17142</v>
      </c>
      <c r="E13" s="40">
        <f t="shared" si="2"/>
        <v>18.608942974695225</v>
      </c>
      <c r="F13" s="24">
        <v>17950</v>
      </c>
      <c r="G13" s="17">
        <f t="shared" si="3"/>
        <v>18.011418938580558</v>
      </c>
      <c r="I13" s="175"/>
      <c r="J13" s="173"/>
      <c r="K13" s="173"/>
    </row>
    <row r="14" spans="1:11" ht="15" customHeight="1">
      <c r="A14" s="18" t="s">
        <v>32</v>
      </c>
      <c r="B14" s="39">
        <f t="shared" si="0"/>
        <v>10433</v>
      </c>
      <c r="C14" s="40">
        <f t="shared" si="1"/>
        <v>5.4402010679125645</v>
      </c>
      <c r="D14" s="24">
        <v>5096</v>
      </c>
      <c r="E14" s="40">
        <f t="shared" si="2"/>
        <v>5.532095053030385</v>
      </c>
      <c r="F14" s="24">
        <v>5337</v>
      </c>
      <c r="G14" s="17">
        <f t="shared" si="3"/>
        <v>5.355261441515568</v>
      </c>
      <c r="I14" s="175"/>
      <c r="J14" s="173"/>
      <c r="K14" s="173"/>
    </row>
    <row r="15" spans="1:11" ht="15" customHeight="1">
      <c r="A15" s="18" t="s">
        <v>33</v>
      </c>
      <c r="B15" s="39">
        <f t="shared" si="0"/>
        <v>8424</v>
      </c>
      <c r="C15" s="40">
        <f t="shared" si="1"/>
        <v>4.3926247288503255</v>
      </c>
      <c r="D15" s="24">
        <v>4222</v>
      </c>
      <c r="E15" s="40">
        <f t="shared" si="2"/>
        <v>4.58330167070139</v>
      </c>
      <c r="F15" s="24">
        <v>4202</v>
      </c>
      <c r="G15" s="17">
        <f t="shared" si="3"/>
        <v>4.21637784846326</v>
      </c>
      <c r="I15" s="175"/>
      <c r="J15" s="173"/>
      <c r="K15" s="173"/>
    </row>
    <row r="16" spans="1:11" ht="15" customHeight="1">
      <c r="A16" s="18" t="s">
        <v>34</v>
      </c>
      <c r="B16" s="39">
        <f t="shared" si="0"/>
        <v>4947</v>
      </c>
      <c r="C16" s="40">
        <f t="shared" si="1"/>
        <v>2.5795720006674454</v>
      </c>
      <c r="D16" s="24">
        <v>2541</v>
      </c>
      <c r="E16" s="40">
        <f t="shared" si="2"/>
        <v>2.7584484948489423</v>
      </c>
      <c r="F16" s="24">
        <v>2406</v>
      </c>
      <c r="G16" s="17">
        <f t="shared" si="3"/>
        <v>2.414232532937316</v>
      </c>
      <c r="I16" s="175"/>
      <c r="J16" s="173"/>
      <c r="K16" s="173"/>
    </row>
    <row r="17" spans="1:11" ht="22.5" customHeight="1">
      <c r="A17" s="18" t="s">
        <v>131</v>
      </c>
      <c r="B17" s="39">
        <f t="shared" si="0"/>
        <v>13394</v>
      </c>
      <c r="C17" s="40">
        <f t="shared" si="1"/>
        <v>6.984189888202903</v>
      </c>
      <c r="D17" s="24">
        <v>6650</v>
      </c>
      <c r="E17" s="40">
        <f t="shared" si="2"/>
        <v>7.219080082938002</v>
      </c>
      <c r="F17" s="24">
        <v>6744</v>
      </c>
      <c r="G17" s="17">
        <f t="shared" si="3"/>
        <v>6.767075728233276</v>
      </c>
      <c r="I17" s="175"/>
      <c r="J17" s="173"/>
      <c r="K17" s="173"/>
    </row>
    <row r="18" spans="1:11" ht="15" customHeight="1">
      <c r="A18" s="18" t="s">
        <v>132</v>
      </c>
      <c r="B18" s="39">
        <f t="shared" si="0"/>
        <v>2070</v>
      </c>
      <c r="C18" s="40">
        <f t="shared" si="1"/>
        <v>1.079384281661939</v>
      </c>
      <c r="D18" s="24">
        <v>1047</v>
      </c>
      <c r="E18" s="40">
        <f t="shared" si="2"/>
        <v>1.136598022080615</v>
      </c>
      <c r="F18" s="24">
        <v>1023</v>
      </c>
      <c r="G18" s="17">
        <f t="shared" si="3"/>
        <v>1.0265003662489087</v>
      </c>
      <c r="I18" s="175"/>
      <c r="J18" s="173"/>
      <c r="K18" s="173"/>
    </row>
    <row r="19" spans="1:11" s="20" customFormat="1" ht="15" customHeight="1">
      <c r="A19" s="18" t="s">
        <v>133</v>
      </c>
      <c r="B19" s="19">
        <f t="shared" si="0"/>
        <v>11631</v>
      </c>
      <c r="C19" s="40">
        <f t="shared" si="1"/>
        <v>6.064888202903387</v>
      </c>
      <c r="D19" s="24">
        <v>4981</v>
      </c>
      <c r="E19" s="40">
        <f t="shared" si="2"/>
        <v>5.407253818513412</v>
      </c>
      <c r="F19" s="24">
        <v>6650</v>
      </c>
      <c r="G19" s="17">
        <f t="shared" si="3"/>
        <v>6.672754091451851</v>
      </c>
      <c r="I19" s="175"/>
      <c r="J19" s="173"/>
      <c r="K19" s="173"/>
    </row>
    <row r="20" spans="1:11" ht="15" customHeight="1">
      <c r="A20" t="s">
        <v>35</v>
      </c>
      <c r="B20" s="19">
        <f t="shared" si="0"/>
        <v>8590</v>
      </c>
      <c r="C20" s="40">
        <f t="shared" si="1"/>
        <v>4.479184048056065</v>
      </c>
      <c r="D20" s="24">
        <v>4099</v>
      </c>
      <c r="E20" s="40">
        <f t="shared" si="2"/>
        <v>4.449775828565845</v>
      </c>
      <c r="F20" s="24">
        <v>4491</v>
      </c>
      <c r="G20" s="17">
        <f t="shared" si="3"/>
        <v>4.506366710482746</v>
      </c>
      <c r="I20" s="175"/>
      <c r="J20" s="173"/>
      <c r="K20" s="173"/>
    </row>
    <row r="21" spans="1:11" ht="15" customHeight="1">
      <c r="A21" t="s">
        <v>36</v>
      </c>
      <c r="B21" s="19">
        <f t="shared" si="0"/>
        <v>6939</v>
      </c>
      <c r="C21" s="40">
        <f t="shared" si="1"/>
        <v>3.6182838311363255</v>
      </c>
      <c r="D21" s="24">
        <v>2920</v>
      </c>
      <c r="E21" s="40">
        <f t="shared" si="2"/>
        <v>3.1698817807787925</v>
      </c>
      <c r="F21" s="24">
        <v>4019</v>
      </c>
      <c r="G21" s="17">
        <f t="shared" si="3"/>
        <v>4.032751683239848</v>
      </c>
      <c r="I21" s="175"/>
      <c r="J21" s="173"/>
      <c r="K21" s="173"/>
    </row>
    <row r="22" spans="1:11" ht="15" customHeight="1">
      <c r="A22" t="s">
        <v>37</v>
      </c>
      <c r="B22" s="19">
        <f t="shared" si="0"/>
        <v>666</v>
      </c>
      <c r="C22" s="40">
        <f t="shared" si="1"/>
        <v>0.3472801601868847</v>
      </c>
      <c r="D22" s="24">
        <v>314</v>
      </c>
      <c r="E22" s="40">
        <f t="shared" si="2"/>
        <v>0.3408708490289523</v>
      </c>
      <c r="F22" s="24">
        <v>352</v>
      </c>
      <c r="G22" s="17">
        <f t="shared" si="3"/>
        <v>0.3532044270963987</v>
      </c>
      <c r="I22" s="175"/>
      <c r="J22" s="173"/>
      <c r="K22" s="173"/>
    </row>
    <row r="23" spans="1:11" ht="15" customHeight="1">
      <c r="A23" s="21" t="s">
        <v>38</v>
      </c>
      <c r="B23" s="22">
        <f t="shared" si="0"/>
        <v>935</v>
      </c>
      <c r="C23" s="41">
        <f t="shared" si="1"/>
        <v>0.48754797263474053</v>
      </c>
      <c r="D23" s="42">
        <v>446</v>
      </c>
      <c r="E23" s="41">
        <f t="shared" si="2"/>
        <v>0.48416687473539083</v>
      </c>
      <c r="F23" s="42">
        <v>489</v>
      </c>
      <c r="G23" s="23">
        <f t="shared" si="3"/>
        <v>0.49067319559698575</v>
      </c>
      <c r="I23" s="175"/>
      <c r="J23" s="173"/>
      <c r="K23" s="173"/>
    </row>
    <row r="24" spans="2:11" ht="15" customHeight="1">
      <c r="B24" s="18"/>
      <c r="C24" s="18"/>
      <c r="D24" s="18"/>
      <c r="E24" s="18"/>
      <c r="I24" s="167"/>
      <c r="J24" s="173"/>
      <c r="K24" s="173"/>
    </row>
    <row r="25" spans="9:11" ht="15" customHeight="1">
      <c r="I25" s="167"/>
      <c r="J25" s="173"/>
      <c r="K25" s="173"/>
    </row>
    <row r="26" spans="13:14" ht="15" customHeight="1">
      <c r="M26" s="173"/>
      <c r="N26" s="173"/>
    </row>
    <row r="27" spans="13:14" ht="15" customHeight="1">
      <c r="M27" s="173"/>
      <c r="N27" s="173"/>
    </row>
    <row r="28" spans="13:14" ht="15" customHeight="1">
      <c r="M28" s="173"/>
      <c r="N28" s="173"/>
    </row>
    <row r="29" spans="13:14" ht="15" customHeight="1">
      <c r="M29" s="173"/>
      <c r="N29" s="173"/>
    </row>
    <row r="30" spans="13:14" ht="15" customHeight="1">
      <c r="M30" s="173"/>
      <c r="N30" s="173"/>
    </row>
    <row r="31" spans="13:14" ht="15" customHeight="1">
      <c r="M31" s="173"/>
      <c r="N31" s="173"/>
    </row>
    <row r="32" spans="13:14" ht="15" customHeight="1">
      <c r="M32" s="173"/>
      <c r="N32" s="173"/>
    </row>
    <row r="33" spans="13:14" ht="15" customHeight="1">
      <c r="M33" s="173"/>
      <c r="N33" s="173"/>
    </row>
    <row r="34" spans="13:14" ht="15" customHeight="1">
      <c r="M34" s="173"/>
      <c r="N34" s="173"/>
    </row>
    <row r="35" spans="13:14" ht="15" customHeight="1">
      <c r="M35" s="173"/>
      <c r="N35" s="173"/>
    </row>
    <row r="36" spans="13:14" ht="15" customHeight="1">
      <c r="M36" s="173"/>
      <c r="N36" s="173"/>
    </row>
    <row r="37" spans="13:14" ht="15" customHeight="1">
      <c r="M37" s="173"/>
      <c r="N37" s="173"/>
    </row>
    <row r="38" spans="13:14" ht="15" customHeight="1">
      <c r="M38" s="173"/>
      <c r="N38" s="173"/>
    </row>
    <row r="39" spans="13:14" ht="15" customHeight="1">
      <c r="M39" s="173"/>
      <c r="N39" s="173"/>
    </row>
    <row r="40" spans="13:14" ht="15" customHeight="1">
      <c r="M40" s="173"/>
      <c r="N40" s="173"/>
    </row>
    <row r="41" spans="13:14" ht="15" customHeight="1">
      <c r="M41" s="173"/>
      <c r="N41" s="173"/>
    </row>
    <row r="42" spans="13:14" ht="15" customHeight="1">
      <c r="M42" s="173"/>
      <c r="N42" s="173"/>
    </row>
    <row r="43" spans="13:14" ht="15" customHeight="1">
      <c r="M43" s="173"/>
      <c r="N43" s="173"/>
    </row>
    <row r="44" spans="13:14" ht="15" customHeight="1">
      <c r="M44" s="173"/>
      <c r="N44" s="173"/>
    </row>
    <row r="45" spans="13:14" ht="15" customHeight="1">
      <c r="M45" s="173"/>
      <c r="N45" s="173"/>
    </row>
    <row r="46" spans="13:14" ht="15" customHeight="1">
      <c r="M46" s="173"/>
      <c r="N46" s="173"/>
    </row>
    <row r="47" spans="13:14" ht="15" customHeight="1">
      <c r="M47" s="173"/>
      <c r="N47" s="173"/>
    </row>
    <row r="48" spans="13:14" ht="12.75">
      <c r="M48" s="173"/>
      <c r="N48" s="173"/>
    </row>
    <row r="49" spans="13:14" ht="12.75">
      <c r="M49" s="173"/>
      <c r="N49" s="173"/>
    </row>
    <row r="50" spans="13:14" ht="12.75">
      <c r="M50" s="173"/>
      <c r="N50" s="173"/>
    </row>
    <row r="51" spans="13:14" ht="12.75">
      <c r="M51" s="173"/>
      <c r="N51" s="173"/>
    </row>
    <row r="52" spans="13:14" ht="12.75">
      <c r="M52" s="173"/>
      <c r="N52" s="173"/>
    </row>
    <row r="53" spans="13:14" ht="12.75">
      <c r="M53" s="173"/>
      <c r="N53" s="173"/>
    </row>
  </sheetData>
  <mergeCells count="4">
    <mergeCell ref="A1:G1"/>
    <mergeCell ref="F3:G3"/>
    <mergeCell ref="B3:C3"/>
    <mergeCell ref="D3:E3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2004.&amp;R&amp;9&amp;P+8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45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25.33203125" style="0" customWidth="1"/>
    <col min="2" max="7" width="12.83203125" style="0" customWidth="1"/>
    <col min="8" max="10" width="10.83203125" style="0" customWidth="1"/>
    <col min="11" max="11" width="8.5" style="0" bestFit="1" customWidth="1"/>
    <col min="12" max="12" width="10.33203125" style="0" bestFit="1" customWidth="1"/>
    <col min="13" max="13" width="7.5" style="0" bestFit="1" customWidth="1"/>
  </cols>
  <sheetData>
    <row r="1" spans="1:7" s="2" customFormat="1" ht="39.75" customHeight="1">
      <c r="A1" s="235" t="s">
        <v>150</v>
      </c>
      <c r="B1" s="236"/>
      <c r="C1" s="236"/>
      <c r="D1" s="236"/>
      <c r="E1" s="236"/>
      <c r="F1" s="236"/>
      <c r="G1" s="236"/>
    </row>
    <row r="2" spans="1:9" s="33" customFormat="1" ht="18" customHeight="1">
      <c r="A2" s="231" t="s">
        <v>173</v>
      </c>
      <c r="B2" s="18"/>
      <c r="C2" s="18"/>
      <c r="D2" s="18"/>
      <c r="E2" s="18"/>
      <c r="F2" s="18"/>
      <c r="G2" s="18"/>
      <c r="H2" s="32"/>
      <c r="I2" s="32"/>
    </row>
    <row r="3" spans="1:9" s="6" customFormat="1" ht="36" customHeight="1">
      <c r="A3" s="3"/>
      <c r="B3" s="232" t="s">
        <v>0</v>
      </c>
      <c r="C3" s="232"/>
      <c r="D3" s="232" t="s">
        <v>1</v>
      </c>
      <c r="E3" s="232"/>
      <c r="F3" s="232" t="s">
        <v>2</v>
      </c>
      <c r="G3" s="232" t="s">
        <v>3</v>
      </c>
      <c r="H3" s="5"/>
      <c r="I3" s="5"/>
    </row>
    <row r="4" spans="1:12" s="11" customFormat="1" ht="19.5" customHeight="1">
      <c r="A4" s="7"/>
      <c r="B4" s="8" t="s">
        <v>4</v>
      </c>
      <c r="C4" s="9" t="s">
        <v>5</v>
      </c>
      <c r="D4" s="8" t="s">
        <v>4</v>
      </c>
      <c r="E4" s="9" t="s">
        <v>5</v>
      </c>
      <c r="F4" s="8" t="s">
        <v>4</v>
      </c>
      <c r="G4" s="9" t="s">
        <v>5</v>
      </c>
      <c r="H4" s="10"/>
      <c r="I4" s="174"/>
      <c r="J4" s="174"/>
      <c r="K4" s="174"/>
      <c r="L4" s="174"/>
    </row>
    <row r="5" spans="1:12" s="14" customFormat="1" ht="15" customHeight="1">
      <c r="A5" s="12" t="s">
        <v>6</v>
      </c>
      <c r="B5" s="13">
        <f aca="true" t="shared" si="0" ref="B5:B23">D5+F5</f>
        <v>191776</v>
      </c>
      <c r="C5" s="35">
        <f aca="true" t="shared" si="1" ref="C5:C23">B5/$B5*100</f>
        <v>100</v>
      </c>
      <c r="D5" s="34">
        <f>SUM(D6:D23)</f>
        <v>92117</v>
      </c>
      <c r="E5" s="43">
        <f aca="true" t="shared" si="2" ref="E5:E23">D5/$B5*100</f>
        <v>48.03364341732021</v>
      </c>
      <c r="F5" s="34">
        <f>SUM(F6:F23)</f>
        <v>99659</v>
      </c>
      <c r="G5" s="43">
        <f aca="true" t="shared" si="3" ref="G5:G23">F5/$B5*100</f>
        <v>51.96635658267979</v>
      </c>
      <c r="H5"/>
      <c r="I5" s="176"/>
      <c r="J5" s="176"/>
      <c r="K5" s="176"/>
      <c r="L5" s="128"/>
    </row>
    <row r="6" spans="1:12" ht="15" customHeight="1">
      <c r="A6" s="15" t="s">
        <v>26</v>
      </c>
      <c r="B6" s="16">
        <f t="shared" si="0"/>
        <v>27212</v>
      </c>
      <c r="C6" s="44">
        <f t="shared" si="1"/>
        <v>100</v>
      </c>
      <c r="D6" s="36">
        <v>13514</v>
      </c>
      <c r="E6" s="17">
        <f t="shared" si="2"/>
        <v>49.66191386153167</v>
      </c>
      <c r="F6" s="24">
        <v>13698</v>
      </c>
      <c r="G6" s="17">
        <f t="shared" si="3"/>
        <v>50.33808613846832</v>
      </c>
      <c r="I6" s="177"/>
      <c r="J6" s="178"/>
      <c r="K6" s="178"/>
      <c r="L6" s="167"/>
    </row>
    <row r="7" spans="1:12" ht="15" customHeight="1">
      <c r="A7" s="38" t="s">
        <v>129</v>
      </c>
      <c r="B7" s="16">
        <f t="shared" si="0"/>
        <v>2626</v>
      </c>
      <c r="C7" s="44">
        <f t="shared" si="1"/>
        <v>100</v>
      </c>
      <c r="D7" s="36">
        <v>1316</v>
      </c>
      <c r="E7" s="17">
        <f t="shared" si="2"/>
        <v>50.11424219345011</v>
      </c>
      <c r="F7" s="24">
        <v>1310</v>
      </c>
      <c r="G7" s="17">
        <f t="shared" si="3"/>
        <v>49.88575780654988</v>
      </c>
      <c r="I7" s="177"/>
      <c r="J7" s="178"/>
      <c r="K7" s="178"/>
      <c r="L7" s="167"/>
    </row>
    <row r="8" spans="1:12" ht="15" customHeight="1">
      <c r="A8" s="38" t="s">
        <v>130</v>
      </c>
      <c r="B8" s="16">
        <f t="shared" si="0"/>
        <v>894</v>
      </c>
      <c r="C8" s="44">
        <f t="shared" si="1"/>
        <v>100</v>
      </c>
      <c r="D8" s="36">
        <v>438</v>
      </c>
      <c r="E8" s="17">
        <f t="shared" si="2"/>
        <v>48.99328859060403</v>
      </c>
      <c r="F8" s="24">
        <v>456</v>
      </c>
      <c r="G8" s="17">
        <f t="shared" si="3"/>
        <v>51.006711409395976</v>
      </c>
      <c r="I8" s="177"/>
      <c r="J8" s="178"/>
      <c r="K8" s="178"/>
      <c r="L8" s="167"/>
    </row>
    <row r="9" spans="1:12" ht="15" customHeight="1">
      <c r="A9" s="15" t="s">
        <v>27</v>
      </c>
      <c r="B9" s="16">
        <f t="shared" si="0"/>
        <v>1156</v>
      </c>
      <c r="C9" s="44">
        <f t="shared" si="1"/>
        <v>100</v>
      </c>
      <c r="D9" s="36">
        <v>541</v>
      </c>
      <c r="E9" s="17">
        <f t="shared" si="2"/>
        <v>46.79930795847751</v>
      </c>
      <c r="F9" s="24">
        <v>615</v>
      </c>
      <c r="G9" s="17">
        <f t="shared" si="3"/>
        <v>53.20069204152249</v>
      </c>
      <c r="I9" s="177"/>
      <c r="J9" s="178"/>
      <c r="K9" s="178"/>
      <c r="L9" s="167"/>
    </row>
    <row r="10" spans="1:12" ht="15" customHeight="1">
      <c r="A10" s="15" t="s">
        <v>28</v>
      </c>
      <c r="B10" s="16">
        <f t="shared" si="0"/>
        <v>2036</v>
      </c>
      <c r="C10" s="44">
        <f t="shared" si="1"/>
        <v>100</v>
      </c>
      <c r="D10" s="36">
        <v>935</v>
      </c>
      <c r="E10" s="17">
        <f t="shared" si="2"/>
        <v>45.923379174852656</v>
      </c>
      <c r="F10" s="24">
        <v>1101</v>
      </c>
      <c r="G10" s="17">
        <f t="shared" si="3"/>
        <v>54.076620825147344</v>
      </c>
      <c r="I10" s="177"/>
      <c r="J10" s="178"/>
      <c r="K10" s="178"/>
      <c r="L10" s="167"/>
    </row>
    <row r="11" spans="1:12" ht="22.5" customHeight="1">
      <c r="A11" s="18" t="s">
        <v>29</v>
      </c>
      <c r="B11" s="19">
        <f t="shared" si="0"/>
        <v>37844</v>
      </c>
      <c r="C11" s="45">
        <f t="shared" si="1"/>
        <v>100</v>
      </c>
      <c r="D11" s="39">
        <v>17768</v>
      </c>
      <c r="E11" s="17">
        <f t="shared" si="2"/>
        <v>46.950639467286756</v>
      </c>
      <c r="F11" s="24">
        <v>20076</v>
      </c>
      <c r="G11" s="17">
        <f t="shared" si="3"/>
        <v>53.049360532713244</v>
      </c>
      <c r="I11" s="177"/>
      <c r="J11" s="178"/>
      <c r="K11" s="178"/>
      <c r="L11" s="167"/>
    </row>
    <row r="12" spans="1:12" ht="15" customHeight="1">
      <c r="A12" s="15" t="s">
        <v>30</v>
      </c>
      <c r="B12" s="19">
        <f t="shared" si="0"/>
        <v>16887</v>
      </c>
      <c r="C12" s="45">
        <f t="shared" si="1"/>
        <v>100</v>
      </c>
      <c r="D12" s="36">
        <v>8147</v>
      </c>
      <c r="E12" s="17">
        <f t="shared" si="2"/>
        <v>48.24421152365725</v>
      </c>
      <c r="F12" s="24">
        <v>8740</v>
      </c>
      <c r="G12" s="17">
        <f t="shared" si="3"/>
        <v>51.755788476342744</v>
      </c>
      <c r="I12" s="177"/>
      <c r="J12" s="178"/>
      <c r="K12" s="178"/>
      <c r="L12" s="167"/>
    </row>
    <row r="13" spans="1:12" ht="15" customHeight="1">
      <c r="A13" s="18" t="s">
        <v>31</v>
      </c>
      <c r="B13" s="19">
        <f t="shared" si="0"/>
        <v>35092</v>
      </c>
      <c r="C13" s="45">
        <f t="shared" si="1"/>
        <v>100</v>
      </c>
      <c r="D13" s="39">
        <v>17142</v>
      </c>
      <c r="E13" s="17">
        <f t="shared" si="2"/>
        <v>48.848740453664654</v>
      </c>
      <c r="F13" s="24">
        <v>17950</v>
      </c>
      <c r="G13" s="17">
        <f t="shared" si="3"/>
        <v>51.151259546335346</v>
      </c>
      <c r="I13" s="177"/>
      <c r="J13" s="178"/>
      <c r="K13" s="178"/>
      <c r="L13" s="167"/>
    </row>
    <row r="14" spans="1:12" ht="15" customHeight="1">
      <c r="A14" s="18" t="s">
        <v>32</v>
      </c>
      <c r="B14" s="19">
        <f t="shared" si="0"/>
        <v>10433</v>
      </c>
      <c r="C14" s="45">
        <f t="shared" si="1"/>
        <v>100</v>
      </c>
      <c r="D14" s="39">
        <v>5096</v>
      </c>
      <c r="E14" s="17">
        <f t="shared" si="2"/>
        <v>48.84501102271638</v>
      </c>
      <c r="F14" s="24">
        <v>5337</v>
      </c>
      <c r="G14" s="17">
        <f t="shared" si="3"/>
        <v>51.15498897728362</v>
      </c>
      <c r="I14" s="177"/>
      <c r="J14" s="178"/>
      <c r="K14" s="178"/>
      <c r="L14" s="167"/>
    </row>
    <row r="15" spans="1:12" ht="15" customHeight="1">
      <c r="A15" s="18" t="s">
        <v>33</v>
      </c>
      <c r="B15" s="19">
        <f t="shared" si="0"/>
        <v>8424</v>
      </c>
      <c r="C15" s="45">
        <f t="shared" si="1"/>
        <v>100</v>
      </c>
      <c r="D15" s="39">
        <v>4222</v>
      </c>
      <c r="E15" s="17">
        <f t="shared" si="2"/>
        <v>50.11870845204178</v>
      </c>
      <c r="F15" s="24">
        <v>4202</v>
      </c>
      <c r="G15" s="17">
        <f t="shared" si="3"/>
        <v>49.88129154795821</v>
      </c>
      <c r="I15" s="177"/>
      <c r="J15" s="178"/>
      <c r="K15" s="178"/>
      <c r="L15" s="167"/>
    </row>
    <row r="16" spans="1:12" ht="15" customHeight="1">
      <c r="A16" s="18" t="s">
        <v>34</v>
      </c>
      <c r="B16" s="19">
        <f t="shared" si="0"/>
        <v>4947</v>
      </c>
      <c r="C16" s="45">
        <f t="shared" si="1"/>
        <v>100</v>
      </c>
      <c r="D16" s="39">
        <v>2541</v>
      </c>
      <c r="E16" s="17">
        <f t="shared" si="2"/>
        <v>51.36446331109763</v>
      </c>
      <c r="F16" s="24">
        <v>2406</v>
      </c>
      <c r="G16" s="17">
        <f t="shared" si="3"/>
        <v>48.63553668890236</v>
      </c>
      <c r="I16" s="177"/>
      <c r="J16" s="178"/>
      <c r="K16" s="178"/>
      <c r="L16" s="167"/>
    </row>
    <row r="17" spans="1:12" ht="22.5" customHeight="1">
      <c r="A17" s="18" t="s">
        <v>131</v>
      </c>
      <c r="B17" s="19">
        <f t="shared" si="0"/>
        <v>13394</v>
      </c>
      <c r="C17" s="45">
        <f t="shared" si="1"/>
        <v>100</v>
      </c>
      <c r="D17" s="39">
        <v>6650</v>
      </c>
      <c r="E17" s="17">
        <f t="shared" si="2"/>
        <v>49.649096610422575</v>
      </c>
      <c r="F17" s="24">
        <v>6744</v>
      </c>
      <c r="G17" s="17">
        <f t="shared" si="3"/>
        <v>50.35090338957742</v>
      </c>
      <c r="I17" s="177"/>
      <c r="J17" s="178"/>
      <c r="K17" s="178"/>
      <c r="L17" s="167"/>
    </row>
    <row r="18" spans="1:12" ht="15" customHeight="1">
      <c r="A18" s="18" t="s">
        <v>132</v>
      </c>
      <c r="B18" s="19">
        <f t="shared" si="0"/>
        <v>2070</v>
      </c>
      <c r="C18" s="45">
        <f t="shared" si="1"/>
        <v>100</v>
      </c>
      <c r="D18" s="39">
        <v>1047</v>
      </c>
      <c r="E18" s="17">
        <f t="shared" si="2"/>
        <v>50.57971014492754</v>
      </c>
      <c r="F18" s="24">
        <v>1023</v>
      </c>
      <c r="G18" s="17">
        <f t="shared" si="3"/>
        <v>49.42028985507246</v>
      </c>
      <c r="I18" s="177"/>
      <c r="J18" s="178"/>
      <c r="K18" s="178"/>
      <c r="L18" s="167"/>
    </row>
    <row r="19" spans="1:12" s="20" customFormat="1" ht="15" customHeight="1">
      <c r="A19" s="18" t="s">
        <v>133</v>
      </c>
      <c r="B19" s="19">
        <f t="shared" si="0"/>
        <v>11631</v>
      </c>
      <c r="C19" s="45">
        <f t="shared" si="1"/>
        <v>100</v>
      </c>
      <c r="D19" s="19">
        <v>4981</v>
      </c>
      <c r="E19" s="17">
        <f t="shared" si="2"/>
        <v>42.82520849454045</v>
      </c>
      <c r="F19" s="24">
        <v>6650</v>
      </c>
      <c r="G19" s="17">
        <f t="shared" si="3"/>
        <v>57.174791505459545</v>
      </c>
      <c r="H19"/>
      <c r="I19" s="177"/>
      <c r="J19" s="178"/>
      <c r="K19" s="178"/>
      <c r="L19" s="29"/>
    </row>
    <row r="20" spans="1:12" ht="15" customHeight="1">
      <c r="A20" t="s">
        <v>35</v>
      </c>
      <c r="B20" s="19">
        <f t="shared" si="0"/>
        <v>8590</v>
      </c>
      <c r="C20" s="45">
        <f t="shared" si="1"/>
        <v>100</v>
      </c>
      <c r="D20" s="19">
        <v>4099</v>
      </c>
      <c r="E20" s="17">
        <f t="shared" si="2"/>
        <v>47.71827706635623</v>
      </c>
      <c r="F20" s="24">
        <v>4491</v>
      </c>
      <c r="G20" s="17">
        <f t="shared" si="3"/>
        <v>52.28172293364377</v>
      </c>
      <c r="I20" s="177"/>
      <c r="J20" s="178"/>
      <c r="K20" s="178"/>
      <c r="L20" s="167"/>
    </row>
    <row r="21" spans="1:12" ht="15" customHeight="1">
      <c r="A21" t="s">
        <v>36</v>
      </c>
      <c r="B21" s="19">
        <f t="shared" si="0"/>
        <v>6939</v>
      </c>
      <c r="C21" s="45">
        <f t="shared" si="1"/>
        <v>100</v>
      </c>
      <c r="D21" s="19">
        <v>2920</v>
      </c>
      <c r="E21" s="17">
        <f t="shared" si="2"/>
        <v>42.08099149733391</v>
      </c>
      <c r="F21" s="24">
        <v>4019</v>
      </c>
      <c r="G21" s="17">
        <f t="shared" si="3"/>
        <v>57.91900850266609</v>
      </c>
      <c r="I21" s="177"/>
      <c r="J21" s="178"/>
      <c r="K21" s="178"/>
      <c r="L21" s="167"/>
    </row>
    <row r="22" spans="1:12" ht="15" customHeight="1">
      <c r="A22" t="s">
        <v>37</v>
      </c>
      <c r="B22" s="19">
        <f t="shared" si="0"/>
        <v>666</v>
      </c>
      <c r="C22" s="45">
        <f t="shared" si="1"/>
        <v>100</v>
      </c>
      <c r="D22" s="19">
        <v>314</v>
      </c>
      <c r="E22" s="17">
        <f t="shared" si="2"/>
        <v>47.147147147147145</v>
      </c>
      <c r="F22" s="24">
        <v>352</v>
      </c>
      <c r="G22" s="17">
        <f t="shared" si="3"/>
        <v>52.85285285285285</v>
      </c>
      <c r="I22" s="177"/>
      <c r="J22" s="178"/>
      <c r="K22" s="178"/>
      <c r="L22" s="167"/>
    </row>
    <row r="23" spans="1:12" ht="15" customHeight="1">
      <c r="A23" s="21" t="s">
        <v>38</v>
      </c>
      <c r="B23" s="22">
        <f t="shared" si="0"/>
        <v>935</v>
      </c>
      <c r="C23" s="46">
        <f t="shared" si="1"/>
        <v>100</v>
      </c>
      <c r="D23" s="22">
        <v>446</v>
      </c>
      <c r="E23" s="23">
        <f t="shared" si="2"/>
        <v>47.700534759358284</v>
      </c>
      <c r="F23" s="42">
        <v>489</v>
      </c>
      <c r="G23" s="23">
        <f t="shared" si="3"/>
        <v>52.29946524064171</v>
      </c>
      <c r="I23" s="177"/>
      <c r="J23" s="178"/>
      <c r="K23" s="178"/>
      <c r="L23" s="167"/>
    </row>
    <row r="24" spans="2:12" ht="15" customHeight="1">
      <c r="B24" s="18"/>
      <c r="C24" s="18"/>
      <c r="D24" s="18"/>
      <c r="E24" s="18"/>
      <c r="I24" s="167"/>
      <c r="J24" s="167"/>
      <c r="K24" s="167"/>
      <c r="L24" s="167"/>
    </row>
    <row r="25" ht="15" customHeight="1"/>
    <row r="26" spans="11:13" ht="15" customHeight="1">
      <c r="K26" s="47"/>
      <c r="L26" s="47"/>
      <c r="M26" s="47"/>
    </row>
    <row r="27" spans="11:14" ht="15" customHeight="1">
      <c r="K27" s="15"/>
      <c r="L27" s="48"/>
      <c r="M27" s="48"/>
      <c r="N27" s="24"/>
    </row>
    <row r="28" spans="11:14" ht="15" customHeight="1">
      <c r="K28" s="15"/>
      <c r="L28" s="48"/>
      <c r="M28" s="48"/>
      <c r="N28" s="24"/>
    </row>
    <row r="29" spans="11:14" ht="15" customHeight="1">
      <c r="K29" s="15"/>
      <c r="L29" s="48"/>
      <c r="M29" s="48"/>
      <c r="N29" s="24"/>
    </row>
    <row r="30" spans="11:14" ht="15" customHeight="1">
      <c r="K30" s="15"/>
      <c r="L30" s="48"/>
      <c r="M30" s="48"/>
      <c r="N30" s="24"/>
    </row>
    <row r="31" spans="11:14" ht="15" customHeight="1">
      <c r="K31" s="15"/>
      <c r="L31" s="48"/>
      <c r="M31" s="48"/>
      <c r="N31" s="24"/>
    </row>
    <row r="32" spans="11:14" ht="15" customHeight="1">
      <c r="K32" s="49"/>
      <c r="L32" s="48"/>
      <c r="M32" s="48"/>
      <c r="N32" s="24"/>
    </row>
    <row r="33" spans="11:14" ht="15" customHeight="1">
      <c r="K33" s="49"/>
      <c r="L33" s="48"/>
      <c r="M33" s="48"/>
      <c r="N33" s="24"/>
    </row>
    <row r="34" spans="11:14" ht="15" customHeight="1">
      <c r="K34" s="49"/>
      <c r="L34" s="48"/>
      <c r="M34" s="48"/>
      <c r="N34" s="24"/>
    </row>
    <row r="35" spans="11:14" ht="15" customHeight="1">
      <c r="K35" s="49"/>
      <c r="L35" s="48"/>
      <c r="M35" s="48"/>
      <c r="N35" s="24"/>
    </row>
    <row r="36" spans="11:14" ht="15" customHeight="1">
      <c r="K36" s="49"/>
      <c r="L36" s="48"/>
      <c r="M36" s="48"/>
      <c r="N36" s="24"/>
    </row>
    <row r="37" spans="11:14" ht="15" customHeight="1">
      <c r="K37" s="49"/>
      <c r="L37" s="48"/>
      <c r="M37" s="48"/>
      <c r="N37" s="24"/>
    </row>
    <row r="38" spans="11:14" ht="15" customHeight="1">
      <c r="K38" s="49"/>
      <c r="L38" s="48"/>
      <c r="M38" s="48"/>
      <c r="N38" s="24"/>
    </row>
    <row r="39" spans="11:14" ht="15" customHeight="1">
      <c r="K39" s="49"/>
      <c r="L39" s="48"/>
      <c r="M39" s="48"/>
      <c r="N39" s="24"/>
    </row>
    <row r="40" spans="11:14" ht="15" customHeight="1">
      <c r="K40" s="49"/>
      <c r="L40" s="48"/>
      <c r="M40" s="48"/>
      <c r="N40" s="24"/>
    </row>
    <row r="41" spans="11:14" ht="15" customHeight="1">
      <c r="K41" s="47"/>
      <c r="L41" s="48"/>
      <c r="M41" s="48"/>
      <c r="N41" s="24"/>
    </row>
    <row r="42" spans="11:14" ht="15" customHeight="1">
      <c r="K42" s="47"/>
      <c r="L42" s="48"/>
      <c r="M42" s="48"/>
      <c r="N42" s="24"/>
    </row>
    <row r="43" spans="11:14" ht="15" customHeight="1">
      <c r="K43" s="47"/>
      <c r="L43" s="48"/>
      <c r="M43" s="48"/>
      <c r="N43" s="24"/>
    </row>
    <row r="44" spans="11:14" ht="15" customHeight="1">
      <c r="K44" s="49"/>
      <c r="L44" s="48"/>
      <c r="M44" s="48"/>
      <c r="N44" s="24"/>
    </row>
    <row r="45" spans="11:13" ht="15" customHeight="1">
      <c r="K45" s="50"/>
      <c r="L45" s="48"/>
      <c r="M45" s="48"/>
    </row>
    <row r="46" ht="15" customHeight="1"/>
    <row r="47" ht="15" customHeight="1"/>
  </sheetData>
  <mergeCells count="4">
    <mergeCell ref="A1:G1"/>
    <mergeCell ref="F3:G3"/>
    <mergeCell ref="B3:C3"/>
    <mergeCell ref="D3:E3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2004.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24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20.83203125" style="0" customWidth="1"/>
    <col min="2" max="2" width="10" style="0" customWidth="1"/>
    <col min="3" max="3" width="11.83203125" style="0" customWidth="1"/>
    <col min="4" max="4" width="10" style="0" customWidth="1"/>
    <col min="5" max="5" width="11.83203125" style="0" customWidth="1"/>
    <col min="6" max="6" width="10" style="0" customWidth="1"/>
    <col min="7" max="7" width="11.83203125" style="0" customWidth="1"/>
    <col min="8" max="8" width="10" style="0" customWidth="1"/>
    <col min="9" max="9" width="11.83203125" style="0" customWidth="1"/>
    <col min="10" max="10" width="10.83203125" style="0" customWidth="1"/>
    <col min="11" max="11" width="23.66015625" style="0" bestFit="1" customWidth="1"/>
    <col min="12" max="12" width="7" style="0" bestFit="1" customWidth="1"/>
    <col min="13" max="13" width="5.83203125" style="0" bestFit="1" customWidth="1"/>
    <col min="14" max="14" width="7" style="0" bestFit="1" customWidth="1"/>
  </cols>
  <sheetData>
    <row r="1" spans="1:9" s="2" customFormat="1" ht="60" customHeight="1">
      <c r="A1" s="235" t="s">
        <v>149</v>
      </c>
      <c r="B1" s="237"/>
      <c r="C1" s="237"/>
      <c r="D1" s="237"/>
      <c r="E1" s="237"/>
      <c r="F1" s="237"/>
      <c r="G1" s="237"/>
      <c r="H1" s="237"/>
      <c r="I1" s="237"/>
    </row>
    <row r="2" spans="1:9" s="33" customFormat="1" ht="18" customHeight="1">
      <c r="A2" s="231" t="s">
        <v>173</v>
      </c>
      <c r="B2" s="18"/>
      <c r="C2" s="18"/>
      <c r="D2" s="18"/>
      <c r="E2" s="18"/>
      <c r="F2" s="18"/>
      <c r="G2" s="18"/>
      <c r="H2" s="32"/>
      <c r="I2" s="32"/>
    </row>
    <row r="3" spans="1:9" s="6" customFormat="1" ht="36" customHeight="1">
      <c r="A3" s="3"/>
      <c r="B3" s="232" t="s">
        <v>0</v>
      </c>
      <c r="C3" s="232"/>
      <c r="D3" s="232" t="s">
        <v>40</v>
      </c>
      <c r="E3" s="232"/>
      <c r="F3" s="232" t="s">
        <v>3</v>
      </c>
      <c r="G3" s="232" t="s">
        <v>3</v>
      </c>
      <c r="H3" s="232" t="s">
        <v>41</v>
      </c>
      <c r="I3" s="232"/>
    </row>
    <row r="4" spans="1:14" s="11" customFormat="1" ht="19.5" customHeight="1">
      <c r="A4" s="7"/>
      <c r="B4" s="8" t="s">
        <v>4</v>
      </c>
      <c r="C4" s="9" t="s">
        <v>5</v>
      </c>
      <c r="D4" s="8" t="s">
        <v>4</v>
      </c>
      <c r="E4" s="9" t="s">
        <v>5</v>
      </c>
      <c r="F4" s="8" t="s">
        <v>4</v>
      </c>
      <c r="G4" s="9" t="s">
        <v>5</v>
      </c>
      <c r="H4" s="8" t="s">
        <v>4</v>
      </c>
      <c r="I4" s="9" t="s">
        <v>5</v>
      </c>
      <c r="K4" s="174"/>
      <c r="L4" s="174"/>
      <c r="M4" s="174"/>
      <c r="N4" s="174"/>
    </row>
    <row r="5" spans="1:14" s="14" customFormat="1" ht="15" customHeight="1">
      <c r="A5" s="12" t="s">
        <v>6</v>
      </c>
      <c r="B5" s="34">
        <f aca="true" t="shared" si="0" ref="B5:B23">D5+F5+H5</f>
        <v>191776</v>
      </c>
      <c r="C5" s="35">
        <f aca="true" t="shared" si="1" ref="C5:C23">B5/$B$5*100</f>
        <v>100</v>
      </c>
      <c r="D5" s="34">
        <f>SUM(D6:D23)</f>
        <v>33823</v>
      </c>
      <c r="E5" s="35">
        <f aca="true" t="shared" si="2" ref="E5:E23">D5/$D$5*100</f>
        <v>100</v>
      </c>
      <c r="F5" s="34">
        <f>SUM(F6:F23)</f>
        <v>17052</v>
      </c>
      <c r="G5" s="35">
        <f aca="true" t="shared" si="3" ref="G5:G23">F5/$F$5*100</f>
        <v>100</v>
      </c>
      <c r="H5" s="34">
        <f>SUM(H6:H23)</f>
        <v>140901</v>
      </c>
      <c r="I5" s="35">
        <f aca="true" t="shared" si="4" ref="I5:I23">H5/$H$5*100</f>
        <v>100</v>
      </c>
      <c r="K5" s="179"/>
      <c r="L5" s="179"/>
      <c r="M5" s="179"/>
      <c r="N5" s="179"/>
    </row>
    <row r="6" spans="1:14" ht="15" customHeight="1">
      <c r="A6" s="15" t="s">
        <v>26</v>
      </c>
      <c r="B6" s="36">
        <f t="shared" si="0"/>
        <v>27212</v>
      </c>
      <c r="C6" s="37">
        <f t="shared" si="1"/>
        <v>14.189471049557817</v>
      </c>
      <c r="D6" s="36">
        <v>5738</v>
      </c>
      <c r="E6" s="37">
        <f t="shared" si="2"/>
        <v>16.964787274931258</v>
      </c>
      <c r="F6" s="24">
        <v>3023</v>
      </c>
      <c r="G6" s="17">
        <f t="shared" si="3"/>
        <v>17.72812573305184</v>
      </c>
      <c r="H6" s="24">
        <v>18451</v>
      </c>
      <c r="I6" s="17">
        <f t="shared" si="4"/>
        <v>13.0950099715403</v>
      </c>
      <c r="K6" s="180"/>
      <c r="L6" s="181"/>
      <c r="M6" s="181"/>
      <c r="N6" s="181"/>
    </row>
    <row r="7" spans="1:14" ht="15" customHeight="1">
      <c r="A7" s="38" t="s">
        <v>129</v>
      </c>
      <c r="B7" s="36">
        <f t="shared" si="0"/>
        <v>2626</v>
      </c>
      <c r="C7" s="37">
        <f t="shared" si="1"/>
        <v>1.3693058568329717</v>
      </c>
      <c r="D7" s="36">
        <v>396</v>
      </c>
      <c r="E7" s="37">
        <f t="shared" si="2"/>
        <v>1.170800934275493</v>
      </c>
      <c r="F7" s="24">
        <v>215</v>
      </c>
      <c r="G7" s="17">
        <f t="shared" si="3"/>
        <v>1.2608491672531081</v>
      </c>
      <c r="H7" s="24">
        <v>2015</v>
      </c>
      <c r="I7" s="17">
        <f t="shared" si="4"/>
        <v>1.4300821143923748</v>
      </c>
      <c r="K7" s="180"/>
      <c r="L7" s="181"/>
      <c r="M7" s="181"/>
      <c r="N7" s="181"/>
    </row>
    <row r="8" spans="1:14" ht="15" customHeight="1">
      <c r="A8" s="38" t="s">
        <v>130</v>
      </c>
      <c r="B8" s="36">
        <f t="shared" si="0"/>
        <v>894</v>
      </c>
      <c r="C8" s="37">
        <f t="shared" si="1"/>
        <v>0.46616886367428667</v>
      </c>
      <c r="D8" s="36">
        <v>139</v>
      </c>
      <c r="E8" s="37">
        <f t="shared" si="2"/>
        <v>0.41096295420276147</v>
      </c>
      <c r="F8" s="24">
        <v>63</v>
      </c>
      <c r="G8" s="17">
        <f t="shared" si="3"/>
        <v>0.3694581280788177</v>
      </c>
      <c r="H8" s="24">
        <v>692</v>
      </c>
      <c r="I8" s="17">
        <f t="shared" si="4"/>
        <v>0.4911249742727163</v>
      </c>
      <c r="K8" s="180"/>
      <c r="L8" s="181"/>
      <c r="M8" s="181"/>
      <c r="N8" s="181"/>
    </row>
    <row r="9" spans="1:14" ht="15" customHeight="1">
      <c r="A9" s="15" t="s">
        <v>27</v>
      </c>
      <c r="B9" s="36">
        <f t="shared" si="0"/>
        <v>1156</v>
      </c>
      <c r="C9" s="37">
        <f t="shared" si="1"/>
        <v>0.6027865843484065</v>
      </c>
      <c r="D9" s="36">
        <v>136</v>
      </c>
      <c r="E9" s="37">
        <f t="shared" si="2"/>
        <v>0.4020932501552198</v>
      </c>
      <c r="F9" s="24">
        <v>55</v>
      </c>
      <c r="G9" s="17">
        <f t="shared" si="3"/>
        <v>0.3225428102275393</v>
      </c>
      <c r="H9" s="24">
        <v>965</v>
      </c>
      <c r="I9" s="17">
        <f t="shared" si="4"/>
        <v>0.6848780349323284</v>
      </c>
      <c r="K9" s="180"/>
      <c r="L9" s="181"/>
      <c r="M9" s="181"/>
      <c r="N9" s="181"/>
    </row>
    <row r="10" spans="1:14" ht="15" customHeight="1">
      <c r="A10" s="15" t="s">
        <v>28</v>
      </c>
      <c r="B10" s="36">
        <f t="shared" si="0"/>
        <v>2036</v>
      </c>
      <c r="C10" s="37">
        <f t="shared" si="1"/>
        <v>1.061655264475221</v>
      </c>
      <c r="D10" s="36">
        <v>264</v>
      </c>
      <c r="E10" s="37">
        <f t="shared" si="2"/>
        <v>0.7805339561836621</v>
      </c>
      <c r="F10" s="24">
        <v>67</v>
      </c>
      <c r="G10" s="17">
        <f t="shared" si="3"/>
        <v>0.39291578700445695</v>
      </c>
      <c r="H10" s="24">
        <v>1705</v>
      </c>
      <c r="I10" s="17">
        <f t="shared" si="4"/>
        <v>1.2100694814089326</v>
      </c>
      <c r="K10" s="180"/>
      <c r="L10" s="181"/>
      <c r="M10" s="181"/>
      <c r="N10" s="181"/>
    </row>
    <row r="11" spans="1:14" ht="22.5" customHeight="1">
      <c r="A11" s="18" t="s">
        <v>29</v>
      </c>
      <c r="B11" s="39">
        <f t="shared" si="0"/>
        <v>37844</v>
      </c>
      <c r="C11" s="40">
        <f t="shared" si="1"/>
        <v>19.733439012180877</v>
      </c>
      <c r="D11" s="39">
        <v>2678</v>
      </c>
      <c r="E11" s="40">
        <f t="shared" si="2"/>
        <v>7.917689146438814</v>
      </c>
      <c r="F11" s="24">
        <v>1120</v>
      </c>
      <c r="G11" s="17">
        <f t="shared" si="3"/>
        <v>6.568144499178982</v>
      </c>
      <c r="H11" s="24">
        <v>34046</v>
      </c>
      <c r="I11" s="17">
        <f t="shared" si="4"/>
        <v>24.163064846949275</v>
      </c>
      <c r="K11" s="180"/>
      <c r="L11" s="181"/>
      <c r="M11" s="181"/>
      <c r="N11" s="181"/>
    </row>
    <row r="12" spans="1:14" ht="15" customHeight="1">
      <c r="A12" s="15" t="s">
        <v>30</v>
      </c>
      <c r="B12" s="39">
        <f t="shared" si="0"/>
        <v>16887</v>
      </c>
      <c r="C12" s="40">
        <f t="shared" si="1"/>
        <v>8.805585683297181</v>
      </c>
      <c r="D12" s="39">
        <v>1793</v>
      </c>
      <c r="E12" s="40">
        <f t="shared" si="2"/>
        <v>5.301126452414038</v>
      </c>
      <c r="F12" s="24">
        <v>1853</v>
      </c>
      <c r="G12" s="17">
        <f t="shared" si="3"/>
        <v>10.86676049730237</v>
      </c>
      <c r="H12" s="24">
        <v>13241</v>
      </c>
      <c r="I12" s="17">
        <f t="shared" si="4"/>
        <v>9.397378301076643</v>
      </c>
      <c r="K12" s="180"/>
      <c r="L12" s="181"/>
      <c r="M12" s="181"/>
      <c r="N12" s="181"/>
    </row>
    <row r="13" spans="1:14" ht="15" customHeight="1">
      <c r="A13" s="18" t="s">
        <v>31</v>
      </c>
      <c r="B13" s="39">
        <f t="shared" si="0"/>
        <v>35092</v>
      </c>
      <c r="C13" s="40">
        <f t="shared" si="1"/>
        <v>18.298431503420655</v>
      </c>
      <c r="D13" s="39">
        <v>14270</v>
      </c>
      <c r="E13" s="40">
        <f t="shared" si="2"/>
        <v>42.190225586139604</v>
      </c>
      <c r="F13" s="24">
        <v>4132</v>
      </c>
      <c r="G13" s="17">
        <f t="shared" si="3"/>
        <v>24.231761670185314</v>
      </c>
      <c r="H13" s="24">
        <v>16690</v>
      </c>
      <c r="I13" s="17">
        <f t="shared" si="4"/>
        <v>11.845196272560168</v>
      </c>
      <c r="K13" s="180"/>
      <c r="L13" s="181"/>
      <c r="M13" s="181"/>
      <c r="N13" s="181"/>
    </row>
    <row r="14" spans="1:14" ht="15" customHeight="1">
      <c r="A14" s="18" t="s">
        <v>32</v>
      </c>
      <c r="B14" s="39">
        <f t="shared" si="0"/>
        <v>10433</v>
      </c>
      <c r="C14" s="40">
        <f t="shared" si="1"/>
        <v>5.4402010679125645</v>
      </c>
      <c r="D14" s="39">
        <v>1081</v>
      </c>
      <c r="E14" s="40">
        <f t="shared" si="2"/>
        <v>3.196050025130828</v>
      </c>
      <c r="F14" s="24">
        <v>4014</v>
      </c>
      <c r="G14" s="17">
        <f t="shared" si="3"/>
        <v>23.53976073187896</v>
      </c>
      <c r="H14" s="24">
        <v>5338</v>
      </c>
      <c r="I14" s="17">
        <f t="shared" si="4"/>
        <v>3.788475596340693</v>
      </c>
      <c r="K14" s="180"/>
      <c r="L14" s="181"/>
      <c r="M14" s="181"/>
      <c r="N14" s="181"/>
    </row>
    <row r="15" spans="1:14" ht="15" customHeight="1">
      <c r="A15" s="18" t="s">
        <v>33</v>
      </c>
      <c r="B15" s="39">
        <f t="shared" si="0"/>
        <v>8424</v>
      </c>
      <c r="C15" s="40">
        <f t="shared" si="1"/>
        <v>4.3926247288503255</v>
      </c>
      <c r="D15" s="39">
        <v>1540</v>
      </c>
      <c r="E15" s="40">
        <f t="shared" si="2"/>
        <v>4.553114744404695</v>
      </c>
      <c r="F15" s="24">
        <v>498</v>
      </c>
      <c r="G15" s="17">
        <f t="shared" si="3"/>
        <v>2.920478536242083</v>
      </c>
      <c r="H15" s="24">
        <v>6386</v>
      </c>
      <c r="I15" s="17">
        <f t="shared" si="4"/>
        <v>4.53226023945891</v>
      </c>
      <c r="K15" s="180"/>
      <c r="L15" s="181"/>
      <c r="M15" s="181"/>
      <c r="N15" s="181"/>
    </row>
    <row r="16" spans="1:14" ht="15" customHeight="1">
      <c r="A16" s="18" t="s">
        <v>34</v>
      </c>
      <c r="B16" s="39">
        <f t="shared" si="0"/>
        <v>4947</v>
      </c>
      <c r="C16" s="40">
        <f t="shared" si="1"/>
        <v>2.5795720006674454</v>
      </c>
      <c r="D16" s="39">
        <v>937</v>
      </c>
      <c r="E16" s="40">
        <f t="shared" si="2"/>
        <v>2.770304230848831</v>
      </c>
      <c r="F16" s="24">
        <v>382</v>
      </c>
      <c r="G16" s="17">
        <f t="shared" si="3"/>
        <v>2.2402064273985456</v>
      </c>
      <c r="H16" s="24">
        <v>3628</v>
      </c>
      <c r="I16" s="17">
        <f t="shared" si="4"/>
        <v>2.574857524077189</v>
      </c>
      <c r="K16" s="180"/>
      <c r="L16" s="181"/>
      <c r="M16" s="181"/>
      <c r="N16" s="181"/>
    </row>
    <row r="17" spans="1:14" ht="22.5" customHeight="1">
      <c r="A17" s="18" t="s">
        <v>131</v>
      </c>
      <c r="B17" s="39">
        <f t="shared" si="0"/>
        <v>13394</v>
      </c>
      <c r="C17" s="40">
        <f t="shared" si="1"/>
        <v>6.984189888202903</v>
      </c>
      <c r="D17" s="39">
        <v>1720</v>
      </c>
      <c r="E17" s="40">
        <f t="shared" si="2"/>
        <v>5.085296987257191</v>
      </c>
      <c r="F17" s="24">
        <v>844</v>
      </c>
      <c r="G17" s="17">
        <f t="shared" si="3"/>
        <v>4.949566033309876</v>
      </c>
      <c r="H17" s="24">
        <v>10830</v>
      </c>
      <c r="I17" s="17">
        <f t="shared" si="4"/>
        <v>7.686247791002193</v>
      </c>
      <c r="K17" s="180"/>
      <c r="L17" s="181"/>
      <c r="M17" s="181"/>
      <c r="N17" s="181"/>
    </row>
    <row r="18" spans="1:14" ht="15" customHeight="1">
      <c r="A18" s="18" t="s">
        <v>132</v>
      </c>
      <c r="B18" s="39">
        <f t="shared" si="0"/>
        <v>2070</v>
      </c>
      <c r="C18" s="40">
        <f t="shared" si="1"/>
        <v>1.079384281661939</v>
      </c>
      <c r="D18" s="39">
        <v>346</v>
      </c>
      <c r="E18" s="40">
        <f t="shared" si="2"/>
        <v>1.0229725334831328</v>
      </c>
      <c r="F18" s="24">
        <v>188</v>
      </c>
      <c r="G18" s="17">
        <f t="shared" si="3"/>
        <v>1.1025099695050433</v>
      </c>
      <c r="H18" s="24">
        <v>1536</v>
      </c>
      <c r="I18" s="17">
        <f t="shared" si="4"/>
        <v>1.0901271105244108</v>
      </c>
      <c r="K18" s="180"/>
      <c r="L18" s="181"/>
      <c r="M18" s="181"/>
      <c r="N18" s="181"/>
    </row>
    <row r="19" spans="1:14" s="20" customFormat="1" ht="15" customHeight="1">
      <c r="A19" s="18" t="s">
        <v>133</v>
      </c>
      <c r="B19" s="19">
        <f t="shared" si="0"/>
        <v>11631</v>
      </c>
      <c r="C19" s="40">
        <f t="shared" si="1"/>
        <v>6.064888202903387</v>
      </c>
      <c r="D19" s="19">
        <v>1086</v>
      </c>
      <c r="E19" s="40">
        <f t="shared" si="2"/>
        <v>3.2108328652100644</v>
      </c>
      <c r="F19" s="24">
        <v>183</v>
      </c>
      <c r="G19" s="17">
        <f t="shared" si="3"/>
        <v>1.0731878958479943</v>
      </c>
      <c r="H19" s="24">
        <v>10362</v>
      </c>
      <c r="I19" s="17">
        <f t="shared" si="4"/>
        <v>7.354099687014287</v>
      </c>
      <c r="K19" s="180"/>
      <c r="L19" s="181"/>
      <c r="M19" s="181"/>
      <c r="N19" s="181"/>
    </row>
    <row r="20" spans="1:14" ht="15" customHeight="1">
      <c r="A20" t="s">
        <v>35</v>
      </c>
      <c r="B20" s="19">
        <f t="shared" si="0"/>
        <v>8590</v>
      </c>
      <c r="C20" s="40">
        <f t="shared" si="1"/>
        <v>4.479184048056065</v>
      </c>
      <c r="D20" s="19">
        <v>1198</v>
      </c>
      <c r="E20" s="40">
        <f t="shared" si="2"/>
        <v>3.541968482984951</v>
      </c>
      <c r="F20" s="24">
        <v>251</v>
      </c>
      <c r="G20" s="17">
        <f t="shared" si="3"/>
        <v>1.4719680975838612</v>
      </c>
      <c r="H20" s="24">
        <v>7141</v>
      </c>
      <c r="I20" s="17">
        <f t="shared" si="4"/>
        <v>5.06809745849923</v>
      </c>
      <c r="K20" s="180"/>
      <c r="L20" s="181"/>
      <c r="M20" s="181"/>
      <c r="N20" s="181"/>
    </row>
    <row r="21" spans="1:14" ht="15" customHeight="1">
      <c r="A21" t="s">
        <v>36</v>
      </c>
      <c r="B21" s="19">
        <f t="shared" si="0"/>
        <v>6939</v>
      </c>
      <c r="C21" s="40">
        <f t="shared" si="1"/>
        <v>3.6182838311363255</v>
      </c>
      <c r="D21" s="19">
        <v>356</v>
      </c>
      <c r="E21" s="40">
        <f t="shared" si="2"/>
        <v>1.0525382136416048</v>
      </c>
      <c r="F21" s="24">
        <v>122</v>
      </c>
      <c r="G21" s="17">
        <f t="shared" si="3"/>
        <v>0.7154585972319962</v>
      </c>
      <c r="H21" s="24">
        <v>6461</v>
      </c>
      <c r="I21" s="17">
        <f t="shared" si="4"/>
        <v>4.585489102277485</v>
      </c>
      <c r="K21" s="180"/>
      <c r="L21" s="181"/>
      <c r="M21" s="181"/>
      <c r="N21" s="181"/>
    </row>
    <row r="22" spans="1:14" ht="15" customHeight="1">
      <c r="A22" t="s">
        <v>37</v>
      </c>
      <c r="B22" s="19">
        <f t="shared" si="0"/>
        <v>666</v>
      </c>
      <c r="C22" s="40">
        <f t="shared" si="1"/>
        <v>0.3472801601868847</v>
      </c>
      <c r="D22" s="19">
        <v>64</v>
      </c>
      <c r="E22" s="40">
        <f t="shared" si="2"/>
        <v>0.1892203530142211</v>
      </c>
      <c r="F22" s="24">
        <v>11</v>
      </c>
      <c r="G22" s="17">
        <f t="shared" si="3"/>
        <v>0.06450856204550785</v>
      </c>
      <c r="H22" s="24">
        <v>591</v>
      </c>
      <c r="I22" s="17">
        <f t="shared" si="4"/>
        <v>0.419443439010369</v>
      </c>
      <c r="K22" s="180"/>
      <c r="L22" s="181"/>
      <c r="M22" s="181"/>
      <c r="N22" s="181"/>
    </row>
    <row r="23" spans="1:14" ht="15" customHeight="1">
      <c r="A23" s="21" t="s">
        <v>38</v>
      </c>
      <c r="B23" s="22">
        <f t="shared" si="0"/>
        <v>935</v>
      </c>
      <c r="C23" s="41">
        <f t="shared" si="1"/>
        <v>0.48754797263474053</v>
      </c>
      <c r="D23" s="22">
        <v>81</v>
      </c>
      <c r="E23" s="41">
        <f t="shared" si="2"/>
        <v>0.2394820092836236</v>
      </c>
      <c r="F23" s="42">
        <v>31</v>
      </c>
      <c r="G23" s="23">
        <f t="shared" si="3"/>
        <v>0.18179685667370396</v>
      </c>
      <c r="H23" s="42">
        <v>823</v>
      </c>
      <c r="I23" s="23">
        <f t="shared" si="4"/>
        <v>0.5840980546624935</v>
      </c>
      <c r="K23" s="180"/>
      <c r="L23" s="181"/>
      <c r="M23" s="181"/>
      <c r="N23" s="181"/>
    </row>
    <row r="24" spans="2:5" ht="15" customHeight="1">
      <c r="B24" s="18"/>
      <c r="C24" s="18"/>
      <c r="D24" s="18"/>
      <c r="E24" s="18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5">
    <mergeCell ref="H3:I3"/>
    <mergeCell ref="A1:I1"/>
    <mergeCell ref="F3:G3"/>
    <mergeCell ref="B3:C3"/>
    <mergeCell ref="D3:E3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2004.&amp;R&amp;9&amp;P+8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45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20.66015625" style="0" customWidth="1"/>
    <col min="2" max="2" width="10" style="0" customWidth="1"/>
    <col min="3" max="3" width="11.83203125" style="0" customWidth="1"/>
    <col min="4" max="4" width="10" style="0" customWidth="1"/>
    <col min="5" max="5" width="11.83203125" style="0" customWidth="1"/>
    <col min="6" max="6" width="10" style="0" customWidth="1"/>
    <col min="7" max="7" width="11.83203125" style="0" customWidth="1"/>
    <col min="8" max="8" width="10" style="0" customWidth="1"/>
    <col min="9" max="9" width="11.83203125" style="0" customWidth="1"/>
    <col min="10" max="10" width="8.5" style="0" bestFit="1" customWidth="1"/>
    <col min="11" max="11" width="10.33203125" style="0" bestFit="1" customWidth="1"/>
    <col min="12" max="12" width="7.5" style="0" bestFit="1" customWidth="1"/>
  </cols>
  <sheetData>
    <row r="1" spans="1:9" s="2" customFormat="1" ht="60" customHeight="1">
      <c r="A1" s="235" t="s">
        <v>148</v>
      </c>
      <c r="B1" s="237"/>
      <c r="C1" s="237"/>
      <c r="D1" s="237"/>
      <c r="E1" s="237"/>
      <c r="F1" s="237"/>
      <c r="G1" s="237"/>
      <c r="H1" s="237"/>
      <c r="I1" s="237"/>
    </row>
    <row r="2" spans="1:9" s="33" customFormat="1" ht="18" customHeight="1">
      <c r="A2" s="231" t="s">
        <v>173</v>
      </c>
      <c r="B2" s="18"/>
      <c r="C2" s="18"/>
      <c r="D2" s="18"/>
      <c r="E2" s="18"/>
      <c r="F2" s="18"/>
      <c r="G2" s="18"/>
      <c r="H2" s="32"/>
      <c r="I2" s="32"/>
    </row>
    <row r="3" spans="1:9" s="6" customFormat="1" ht="36" customHeight="1">
      <c r="A3" s="3"/>
      <c r="B3" s="232" t="s">
        <v>0</v>
      </c>
      <c r="C3" s="232"/>
      <c r="D3" s="232" t="s">
        <v>40</v>
      </c>
      <c r="E3" s="232"/>
      <c r="F3" s="232" t="s">
        <v>3</v>
      </c>
      <c r="G3" s="232" t="s">
        <v>3</v>
      </c>
      <c r="H3" s="232" t="s">
        <v>41</v>
      </c>
      <c r="I3" s="232"/>
    </row>
    <row r="4" spans="1:14" s="11" customFormat="1" ht="19.5" customHeight="1">
      <c r="A4" s="7"/>
      <c r="B4" s="8" t="s">
        <v>4</v>
      </c>
      <c r="C4" s="9" t="s">
        <v>5</v>
      </c>
      <c r="D4" s="8" t="s">
        <v>4</v>
      </c>
      <c r="E4" s="9" t="s">
        <v>5</v>
      </c>
      <c r="F4" s="8" t="s">
        <v>4</v>
      </c>
      <c r="G4" s="9" t="s">
        <v>5</v>
      </c>
      <c r="H4" s="8" t="s">
        <v>4</v>
      </c>
      <c r="I4" s="9" t="s">
        <v>5</v>
      </c>
      <c r="K4" s="174"/>
      <c r="L4" s="174"/>
      <c r="M4" s="174"/>
      <c r="N4" s="174"/>
    </row>
    <row r="5" spans="1:14" s="14" customFormat="1" ht="15" customHeight="1">
      <c r="A5" s="12" t="s">
        <v>6</v>
      </c>
      <c r="B5" s="13">
        <f aca="true" t="shared" si="0" ref="B5:B23">D5+F5+H5</f>
        <v>191776</v>
      </c>
      <c r="C5" s="35">
        <f aca="true" t="shared" si="1" ref="C5:C23">B5/$B5*100</f>
        <v>100</v>
      </c>
      <c r="D5" s="34">
        <f>SUM(D6:D23)</f>
        <v>33823</v>
      </c>
      <c r="E5" s="43">
        <f aca="true" t="shared" si="2" ref="E5:E23">D5/$B5*100</f>
        <v>17.636722009010512</v>
      </c>
      <c r="F5" s="34">
        <f>SUM(F6:F23)</f>
        <v>17052</v>
      </c>
      <c r="G5" s="43">
        <f aca="true" t="shared" si="3" ref="G5:G23">F5/$B5*100</f>
        <v>8.891623560820957</v>
      </c>
      <c r="H5" s="34">
        <f>SUM(H6:H23)</f>
        <v>140901</v>
      </c>
      <c r="I5" s="43">
        <f aca="true" t="shared" si="4" ref="I5:I23">H5/$B5*100</f>
        <v>73.47165443016853</v>
      </c>
      <c r="K5" s="182"/>
      <c r="L5" s="182"/>
      <c r="M5" s="182"/>
      <c r="N5" s="182"/>
    </row>
    <row r="6" spans="1:14" ht="15" customHeight="1">
      <c r="A6" s="15" t="s">
        <v>26</v>
      </c>
      <c r="B6" s="16">
        <f t="shared" si="0"/>
        <v>27212</v>
      </c>
      <c r="C6" s="44">
        <f t="shared" si="1"/>
        <v>100</v>
      </c>
      <c r="D6" s="36">
        <v>5738</v>
      </c>
      <c r="E6" s="37">
        <f t="shared" si="2"/>
        <v>21.086285462296043</v>
      </c>
      <c r="F6" s="24">
        <v>3023</v>
      </c>
      <c r="G6" s="17">
        <f t="shared" si="3"/>
        <v>11.109069528149346</v>
      </c>
      <c r="H6" s="24">
        <v>18451</v>
      </c>
      <c r="I6" s="17">
        <f t="shared" si="4"/>
        <v>67.8046450095546</v>
      </c>
      <c r="K6" s="183"/>
      <c r="L6" s="184"/>
      <c r="M6" s="184"/>
      <c r="N6" s="184"/>
    </row>
    <row r="7" spans="1:14" ht="15" customHeight="1">
      <c r="A7" s="38" t="s">
        <v>129</v>
      </c>
      <c r="B7" s="16">
        <f t="shared" si="0"/>
        <v>2626</v>
      </c>
      <c r="C7" s="44">
        <f t="shared" si="1"/>
        <v>100</v>
      </c>
      <c r="D7" s="36">
        <v>396</v>
      </c>
      <c r="E7" s="37">
        <f t="shared" si="2"/>
        <v>15.07996953541508</v>
      </c>
      <c r="F7" s="24">
        <v>215</v>
      </c>
      <c r="G7" s="17">
        <f t="shared" si="3"/>
        <v>8.187357197258187</v>
      </c>
      <c r="H7" s="24">
        <v>2015</v>
      </c>
      <c r="I7" s="17">
        <f t="shared" si="4"/>
        <v>76.73267326732673</v>
      </c>
      <c r="K7" s="183"/>
      <c r="L7" s="184"/>
      <c r="M7" s="184"/>
      <c r="N7" s="184"/>
    </row>
    <row r="8" spans="1:14" ht="15" customHeight="1">
      <c r="A8" s="38" t="s">
        <v>130</v>
      </c>
      <c r="B8" s="16">
        <f t="shared" si="0"/>
        <v>894</v>
      </c>
      <c r="C8" s="44">
        <f t="shared" si="1"/>
        <v>100</v>
      </c>
      <c r="D8" s="36">
        <v>139</v>
      </c>
      <c r="E8" s="37">
        <f t="shared" si="2"/>
        <v>15.548098434004473</v>
      </c>
      <c r="F8" s="24">
        <v>63</v>
      </c>
      <c r="G8" s="17">
        <f t="shared" si="3"/>
        <v>7.046979865771812</v>
      </c>
      <c r="H8" s="24">
        <v>692</v>
      </c>
      <c r="I8" s="17">
        <f t="shared" si="4"/>
        <v>77.40492170022371</v>
      </c>
      <c r="K8" s="183"/>
      <c r="L8" s="184"/>
      <c r="M8" s="184"/>
      <c r="N8" s="184"/>
    </row>
    <row r="9" spans="1:14" ht="15" customHeight="1">
      <c r="A9" s="15" t="s">
        <v>27</v>
      </c>
      <c r="B9" s="16">
        <f t="shared" si="0"/>
        <v>1156</v>
      </c>
      <c r="C9" s="44">
        <f t="shared" si="1"/>
        <v>100</v>
      </c>
      <c r="D9" s="36">
        <v>136</v>
      </c>
      <c r="E9" s="37">
        <f t="shared" si="2"/>
        <v>11.76470588235294</v>
      </c>
      <c r="F9" s="24">
        <v>55</v>
      </c>
      <c r="G9" s="17">
        <f t="shared" si="3"/>
        <v>4.757785467128028</v>
      </c>
      <c r="H9" s="24">
        <v>965</v>
      </c>
      <c r="I9" s="17">
        <f t="shared" si="4"/>
        <v>83.47750865051903</v>
      </c>
      <c r="K9" s="183"/>
      <c r="L9" s="184"/>
      <c r="M9" s="184"/>
      <c r="N9" s="184"/>
    </row>
    <row r="10" spans="1:14" ht="15" customHeight="1">
      <c r="A10" s="15" t="s">
        <v>28</v>
      </c>
      <c r="B10" s="16">
        <f t="shared" si="0"/>
        <v>2036</v>
      </c>
      <c r="C10" s="44">
        <f t="shared" si="1"/>
        <v>100</v>
      </c>
      <c r="D10" s="36">
        <v>264</v>
      </c>
      <c r="E10" s="37">
        <f t="shared" si="2"/>
        <v>12.966601178781925</v>
      </c>
      <c r="F10" s="24">
        <v>67</v>
      </c>
      <c r="G10" s="17">
        <f t="shared" si="3"/>
        <v>3.2907662082514735</v>
      </c>
      <c r="H10" s="24">
        <v>1705</v>
      </c>
      <c r="I10" s="17">
        <f t="shared" si="4"/>
        <v>83.7426326129666</v>
      </c>
      <c r="K10" s="183"/>
      <c r="L10" s="184"/>
      <c r="M10" s="184"/>
      <c r="N10" s="184"/>
    </row>
    <row r="11" spans="1:14" ht="22.5" customHeight="1">
      <c r="A11" s="18" t="s">
        <v>29</v>
      </c>
      <c r="B11" s="19">
        <f t="shared" si="0"/>
        <v>37844</v>
      </c>
      <c r="C11" s="45">
        <f t="shared" si="1"/>
        <v>100</v>
      </c>
      <c r="D11" s="39">
        <v>2678</v>
      </c>
      <c r="E11" s="40">
        <f t="shared" si="2"/>
        <v>7.076418983194166</v>
      </c>
      <c r="F11" s="24">
        <v>1120</v>
      </c>
      <c r="G11" s="17">
        <f t="shared" si="3"/>
        <v>2.9595180213508083</v>
      </c>
      <c r="H11" s="24">
        <v>34046</v>
      </c>
      <c r="I11" s="17">
        <f t="shared" si="4"/>
        <v>89.96406299545502</v>
      </c>
      <c r="K11" s="183"/>
      <c r="L11" s="184"/>
      <c r="M11" s="184"/>
      <c r="N11" s="184"/>
    </row>
    <row r="12" spans="1:14" ht="15" customHeight="1">
      <c r="A12" s="15" t="s">
        <v>30</v>
      </c>
      <c r="B12" s="19">
        <f t="shared" si="0"/>
        <v>16887</v>
      </c>
      <c r="C12" s="45">
        <f t="shared" si="1"/>
        <v>100</v>
      </c>
      <c r="D12" s="39">
        <v>1793</v>
      </c>
      <c r="E12" s="40">
        <f t="shared" si="2"/>
        <v>10.6176348670575</v>
      </c>
      <c r="F12" s="24">
        <v>1853</v>
      </c>
      <c r="G12" s="17">
        <f t="shared" si="3"/>
        <v>10.9729377627761</v>
      </c>
      <c r="H12" s="24">
        <v>13241</v>
      </c>
      <c r="I12" s="17">
        <f t="shared" si="4"/>
        <v>78.4094273701664</v>
      </c>
      <c r="K12" s="183"/>
      <c r="L12" s="184"/>
      <c r="M12" s="184"/>
      <c r="N12" s="184"/>
    </row>
    <row r="13" spans="1:14" ht="15" customHeight="1">
      <c r="A13" s="18" t="s">
        <v>31</v>
      </c>
      <c r="B13" s="19">
        <f t="shared" si="0"/>
        <v>35092</v>
      </c>
      <c r="C13" s="45">
        <f t="shared" si="1"/>
        <v>100</v>
      </c>
      <c r="D13" s="39">
        <v>14270</v>
      </c>
      <c r="E13" s="40">
        <f t="shared" si="2"/>
        <v>40.664538926251</v>
      </c>
      <c r="F13" s="24">
        <v>4132</v>
      </c>
      <c r="G13" s="17">
        <f t="shared" si="3"/>
        <v>11.77476347885558</v>
      </c>
      <c r="H13" s="24">
        <v>16690</v>
      </c>
      <c r="I13" s="17">
        <f t="shared" si="4"/>
        <v>47.560697594893426</v>
      </c>
      <c r="K13" s="183"/>
      <c r="L13" s="184"/>
      <c r="M13" s="184"/>
      <c r="N13" s="184"/>
    </row>
    <row r="14" spans="1:14" ht="15" customHeight="1">
      <c r="A14" s="18" t="s">
        <v>32</v>
      </c>
      <c r="B14" s="19">
        <f t="shared" si="0"/>
        <v>10433</v>
      </c>
      <c r="C14" s="45">
        <f t="shared" si="1"/>
        <v>100</v>
      </c>
      <c r="D14" s="39">
        <v>1081</v>
      </c>
      <c r="E14" s="40">
        <f t="shared" si="2"/>
        <v>10.361353397872136</v>
      </c>
      <c r="F14" s="24">
        <v>4014</v>
      </c>
      <c r="G14" s="17">
        <f t="shared" si="3"/>
        <v>38.474072654078405</v>
      </c>
      <c r="H14" s="24">
        <v>5338</v>
      </c>
      <c r="I14" s="17">
        <f t="shared" si="4"/>
        <v>51.164573948049465</v>
      </c>
      <c r="K14" s="183"/>
      <c r="L14" s="184"/>
      <c r="M14" s="184"/>
      <c r="N14" s="184"/>
    </row>
    <row r="15" spans="1:14" ht="15" customHeight="1">
      <c r="A15" s="18" t="s">
        <v>33</v>
      </c>
      <c r="B15" s="19">
        <f t="shared" si="0"/>
        <v>8424</v>
      </c>
      <c r="C15" s="45">
        <f t="shared" si="1"/>
        <v>100</v>
      </c>
      <c r="D15" s="39">
        <v>1540</v>
      </c>
      <c r="E15" s="40">
        <f t="shared" si="2"/>
        <v>18.281101614434945</v>
      </c>
      <c r="F15" s="24">
        <v>498</v>
      </c>
      <c r="G15" s="17">
        <f t="shared" si="3"/>
        <v>5.911680911680912</v>
      </c>
      <c r="H15" s="24">
        <v>6386</v>
      </c>
      <c r="I15" s="17">
        <f t="shared" si="4"/>
        <v>75.80721747388414</v>
      </c>
      <c r="K15" s="183"/>
      <c r="L15" s="184"/>
      <c r="M15" s="184"/>
      <c r="N15" s="184"/>
    </row>
    <row r="16" spans="1:14" ht="15" customHeight="1">
      <c r="A16" s="18" t="s">
        <v>34</v>
      </c>
      <c r="B16" s="19">
        <f t="shared" si="0"/>
        <v>4947</v>
      </c>
      <c r="C16" s="45">
        <f t="shared" si="1"/>
        <v>100</v>
      </c>
      <c r="D16" s="39">
        <v>937</v>
      </c>
      <c r="E16" s="40">
        <f t="shared" si="2"/>
        <v>18.940772185162725</v>
      </c>
      <c r="F16" s="24">
        <v>382</v>
      </c>
      <c r="G16" s="17">
        <f t="shared" si="3"/>
        <v>7.721851627248838</v>
      </c>
      <c r="H16" s="24">
        <v>3628</v>
      </c>
      <c r="I16" s="17">
        <f t="shared" si="4"/>
        <v>73.33737618758843</v>
      </c>
      <c r="K16" s="183"/>
      <c r="L16" s="184"/>
      <c r="M16" s="184"/>
      <c r="N16" s="184"/>
    </row>
    <row r="17" spans="1:14" ht="22.5" customHeight="1">
      <c r="A17" s="18" t="s">
        <v>131</v>
      </c>
      <c r="B17" s="19">
        <f t="shared" si="0"/>
        <v>13394</v>
      </c>
      <c r="C17" s="45">
        <f t="shared" si="1"/>
        <v>100</v>
      </c>
      <c r="D17" s="39">
        <v>1720</v>
      </c>
      <c r="E17" s="40">
        <f t="shared" si="2"/>
        <v>12.841570852620576</v>
      </c>
      <c r="F17" s="24">
        <v>844</v>
      </c>
      <c r="G17" s="17">
        <f t="shared" si="3"/>
        <v>6.301328953262655</v>
      </c>
      <c r="H17" s="24">
        <v>10830</v>
      </c>
      <c r="I17" s="17">
        <f t="shared" si="4"/>
        <v>80.85710019411677</v>
      </c>
      <c r="K17" s="183"/>
      <c r="L17" s="184"/>
      <c r="M17" s="184"/>
      <c r="N17" s="184"/>
    </row>
    <row r="18" spans="1:14" ht="15" customHeight="1">
      <c r="A18" s="18" t="s">
        <v>132</v>
      </c>
      <c r="B18" s="19">
        <f t="shared" si="0"/>
        <v>2070</v>
      </c>
      <c r="C18" s="45">
        <f t="shared" si="1"/>
        <v>100</v>
      </c>
      <c r="D18" s="39">
        <v>346</v>
      </c>
      <c r="E18" s="40">
        <f t="shared" si="2"/>
        <v>16.714975845410628</v>
      </c>
      <c r="F18" s="24">
        <v>188</v>
      </c>
      <c r="G18" s="17">
        <f t="shared" si="3"/>
        <v>9.082125603864734</v>
      </c>
      <c r="H18" s="24">
        <v>1536</v>
      </c>
      <c r="I18" s="17">
        <f t="shared" si="4"/>
        <v>74.20289855072464</v>
      </c>
      <c r="K18" s="183"/>
      <c r="L18" s="184"/>
      <c r="M18" s="184"/>
      <c r="N18" s="184"/>
    </row>
    <row r="19" spans="1:14" s="20" customFormat="1" ht="15" customHeight="1">
      <c r="A19" s="18" t="s">
        <v>133</v>
      </c>
      <c r="B19" s="19">
        <f t="shared" si="0"/>
        <v>11631</v>
      </c>
      <c r="C19" s="45">
        <f t="shared" si="1"/>
        <v>100</v>
      </c>
      <c r="D19" s="19">
        <v>1086</v>
      </c>
      <c r="E19" s="40">
        <f t="shared" si="2"/>
        <v>9.337116327057004</v>
      </c>
      <c r="F19" s="24">
        <v>183</v>
      </c>
      <c r="G19" s="17">
        <f t="shared" si="3"/>
        <v>1.57338148052618</v>
      </c>
      <c r="H19" s="24">
        <v>10362</v>
      </c>
      <c r="I19" s="17">
        <f t="shared" si="4"/>
        <v>89.08950219241682</v>
      </c>
      <c r="K19" s="183"/>
      <c r="L19" s="184"/>
      <c r="M19" s="184"/>
      <c r="N19" s="184"/>
    </row>
    <row r="20" spans="1:14" ht="15" customHeight="1">
      <c r="A20" t="s">
        <v>35</v>
      </c>
      <c r="B20" s="19">
        <f t="shared" si="0"/>
        <v>8590</v>
      </c>
      <c r="C20" s="45">
        <f t="shared" si="1"/>
        <v>100</v>
      </c>
      <c r="D20" s="19">
        <v>1198</v>
      </c>
      <c r="E20" s="40">
        <f t="shared" si="2"/>
        <v>13.946449359720607</v>
      </c>
      <c r="F20" s="24">
        <v>251</v>
      </c>
      <c r="G20" s="17">
        <f t="shared" si="3"/>
        <v>2.9220023282887078</v>
      </c>
      <c r="H20" s="24">
        <v>7141</v>
      </c>
      <c r="I20" s="17">
        <f t="shared" si="4"/>
        <v>83.13154831199068</v>
      </c>
      <c r="K20" s="183"/>
      <c r="L20" s="184"/>
      <c r="M20" s="184"/>
      <c r="N20" s="184"/>
    </row>
    <row r="21" spans="1:14" ht="15" customHeight="1">
      <c r="A21" t="s">
        <v>36</v>
      </c>
      <c r="B21" s="19">
        <f t="shared" si="0"/>
        <v>6939</v>
      </c>
      <c r="C21" s="45">
        <f t="shared" si="1"/>
        <v>100</v>
      </c>
      <c r="D21" s="19">
        <v>356</v>
      </c>
      <c r="E21" s="40">
        <f t="shared" si="2"/>
        <v>5.13042225104482</v>
      </c>
      <c r="F21" s="24">
        <v>122</v>
      </c>
      <c r="G21" s="17">
        <f t="shared" si="3"/>
        <v>1.75817841187491</v>
      </c>
      <c r="H21" s="24">
        <v>6461</v>
      </c>
      <c r="I21" s="17">
        <f t="shared" si="4"/>
        <v>93.11139933708027</v>
      </c>
      <c r="K21" s="183"/>
      <c r="L21" s="184"/>
      <c r="M21" s="184"/>
      <c r="N21" s="184"/>
    </row>
    <row r="22" spans="1:14" ht="15" customHeight="1">
      <c r="A22" t="s">
        <v>37</v>
      </c>
      <c r="B22" s="19">
        <f t="shared" si="0"/>
        <v>666</v>
      </c>
      <c r="C22" s="45">
        <f t="shared" si="1"/>
        <v>100</v>
      </c>
      <c r="D22" s="19">
        <v>64</v>
      </c>
      <c r="E22" s="40">
        <f t="shared" si="2"/>
        <v>9.60960960960961</v>
      </c>
      <c r="F22" s="24">
        <v>11</v>
      </c>
      <c r="G22" s="17">
        <f t="shared" si="3"/>
        <v>1.6516516516516515</v>
      </c>
      <c r="H22" s="24">
        <v>591</v>
      </c>
      <c r="I22" s="17">
        <f t="shared" si="4"/>
        <v>88.73873873873875</v>
      </c>
      <c r="K22" s="183"/>
      <c r="L22" s="184"/>
      <c r="M22" s="184"/>
      <c r="N22" s="184"/>
    </row>
    <row r="23" spans="1:14" ht="15" customHeight="1">
      <c r="A23" s="21" t="s">
        <v>38</v>
      </c>
      <c r="B23" s="22">
        <f t="shared" si="0"/>
        <v>935</v>
      </c>
      <c r="C23" s="46">
        <f t="shared" si="1"/>
        <v>100</v>
      </c>
      <c r="D23" s="22">
        <v>81</v>
      </c>
      <c r="E23" s="41">
        <f t="shared" si="2"/>
        <v>8.663101604278074</v>
      </c>
      <c r="F23" s="42">
        <v>31</v>
      </c>
      <c r="G23" s="23">
        <f t="shared" si="3"/>
        <v>3.3155080213903747</v>
      </c>
      <c r="H23" s="42">
        <v>823</v>
      </c>
      <c r="I23" s="23">
        <f t="shared" si="4"/>
        <v>88.02139037433156</v>
      </c>
      <c r="K23" s="183"/>
      <c r="L23" s="184"/>
      <c r="M23" s="184"/>
      <c r="N23" s="184"/>
    </row>
    <row r="24" spans="2:5" ht="15" customHeight="1">
      <c r="B24" s="18"/>
      <c r="C24" s="18"/>
      <c r="D24" s="18"/>
      <c r="E24" s="18"/>
    </row>
    <row r="25" ht="15" customHeight="1"/>
    <row r="26" spans="10:12" ht="15" customHeight="1">
      <c r="J26" s="47"/>
      <c r="K26" s="47"/>
      <c r="L26" s="47"/>
    </row>
    <row r="27" spans="10:13" ht="15" customHeight="1">
      <c r="J27" s="15"/>
      <c r="K27" s="48"/>
      <c r="L27" s="48"/>
      <c r="M27" s="24"/>
    </row>
    <row r="28" spans="10:13" ht="15" customHeight="1">
      <c r="J28" s="15"/>
      <c r="K28" s="48"/>
      <c r="L28" s="48"/>
      <c r="M28" s="24"/>
    </row>
    <row r="29" spans="10:13" ht="15" customHeight="1">
      <c r="J29" s="15"/>
      <c r="K29" s="48"/>
      <c r="L29" s="48"/>
      <c r="M29" s="24"/>
    </row>
    <row r="30" spans="10:13" ht="15" customHeight="1">
      <c r="J30" s="15"/>
      <c r="K30" s="48"/>
      <c r="L30" s="48"/>
      <c r="M30" s="24"/>
    </row>
    <row r="31" spans="10:13" ht="15" customHeight="1">
      <c r="J31" s="15"/>
      <c r="K31" s="48"/>
      <c r="L31" s="48"/>
      <c r="M31" s="24"/>
    </row>
    <row r="32" spans="10:13" ht="15" customHeight="1">
      <c r="J32" s="49"/>
      <c r="K32" s="48"/>
      <c r="L32" s="48"/>
      <c r="M32" s="24"/>
    </row>
    <row r="33" spans="10:13" ht="15" customHeight="1">
      <c r="J33" s="49"/>
      <c r="K33" s="48"/>
      <c r="L33" s="48"/>
      <c r="M33" s="24"/>
    </row>
    <row r="34" spans="10:13" ht="15" customHeight="1">
      <c r="J34" s="49"/>
      <c r="K34" s="48"/>
      <c r="L34" s="48"/>
      <c r="M34" s="24"/>
    </row>
    <row r="35" spans="10:13" ht="15" customHeight="1">
      <c r="J35" s="49"/>
      <c r="K35" s="48"/>
      <c r="L35" s="48"/>
      <c r="M35" s="24"/>
    </row>
    <row r="36" spans="10:13" ht="15" customHeight="1">
      <c r="J36" s="49"/>
      <c r="K36" s="48"/>
      <c r="L36" s="48"/>
      <c r="M36" s="24"/>
    </row>
    <row r="37" spans="10:13" ht="15" customHeight="1">
      <c r="J37" s="49"/>
      <c r="K37" s="48"/>
      <c r="L37" s="48"/>
      <c r="M37" s="24"/>
    </row>
    <row r="38" spans="10:13" ht="15" customHeight="1">
      <c r="J38" s="49"/>
      <c r="K38" s="48"/>
      <c r="L38" s="48"/>
      <c r="M38" s="24"/>
    </row>
    <row r="39" spans="10:13" ht="15" customHeight="1">
      <c r="J39" s="49"/>
      <c r="K39" s="48"/>
      <c r="L39" s="48"/>
      <c r="M39" s="24"/>
    </row>
    <row r="40" spans="10:13" ht="15" customHeight="1">
      <c r="J40" s="49"/>
      <c r="K40" s="48"/>
      <c r="L40" s="48"/>
      <c r="M40" s="24"/>
    </row>
    <row r="41" spans="10:13" ht="15" customHeight="1">
      <c r="J41" s="47"/>
      <c r="K41" s="48"/>
      <c r="L41" s="48"/>
      <c r="M41" s="24"/>
    </row>
    <row r="42" spans="10:13" ht="15" customHeight="1">
      <c r="J42" s="47"/>
      <c r="K42" s="48"/>
      <c r="L42" s="48"/>
      <c r="M42" s="24"/>
    </row>
    <row r="43" spans="10:13" ht="15" customHeight="1">
      <c r="J43" s="47"/>
      <c r="K43" s="48"/>
      <c r="L43" s="48"/>
      <c r="M43" s="24"/>
    </row>
    <row r="44" spans="10:13" ht="15" customHeight="1">
      <c r="J44" s="49"/>
      <c r="K44" s="48"/>
      <c r="L44" s="48"/>
      <c r="M44" s="24"/>
    </row>
    <row r="45" spans="10:12" ht="15" customHeight="1">
      <c r="J45" s="50"/>
      <c r="K45" s="48"/>
      <c r="L45" s="48"/>
    </row>
    <row r="46" ht="15" customHeight="1"/>
    <row r="47" ht="15" customHeight="1"/>
  </sheetData>
  <mergeCells count="5">
    <mergeCell ref="A1:I1"/>
    <mergeCell ref="H3:I3"/>
    <mergeCell ref="F3:G3"/>
    <mergeCell ref="B3:C3"/>
    <mergeCell ref="D3:E3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2004.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IAEST</dc:creator>
  <cp:keywords/>
  <dc:description/>
  <cp:lastModifiedBy>t585</cp:lastModifiedBy>
  <cp:lastPrinted>2005-06-02T10:13:02Z</cp:lastPrinted>
  <dcterms:created xsi:type="dcterms:W3CDTF">2004-09-20T08:19:31Z</dcterms:created>
  <dcterms:modified xsi:type="dcterms:W3CDTF">2006-07-28T08:39:29Z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