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25" windowWidth="15360" windowHeight="8610" tabRatio="814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3" sheetId="6" r:id="rId6"/>
    <sheet name="pag14" sheetId="7" r:id="rId7"/>
    <sheet name="pag15" sheetId="8" r:id="rId8"/>
    <sheet name="pag16" sheetId="9" r:id="rId9"/>
    <sheet name="pag 17" sheetId="10" r:id="rId10"/>
    <sheet name="pag 18" sheetId="11" r:id="rId11"/>
    <sheet name="pag 19" sheetId="12" r:id="rId12"/>
    <sheet name="pag 20" sheetId="13" r:id="rId13"/>
    <sheet name="pag 21" sheetId="14" r:id="rId14"/>
    <sheet name="pag 22" sheetId="15" r:id="rId15"/>
    <sheet name="pag 23" sheetId="16" r:id="rId16"/>
    <sheet name="pag 24" sheetId="17" r:id="rId17"/>
    <sheet name="pag 25" sheetId="18" r:id="rId18"/>
    <sheet name="pag 26" sheetId="19" r:id="rId19"/>
    <sheet name="pag 27" sheetId="20" r:id="rId20"/>
    <sheet name="pag 28" sheetId="21" r:id="rId21"/>
    <sheet name="29" sheetId="22" r:id="rId22"/>
    <sheet name="30" sheetId="23" r:id="rId23"/>
    <sheet name="Piramide AR31" sheetId="24" r:id="rId24"/>
    <sheet name="Piramide HU32" sheetId="25" r:id="rId25"/>
    <sheet name="Piramide TE33" sheetId="26" r:id="rId26"/>
    <sheet name="Piramide ZA34" sheetId="27" r:id="rId27"/>
    <sheet name="35" sheetId="28" r:id="rId28"/>
    <sheet name="36" sheetId="29" r:id="rId29"/>
    <sheet name="37" sheetId="30" r:id="rId30"/>
    <sheet name="38" sheetId="31" r:id="rId31"/>
  </sheets>
  <definedNames>
    <definedName name="_xlnm.Print_Area" localSheetId="21">'29'!$A$1</definedName>
    <definedName name="_xlnm.Print_Area" localSheetId="22">'30'!$A$1</definedName>
    <definedName name="_xlnm.Print_Area" localSheetId="27">'35'!$A$1:$G$35</definedName>
    <definedName name="_xlnm.Print_Area" localSheetId="28">'36'!$A$1:$F$41</definedName>
    <definedName name="_xlnm.Print_Area" localSheetId="29">'37'!$A$1:$G$40</definedName>
    <definedName name="_xlnm.Print_Area" localSheetId="30">'38'!$A$1:$G$40</definedName>
    <definedName name="_xlnm.Print_Area" localSheetId="0">'Indice'!$A$1:$J$50</definedName>
    <definedName name="_xlnm.Print_Area" localSheetId="9">'pag 17'!$A$1:$G$41</definedName>
    <definedName name="_xlnm.Print_Area" localSheetId="10">'pag 18'!$A$1:$G$43</definedName>
    <definedName name="_xlnm.Print_Area" localSheetId="11">'pag 19'!$A$1:$G$41</definedName>
    <definedName name="_xlnm.Print_Area" localSheetId="12">'pag 20'!$A$1:$G$43</definedName>
    <definedName name="_xlnm.Print_Area" localSheetId="13">'pag 21'!$A$1:$I$41</definedName>
    <definedName name="_xlnm.Print_Area" localSheetId="14">'pag 22'!$A$1:$I$45</definedName>
    <definedName name="_xlnm.Print_Area" localSheetId="15">'pag 23'!$A$1:$I$41</definedName>
    <definedName name="_xlnm.Print_Area" localSheetId="16">'pag 24'!$A$1:$I$45</definedName>
    <definedName name="_xlnm.Print_Area" localSheetId="17">'pag 25'!$A$1:$G$15</definedName>
    <definedName name="_xlnm.Print_Area" localSheetId="18">'pag 26'!$A$1:$F$39</definedName>
    <definedName name="_xlnm.Print_Area" localSheetId="19">'pag 27'!$A$1:$G$40</definedName>
    <definedName name="_xlnm.Print_Area" localSheetId="20">'pag 28'!$A$1:$G$40</definedName>
    <definedName name="_xlnm.Print_Area" localSheetId="5">'pag13'!$A$1:$G$44</definedName>
    <definedName name="_xlnm.Print_Area" localSheetId="6">'pag14'!$A$1:$G$44</definedName>
    <definedName name="_xlnm.Print_Area" localSheetId="7">'pag15'!$A$1:$I$44</definedName>
    <definedName name="_xlnm.Print_Area" localSheetId="8">'pag16'!$A$1:$I$44</definedName>
    <definedName name="_xlnm.Print_Area" localSheetId="1">'Piramide AR'!$A$1:$I$41</definedName>
    <definedName name="_xlnm.Print_Area" localSheetId="23">'Piramide AR31'!$A$1:$I$41</definedName>
    <definedName name="_xlnm.Print_Area" localSheetId="2">'Piramide HU'!$A$1:$I$44</definedName>
    <definedName name="_xlnm.Print_Area" localSheetId="24">'Piramide HU32'!$A$1:$I$41</definedName>
    <definedName name="_xlnm.Print_Area" localSheetId="3">'Piramide TE'!$A$1:$I$41</definedName>
    <definedName name="_xlnm.Print_Area" localSheetId="25">'Piramide TE33'!$A$1:$I$41</definedName>
    <definedName name="_xlnm.Print_Area" localSheetId="4">'Piramide ZA'!$A$1:$I$41</definedName>
    <definedName name="_xlnm.Print_Area" localSheetId="26">'Piramide ZA34'!$A$1:$I$41</definedName>
  </definedNames>
  <calcPr fullCalcOnLoad="1"/>
</workbook>
</file>

<file path=xl/sharedStrings.xml><?xml version="1.0" encoding="utf-8"?>
<sst xmlns="http://schemas.openxmlformats.org/spreadsheetml/2006/main" count="1256" uniqueCount="175">
  <si>
    <t>Pirámide de población. Residentes en Aragón nacidos en otras Comunidades Autónomas por sexo. Año 2003.</t>
  </si>
  <si>
    <t>Total</t>
  </si>
  <si>
    <t>Hombres</t>
  </si>
  <si>
    <t>Mujeres</t>
  </si>
  <si>
    <t>Teruel</t>
  </si>
  <si>
    <t>Número</t>
  </si>
  <si>
    <t>Porcentaje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</si>
  <si>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</si>
  <si>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</si>
  <si>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</si>
  <si>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</si>
  <si>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</si>
  <si>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</si>
  <si>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</si>
  <si>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</si>
  <si>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</si>
  <si>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</si>
  <si>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</si>
  <si>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</si>
  <si>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</si>
  <si>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</si>
  <si>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</si>
  <si>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</si>
  <si>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</si>
  <si>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</si>
  <si>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</si>
  <si>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</si>
  <si>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Pirámide de población. Residentes en Huesca nacidos en otras Comunidades Autónomas por sexo. Año 2003.</t>
  </si>
  <si>
    <t>Pirámide de población. Residentes en Teruel nacidos en otras Comunidades Autónomas por sexo. Año 2003.</t>
  </si>
  <si>
    <t>Pirámide de población. Residentes en Zaragoza nacidos en otras Comunidades Autónomas por sexo. Año 2003.</t>
  </si>
  <si>
    <t>Residentes en Aragón nacidos en otras Comunidades Autónomas, según Comunidad Autónoma de nacimiento por sexo. Año 2003.</t>
  </si>
  <si>
    <t>Unidad: Porcentajes verticales.</t>
  </si>
  <si>
    <t>Andalucía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</si>
  <si>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</si>
  <si>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</si>
  <si>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</si>
  <si>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</si>
  <si>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</si>
  <si>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</si>
  <si>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</si>
  <si>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</si>
  <si>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País Vasco</t>
  </si>
  <si>
    <t>La Rioja</t>
  </si>
  <si>
    <t>Ceuta</t>
  </si>
  <si>
    <t>Melilla</t>
  </si>
  <si>
    <t>Unidad: Porcentajes horizontales.</t>
  </si>
  <si>
    <t>Residentes en Aragón nacidos en otras Comunidades Autónomas, según Comunidad Autónoma de nacimiento por provincia de residencia.
Año 2003.</t>
  </si>
  <si>
    <t>Huesca</t>
  </si>
  <si>
    <t>Zaragoza</t>
  </si>
  <si>
    <t>Residentes en Aragón nacidos en otras Comunidades Autónomas, según Comunidad Autónoma de nacimiento por provincia de residencia. Año 2003.</t>
  </si>
  <si>
    <t>Residentes en Aragón nacidos en otras Comunidades Autónomas, según provincia de nacimiento por sexo. Año 2003.</t>
  </si>
  <si>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</si>
  <si>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</si>
  <si>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</si>
  <si>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</si>
  <si>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</si>
  <si>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</si>
  <si>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</si>
  <si>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</si>
  <si>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</si>
  <si>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</si>
  <si>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</si>
  <si>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</si>
  <si>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</si>
  <si>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</si>
  <si>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</si>
  <si>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</si>
  <si>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</si>
  <si>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</si>
  <si>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</si>
  <si>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</si>
  <si>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</si>
  <si>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</si>
  <si>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</si>
  <si>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</si>
  <si>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</si>
  <si>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</si>
  <si>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</si>
  <si>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</si>
  <si>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</si>
  <si>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</si>
  <si>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</si>
  <si>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</si>
  <si>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</si>
  <si>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 (Las)</t>
  </si>
  <si>
    <t>Pontevedra</t>
  </si>
  <si>
    <t>(Continúa en la página siguiente)</t>
  </si>
  <si>
    <t>(Viene de la página anterior)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</si>
  <si>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</si>
  <si>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</si>
  <si>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</si>
  <si>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</si>
  <si>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</si>
  <si>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</si>
  <si>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</si>
  <si>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</si>
  <si>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</si>
  <si>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</si>
  <si>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</si>
  <si>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Residentes en Aragón nacidos en otras Comunidades Autónomas, según provincia de nacimiento por provincia de residencia. Año 2003.</t>
  </si>
  <si>
    <t>Numero</t>
  </si>
  <si>
    <t>Relación entre los residentes en Aragón nacidos en otra Comunidad Autónoma y la población residente, según provincia de residencia por sexo. Año 2003.</t>
  </si>
  <si>
    <t>Residentes en Aragón nacidos en otra C.A./ Población residente en la provincia</t>
  </si>
  <si>
    <t>Relación entre los nacidos en otra Comunidad Autónoma residentes en Aragón y la población residente, según Comarca de residencia por sexo. Año 2003.</t>
  </si>
  <si>
    <t>Residentes en Aragón nacidos en otra C.A./ Población residente en la Comarca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</si>
  <si>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</si>
  <si>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</si>
  <si>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</si>
  <si>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</si>
  <si>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</si>
  <si>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</si>
  <si>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</si>
  <si>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</si>
  <si>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</si>
  <si>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</si>
  <si>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</si>
  <si>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</si>
  <si>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</si>
  <si>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</si>
  <si>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</si>
  <si>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</si>
  <si>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</si>
  <si>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</si>
  <si>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</si>
  <si>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</si>
  <si>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</si>
  <si>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</si>
  <si>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</si>
  <si>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</si>
  <si>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</si>
  <si>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</si>
  <si>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</si>
  <si>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</si>
  <si>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</si>
  <si>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</si>
  <si>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</si>
  <si>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</si>
  <si>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</si>
  <si>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D.C.: Delimitación Comarcal</t>
  </si>
  <si>
    <t>Residentes en Aragón nacidos en otras Comunidades Autónomas, según Comarca de residencia por sexo. Año 2003.</t>
  </si>
  <si>
    <t>Pirámide de población. Residentes en Aragón nacidos en el extranjero por sexo. Año 2003.</t>
  </si>
  <si>
    <t>Pirámide de población. Residentes en Huesca nacidos en el extranjero por sexo. Año 2003.</t>
  </si>
  <si>
    <t>Pirámide de población. Residentes en Teruel nacidos en el extranjero por sexo. Año 2003.</t>
  </si>
  <si>
    <t>Pirámide de población. Residentes en Zaragoza nacidos en el extranjero por sexo. Año 2003.</t>
  </si>
  <si>
    <t>Residentes en Aragón nacidos en el extranjero, según provincia de residencia por sexo. Año 2003.</t>
  </si>
  <si>
    <t>Relación entre los residentes en Aragón nacidos en el extranjero y la población residente, según provincia de residencia por sexo. Año 2003.</t>
  </si>
  <si>
    <t>Residentes en Aragón nacidos en el extranjero/ Población residente en la provincia</t>
  </si>
  <si>
    <t>Relación entre los residentes en Aragón nacidos en el extranjero y la población residente, según Comarca de residencia por sexo. Año 2003.</t>
  </si>
  <si>
    <t>Residentes en Aragón nacidos en el extranjero/ Población residente en la Comarca</t>
  </si>
  <si>
    <t>Residentes en Aragón nacidos en el extranjero, según Comarca de residencia por sexo. Año 2003.</t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</si>
  <si>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</si>
  <si>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</si>
  <si>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Madrid </t>
    </r>
    <r>
      <rPr>
        <sz val="6"/>
        <rFont val="Arial"/>
        <family val="2"/>
      </rPr>
      <t>(Comunidad de)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</si>
  <si>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</si>
  <si>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</si>
  <si>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t>Residentes en Aragón nacidos fuera de la Comunidad Autónoma.</t>
  </si>
  <si>
    <t>Explotación Padrón Municipal de Habitantes</t>
  </si>
  <si>
    <t>Nacidos en otras Comunidades Autónomas</t>
  </si>
  <si>
    <t>Pirámide de población</t>
  </si>
  <si>
    <t>Aragón</t>
  </si>
  <si>
    <t>Según Comunidad Autónoma de nacimiento</t>
  </si>
  <si>
    <t>por sexo</t>
  </si>
  <si>
    <t>(% verticales)</t>
  </si>
  <si>
    <t>(% horizontales)</t>
  </si>
  <si>
    <t>por provincia de residencia</t>
  </si>
  <si>
    <t>Según Provincia de nacimiento</t>
  </si>
  <si>
    <t>relación entre los residentes en Aragón nacidos en otra Comunidad Autónoma y la población residente, según provincia de residencia por sexo.</t>
  </si>
  <si>
    <t>Según Comarca de residencia</t>
  </si>
  <si>
    <t>relación entre los nacidos en otra Comunidad Autónoma residentes en Aragón y la población residente por sexo</t>
  </si>
  <si>
    <t>Nacidos en el extranjero residentes en Aragón</t>
  </si>
  <si>
    <t>Según Provincia de residencia</t>
  </si>
  <si>
    <t>relación entre los residentes en Aragón nacidos en el extranjero y la población residente, según provincia de residencia por sexo.</t>
  </si>
  <si>
    <t>relación entre los nacidos en el extranjero y la población residente, según comarca de residencia por sexo</t>
  </si>
  <si>
    <t>1 de enero de 2003</t>
  </si>
  <si>
    <t>Inicio</t>
  </si>
</sst>
</file>

<file path=xl/styles.xml><?xml version="1.0" encoding="utf-8"?>
<styleSheet xmlns="http://schemas.openxmlformats.org/spreadsheetml/2006/main">
  <numFmts count="4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_-* #,##0.0\ _p_t_a_-;\-* #,##0.0\ _p_t_a_-;_-* &quot;-&quot;\ _p_t_a_-;_-@_-"/>
    <numFmt numFmtId="198" formatCode="_-* #,##0.00\ _p_t_a_-;\-* #,##0.00\ _p_t_a_-;_-* &quot;-&quot;\ _p_t_a_-;_-@_-"/>
    <numFmt numFmtId="199" formatCode="0.0"/>
  </numFmts>
  <fonts count="33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9"/>
      <color indexed="22"/>
      <name val="Arial"/>
      <family val="2"/>
    </font>
    <font>
      <sz val="11"/>
      <color indexed="22"/>
      <name val="Arial Black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7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1"/>
      <name val="Swis721 BT"/>
      <family val="2"/>
    </font>
    <font>
      <b/>
      <sz val="11"/>
      <name val="Swis721 BT"/>
      <family val="2"/>
    </font>
    <font>
      <sz val="9"/>
      <name val="Swis721 BT"/>
      <family val="2"/>
    </font>
    <font>
      <sz val="12"/>
      <name val="Swis721 BT"/>
      <family val="2"/>
    </font>
    <font>
      <i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2"/>
      <name val="Swis721 BT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2" fontId="0" fillId="0" borderId="7" xfId="0" applyNumberForma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6" fillId="0" borderId="6" xfId="0" applyNumberFormat="1" applyFont="1" applyBorder="1" applyAlignment="1">
      <alignment/>
    </xf>
    <xf numFmtId="1" fontId="6" fillId="0" borderId="6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3" fontId="0" fillId="0" borderId="7" xfId="0" applyNumberFormat="1" applyBorder="1" applyAlignment="1">
      <alignment/>
    </xf>
    <xf numFmtId="2" fontId="6" fillId="0" borderId="6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 wrapText="1"/>
    </xf>
    <xf numFmtId="0" fontId="5" fillId="0" borderId="9" xfId="0" applyFont="1" applyBorder="1" applyAlignment="1">
      <alignment horizontal="left"/>
    </xf>
    <xf numFmtId="2" fontId="5" fillId="0" borderId="1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4" fontId="6" fillId="0" borderId="6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" fontId="6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4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" fontId="6" fillId="0" borderId="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7" xfId="0" applyNumberFormat="1" applyFont="1" applyBorder="1" applyAlignment="1">
      <alignment horizontal="right"/>
    </xf>
    <xf numFmtId="4" fontId="0" fillId="0" borderId="7" xfId="0" applyNumberFormat="1" applyBorder="1" applyAlignment="1">
      <alignment/>
    </xf>
    <xf numFmtId="0" fontId="5" fillId="0" borderId="8" xfId="0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7" xfId="0" applyNumberFormat="1" applyBorder="1" applyAlignment="1">
      <alignment/>
    </xf>
    <xf numFmtId="3" fontId="0" fillId="0" borderId="0" xfId="0" applyNumberFormat="1" applyFont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1" fontId="0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6" fillId="0" borderId="16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Border="1" applyAlignment="1">
      <alignment horizontal="left"/>
    </xf>
    <xf numFmtId="3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3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2" fontId="6" fillId="0" borderId="14" xfId="0" applyNumberFormat="1" applyFont="1" applyBorder="1" applyAlignment="1">
      <alignment/>
    </xf>
    <xf numFmtId="0" fontId="19" fillId="0" borderId="0" xfId="21" applyFont="1" applyAlignment="1">
      <alignment horizontal="left" indent="5"/>
      <protection/>
    </xf>
    <xf numFmtId="0" fontId="0" fillId="0" borderId="0" xfId="21" applyFont="1">
      <alignment/>
      <protection/>
    </xf>
    <xf numFmtId="0" fontId="20" fillId="0" borderId="0" xfId="21" applyFont="1" applyAlignment="1">
      <alignment horizontal="left" indent="4"/>
      <protection/>
    </xf>
    <xf numFmtId="0" fontId="0" fillId="0" borderId="0" xfId="21" applyFont="1" applyAlignment="1">
      <alignment horizontal="left" indent="4"/>
      <protection/>
    </xf>
    <xf numFmtId="0" fontId="21" fillId="0" borderId="0" xfId="21" applyFont="1" applyAlignment="1">
      <alignment horizontal="left" indent="4"/>
      <protection/>
    </xf>
    <xf numFmtId="0" fontId="1" fillId="0" borderId="0" xfId="21">
      <alignment/>
      <protection/>
    </xf>
    <xf numFmtId="0" fontId="22" fillId="0" borderId="0" xfId="21" applyFont="1">
      <alignment/>
      <protection/>
    </xf>
    <xf numFmtId="0" fontId="23" fillId="0" borderId="0" xfId="21" applyFont="1">
      <alignment/>
      <protection/>
    </xf>
    <xf numFmtId="0" fontId="23" fillId="0" borderId="0" xfId="21" applyFont="1" applyFill="1">
      <alignment/>
      <protection/>
    </xf>
    <xf numFmtId="0" fontId="24" fillId="0" borderId="0" xfId="15" applyFont="1" applyFill="1" applyAlignment="1">
      <alignment/>
    </xf>
    <xf numFmtId="0" fontId="22" fillId="0" borderId="0" xfId="21" applyFont="1" applyFill="1">
      <alignment/>
      <protection/>
    </xf>
    <xf numFmtId="0" fontId="25" fillId="0" borderId="0" xfId="21" applyFont="1" applyFill="1">
      <alignment/>
      <protection/>
    </xf>
    <xf numFmtId="0" fontId="17" fillId="0" borderId="0" xfId="15" applyFill="1" applyAlignment="1">
      <alignment/>
    </xf>
    <xf numFmtId="0" fontId="26" fillId="0" borderId="0" xfId="21" applyFont="1" applyFill="1">
      <alignment/>
      <protection/>
    </xf>
    <xf numFmtId="0" fontId="27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17" fillId="0" borderId="0" xfId="15" applyAlignment="1">
      <alignment/>
    </xf>
    <xf numFmtId="0" fontId="5" fillId="0" borderId="0" xfId="0" applyFont="1" applyFill="1" applyAlignment="1">
      <alignment/>
    </xf>
    <xf numFmtId="0" fontId="17" fillId="0" borderId="17" xfId="15" applyBorder="1" applyAlignment="1">
      <alignment horizontal="left"/>
    </xf>
    <xf numFmtId="0" fontId="29" fillId="0" borderId="0" xfId="15" applyFont="1" applyAlignment="1">
      <alignment horizontal="right"/>
    </xf>
    <xf numFmtId="0" fontId="29" fillId="0" borderId="7" xfId="15" applyFont="1" applyBorder="1" applyAlignment="1">
      <alignment horizontal="right"/>
    </xf>
    <xf numFmtId="4" fontId="29" fillId="0" borderId="0" xfId="15" applyNumberFormat="1" applyFont="1" applyAlignment="1">
      <alignment horizontal="right"/>
    </xf>
    <xf numFmtId="0" fontId="30" fillId="0" borderId="0" xfId="15" applyFont="1" applyFill="1" applyAlignment="1">
      <alignment/>
    </xf>
    <xf numFmtId="0" fontId="31" fillId="0" borderId="0" xfId="15" applyFont="1" applyFill="1" applyAlignment="1">
      <alignment/>
    </xf>
    <xf numFmtId="0" fontId="32" fillId="0" borderId="0" xfId="15" applyFont="1" applyFill="1" applyAlignment="1">
      <alignment/>
    </xf>
    <xf numFmtId="0" fontId="30" fillId="0" borderId="0" xfId="15" applyFont="1" applyFill="1" applyAlignment="1">
      <alignment/>
    </xf>
    <xf numFmtId="0" fontId="31" fillId="0" borderId="0" xfId="15" applyFont="1" applyAlignment="1">
      <alignment/>
    </xf>
    <xf numFmtId="0" fontId="30" fillId="0" borderId="0" xfId="15" applyFont="1" applyAlignment="1">
      <alignment/>
    </xf>
    <xf numFmtId="0" fontId="31" fillId="0" borderId="0" xfId="15" applyFont="1" applyFill="1" applyAlignment="1">
      <alignment wrapText="1"/>
    </xf>
    <xf numFmtId="0" fontId="31" fillId="0" borderId="0" xfId="15" applyFont="1" applyAlignment="1">
      <alignment wrapTex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Pie de tabl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AR'!$L$26:$L$44</c:f>
              <c:numCache>
                <c:ptCount val="19"/>
                <c:pt idx="0">
                  <c:v>-700</c:v>
                </c:pt>
                <c:pt idx="1">
                  <c:v>-1460</c:v>
                </c:pt>
                <c:pt idx="2">
                  <c:v>-2081</c:v>
                </c:pt>
                <c:pt idx="3">
                  <c:v>-2821</c:v>
                </c:pt>
                <c:pt idx="4">
                  <c:v>-4199</c:v>
                </c:pt>
                <c:pt idx="5">
                  <c:v>-6329</c:v>
                </c:pt>
                <c:pt idx="6">
                  <c:v>-7436</c:v>
                </c:pt>
                <c:pt idx="7">
                  <c:v>-8132</c:v>
                </c:pt>
                <c:pt idx="8">
                  <c:v>-8450</c:v>
                </c:pt>
                <c:pt idx="9">
                  <c:v>-8473</c:v>
                </c:pt>
                <c:pt idx="10">
                  <c:v>-7848</c:v>
                </c:pt>
                <c:pt idx="11">
                  <c:v>-7444</c:v>
                </c:pt>
                <c:pt idx="12">
                  <c:v>-6221</c:v>
                </c:pt>
                <c:pt idx="13">
                  <c:v>-6215</c:v>
                </c:pt>
                <c:pt idx="14">
                  <c:v>-5338</c:v>
                </c:pt>
                <c:pt idx="15">
                  <c:v>-4088</c:v>
                </c:pt>
                <c:pt idx="16">
                  <c:v>-2454</c:v>
                </c:pt>
                <c:pt idx="17">
                  <c:v>-1138</c:v>
                </c:pt>
                <c:pt idx="18">
                  <c:v>-478</c:v>
                </c:pt>
              </c:numCache>
            </c:numRef>
          </c:val>
        </c:ser>
        <c:ser>
          <c:idx val="0"/>
          <c:order val="1"/>
          <c:tx>
            <c:strRef>
              <c:f>'Piramide AR'!$M$25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AR'!$M$26:$M$44</c:f>
              <c:numCache>
                <c:ptCount val="19"/>
                <c:pt idx="0">
                  <c:v>674</c:v>
                </c:pt>
                <c:pt idx="1">
                  <c:v>1359</c:v>
                </c:pt>
                <c:pt idx="2">
                  <c:v>1985</c:v>
                </c:pt>
                <c:pt idx="3">
                  <c:v>2540</c:v>
                </c:pt>
                <c:pt idx="4">
                  <c:v>4084</c:v>
                </c:pt>
                <c:pt idx="5">
                  <c:v>6021</c:v>
                </c:pt>
                <c:pt idx="6">
                  <c:v>7278</c:v>
                </c:pt>
                <c:pt idx="7">
                  <c:v>7978</c:v>
                </c:pt>
                <c:pt idx="8">
                  <c:v>8459</c:v>
                </c:pt>
                <c:pt idx="9">
                  <c:v>8431</c:v>
                </c:pt>
                <c:pt idx="10">
                  <c:v>8212</c:v>
                </c:pt>
                <c:pt idx="11">
                  <c:v>8089</c:v>
                </c:pt>
                <c:pt idx="12">
                  <c:v>6404</c:v>
                </c:pt>
                <c:pt idx="13">
                  <c:v>7278</c:v>
                </c:pt>
                <c:pt idx="14">
                  <c:v>6859</c:v>
                </c:pt>
                <c:pt idx="15">
                  <c:v>5817</c:v>
                </c:pt>
                <c:pt idx="16">
                  <c:v>4142</c:v>
                </c:pt>
                <c:pt idx="17">
                  <c:v>2360</c:v>
                </c:pt>
                <c:pt idx="18">
                  <c:v>1158</c:v>
                </c:pt>
              </c:numCache>
            </c:numRef>
          </c:val>
        </c:ser>
        <c:overlap val="100"/>
        <c:gapWidth val="20"/>
        <c:axId val="65012266"/>
        <c:axId val="48239483"/>
      </c:barChart>
      <c:catAx>
        <c:axId val="6501226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  <c:max val="10000"/>
          <c:min val="-10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65012266"/>
        <c:crossesAt val="1"/>
        <c:crossBetween val="between"/>
        <c:dispUnits/>
        <c:majorUnit val="2500"/>
        <c:minorUnit val="2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6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HU'!$L$26:$L$44</c:f>
              <c:numCache>
                <c:ptCount val="19"/>
                <c:pt idx="0">
                  <c:v>-167</c:v>
                </c:pt>
                <c:pt idx="1">
                  <c:v>-416</c:v>
                </c:pt>
                <c:pt idx="2">
                  <c:v>-642</c:v>
                </c:pt>
                <c:pt idx="3">
                  <c:v>-743</c:v>
                </c:pt>
                <c:pt idx="4">
                  <c:v>-1061</c:v>
                </c:pt>
                <c:pt idx="5">
                  <c:v>-1499</c:v>
                </c:pt>
                <c:pt idx="6">
                  <c:v>-1650</c:v>
                </c:pt>
                <c:pt idx="7">
                  <c:v>-1675</c:v>
                </c:pt>
                <c:pt idx="8">
                  <c:v>-1513</c:v>
                </c:pt>
                <c:pt idx="9">
                  <c:v>-1443</c:v>
                </c:pt>
                <c:pt idx="10">
                  <c:v>-1190</c:v>
                </c:pt>
                <c:pt idx="11">
                  <c:v>-979</c:v>
                </c:pt>
                <c:pt idx="12">
                  <c:v>-820</c:v>
                </c:pt>
                <c:pt idx="13">
                  <c:v>-965</c:v>
                </c:pt>
                <c:pt idx="14">
                  <c:v>-817</c:v>
                </c:pt>
                <c:pt idx="15">
                  <c:v>-670</c:v>
                </c:pt>
                <c:pt idx="16">
                  <c:v>-319</c:v>
                </c:pt>
                <c:pt idx="17">
                  <c:v>-146</c:v>
                </c:pt>
                <c:pt idx="18">
                  <c:v>-64</c:v>
                </c:pt>
              </c:numCache>
            </c:numRef>
          </c:val>
        </c:ser>
        <c:ser>
          <c:idx val="0"/>
          <c:order val="1"/>
          <c:tx>
            <c:strRef>
              <c:f>'Piramide HU'!$M$25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HU'!$M$26:$M$44</c:f>
              <c:numCache>
                <c:ptCount val="19"/>
                <c:pt idx="0">
                  <c:v>194</c:v>
                </c:pt>
                <c:pt idx="1">
                  <c:v>378</c:v>
                </c:pt>
                <c:pt idx="2">
                  <c:v>602</c:v>
                </c:pt>
                <c:pt idx="3">
                  <c:v>664</c:v>
                </c:pt>
                <c:pt idx="4">
                  <c:v>977</c:v>
                </c:pt>
                <c:pt idx="5">
                  <c:v>1391</c:v>
                </c:pt>
                <c:pt idx="6">
                  <c:v>1556</c:v>
                </c:pt>
                <c:pt idx="7">
                  <c:v>1552</c:v>
                </c:pt>
                <c:pt idx="8">
                  <c:v>1426</c:v>
                </c:pt>
                <c:pt idx="9">
                  <c:v>1288</c:v>
                </c:pt>
                <c:pt idx="10">
                  <c:v>1144</c:v>
                </c:pt>
                <c:pt idx="11">
                  <c:v>1030</c:v>
                </c:pt>
                <c:pt idx="12">
                  <c:v>908</c:v>
                </c:pt>
                <c:pt idx="13">
                  <c:v>1003</c:v>
                </c:pt>
                <c:pt idx="14">
                  <c:v>963</c:v>
                </c:pt>
                <c:pt idx="15">
                  <c:v>783</c:v>
                </c:pt>
                <c:pt idx="16">
                  <c:v>518</c:v>
                </c:pt>
                <c:pt idx="17">
                  <c:v>280</c:v>
                </c:pt>
                <c:pt idx="18">
                  <c:v>137</c:v>
                </c:pt>
              </c:numCache>
            </c:numRef>
          </c:val>
        </c:ser>
        <c:overlap val="100"/>
        <c:gapWidth val="20"/>
        <c:axId val="31502164"/>
        <c:axId val="15084021"/>
      </c:barChart>
      <c:catAx>
        <c:axId val="3150216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  <c:max val="2000"/>
          <c:min val="-2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31502164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52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TE'!$L$27:$L$45</c:f>
              <c:numCache>
                <c:ptCount val="19"/>
                <c:pt idx="0">
                  <c:v>-116</c:v>
                </c:pt>
                <c:pt idx="1">
                  <c:v>-176</c:v>
                </c:pt>
                <c:pt idx="2">
                  <c:v>-248</c:v>
                </c:pt>
                <c:pt idx="3">
                  <c:v>-288</c:v>
                </c:pt>
                <c:pt idx="4">
                  <c:v>-466</c:v>
                </c:pt>
                <c:pt idx="5">
                  <c:v>-762</c:v>
                </c:pt>
                <c:pt idx="6">
                  <c:v>-772</c:v>
                </c:pt>
                <c:pt idx="7">
                  <c:v>-758</c:v>
                </c:pt>
                <c:pt idx="8">
                  <c:v>-781</c:v>
                </c:pt>
                <c:pt idx="9">
                  <c:v>-793</c:v>
                </c:pt>
                <c:pt idx="10">
                  <c:v>-618</c:v>
                </c:pt>
                <c:pt idx="11">
                  <c:v>-545</c:v>
                </c:pt>
                <c:pt idx="12">
                  <c:v>-491</c:v>
                </c:pt>
                <c:pt idx="13">
                  <c:v>-529</c:v>
                </c:pt>
                <c:pt idx="14">
                  <c:v>-451</c:v>
                </c:pt>
                <c:pt idx="15">
                  <c:v>-362</c:v>
                </c:pt>
                <c:pt idx="16">
                  <c:v>-210</c:v>
                </c:pt>
                <c:pt idx="17">
                  <c:v>-76</c:v>
                </c:pt>
                <c:pt idx="18">
                  <c:v>-49</c:v>
                </c:pt>
              </c:numCache>
            </c:numRef>
          </c:val>
        </c:ser>
        <c:ser>
          <c:idx val="0"/>
          <c:order val="1"/>
          <c:tx>
            <c:strRef>
              <c:f>'Piramide TE'!$M$26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TE'!$M$27:$M$45</c:f>
              <c:numCache>
                <c:ptCount val="19"/>
                <c:pt idx="0">
                  <c:v>107</c:v>
                </c:pt>
                <c:pt idx="1">
                  <c:v>157</c:v>
                </c:pt>
                <c:pt idx="2">
                  <c:v>232</c:v>
                </c:pt>
                <c:pt idx="3">
                  <c:v>281</c:v>
                </c:pt>
                <c:pt idx="4">
                  <c:v>450</c:v>
                </c:pt>
                <c:pt idx="5">
                  <c:v>667</c:v>
                </c:pt>
                <c:pt idx="6">
                  <c:v>740</c:v>
                </c:pt>
                <c:pt idx="7">
                  <c:v>801</c:v>
                </c:pt>
                <c:pt idx="8">
                  <c:v>755</c:v>
                </c:pt>
                <c:pt idx="9">
                  <c:v>629</c:v>
                </c:pt>
                <c:pt idx="10">
                  <c:v>554</c:v>
                </c:pt>
                <c:pt idx="11">
                  <c:v>536</c:v>
                </c:pt>
                <c:pt idx="12">
                  <c:v>444</c:v>
                </c:pt>
                <c:pt idx="13">
                  <c:v>612</c:v>
                </c:pt>
                <c:pt idx="14">
                  <c:v>526</c:v>
                </c:pt>
                <c:pt idx="15">
                  <c:v>411</c:v>
                </c:pt>
                <c:pt idx="16">
                  <c:v>261</c:v>
                </c:pt>
                <c:pt idx="17">
                  <c:v>154</c:v>
                </c:pt>
                <c:pt idx="18">
                  <c:v>85</c:v>
                </c:pt>
              </c:numCache>
            </c:numRef>
          </c:val>
        </c:ser>
        <c:overlap val="100"/>
        <c:gapWidth val="20"/>
        <c:axId val="1538462"/>
        <c:axId val="13846159"/>
      </c:barChart>
      <c:catAx>
        <c:axId val="153846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  <c:max val="1000"/>
          <c:min val="-1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538462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92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ZA'!$L$26:$L$44</c:f>
              <c:numCache>
                <c:ptCount val="19"/>
                <c:pt idx="0">
                  <c:v>-417</c:v>
                </c:pt>
                <c:pt idx="1">
                  <c:v>-868</c:v>
                </c:pt>
                <c:pt idx="2">
                  <c:v>-1191</c:v>
                </c:pt>
                <c:pt idx="3">
                  <c:v>-1790</c:v>
                </c:pt>
                <c:pt idx="4">
                  <c:v>-2672</c:v>
                </c:pt>
                <c:pt idx="5">
                  <c:v>-4068</c:v>
                </c:pt>
                <c:pt idx="6">
                  <c:v>-5014</c:v>
                </c:pt>
                <c:pt idx="7">
                  <c:v>-5699</c:v>
                </c:pt>
                <c:pt idx="8">
                  <c:v>-6156</c:v>
                </c:pt>
                <c:pt idx="9">
                  <c:v>-6237</c:v>
                </c:pt>
                <c:pt idx="10">
                  <c:v>-6040</c:v>
                </c:pt>
                <c:pt idx="11">
                  <c:v>-5920</c:v>
                </c:pt>
                <c:pt idx="12">
                  <c:v>-4910</c:v>
                </c:pt>
                <c:pt idx="13">
                  <c:v>-4721</c:v>
                </c:pt>
                <c:pt idx="14">
                  <c:v>-4070</c:v>
                </c:pt>
                <c:pt idx="15">
                  <c:v>-3056</c:v>
                </c:pt>
                <c:pt idx="16">
                  <c:v>-1925</c:v>
                </c:pt>
                <c:pt idx="17">
                  <c:v>-916</c:v>
                </c:pt>
                <c:pt idx="18">
                  <c:v>-365</c:v>
                </c:pt>
              </c:numCache>
            </c:numRef>
          </c:val>
        </c:ser>
        <c:ser>
          <c:idx val="0"/>
          <c:order val="1"/>
          <c:tx>
            <c:strRef>
              <c:f>'Piramide ZA'!$M$25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ZA'!$M$26:$M$44</c:f>
              <c:numCache>
                <c:ptCount val="19"/>
                <c:pt idx="0">
                  <c:v>373</c:v>
                </c:pt>
                <c:pt idx="1">
                  <c:v>824</c:v>
                </c:pt>
                <c:pt idx="2">
                  <c:v>1151</c:v>
                </c:pt>
                <c:pt idx="3">
                  <c:v>1595</c:v>
                </c:pt>
                <c:pt idx="4">
                  <c:v>2657</c:v>
                </c:pt>
                <c:pt idx="5">
                  <c:v>3963</c:v>
                </c:pt>
                <c:pt idx="6">
                  <c:v>4982</c:v>
                </c:pt>
                <c:pt idx="7">
                  <c:v>5625</c:v>
                </c:pt>
                <c:pt idx="8">
                  <c:v>6278</c:v>
                </c:pt>
                <c:pt idx="9">
                  <c:v>6514</c:v>
                </c:pt>
                <c:pt idx="10">
                  <c:v>6514</c:v>
                </c:pt>
                <c:pt idx="11">
                  <c:v>6523</c:v>
                </c:pt>
                <c:pt idx="12">
                  <c:v>5052</c:v>
                </c:pt>
                <c:pt idx="13">
                  <c:v>5663</c:v>
                </c:pt>
                <c:pt idx="14">
                  <c:v>5370</c:v>
                </c:pt>
                <c:pt idx="15">
                  <c:v>4623</c:v>
                </c:pt>
                <c:pt idx="16">
                  <c:v>3363</c:v>
                </c:pt>
                <c:pt idx="17">
                  <c:v>1926</c:v>
                </c:pt>
                <c:pt idx="18">
                  <c:v>936</c:v>
                </c:pt>
              </c:numCache>
            </c:numRef>
          </c:val>
        </c:ser>
        <c:overlap val="100"/>
        <c:gapWidth val="20"/>
        <c:axId val="57506568"/>
        <c:axId val="47797065"/>
      </c:barChart>
      <c:catAx>
        <c:axId val="5750656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  <c:max val="7000"/>
          <c:min val="-7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57506568"/>
        <c:crossesAt val="1"/>
        <c:crossBetween val="between"/>
        <c:dispUnits/>
        <c:majorUnit val="1750"/>
        <c:minorUnit val="17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6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AR31'!$L$25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AR31'!$L$26:$L$44</c:f>
              <c:numCache>
                <c:ptCount val="19"/>
                <c:pt idx="0">
                  <c:v>-1025</c:v>
                </c:pt>
                <c:pt idx="1">
                  <c:v>-1611</c:v>
                </c:pt>
                <c:pt idx="2">
                  <c:v>-1602</c:v>
                </c:pt>
                <c:pt idx="3">
                  <c:v>-1910</c:v>
                </c:pt>
                <c:pt idx="4">
                  <c:v>-4405</c:v>
                </c:pt>
                <c:pt idx="5">
                  <c:v>-6998</c:v>
                </c:pt>
                <c:pt idx="6">
                  <c:v>-7304</c:v>
                </c:pt>
                <c:pt idx="7">
                  <c:v>-5662</c:v>
                </c:pt>
                <c:pt idx="8">
                  <c:v>-3583</c:v>
                </c:pt>
                <c:pt idx="9">
                  <c:v>-2159</c:v>
                </c:pt>
                <c:pt idx="10">
                  <c:v>-1211</c:v>
                </c:pt>
                <c:pt idx="11">
                  <c:v>-710</c:v>
                </c:pt>
                <c:pt idx="12">
                  <c:v>-443</c:v>
                </c:pt>
                <c:pt idx="13">
                  <c:v>-286</c:v>
                </c:pt>
                <c:pt idx="14">
                  <c:v>-278</c:v>
                </c:pt>
                <c:pt idx="15">
                  <c:v>-185</c:v>
                </c:pt>
                <c:pt idx="16">
                  <c:v>-100</c:v>
                </c:pt>
                <c:pt idx="17">
                  <c:v>-62</c:v>
                </c:pt>
                <c:pt idx="18">
                  <c:v>-19</c:v>
                </c:pt>
              </c:numCache>
            </c:numRef>
          </c:val>
        </c:ser>
        <c:ser>
          <c:idx val="0"/>
          <c:order val="1"/>
          <c:tx>
            <c:strRef>
              <c:f>'Piramide AR31'!$M$25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AR31'!$M$26:$M$44</c:f>
              <c:numCache>
                <c:ptCount val="19"/>
                <c:pt idx="0">
                  <c:v>1012</c:v>
                </c:pt>
                <c:pt idx="1">
                  <c:v>1666</c:v>
                </c:pt>
                <c:pt idx="2">
                  <c:v>1578</c:v>
                </c:pt>
                <c:pt idx="3">
                  <c:v>1647</c:v>
                </c:pt>
                <c:pt idx="4">
                  <c:v>3896</c:v>
                </c:pt>
                <c:pt idx="5">
                  <c:v>5083</c:v>
                </c:pt>
                <c:pt idx="6">
                  <c:v>4634</c:v>
                </c:pt>
                <c:pt idx="7">
                  <c:v>3944</c:v>
                </c:pt>
                <c:pt idx="8">
                  <c:v>2675</c:v>
                </c:pt>
                <c:pt idx="9">
                  <c:v>1716</c:v>
                </c:pt>
                <c:pt idx="10">
                  <c:v>1084</c:v>
                </c:pt>
                <c:pt idx="11">
                  <c:v>723</c:v>
                </c:pt>
                <c:pt idx="12">
                  <c:v>486</c:v>
                </c:pt>
                <c:pt idx="13">
                  <c:v>354</c:v>
                </c:pt>
                <c:pt idx="14">
                  <c:v>344</c:v>
                </c:pt>
                <c:pt idx="15">
                  <c:v>299</c:v>
                </c:pt>
                <c:pt idx="16">
                  <c:v>153</c:v>
                </c:pt>
                <c:pt idx="17">
                  <c:v>104</c:v>
                </c:pt>
                <c:pt idx="18">
                  <c:v>44</c:v>
                </c:pt>
              </c:numCache>
            </c:numRef>
          </c:val>
        </c:ser>
        <c:overlap val="100"/>
        <c:gapWidth val="20"/>
        <c:axId val="27520402"/>
        <c:axId val="46357027"/>
      </c:barChart>
      <c:catAx>
        <c:axId val="2752040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27520402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47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HU32'!$L$25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HU32'!$L$26:$L$44</c:f>
              <c:numCache>
                <c:ptCount val="19"/>
                <c:pt idx="0">
                  <c:v>-152</c:v>
                </c:pt>
                <c:pt idx="1">
                  <c:v>-223</c:v>
                </c:pt>
                <c:pt idx="2">
                  <c:v>-208</c:v>
                </c:pt>
                <c:pt idx="3">
                  <c:v>-284</c:v>
                </c:pt>
                <c:pt idx="4">
                  <c:v>-707</c:v>
                </c:pt>
                <c:pt idx="5">
                  <c:v>-1251</c:v>
                </c:pt>
                <c:pt idx="6">
                  <c:v>-1246</c:v>
                </c:pt>
                <c:pt idx="7">
                  <c:v>-955</c:v>
                </c:pt>
                <c:pt idx="8">
                  <c:v>-578</c:v>
                </c:pt>
                <c:pt idx="9">
                  <c:v>-328</c:v>
                </c:pt>
                <c:pt idx="10">
                  <c:v>-176</c:v>
                </c:pt>
                <c:pt idx="11">
                  <c:v>-105</c:v>
                </c:pt>
                <c:pt idx="12">
                  <c:v>-91</c:v>
                </c:pt>
                <c:pt idx="13">
                  <c:v>-46</c:v>
                </c:pt>
                <c:pt idx="14">
                  <c:v>-55</c:v>
                </c:pt>
                <c:pt idx="15">
                  <c:v>-48</c:v>
                </c:pt>
                <c:pt idx="16">
                  <c:v>-22</c:v>
                </c:pt>
                <c:pt idx="17">
                  <c:v>-13</c:v>
                </c:pt>
                <c:pt idx="18">
                  <c:v>-6</c:v>
                </c:pt>
              </c:numCache>
            </c:numRef>
          </c:val>
        </c:ser>
        <c:ser>
          <c:idx val="0"/>
          <c:order val="1"/>
          <c:tx>
            <c:strRef>
              <c:f>'Piramide HU32'!$M$25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HU32'!$M$26:$M$44</c:f>
              <c:numCache>
                <c:ptCount val="19"/>
                <c:pt idx="0">
                  <c:v>160</c:v>
                </c:pt>
                <c:pt idx="1">
                  <c:v>244</c:v>
                </c:pt>
                <c:pt idx="2">
                  <c:v>223</c:v>
                </c:pt>
                <c:pt idx="3">
                  <c:v>214</c:v>
                </c:pt>
                <c:pt idx="4">
                  <c:v>523</c:v>
                </c:pt>
                <c:pt idx="5">
                  <c:v>710</c:v>
                </c:pt>
                <c:pt idx="6">
                  <c:v>674</c:v>
                </c:pt>
                <c:pt idx="7">
                  <c:v>569</c:v>
                </c:pt>
                <c:pt idx="8">
                  <c:v>373</c:v>
                </c:pt>
                <c:pt idx="9">
                  <c:v>248</c:v>
                </c:pt>
                <c:pt idx="10">
                  <c:v>140</c:v>
                </c:pt>
                <c:pt idx="11">
                  <c:v>112</c:v>
                </c:pt>
                <c:pt idx="12">
                  <c:v>77</c:v>
                </c:pt>
                <c:pt idx="13">
                  <c:v>63</c:v>
                </c:pt>
                <c:pt idx="14">
                  <c:v>66</c:v>
                </c:pt>
                <c:pt idx="15">
                  <c:v>65</c:v>
                </c:pt>
                <c:pt idx="16">
                  <c:v>22</c:v>
                </c:pt>
                <c:pt idx="17">
                  <c:v>23</c:v>
                </c:pt>
                <c:pt idx="18">
                  <c:v>11</c:v>
                </c:pt>
              </c:numCache>
            </c:numRef>
          </c:val>
        </c:ser>
        <c:overlap val="100"/>
        <c:gapWidth val="20"/>
        <c:axId val="14560060"/>
        <c:axId val="63931677"/>
      </c:barChart>
      <c:catAx>
        <c:axId val="1456006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  <c:max val="1400"/>
          <c:min val="-14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4560060"/>
        <c:crossesAt val="1"/>
        <c:crossBetween val="between"/>
        <c:dispUnits/>
        <c:majorUnit val="350"/>
        <c:minorUnit val="3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42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TE33'!$L$26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TE33'!$L$27:$L$45</c:f>
              <c:numCache>
                <c:ptCount val="19"/>
                <c:pt idx="0">
                  <c:v>-134</c:v>
                </c:pt>
                <c:pt idx="1">
                  <c:v>-189</c:v>
                </c:pt>
                <c:pt idx="2">
                  <c:v>-174</c:v>
                </c:pt>
                <c:pt idx="3">
                  <c:v>-177</c:v>
                </c:pt>
                <c:pt idx="4">
                  <c:v>-492</c:v>
                </c:pt>
                <c:pt idx="5">
                  <c:v>-744</c:v>
                </c:pt>
                <c:pt idx="6">
                  <c:v>-700</c:v>
                </c:pt>
                <c:pt idx="7">
                  <c:v>-507</c:v>
                </c:pt>
                <c:pt idx="8">
                  <c:v>-362</c:v>
                </c:pt>
                <c:pt idx="9">
                  <c:v>-236</c:v>
                </c:pt>
                <c:pt idx="10">
                  <c:v>-107</c:v>
                </c:pt>
                <c:pt idx="11">
                  <c:v>-47</c:v>
                </c:pt>
                <c:pt idx="12">
                  <c:v>-28</c:v>
                </c:pt>
                <c:pt idx="13">
                  <c:v>-16</c:v>
                </c:pt>
                <c:pt idx="14">
                  <c:v>-16</c:v>
                </c:pt>
                <c:pt idx="15">
                  <c:v>-22</c:v>
                </c:pt>
                <c:pt idx="16">
                  <c:v>-9</c:v>
                </c:pt>
                <c:pt idx="17">
                  <c:v>-5</c:v>
                </c:pt>
                <c:pt idx="18">
                  <c:v>-1</c:v>
                </c:pt>
              </c:numCache>
            </c:numRef>
          </c:val>
        </c:ser>
        <c:ser>
          <c:idx val="0"/>
          <c:order val="1"/>
          <c:tx>
            <c:strRef>
              <c:f>'Piramide TE33'!$M$26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TE33'!$M$27:$M$45</c:f>
              <c:numCache>
                <c:ptCount val="19"/>
                <c:pt idx="0">
                  <c:v>118</c:v>
                </c:pt>
                <c:pt idx="1">
                  <c:v>191</c:v>
                </c:pt>
                <c:pt idx="2">
                  <c:v>175</c:v>
                </c:pt>
                <c:pt idx="3">
                  <c:v>137</c:v>
                </c:pt>
                <c:pt idx="4">
                  <c:v>325</c:v>
                </c:pt>
                <c:pt idx="5">
                  <c:v>459</c:v>
                </c:pt>
                <c:pt idx="6">
                  <c:v>391</c:v>
                </c:pt>
                <c:pt idx="7">
                  <c:v>335</c:v>
                </c:pt>
                <c:pt idx="8">
                  <c:v>216</c:v>
                </c:pt>
                <c:pt idx="9">
                  <c:v>152</c:v>
                </c:pt>
                <c:pt idx="10">
                  <c:v>89</c:v>
                </c:pt>
                <c:pt idx="11">
                  <c:v>38</c:v>
                </c:pt>
                <c:pt idx="12">
                  <c:v>30</c:v>
                </c:pt>
                <c:pt idx="13">
                  <c:v>18</c:v>
                </c:pt>
                <c:pt idx="14">
                  <c:v>14</c:v>
                </c:pt>
                <c:pt idx="15">
                  <c:v>19</c:v>
                </c:pt>
                <c:pt idx="16">
                  <c:v>12</c:v>
                </c:pt>
                <c:pt idx="17">
                  <c:v>8</c:v>
                </c:pt>
                <c:pt idx="18">
                  <c:v>3</c:v>
                </c:pt>
              </c:numCache>
            </c:numRef>
          </c:val>
        </c:ser>
        <c:overlap val="100"/>
        <c:gapWidth val="20"/>
        <c:axId val="38514182"/>
        <c:axId val="11083319"/>
      </c:barChart>
      <c:catAx>
        <c:axId val="3851418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  <c:max val="800"/>
          <c:min val="-8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38514182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ZA34'!$L$25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ZA34'!$L$26:$L$44</c:f>
              <c:numCache>
                <c:ptCount val="19"/>
                <c:pt idx="0">
                  <c:v>-739</c:v>
                </c:pt>
                <c:pt idx="1">
                  <c:v>-1199</c:v>
                </c:pt>
                <c:pt idx="2">
                  <c:v>-1220</c:v>
                </c:pt>
                <c:pt idx="3">
                  <c:v>-1449</c:v>
                </c:pt>
                <c:pt idx="4">
                  <c:v>-3206</c:v>
                </c:pt>
                <c:pt idx="5">
                  <c:v>-5003</c:v>
                </c:pt>
                <c:pt idx="6">
                  <c:v>-5358</c:v>
                </c:pt>
                <c:pt idx="7">
                  <c:v>-4200</c:v>
                </c:pt>
                <c:pt idx="8">
                  <c:v>-2643</c:v>
                </c:pt>
                <c:pt idx="9">
                  <c:v>-1595</c:v>
                </c:pt>
                <c:pt idx="10">
                  <c:v>-928</c:v>
                </c:pt>
                <c:pt idx="11">
                  <c:v>-558</c:v>
                </c:pt>
                <c:pt idx="12">
                  <c:v>-324</c:v>
                </c:pt>
                <c:pt idx="13">
                  <c:v>-224</c:v>
                </c:pt>
                <c:pt idx="14">
                  <c:v>-207</c:v>
                </c:pt>
                <c:pt idx="15">
                  <c:v>-115</c:v>
                </c:pt>
                <c:pt idx="16">
                  <c:v>-69</c:v>
                </c:pt>
                <c:pt idx="17">
                  <c:v>-44</c:v>
                </c:pt>
                <c:pt idx="18">
                  <c:v>-12</c:v>
                </c:pt>
              </c:numCache>
            </c:numRef>
          </c:val>
        </c:ser>
        <c:ser>
          <c:idx val="0"/>
          <c:order val="1"/>
          <c:tx>
            <c:strRef>
              <c:f>'Piramide ZA34'!$M$25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ZA34'!$M$26:$M$44</c:f>
              <c:numCache>
                <c:ptCount val="19"/>
                <c:pt idx="0">
                  <c:v>734</c:v>
                </c:pt>
                <c:pt idx="1">
                  <c:v>1231</c:v>
                </c:pt>
                <c:pt idx="2">
                  <c:v>1180</c:v>
                </c:pt>
                <c:pt idx="3">
                  <c:v>1296</c:v>
                </c:pt>
                <c:pt idx="4">
                  <c:v>3048</c:v>
                </c:pt>
                <c:pt idx="5">
                  <c:v>3914</c:v>
                </c:pt>
                <c:pt idx="6">
                  <c:v>3569</c:v>
                </c:pt>
                <c:pt idx="7">
                  <c:v>3040</c:v>
                </c:pt>
                <c:pt idx="8">
                  <c:v>2086</c:v>
                </c:pt>
                <c:pt idx="9">
                  <c:v>1316</c:v>
                </c:pt>
                <c:pt idx="10">
                  <c:v>855</c:v>
                </c:pt>
                <c:pt idx="11">
                  <c:v>573</c:v>
                </c:pt>
                <c:pt idx="12">
                  <c:v>379</c:v>
                </c:pt>
                <c:pt idx="13">
                  <c:v>273</c:v>
                </c:pt>
                <c:pt idx="14">
                  <c:v>264</c:v>
                </c:pt>
                <c:pt idx="15">
                  <c:v>215</c:v>
                </c:pt>
                <c:pt idx="16">
                  <c:v>119</c:v>
                </c:pt>
                <c:pt idx="17">
                  <c:v>73</c:v>
                </c:pt>
                <c:pt idx="18">
                  <c:v>30</c:v>
                </c:pt>
              </c:numCache>
            </c:numRef>
          </c:val>
        </c:ser>
        <c:overlap val="100"/>
        <c:gapWidth val="20"/>
        <c:axId val="32641008"/>
        <c:axId val="25333617"/>
      </c:barChart>
      <c:catAx>
        <c:axId val="3264100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  <c:max val="6000"/>
          <c:min val="-6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32641008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workbookViewId="0" topLeftCell="A1">
      <selection activeCell="B44" sqref="B44"/>
    </sheetView>
  </sheetViews>
  <sheetFormatPr defaultColWidth="12" defaultRowHeight="11.25"/>
  <cols>
    <col min="1" max="1" width="7" style="164" customWidth="1"/>
    <col min="2" max="2" width="7.66015625" style="164" customWidth="1"/>
    <col min="3" max="3" width="13.33203125" style="164" customWidth="1"/>
    <col min="4" max="4" width="14.83203125" style="164" customWidth="1"/>
    <col min="5" max="9" width="13.33203125" style="164" customWidth="1"/>
    <col min="10" max="10" width="17.33203125" style="164" customWidth="1"/>
    <col min="11" max="16384" width="13.33203125" style="164" customWidth="1"/>
  </cols>
  <sheetData>
    <row r="1" spans="1:8" s="162" customFormat="1" ht="15.75">
      <c r="A1" s="157" t="s">
        <v>155</v>
      </c>
      <c r="B1" s="158"/>
      <c r="C1" s="159"/>
      <c r="D1" s="160"/>
      <c r="E1" s="161"/>
      <c r="F1" s="161"/>
      <c r="G1" s="161"/>
      <c r="H1" s="160"/>
    </row>
    <row r="2" spans="2:8" s="162" customFormat="1" ht="12.75">
      <c r="B2" s="163" t="s">
        <v>156</v>
      </c>
      <c r="D2" s="158"/>
      <c r="E2" s="158"/>
      <c r="F2" s="158"/>
      <c r="G2" s="158"/>
      <c r="H2" s="158"/>
    </row>
    <row r="3" ht="12.75">
      <c r="B3" s="163" t="s">
        <v>173</v>
      </c>
    </row>
    <row r="4" ht="12.75">
      <c r="B4" s="163"/>
    </row>
    <row r="5" s="165" customFormat="1" ht="12.75"/>
    <row r="6" spans="1:2" s="167" customFormat="1" ht="13.5" customHeight="1">
      <c r="A6" s="166"/>
      <c r="B6" s="167" t="s">
        <v>157</v>
      </c>
    </row>
    <row r="7" spans="2:7" s="168" customFormat="1" ht="13.5" customHeight="1">
      <c r="B7" s="179" t="s">
        <v>158</v>
      </c>
      <c r="C7" s="179"/>
      <c r="D7" s="180"/>
      <c r="E7" s="167"/>
      <c r="F7" s="170"/>
      <c r="G7" s="170"/>
    </row>
    <row r="8" s="165" customFormat="1" ht="13.5" customHeight="1">
      <c r="C8" s="180" t="s">
        <v>159</v>
      </c>
    </row>
    <row r="9" s="165" customFormat="1" ht="13.5" customHeight="1">
      <c r="C9" s="180" t="s">
        <v>47</v>
      </c>
    </row>
    <row r="10" s="165" customFormat="1" ht="13.5" customHeight="1">
      <c r="C10" s="180" t="s">
        <v>4</v>
      </c>
    </row>
    <row r="11" s="165" customFormat="1" ht="13.5" customHeight="1">
      <c r="C11" s="180" t="s">
        <v>48</v>
      </c>
    </row>
    <row r="12" s="165" customFormat="1" ht="9.75" customHeight="1"/>
    <row r="13" spans="2:7" s="168" customFormat="1" ht="13.5" customHeight="1">
      <c r="B13" s="179" t="s">
        <v>160</v>
      </c>
      <c r="C13" s="179"/>
      <c r="D13" s="179"/>
      <c r="E13" s="179"/>
      <c r="F13" s="167"/>
      <c r="G13" s="167"/>
    </row>
    <row r="14" spans="3:8" s="165" customFormat="1" ht="13.5" customHeight="1">
      <c r="C14" s="180" t="s">
        <v>161</v>
      </c>
      <c r="D14" s="180" t="s">
        <v>162</v>
      </c>
      <c r="E14" s="180"/>
      <c r="F14" s="171"/>
      <c r="G14" s="171"/>
      <c r="H14" s="171"/>
    </row>
    <row r="15" spans="3:8" s="165" customFormat="1" ht="13.5" customHeight="1">
      <c r="C15" s="180" t="s">
        <v>161</v>
      </c>
      <c r="D15" s="180" t="s">
        <v>163</v>
      </c>
      <c r="E15" s="180"/>
      <c r="F15" s="171"/>
      <c r="G15" s="171"/>
      <c r="H15" s="171"/>
    </row>
    <row r="16" spans="3:8" s="165" customFormat="1" ht="13.5" customHeight="1">
      <c r="C16" s="180" t="s">
        <v>164</v>
      </c>
      <c r="D16" s="180"/>
      <c r="E16" s="180" t="s">
        <v>162</v>
      </c>
      <c r="F16" s="171"/>
      <c r="G16" s="171"/>
      <c r="H16" s="171"/>
    </row>
    <row r="17" spans="3:8" s="165" customFormat="1" ht="13.5" customHeight="1">
      <c r="C17" s="180" t="s">
        <v>164</v>
      </c>
      <c r="D17" s="180"/>
      <c r="E17" s="180" t="s">
        <v>163</v>
      </c>
      <c r="F17" s="171"/>
      <c r="G17" s="171"/>
      <c r="H17" s="171"/>
    </row>
    <row r="18" spans="1:4" s="165" customFormat="1" ht="9.75" customHeight="1">
      <c r="A18" s="172"/>
      <c r="B18" s="172"/>
      <c r="C18" s="181"/>
      <c r="D18" s="172"/>
    </row>
    <row r="19" spans="2:9" s="168" customFormat="1" ht="13.5" customHeight="1">
      <c r="B19" s="179" t="s">
        <v>165</v>
      </c>
      <c r="C19" s="179"/>
      <c r="D19" s="179"/>
      <c r="E19" s="182"/>
      <c r="F19" s="167"/>
      <c r="G19" s="167"/>
      <c r="H19" s="167"/>
      <c r="I19" s="167"/>
    </row>
    <row r="20" spans="3:8" s="165" customFormat="1" ht="13.5" customHeight="1">
      <c r="C20" s="180" t="s">
        <v>161</v>
      </c>
      <c r="D20" s="180" t="s">
        <v>162</v>
      </c>
      <c r="E20" s="180"/>
      <c r="F20" s="171"/>
      <c r="G20" s="171"/>
      <c r="H20" s="171"/>
    </row>
    <row r="21" spans="3:8" s="165" customFormat="1" ht="13.5" customHeight="1">
      <c r="C21" s="183" t="s">
        <v>161</v>
      </c>
      <c r="D21" s="183" t="s">
        <v>163</v>
      </c>
      <c r="E21" s="180"/>
      <c r="F21" s="171"/>
      <c r="G21" s="171"/>
      <c r="H21" s="171"/>
    </row>
    <row r="22" spans="3:8" s="165" customFormat="1" ht="13.5" customHeight="1">
      <c r="C22" s="180" t="s">
        <v>164</v>
      </c>
      <c r="D22" s="180"/>
      <c r="E22" s="180" t="s">
        <v>162</v>
      </c>
      <c r="F22" s="171"/>
      <c r="G22" s="171"/>
      <c r="H22" s="171"/>
    </row>
    <row r="23" spans="3:8" s="165" customFormat="1" ht="13.5" customHeight="1">
      <c r="C23" s="180" t="s">
        <v>164</v>
      </c>
      <c r="D23" s="180"/>
      <c r="E23" s="180" t="s">
        <v>163</v>
      </c>
      <c r="F23" s="180"/>
      <c r="G23" s="171"/>
      <c r="H23" s="171"/>
    </row>
    <row r="24" spans="3:12" s="165" customFormat="1" ht="13.5" customHeight="1">
      <c r="C24" s="185" t="s">
        <v>166</v>
      </c>
      <c r="D24" s="186"/>
      <c r="E24" s="186"/>
      <c r="F24" s="186"/>
      <c r="G24" s="186"/>
      <c r="H24" s="186"/>
      <c r="I24" s="186"/>
      <c r="J24" s="169"/>
      <c r="K24" s="169"/>
      <c r="L24" s="169"/>
    </row>
    <row r="25" spans="1:9" s="165" customFormat="1" ht="13.5" customHeight="1">
      <c r="A25" s="172"/>
      <c r="B25" s="172"/>
      <c r="C25" s="186"/>
      <c r="D25" s="186"/>
      <c r="E25" s="186"/>
      <c r="F25" s="186"/>
      <c r="G25" s="186"/>
      <c r="H25" s="186"/>
      <c r="I25" s="186"/>
    </row>
    <row r="26" spans="1:4" s="165" customFormat="1" ht="9.75" customHeight="1">
      <c r="A26" s="172"/>
      <c r="B26" s="172"/>
      <c r="C26" s="181"/>
      <c r="D26" s="172"/>
    </row>
    <row r="27" spans="2:8" s="168" customFormat="1" ht="13.5" customHeight="1">
      <c r="B27" s="179" t="s">
        <v>167</v>
      </c>
      <c r="C27" s="179"/>
      <c r="D27" s="179"/>
      <c r="E27" s="182"/>
      <c r="F27" s="167"/>
      <c r="G27" s="167"/>
      <c r="H27" s="167"/>
    </row>
    <row r="28" spans="1:10" s="165" customFormat="1" ht="13.5" customHeight="1">
      <c r="A28" s="166"/>
      <c r="B28" s="171"/>
      <c r="C28" s="180" t="s">
        <v>168</v>
      </c>
      <c r="D28" s="180"/>
      <c r="E28" s="180"/>
      <c r="F28" s="180"/>
      <c r="G28" s="180"/>
      <c r="H28" s="180"/>
      <c r="I28" s="180"/>
      <c r="J28" s="169"/>
    </row>
    <row r="29" spans="2:10" s="165" customFormat="1" ht="13.5" customHeight="1">
      <c r="B29" s="171"/>
      <c r="C29" s="180" t="s">
        <v>161</v>
      </c>
      <c r="D29" s="180" t="s">
        <v>162</v>
      </c>
      <c r="E29" s="174"/>
      <c r="F29" s="174"/>
      <c r="G29" s="171"/>
      <c r="H29" s="174"/>
      <c r="I29" s="174"/>
      <c r="J29" s="174"/>
    </row>
    <row r="30" spans="2:10" s="165" customFormat="1" ht="13.5" customHeight="1">
      <c r="B30" s="171"/>
      <c r="C30" s="180" t="s">
        <v>161</v>
      </c>
      <c r="D30" s="180" t="s">
        <v>163</v>
      </c>
      <c r="E30" s="174"/>
      <c r="F30" s="171"/>
      <c r="G30" s="171"/>
      <c r="H30" s="171"/>
      <c r="I30" s="171"/>
      <c r="J30" s="171"/>
    </row>
    <row r="31" s="165" customFormat="1" ht="9.75" customHeight="1"/>
    <row r="32" ht="9.75" customHeight="1"/>
    <row r="33" spans="1:2" s="167" customFormat="1" ht="13.5" customHeight="1">
      <c r="A33" s="166"/>
      <c r="B33" s="167" t="s">
        <v>169</v>
      </c>
    </row>
    <row r="34" spans="2:5" s="170" customFormat="1" ht="13.5" customHeight="1">
      <c r="B34" s="184" t="s">
        <v>158</v>
      </c>
      <c r="C34" s="184"/>
      <c r="D34" s="184"/>
      <c r="E34" s="167"/>
    </row>
    <row r="35" spans="3:6" s="165" customFormat="1" ht="13.5" customHeight="1">
      <c r="C35" s="180" t="s">
        <v>159</v>
      </c>
      <c r="D35" s="171"/>
      <c r="E35" s="171"/>
      <c r="F35" s="171"/>
    </row>
    <row r="36" spans="3:6" s="165" customFormat="1" ht="13.5" customHeight="1">
      <c r="C36" s="180" t="s">
        <v>47</v>
      </c>
      <c r="D36" s="171"/>
      <c r="E36" s="171"/>
      <c r="F36" s="171"/>
    </row>
    <row r="37" spans="3:6" s="165" customFormat="1" ht="13.5" customHeight="1">
      <c r="C37" s="180" t="s">
        <v>4</v>
      </c>
      <c r="D37" s="171"/>
      <c r="E37" s="171"/>
      <c r="F37" s="171"/>
    </row>
    <row r="38" spans="3:6" s="165" customFormat="1" ht="13.5" customHeight="1">
      <c r="C38" s="180" t="s">
        <v>48</v>
      </c>
      <c r="D38" s="171"/>
      <c r="E38" s="171"/>
      <c r="F38" s="171"/>
    </row>
    <row r="39" s="165" customFormat="1" ht="9.75" customHeight="1"/>
    <row r="40" spans="2:9" s="170" customFormat="1" ht="13.5" customHeight="1">
      <c r="B40" s="184" t="s">
        <v>170</v>
      </c>
      <c r="C40" s="184"/>
      <c r="D40" s="184"/>
      <c r="E40" s="184"/>
      <c r="F40" s="167"/>
      <c r="G40" s="167"/>
      <c r="H40" s="167"/>
      <c r="I40" s="167"/>
    </row>
    <row r="41" spans="3:8" s="165" customFormat="1" ht="13.5" customHeight="1">
      <c r="C41" s="183" t="s">
        <v>161</v>
      </c>
      <c r="D41" s="183" t="s">
        <v>162</v>
      </c>
      <c r="E41" s="180"/>
      <c r="F41" s="171"/>
      <c r="G41" s="171"/>
      <c r="H41" s="171"/>
    </row>
    <row r="42" spans="3:8" s="165" customFormat="1" ht="13.5" customHeight="1">
      <c r="C42" s="183" t="s">
        <v>161</v>
      </c>
      <c r="D42" s="183" t="s">
        <v>163</v>
      </c>
      <c r="E42" s="180"/>
      <c r="F42" s="171"/>
      <c r="G42" s="171"/>
      <c r="H42" s="171"/>
    </row>
    <row r="43" spans="3:12" s="165" customFormat="1" ht="13.5" customHeight="1">
      <c r="C43" s="186" t="s">
        <v>171</v>
      </c>
      <c r="D43" s="186"/>
      <c r="E43" s="186"/>
      <c r="F43" s="186"/>
      <c r="G43" s="186"/>
      <c r="H43" s="186"/>
      <c r="I43" s="186"/>
      <c r="J43" s="173"/>
      <c r="K43" s="173"/>
      <c r="L43"/>
    </row>
    <row r="44" spans="3:12" s="165" customFormat="1" ht="13.5" customHeight="1">
      <c r="C44" s="186"/>
      <c r="D44" s="186"/>
      <c r="E44" s="186"/>
      <c r="F44" s="186"/>
      <c r="G44" s="186"/>
      <c r="H44" s="186"/>
      <c r="I44" s="186"/>
      <c r="J44" s="173"/>
      <c r="K44" s="173"/>
      <c r="L44"/>
    </row>
    <row r="45" spans="1:7" s="165" customFormat="1" ht="9.75" customHeight="1">
      <c r="A45" s="172"/>
      <c r="B45" s="172"/>
      <c r="C45" s="181"/>
      <c r="D45" s="172"/>
      <c r="E45" s="172"/>
      <c r="F45" s="172"/>
      <c r="G45" s="172"/>
    </row>
    <row r="46" spans="2:9" s="170" customFormat="1" ht="13.5" customHeight="1">
      <c r="B46" s="184" t="s">
        <v>167</v>
      </c>
      <c r="C46" s="184"/>
      <c r="D46" s="184"/>
      <c r="E46" s="184"/>
      <c r="F46" s="167"/>
      <c r="G46" s="167"/>
      <c r="H46" s="167"/>
      <c r="I46" s="167"/>
    </row>
    <row r="47" spans="1:10" s="165" customFormat="1" ht="13.5" customHeight="1">
      <c r="A47" s="166"/>
      <c r="B47" s="171"/>
      <c r="C47" s="183" t="s">
        <v>172</v>
      </c>
      <c r="D47" s="183"/>
      <c r="E47" s="183"/>
      <c r="F47" s="183"/>
      <c r="G47" s="183"/>
      <c r="H47" s="183"/>
      <c r="I47" s="183"/>
      <c r="J47" s="173"/>
    </row>
    <row r="48" spans="2:10" s="165" customFormat="1" ht="13.5" customHeight="1">
      <c r="B48" s="171"/>
      <c r="C48" s="183" t="s">
        <v>161</v>
      </c>
      <c r="D48" s="183" t="s">
        <v>162</v>
      </c>
      <c r="E48" s="174"/>
      <c r="F48" s="174"/>
      <c r="G48" s="171"/>
      <c r="H48" s="174"/>
      <c r="I48" s="174"/>
      <c r="J48" s="174"/>
    </row>
    <row r="49" spans="2:10" s="165" customFormat="1" ht="13.5" customHeight="1">
      <c r="B49" s="171"/>
      <c r="C49" s="183" t="s">
        <v>161</v>
      </c>
      <c r="D49" s="183" t="s">
        <v>163</v>
      </c>
      <c r="E49" s="174"/>
      <c r="F49" s="171"/>
      <c r="G49" s="171"/>
      <c r="H49" s="171"/>
      <c r="I49" s="171"/>
      <c r="J49" s="171"/>
    </row>
    <row r="50" ht="9.75" customHeight="1"/>
  </sheetData>
  <mergeCells count="2">
    <mergeCell ref="C24:I25"/>
    <mergeCell ref="C43:I44"/>
  </mergeCells>
  <hyperlinks>
    <hyperlink ref="C8" location="'Piramide AR'!A1" display="Aragón"/>
    <hyperlink ref="C9" location="'Piramide HU'!A1" display="Huesca"/>
    <hyperlink ref="C10" location="'Piramide TE'!A1" display="Teruel"/>
    <hyperlink ref="C11" location="'Piramide ZA'!A1" display="Zaragoza"/>
    <hyperlink ref="D14" location="'nacidos-2'!A6" display="(% verticales)"/>
    <hyperlink ref="C15:D15" location="'nacidos-2'!A31" display="por sexo"/>
    <hyperlink ref="C14:D14" location="'nacidos-2'!A6" display="por sexo"/>
    <hyperlink ref="D15" location="'nacidos-2'!A34" display="(% horizontales)"/>
    <hyperlink ref="B7:C7" location="'Piramide AR'!A1" display="Pirámide de población: "/>
    <hyperlink ref="B7" location="indice!B6" display="Pirámide de población: "/>
    <hyperlink ref="B13:E13" location="indice!C15" display="Según Comunidad Autónoma de residencia"/>
    <hyperlink ref="C14:E14" location="pag13!A1" display="por sexo"/>
    <hyperlink ref="C15:E15" location="pag14!A1" display="por sexo"/>
    <hyperlink ref="E16" location="pag14!A1" display="por grupos de edad"/>
    <hyperlink ref="E17" location="pag15!A1" display="por grupos de edad"/>
    <hyperlink ref="C16:E16" location="pag15!A1" display="por provincia de residencia"/>
    <hyperlink ref="C17:E17" location="pag16!A1" display="por provincia de residencia"/>
    <hyperlink ref="B19:E19" location="indice!C17" display="Según Comunidad Autónoma de residencia"/>
    <hyperlink ref="D20" location="'nacidos-2'!A6" display="(% verticales)"/>
    <hyperlink ref="C20:D20" location="'pag 17'!A1" display="por sexo"/>
    <hyperlink ref="E22" location="pag14!A1" display="por grupos de edad"/>
    <hyperlink ref="E23" location="pag15!A1" display="por grupos de edad"/>
    <hyperlink ref="C22:E22" location="'pag 21'!A1" display="por provincia de residencia"/>
    <hyperlink ref="C23:E23" location="pag19!A1" display="por provincia de nacimiento"/>
    <hyperlink ref="B19" location="indice!C25" display="Según Provincia de residencia"/>
    <hyperlink ref="C28:J28" location="'pag 26'!A1" display="relación entre los nacidos en otra Comunidad Autónoma residentes en Aragón y la población residente por sexo"/>
    <hyperlink ref="D29" location="'pag 37'!A1" display="por grupos de edad"/>
    <hyperlink ref="D30" location="'pag 37'!A1" display="por grupos de edad"/>
    <hyperlink ref="C29:D29" location="'pag 27'!A1" display="por sexo"/>
    <hyperlink ref="C30:D30" location="'pag 28'!A1" display="por sexo"/>
    <hyperlink ref="B7:D7" location="indice!C8" display="Pirámide de población"/>
    <hyperlink ref="B13" location="indice!C14" display="Según Comunidad Autónoma de nacimiento"/>
    <hyperlink ref="B19:D19" location="indice!C20" display="Según Provincia de nacimiento"/>
    <hyperlink ref="B27:D27" location="indice!C27" display="Según Comarca de residencia"/>
    <hyperlink ref="C23:F23" location="'pag 23'!A1" display="por provincia de residencia"/>
    <hyperlink ref="C35" location="'Piramide AR31'!A1" display="Aragón"/>
    <hyperlink ref="C36" location="'Piramide HU32'!A1" display="Huesca"/>
    <hyperlink ref="C37" location="'Piramide TE33'!A1" display="Teruel"/>
    <hyperlink ref="C38" location="'Piramide ZA34'!A1" display="Zaragoza"/>
    <hyperlink ref="B34:C34" location="indice!C34" display="Pirámide de población"/>
    <hyperlink ref="B34" location="indice!B6" display="Pirámide de población: "/>
    <hyperlink ref="B34:D34" location="indice!C34" display="Pirámide de población"/>
    <hyperlink ref="B40:E40" location="indice!C40" display="Según Provincia de residencia"/>
    <hyperlink ref="C41:D41" location="'35'!A1" display="por sexo"/>
    <hyperlink ref="C43:J43" location="'35'!A30" display="relación entre los residentes en Aragón nacidos en el extranjero y la población residente, según provincia de residencia por sexo."/>
    <hyperlink ref="B46:D46" location="Indice!C47" display="Según Comarca de residencia"/>
    <hyperlink ref="C47" location="'36'!A1" display="relación entre los nacidos en el extranjero y la población residente, según comarca de residencia por sexo"/>
    <hyperlink ref="C47:J47" location="'36'!A1" display="relación entre los nacidos en el extranjero y la población residente, según comarca de residencia por sexo"/>
    <hyperlink ref="C48:D48" location="'37'!A1" display="por sexo"/>
    <hyperlink ref="C49:D49" location="'38'!A1" display="por sexo"/>
    <hyperlink ref="C21:D21" location="'pag 19'!A1" display="por sexo"/>
    <hyperlink ref="C42:D42" location="'35'!A12" display="por sexo"/>
    <hyperlink ref="C24:I25" location="'pag 25'!A3" display="relación entre los residentes en Aragón nacidos en otra Comunidad Autónoma y la población residente, según provincia de residencia por sexo."/>
  </hyperlinks>
  <printOptions/>
  <pageMargins left="0.55" right="0.47" top="0.92" bottom="0.46" header="0" footer="0"/>
  <pageSetup horizontalDpi="600" verticalDpi="600" orientation="portrait" paperSize="9" scale="91" r:id="rId2"/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workbookViewId="0" topLeftCell="A24">
      <selection activeCell="G41" sqref="G41"/>
    </sheetView>
  </sheetViews>
  <sheetFormatPr defaultColWidth="12" defaultRowHeight="11.25"/>
  <cols>
    <col min="1" max="1" width="24.83203125" style="0" customWidth="1"/>
    <col min="2" max="7" width="12.83203125" style="0" customWidth="1"/>
    <col min="8" max="8" width="10.83203125" style="0" customWidth="1"/>
    <col min="9" max="9" width="11" style="0" bestFit="1" customWidth="1"/>
    <col min="10" max="10" width="10.33203125" style="0" bestFit="1" customWidth="1"/>
  </cols>
  <sheetData>
    <row r="1" spans="1:7" s="2" customFormat="1" ht="39.75" customHeight="1">
      <c r="A1" s="190" t="s">
        <v>50</v>
      </c>
      <c r="B1" s="191"/>
      <c r="C1" s="191"/>
      <c r="D1" s="191"/>
      <c r="E1" s="191"/>
      <c r="F1" s="191"/>
      <c r="G1" s="191"/>
    </row>
    <row r="2" spans="1:8" s="29" customFormat="1" ht="18" customHeight="1">
      <c r="A2" s="9" t="s">
        <v>31</v>
      </c>
      <c r="B2" s="1"/>
      <c r="C2" s="1"/>
      <c r="D2" s="1"/>
      <c r="E2" s="1"/>
      <c r="F2" s="1"/>
      <c r="G2" s="1"/>
      <c r="H2" s="28"/>
    </row>
    <row r="3" spans="1:8" s="5" customFormat="1" ht="36" customHeight="1">
      <c r="A3" s="175" t="s">
        <v>174</v>
      </c>
      <c r="B3" s="187" t="s">
        <v>1</v>
      </c>
      <c r="C3" s="187"/>
      <c r="D3" s="187" t="s">
        <v>2</v>
      </c>
      <c r="E3" s="187"/>
      <c r="F3" s="187" t="s">
        <v>3</v>
      </c>
      <c r="G3" s="187" t="s">
        <v>4</v>
      </c>
      <c r="H3" s="4"/>
    </row>
    <row r="4" spans="1:8" s="10" customFormat="1" ht="19.5" customHeight="1">
      <c r="A4" s="6"/>
      <c r="B4" s="7" t="s">
        <v>5</v>
      </c>
      <c r="C4" s="8" t="s">
        <v>6</v>
      </c>
      <c r="D4" s="7" t="s">
        <v>5</v>
      </c>
      <c r="E4" s="8" t="s">
        <v>6</v>
      </c>
      <c r="F4" s="7" t="s">
        <v>5</v>
      </c>
      <c r="G4" s="8" t="s">
        <v>6</v>
      </c>
      <c r="H4" s="9"/>
    </row>
    <row r="5" spans="1:8" s="13" customFormat="1" ht="15" customHeight="1">
      <c r="A5" s="11" t="s">
        <v>7</v>
      </c>
      <c r="B5" s="12">
        <f aca="true" t="shared" si="0" ref="B5:B40">D5+F5</f>
        <v>190433</v>
      </c>
      <c r="C5" s="12">
        <f aca="true" t="shared" si="1" ref="C5:C40">B5/$B$5*100</f>
        <v>100</v>
      </c>
      <c r="D5" s="12">
        <f>SUM(D6:D40)+SUM('pag 18'!D5:D18)</f>
        <v>91305</v>
      </c>
      <c r="E5" s="12">
        <f aca="true" t="shared" si="2" ref="E5:E40">D5/$D$5*100</f>
        <v>100</v>
      </c>
      <c r="F5" s="12">
        <f>SUM(F6:F40)+SUM('pag 18'!F5:F18)</f>
        <v>99128</v>
      </c>
      <c r="G5" s="12">
        <f aca="true" t="shared" si="3" ref="G5:G40">F5/$F$5*100</f>
        <v>100</v>
      </c>
      <c r="H5"/>
    </row>
    <row r="6" spans="1:7" ht="15" customHeight="1">
      <c r="A6" s="14" t="s">
        <v>51</v>
      </c>
      <c r="B6" s="18">
        <f t="shared" si="0"/>
        <v>1041</v>
      </c>
      <c r="C6" s="48">
        <f t="shared" si="1"/>
        <v>0.5466489526500135</v>
      </c>
      <c r="D6" s="18">
        <v>503</v>
      </c>
      <c r="E6" s="48">
        <f t="shared" si="2"/>
        <v>0.5509008268988554</v>
      </c>
      <c r="F6" s="18">
        <v>538</v>
      </c>
      <c r="G6" s="48">
        <f t="shared" si="3"/>
        <v>0.5427326285207005</v>
      </c>
    </row>
    <row r="7" spans="1:7" ht="15" customHeight="1">
      <c r="A7" s="14" t="s">
        <v>52</v>
      </c>
      <c r="B7" s="18">
        <f t="shared" si="0"/>
        <v>1795</v>
      </c>
      <c r="C7" s="48">
        <f t="shared" si="1"/>
        <v>0.9425887319949798</v>
      </c>
      <c r="D7" s="18">
        <v>909</v>
      </c>
      <c r="E7" s="48">
        <f t="shared" si="2"/>
        <v>0.9955643173977329</v>
      </c>
      <c r="F7" s="18">
        <v>886</v>
      </c>
      <c r="G7" s="48">
        <f t="shared" si="3"/>
        <v>0.893793882656767</v>
      </c>
    </row>
    <row r="8" spans="1:7" ht="15" customHeight="1">
      <c r="A8" s="14" t="s">
        <v>53</v>
      </c>
      <c r="B8" s="18">
        <f t="shared" si="0"/>
        <v>1396</v>
      </c>
      <c r="C8" s="48">
        <f t="shared" si="1"/>
        <v>0.7330662227660122</v>
      </c>
      <c r="D8" s="18">
        <v>686</v>
      </c>
      <c r="E8" s="48">
        <f t="shared" si="2"/>
        <v>0.7513279667049997</v>
      </c>
      <c r="F8" s="18">
        <v>710</v>
      </c>
      <c r="G8" s="48">
        <f t="shared" si="3"/>
        <v>0.7162456621741586</v>
      </c>
    </row>
    <row r="9" spans="1:7" ht="15" customHeight="1">
      <c r="A9" s="14" t="s">
        <v>54</v>
      </c>
      <c r="B9" s="18">
        <f t="shared" si="0"/>
        <v>1658</v>
      </c>
      <c r="C9" s="48">
        <f t="shared" si="1"/>
        <v>0.8706474193023268</v>
      </c>
      <c r="D9" s="18">
        <v>794</v>
      </c>
      <c r="E9" s="48">
        <f t="shared" si="2"/>
        <v>0.8696128360987898</v>
      </c>
      <c r="F9" s="18">
        <v>864</v>
      </c>
      <c r="G9" s="48">
        <f t="shared" si="3"/>
        <v>0.871600355096441</v>
      </c>
    </row>
    <row r="10" spans="1:7" ht="15" customHeight="1">
      <c r="A10" s="14" t="s">
        <v>55</v>
      </c>
      <c r="B10" s="18">
        <f t="shared" si="0"/>
        <v>1154</v>
      </c>
      <c r="C10" s="48">
        <f t="shared" si="1"/>
        <v>0.6059874076446834</v>
      </c>
      <c r="D10" s="18">
        <v>582</v>
      </c>
      <c r="E10" s="48">
        <f t="shared" si="2"/>
        <v>0.6374240183998686</v>
      </c>
      <c r="F10" s="18">
        <v>572</v>
      </c>
      <c r="G10" s="48">
        <f t="shared" si="3"/>
        <v>0.5770317165684771</v>
      </c>
    </row>
    <row r="11" spans="1:7" ht="22.5" customHeight="1">
      <c r="A11" s="17" t="s">
        <v>56</v>
      </c>
      <c r="B11" s="18">
        <f t="shared" si="0"/>
        <v>5523</v>
      </c>
      <c r="C11" s="48">
        <f t="shared" si="1"/>
        <v>2.900232627748342</v>
      </c>
      <c r="D11" s="18">
        <v>2722</v>
      </c>
      <c r="E11" s="48">
        <f t="shared" si="2"/>
        <v>2.981216800832375</v>
      </c>
      <c r="F11" s="18">
        <v>2801</v>
      </c>
      <c r="G11" s="48">
        <f t="shared" si="3"/>
        <v>2.8256395771124203</v>
      </c>
    </row>
    <row r="12" spans="1:7" ht="15" customHeight="1">
      <c r="A12" s="17" t="s">
        <v>57</v>
      </c>
      <c r="B12" s="18">
        <f t="shared" si="0"/>
        <v>873</v>
      </c>
      <c r="C12" s="48">
        <f t="shared" si="1"/>
        <v>0.45842894876413226</v>
      </c>
      <c r="D12" s="18">
        <v>427</v>
      </c>
      <c r="E12" s="48">
        <f t="shared" si="2"/>
        <v>0.46766332621433654</v>
      </c>
      <c r="F12" s="18">
        <v>446</v>
      </c>
      <c r="G12" s="48">
        <f t="shared" si="3"/>
        <v>0.44992333145024616</v>
      </c>
    </row>
    <row r="13" spans="1:7" ht="15" customHeight="1">
      <c r="A13" s="17" t="s">
        <v>58</v>
      </c>
      <c r="B13" s="18">
        <f t="shared" si="0"/>
        <v>19396</v>
      </c>
      <c r="C13" s="48">
        <f t="shared" si="1"/>
        <v>10.185209496253275</v>
      </c>
      <c r="D13" s="18">
        <v>9494</v>
      </c>
      <c r="E13" s="48">
        <f t="shared" si="2"/>
        <v>10.398116203931878</v>
      </c>
      <c r="F13" s="18">
        <v>9902</v>
      </c>
      <c r="G13" s="48">
        <f t="shared" si="3"/>
        <v>9.989104995561295</v>
      </c>
    </row>
    <row r="14" spans="1:7" ht="15" customHeight="1">
      <c r="A14" s="17" t="s">
        <v>59</v>
      </c>
      <c r="B14" s="18">
        <f t="shared" si="0"/>
        <v>4412</v>
      </c>
      <c r="C14" s="48">
        <f t="shared" si="1"/>
        <v>2.316825340145878</v>
      </c>
      <c r="D14" s="18">
        <v>2048</v>
      </c>
      <c r="E14" s="48">
        <f t="shared" si="2"/>
        <v>2.243031597393352</v>
      </c>
      <c r="F14" s="18">
        <v>2364</v>
      </c>
      <c r="G14" s="48">
        <f t="shared" si="3"/>
        <v>2.384795416027762</v>
      </c>
    </row>
    <row r="15" spans="1:7" ht="15" customHeight="1">
      <c r="A15" s="17" t="s">
        <v>60</v>
      </c>
      <c r="B15" s="18">
        <f t="shared" si="0"/>
        <v>2921</v>
      </c>
      <c r="C15" s="48">
        <f t="shared" si="1"/>
        <v>1.5338728056586832</v>
      </c>
      <c r="D15" s="18">
        <v>1523</v>
      </c>
      <c r="E15" s="48">
        <f t="shared" si="2"/>
        <v>1.6680357045068726</v>
      </c>
      <c r="F15" s="18">
        <v>1398</v>
      </c>
      <c r="G15" s="48">
        <f t="shared" si="3"/>
        <v>1.4102977967879913</v>
      </c>
    </row>
    <row r="16" spans="1:7" ht="15" customHeight="1">
      <c r="A16" s="17" t="s">
        <v>61</v>
      </c>
      <c r="B16" s="18">
        <f t="shared" si="0"/>
        <v>2551</v>
      </c>
      <c r="C16" s="48">
        <f t="shared" si="1"/>
        <v>1.3395787494814448</v>
      </c>
      <c r="D16" s="18">
        <v>1300</v>
      </c>
      <c r="E16" s="48">
        <f t="shared" si="2"/>
        <v>1.4237993538141394</v>
      </c>
      <c r="F16" s="18">
        <v>1251</v>
      </c>
      <c r="G16" s="48">
        <f t="shared" si="3"/>
        <v>1.2620046808167218</v>
      </c>
    </row>
    <row r="17" spans="1:7" ht="22.5" customHeight="1">
      <c r="A17" s="17" t="s">
        <v>62</v>
      </c>
      <c r="B17" s="18">
        <f t="shared" si="0"/>
        <v>2659</v>
      </c>
      <c r="C17" s="48">
        <f t="shared" si="1"/>
        <v>1.3962916091223685</v>
      </c>
      <c r="D17" s="18">
        <v>1271</v>
      </c>
      <c r="E17" s="48">
        <f t="shared" si="2"/>
        <v>1.3920376759213624</v>
      </c>
      <c r="F17" s="18">
        <v>1388</v>
      </c>
      <c r="G17" s="48">
        <f t="shared" si="3"/>
        <v>1.400209829715116</v>
      </c>
    </row>
    <row r="18" spans="1:7" ht="15" customHeight="1">
      <c r="A18" s="17" t="s">
        <v>63</v>
      </c>
      <c r="B18" s="18">
        <f t="shared" si="0"/>
        <v>3702</v>
      </c>
      <c r="C18" s="48">
        <f t="shared" si="1"/>
        <v>1.9439907999138806</v>
      </c>
      <c r="D18" s="18">
        <v>1842</v>
      </c>
      <c r="E18" s="48">
        <f t="shared" si="2"/>
        <v>2.017414161327419</v>
      </c>
      <c r="F18" s="18">
        <v>1860</v>
      </c>
      <c r="G18" s="48">
        <f t="shared" si="3"/>
        <v>1.8763618755548384</v>
      </c>
    </row>
    <row r="19" spans="1:7" ht="15" customHeight="1">
      <c r="A19" s="17" t="s">
        <v>64</v>
      </c>
      <c r="B19" s="18">
        <f t="shared" si="0"/>
        <v>6677</v>
      </c>
      <c r="C19" s="48">
        <f t="shared" si="1"/>
        <v>3.5062200353930253</v>
      </c>
      <c r="D19" s="18">
        <v>3259</v>
      </c>
      <c r="E19" s="48">
        <f t="shared" si="2"/>
        <v>3.569355456984831</v>
      </c>
      <c r="F19" s="18">
        <v>3418</v>
      </c>
      <c r="G19" s="48">
        <f t="shared" si="3"/>
        <v>3.4480671455088365</v>
      </c>
    </row>
    <row r="20" spans="1:7" ht="15" customHeight="1">
      <c r="A20" s="17" t="s">
        <v>65</v>
      </c>
      <c r="B20" s="18">
        <f t="shared" si="0"/>
        <v>1577</v>
      </c>
      <c r="C20" s="48">
        <f t="shared" si="1"/>
        <v>0.828112774571634</v>
      </c>
      <c r="D20" s="18">
        <v>797</v>
      </c>
      <c r="E20" s="48">
        <f t="shared" si="2"/>
        <v>0.8728985269152839</v>
      </c>
      <c r="F20" s="18">
        <v>780</v>
      </c>
      <c r="G20" s="48">
        <f t="shared" si="3"/>
        <v>0.7868614316842869</v>
      </c>
    </row>
    <row r="21" spans="1:7" ht="15" customHeight="1">
      <c r="A21" s="17" t="s">
        <v>66</v>
      </c>
      <c r="B21" s="18">
        <f t="shared" si="0"/>
        <v>2554</v>
      </c>
      <c r="C21" s="48">
        <f t="shared" si="1"/>
        <v>1.3411541066936927</v>
      </c>
      <c r="D21" s="18">
        <v>1262</v>
      </c>
      <c r="E21" s="48">
        <f t="shared" si="2"/>
        <v>1.38218060347188</v>
      </c>
      <c r="F21" s="18">
        <v>1292</v>
      </c>
      <c r="G21" s="48">
        <f t="shared" si="3"/>
        <v>1.3033653458155112</v>
      </c>
    </row>
    <row r="22" spans="1:7" ht="15" customHeight="1">
      <c r="A22" s="17" t="s">
        <v>67</v>
      </c>
      <c r="B22" s="18">
        <f t="shared" si="0"/>
        <v>1056</v>
      </c>
      <c r="C22" s="48">
        <f t="shared" si="1"/>
        <v>0.5545257387112528</v>
      </c>
      <c r="D22" s="18">
        <v>470</v>
      </c>
      <c r="E22" s="48">
        <f t="shared" si="2"/>
        <v>0.5147582279174197</v>
      </c>
      <c r="F22" s="18">
        <v>586</v>
      </c>
      <c r="G22" s="48">
        <f t="shared" si="3"/>
        <v>0.5911548704705027</v>
      </c>
    </row>
    <row r="23" spans="1:7" ht="22.5" customHeight="1">
      <c r="A23" s="17" t="s">
        <v>68</v>
      </c>
      <c r="B23" s="18">
        <f t="shared" si="0"/>
        <v>3904</v>
      </c>
      <c r="C23" s="48">
        <f t="shared" si="1"/>
        <v>2.050064852205238</v>
      </c>
      <c r="D23" s="18">
        <v>1948</v>
      </c>
      <c r="E23" s="48">
        <f t="shared" si="2"/>
        <v>2.1335085701768794</v>
      </c>
      <c r="F23" s="18">
        <v>1956</v>
      </c>
      <c r="G23" s="48">
        <f t="shared" si="3"/>
        <v>1.973206359454443</v>
      </c>
    </row>
    <row r="24" spans="1:7" ht="15" customHeight="1">
      <c r="A24" s="17" t="s">
        <v>69</v>
      </c>
      <c r="B24" s="18">
        <f t="shared" si="0"/>
        <v>6969</v>
      </c>
      <c r="C24" s="48">
        <f t="shared" si="1"/>
        <v>3.6595548040518184</v>
      </c>
      <c r="D24" s="18">
        <v>3191</v>
      </c>
      <c r="E24" s="48">
        <f t="shared" si="2"/>
        <v>3.49487979847763</v>
      </c>
      <c r="F24" s="18">
        <v>3778</v>
      </c>
      <c r="G24" s="48">
        <f t="shared" si="3"/>
        <v>3.811233960132354</v>
      </c>
    </row>
    <row r="25" spans="1:7" ht="15" customHeight="1">
      <c r="A25" s="17" t="s">
        <v>70</v>
      </c>
      <c r="B25" s="18">
        <f t="shared" si="0"/>
        <v>3544</v>
      </c>
      <c r="C25" s="48">
        <f t="shared" si="1"/>
        <v>1.861021986735492</v>
      </c>
      <c r="D25" s="18">
        <v>1690</v>
      </c>
      <c r="E25" s="48">
        <f t="shared" si="2"/>
        <v>1.8509391599583813</v>
      </c>
      <c r="F25" s="18">
        <v>1854</v>
      </c>
      <c r="G25" s="48">
        <f t="shared" si="3"/>
        <v>1.870309095311113</v>
      </c>
    </row>
    <row r="26" spans="1:7" ht="15" customHeight="1">
      <c r="A26" s="17" t="s">
        <v>71</v>
      </c>
      <c r="B26" s="18">
        <f t="shared" si="0"/>
        <v>826</v>
      </c>
      <c r="C26" s="48">
        <f t="shared" si="1"/>
        <v>0.4337483524389155</v>
      </c>
      <c r="D26" s="18">
        <v>408</v>
      </c>
      <c r="E26" s="48">
        <f t="shared" si="2"/>
        <v>0.44685395104320685</v>
      </c>
      <c r="F26" s="18">
        <v>418</v>
      </c>
      <c r="G26" s="48">
        <f t="shared" si="3"/>
        <v>0.4216770236461948</v>
      </c>
    </row>
    <row r="27" spans="1:7" ht="15" customHeight="1">
      <c r="A27" s="17" t="s">
        <v>72</v>
      </c>
      <c r="B27" s="18">
        <f t="shared" si="0"/>
        <v>5562</v>
      </c>
      <c r="C27" s="48">
        <f t="shared" si="1"/>
        <v>2.9207122715075644</v>
      </c>
      <c r="D27" s="18">
        <v>2757</v>
      </c>
      <c r="E27" s="48">
        <f t="shared" si="2"/>
        <v>3.0195498603581403</v>
      </c>
      <c r="F27" s="18">
        <v>2805</v>
      </c>
      <c r="G27" s="48">
        <f t="shared" si="3"/>
        <v>2.8296747639415707</v>
      </c>
    </row>
    <row r="28" spans="1:7" ht="15" customHeight="1">
      <c r="A28" s="17" t="s">
        <v>73</v>
      </c>
      <c r="B28" s="18">
        <f t="shared" si="0"/>
        <v>3319</v>
      </c>
      <c r="C28" s="48">
        <f t="shared" si="1"/>
        <v>1.7428701958169015</v>
      </c>
      <c r="D28" s="18">
        <v>1684</v>
      </c>
      <c r="E28" s="48">
        <f t="shared" si="2"/>
        <v>1.844367778325393</v>
      </c>
      <c r="F28" s="18">
        <v>1635</v>
      </c>
      <c r="G28" s="48">
        <f t="shared" si="3"/>
        <v>1.64938261641514</v>
      </c>
    </row>
    <row r="29" spans="1:7" ht="22.5" customHeight="1">
      <c r="A29" s="17" t="s">
        <v>74</v>
      </c>
      <c r="B29" s="18">
        <f t="shared" si="0"/>
        <v>10441</v>
      </c>
      <c r="C29" s="48">
        <f t="shared" si="1"/>
        <v>5.482768217693362</v>
      </c>
      <c r="D29" s="18">
        <v>5062</v>
      </c>
      <c r="E29" s="48">
        <f t="shared" si="2"/>
        <v>5.544055637697826</v>
      </c>
      <c r="F29" s="18">
        <v>5379</v>
      </c>
      <c r="G29" s="48">
        <f t="shared" si="3"/>
        <v>5.426317488499718</v>
      </c>
    </row>
    <row r="30" spans="1:7" ht="15" customHeight="1">
      <c r="A30" s="17" t="s">
        <v>75</v>
      </c>
      <c r="B30" s="18">
        <f t="shared" si="0"/>
        <v>6933</v>
      </c>
      <c r="C30" s="48">
        <f t="shared" si="1"/>
        <v>3.640650517504844</v>
      </c>
      <c r="D30" s="18">
        <v>2910</v>
      </c>
      <c r="E30" s="48">
        <f t="shared" si="2"/>
        <v>3.187120091999343</v>
      </c>
      <c r="F30" s="18">
        <v>4023</v>
      </c>
      <c r="G30" s="48">
        <f t="shared" si="3"/>
        <v>4.058389153417803</v>
      </c>
    </row>
    <row r="31" spans="1:7" ht="15" customHeight="1">
      <c r="A31" s="17" t="s">
        <v>76</v>
      </c>
      <c r="B31" s="18">
        <f t="shared" si="0"/>
        <v>864</v>
      </c>
      <c r="C31" s="48">
        <f t="shared" si="1"/>
        <v>0.4537028771273886</v>
      </c>
      <c r="D31" s="18">
        <v>458</v>
      </c>
      <c r="E31" s="48">
        <f t="shared" si="2"/>
        <v>0.501615464651443</v>
      </c>
      <c r="F31" s="18">
        <v>406</v>
      </c>
      <c r="G31" s="48">
        <f t="shared" si="3"/>
        <v>0.40957146315874426</v>
      </c>
    </row>
    <row r="32" spans="1:7" ht="15" customHeight="1">
      <c r="A32" s="17" t="s">
        <v>77</v>
      </c>
      <c r="B32" s="18">
        <f t="shared" si="0"/>
        <v>13056</v>
      </c>
      <c r="C32" s="48">
        <f t="shared" si="1"/>
        <v>6.855954587702762</v>
      </c>
      <c r="D32" s="18">
        <v>6458</v>
      </c>
      <c r="E32" s="48">
        <f t="shared" si="2"/>
        <v>7.072997097639779</v>
      </c>
      <c r="F32" s="18">
        <v>6598</v>
      </c>
      <c r="G32" s="48">
        <f t="shared" si="3"/>
        <v>6.656040674683237</v>
      </c>
    </row>
    <row r="33" spans="1:7" ht="15" customHeight="1">
      <c r="A33" s="17" t="s">
        <v>78</v>
      </c>
      <c r="B33" s="18">
        <f t="shared" si="0"/>
        <v>2471</v>
      </c>
      <c r="C33" s="48">
        <f t="shared" si="1"/>
        <v>1.2975692238215015</v>
      </c>
      <c r="D33" s="18">
        <v>1269</v>
      </c>
      <c r="E33" s="48">
        <f t="shared" si="2"/>
        <v>1.389847215377033</v>
      </c>
      <c r="F33" s="18">
        <v>1202</v>
      </c>
      <c r="G33" s="48">
        <f t="shared" si="3"/>
        <v>1.212573642159632</v>
      </c>
    </row>
    <row r="34" spans="1:7" ht="15" customHeight="1">
      <c r="A34" s="17" t="s">
        <v>79</v>
      </c>
      <c r="B34" s="18">
        <f t="shared" si="0"/>
        <v>2055</v>
      </c>
      <c r="C34" s="48">
        <f t="shared" si="1"/>
        <v>1.079119690389796</v>
      </c>
      <c r="D34" s="18">
        <v>1043</v>
      </c>
      <c r="E34" s="48">
        <f t="shared" si="2"/>
        <v>1.1423251738678057</v>
      </c>
      <c r="F34" s="18">
        <v>1012</v>
      </c>
      <c r="G34" s="48">
        <f t="shared" si="3"/>
        <v>1.020902267774998</v>
      </c>
    </row>
    <row r="35" spans="1:7" ht="22.5" customHeight="1">
      <c r="A35" s="17" t="s">
        <v>80</v>
      </c>
      <c r="B35" s="18">
        <f t="shared" si="0"/>
        <v>11621</v>
      </c>
      <c r="C35" s="48">
        <f t="shared" si="1"/>
        <v>6.102408721177527</v>
      </c>
      <c r="D35" s="18">
        <v>4973</v>
      </c>
      <c r="E35" s="48">
        <f t="shared" si="2"/>
        <v>5.446580143475166</v>
      </c>
      <c r="F35" s="18">
        <v>6648</v>
      </c>
      <c r="G35" s="48">
        <f t="shared" si="3"/>
        <v>6.706480510047615</v>
      </c>
    </row>
    <row r="36" spans="1:7" ht="15" customHeight="1">
      <c r="A36" s="17" t="s">
        <v>81</v>
      </c>
      <c r="B36" s="18">
        <f t="shared" si="0"/>
        <v>1043</v>
      </c>
      <c r="C36" s="48">
        <f t="shared" si="1"/>
        <v>0.547699190791512</v>
      </c>
      <c r="D36" s="18">
        <v>512</v>
      </c>
      <c r="E36" s="48">
        <f t="shared" si="2"/>
        <v>0.560757899348338</v>
      </c>
      <c r="F36" s="18">
        <v>531</v>
      </c>
      <c r="G36" s="48">
        <f t="shared" si="3"/>
        <v>0.5356710515696876</v>
      </c>
    </row>
    <row r="37" spans="1:7" ht="15" customHeight="1">
      <c r="A37" s="17" t="s">
        <v>82</v>
      </c>
      <c r="B37" s="18">
        <f t="shared" si="0"/>
        <v>2598</v>
      </c>
      <c r="C37" s="48">
        <f t="shared" si="1"/>
        <v>1.3642593458066616</v>
      </c>
      <c r="D37" s="18">
        <v>1303</v>
      </c>
      <c r="E37" s="48">
        <f t="shared" si="2"/>
        <v>1.4270850446306336</v>
      </c>
      <c r="F37" s="18">
        <v>1295</v>
      </c>
      <c r="G37" s="48">
        <f t="shared" si="3"/>
        <v>1.3063917359373738</v>
      </c>
    </row>
    <row r="38" spans="1:7" ht="15" customHeight="1">
      <c r="A38" s="17" t="s">
        <v>83</v>
      </c>
      <c r="B38" s="18">
        <f t="shared" si="0"/>
        <v>1967</v>
      </c>
      <c r="C38" s="48">
        <f t="shared" si="1"/>
        <v>1.0329092121638581</v>
      </c>
      <c r="D38" s="18">
        <v>883</v>
      </c>
      <c r="E38" s="48">
        <f t="shared" si="2"/>
        <v>0.96708833032145</v>
      </c>
      <c r="F38" s="18">
        <v>1084</v>
      </c>
      <c r="G38" s="48">
        <f t="shared" si="3"/>
        <v>1.0935356306997013</v>
      </c>
    </row>
    <row r="39" spans="1:7" ht="15" customHeight="1">
      <c r="A39" s="17" t="s">
        <v>84</v>
      </c>
      <c r="B39" s="18">
        <f t="shared" si="0"/>
        <v>634</v>
      </c>
      <c r="C39" s="48">
        <f t="shared" si="1"/>
        <v>0.33292549085505135</v>
      </c>
      <c r="D39" s="18">
        <v>288</v>
      </c>
      <c r="E39" s="48">
        <f t="shared" si="2"/>
        <v>0.31542631838344015</v>
      </c>
      <c r="F39" s="18">
        <v>346</v>
      </c>
      <c r="G39" s="48">
        <f t="shared" si="3"/>
        <v>0.3490436607214914</v>
      </c>
    </row>
    <row r="40" spans="1:7" ht="15" customHeight="1">
      <c r="A40" s="49" t="s">
        <v>85</v>
      </c>
      <c r="B40" s="50">
        <f t="shared" si="0"/>
        <v>1318</v>
      </c>
      <c r="C40" s="51">
        <f t="shared" si="1"/>
        <v>0.6921069352475674</v>
      </c>
      <c r="D40" s="50">
        <v>680</v>
      </c>
      <c r="E40" s="51">
        <f t="shared" si="2"/>
        <v>0.7447565850720114</v>
      </c>
      <c r="F40" s="50">
        <v>638</v>
      </c>
      <c r="G40" s="51">
        <f t="shared" si="3"/>
        <v>0.6436122992494553</v>
      </c>
    </row>
    <row r="41" ht="15" customHeight="1">
      <c r="G41" s="176" t="s">
        <v>86</v>
      </c>
    </row>
    <row r="42" spans="1:8" ht="15" customHeight="1">
      <c r="A42" s="17"/>
      <c r="B42" s="35"/>
      <c r="C42" s="24"/>
      <c r="D42" s="35"/>
      <c r="E42" s="24"/>
      <c r="F42" s="35"/>
      <c r="G42" s="24"/>
      <c r="H42" s="53"/>
    </row>
    <row r="43" spans="1:7" ht="15" customHeight="1">
      <c r="A43" s="17"/>
      <c r="B43" s="35"/>
      <c r="C43" s="24"/>
      <c r="D43" s="35"/>
      <c r="E43" s="24"/>
      <c r="F43" s="35"/>
      <c r="G43" s="24"/>
    </row>
    <row r="44" spans="9:11" ht="15" customHeight="1">
      <c r="I44" s="54"/>
      <c r="J44" s="54"/>
      <c r="K44" s="23"/>
    </row>
    <row r="45" spans="9:11" ht="15" customHeight="1">
      <c r="I45" s="54"/>
      <c r="J45" s="54"/>
      <c r="K45" s="23"/>
    </row>
    <row r="46" spans="9:10" ht="15" customHeight="1">
      <c r="I46" s="54"/>
      <c r="J46" s="54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19" display="Inicio"/>
    <hyperlink ref="G41" location="'pag 18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2003.&amp;R&amp;9&amp;P+8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4.83203125" style="0" customWidth="1"/>
    <col min="2" max="7" width="12.83203125" style="0" customWidth="1"/>
    <col min="8" max="8" width="10.83203125" style="0" customWidth="1"/>
    <col min="9" max="9" width="11" style="0" bestFit="1" customWidth="1"/>
    <col min="10" max="10" width="10.33203125" style="0" bestFit="1" customWidth="1"/>
  </cols>
  <sheetData>
    <row r="1" spans="1:7" s="2" customFormat="1" ht="39.75" customHeight="1">
      <c r="A1" s="190" t="s">
        <v>50</v>
      </c>
      <c r="B1" s="191"/>
      <c r="C1" s="191"/>
      <c r="D1" s="191"/>
      <c r="E1" s="191"/>
      <c r="F1" s="191"/>
      <c r="G1" s="191"/>
    </row>
    <row r="2" spans="1:8" s="29" customFormat="1" ht="18" customHeight="1">
      <c r="A2" s="55" t="s">
        <v>31</v>
      </c>
      <c r="B2" s="56"/>
      <c r="C2" s="56"/>
      <c r="D2" s="56"/>
      <c r="E2" s="56"/>
      <c r="F2" s="56"/>
      <c r="G2" s="177" t="s">
        <v>87</v>
      </c>
      <c r="H2" s="28"/>
    </row>
    <row r="3" spans="1:8" s="5" customFormat="1" ht="36" customHeight="1">
      <c r="A3" s="175" t="s">
        <v>174</v>
      </c>
      <c r="B3" s="194" t="s">
        <v>1</v>
      </c>
      <c r="C3" s="194"/>
      <c r="D3" s="194" t="s">
        <v>2</v>
      </c>
      <c r="E3" s="194"/>
      <c r="F3" s="194" t="s">
        <v>3</v>
      </c>
      <c r="G3" s="195" t="s">
        <v>4</v>
      </c>
      <c r="H3" s="4"/>
    </row>
    <row r="4" spans="1:8" s="10" customFormat="1" ht="19.5" customHeight="1">
      <c r="A4" s="57"/>
      <c r="B4" s="58" t="s">
        <v>5</v>
      </c>
      <c r="C4" s="59" t="s">
        <v>6</v>
      </c>
      <c r="D4" s="60" t="s">
        <v>5</v>
      </c>
      <c r="E4" s="59" t="s">
        <v>6</v>
      </c>
      <c r="F4" s="60" t="s">
        <v>5</v>
      </c>
      <c r="G4" s="59" t="s">
        <v>6</v>
      </c>
      <c r="H4" s="9"/>
    </row>
    <row r="5" spans="1:7" ht="15" customHeight="1">
      <c r="A5" s="17" t="s">
        <v>88</v>
      </c>
      <c r="B5" s="61">
        <f aca="true" t="shared" si="0" ref="B5:B18">D5+F5</f>
        <v>2825</v>
      </c>
      <c r="C5" s="62">
        <f>B5/'pag 17'!$B$5*100</f>
        <v>1.483461374866751</v>
      </c>
      <c r="D5" s="61">
        <v>1452</v>
      </c>
      <c r="E5" s="62">
        <f>D5/'pag 17'!$D$5*100</f>
        <v>1.590274355183177</v>
      </c>
      <c r="F5" s="61">
        <v>1373</v>
      </c>
      <c r="G5" s="62">
        <f>F5/'pag 17'!$F$5*100</f>
        <v>1.3850778791058025</v>
      </c>
    </row>
    <row r="6" spans="1:10" ht="15" customHeight="1">
      <c r="A6" s="14" t="s">
        <v>89</v>
      </c>
      <c r="B6" s="18">
        <f t="shared" si="0"/>
        <v>486</v>
      </c>
      <c r="C6" s="48">
        <f>B6/'pag 17'!$B$5*100</f>
        <v>0.2552078683841561</v>
      </c>
      <c r="D6" s="18">
        <v>220</v>
      </c>
      <c r="E6" s="48">
        <f>D6/'pag 17'!$D$5*100</f>
        <v>0.240950659876239</v>
      </c>
      <c r="F6" s="18">
        <v>266</v>
      </c>
      <c r="G6" s="48">
        <f>F6/'pag 17'!$F$5*100</f>
        <v>0.2683399241384876</v>
      </c>
      <c r="H6" s="17"/>
      <c r="I6" s="17"/>
      <c r="J6" s="17"/>
    </row>
    <row r="7" spans="1:10" ht="15" customHeight="1">
      <c r="A7" s="14" t="s">
        <v>34</v>
      </c>
      <c r="B7" s="18">
        <f t="shared" si="0"/>
        <v>2020</v>
      </c>
      <c r="C7" s="48">
        <f>B7/'pag 17'!$B$5*100</f>
        <v>1.0607405229135707</v>
      </c>
      <c r="D7" s="18">
        <v>912</v>
      </c>
      <c r="E7" s="48">
        <f>D7/'pag 17'!$D$5*100</f>
        <v>0.9988500082142271</v>
      </c>
      <c r="F7" s="18">
        <v>1108</v>
      </c>
      <c r="G7" s="48">
        <f>F7/'pag 17'!$F$5*100</f>
        <v>1.1177467516746027</v>
      </c>
      <c r="H7" s="17"/>
      <c r="I7" s="17"/>
      <c r="J7" s="17"/>
    </row>
    <row r="8" spans="1:10" ht="15" customHeight="1">
      <c r="A8" s="14" t="s">
        <v>90</v>
      </c>
      <c r="B8" s="18">
        <f t="shared" si="0"/>
        <v>1121</v>
      </c>
      <c r="C8" s="48">
        <f>B8/'pag 17'!$B$5*100</f>
        <v>0.5886584783099568</v>
      </c>
      <c r="D8" s="18">
        <v>544</v>
      </c>
      <c r="E8" s="48">
        <f>D8/'pag 17'!$D$5*100</f>
        <v>0.5958052680576091</v>
      </c>
      <c r="F8" s="18">
        <v>577</v>
      </c>
      <c r="G8" s="48">
        <f>F8/'pag 17'!$F$5*100</f>
        <v>0.5820757001049148</v>
      </c>
      <c r="H8" s="17"/>
      <c r="I8" s="17"/>
      <c r="J8" s="17"/>
    </row>
    <row r="9" spans="1:10" ht="15" customHeight="1">
      <c r="A9" s="14" t="s">
        <v>91</v>
      </c>
      <c r="B9" s="18">
        <f t="shared" si="0"/>
        <v>3456</v>
      </c>
      <c r="C9" s="48">
        <f>B9/'pag 17'!$B$5*100</f>
        <v>1.8148115085095544</v>
      </c>
      <c r="D9" s="18">
        <v>1741</v>
      </c>
      <c r="E9" s="48">
        <f>D9/'pag 17'!$D$5*100</f>
        <v>1.906795903838782</v>
      </c>
      <c r="F9" s="18">
        <v>1715</v>
      </c>
      <c r="G9" s="48">
        <f>F9/'pag 17'!$F$5*100</f>
        <v>1.7300863529981436</v>
      </c>
      <c r="H9" s="17"/>
      <c r="I9" s="17"/>
      <c r="J9" s="17"/>
    </row>
    <row r="10" spans="1:10" ht="15" customHeight="1">
      <c r="A10" s="17" t="s">
        <v>92</v>
      </c>
      <c r="B10" s="18">
        <f t="shared" si="0"/>
        <v>18141</v>
      </c>
      <c r="C10" s="48">
        <f>B10/'pag 17'!$B$5*100</f>
        <v>9.526185062462913</v>
      </c>
      <c r="D10" s="18">
        <v>8150</v>
      </c>
      <c r="E10" s="48">
        <f>D10/'pag 17'!$D$5*100</f>
        <v>8.92612671814249</v>
      </c>
      <c r="F10" s="18">
        <v>9991</v>
      </c>
      <c r="G10" s="48">
        <f>F10/'pag 17'!$F$5*100</f>
        <v>10.078887902509887</v>
      </c>
      <c r="H10" s="17"/>
      <c r="I10" s="17"/>
      <c r="J10" s="17"/>
    </row>
    <row r="11" spans="1:10" ht="22.5" customHeight="1">
      <c r="A11" s="17" t="s">
        <v>93</v>
      </c>
      <c r="B11" s="18">
        <f t="shared" si="0"/>
        <v>3582</v>
      </c>
      <c r="C11" s="48">
        <f>B11/'pag 17'!$B$5*100</f>
        <v>1.8809765114239656</v>
      </c>
      <c r="D11" s="18">
        <v>1785</v>
      </c>
      <c r="E11" s="48">
        <f>D11/'pag 17'!$D$5*100</f>
        <v>1.9549860358140299</v>
      </c>
      <c r="F11" s="18">
        <v>1797</v>
      </c>
      <c r="G11" s="48">
        <f>F11/'pag 17'!$F$5*100</f>
        <v>1.8128076829957227</v>
      </c>
      <c r="H11" s="17"/>
      <c r="I11" s="17"/>
      <c r="J11" s="17"/>
    </row>
    <row r="12" spans="1:10" ht="15" customHeight="1">
      <c r="A12" s="17" t="s">
        <v>94</v>
      </c>
      <c r="B12" s="18">
        <f t="shared" si="0"/>
        <v>2058</v>
      </c>
      <c r="C12" s="48">
        <f>B12/'pag 17'!$B$5*100</f>
        <v>1.0806950476020438</v>
      </c>
      <c r="D12" s="18">
        <v>1030</v>
      </c>
      <c r="E12" s="48">
        <f>D12/'pag 17'!$D$5*100</f>
        <v>1.1280871803296642</v>
      </c>
      <c r="F12" s="18">
        <v>1028</v>
      </c>
      <c r="G12" s="48">
        <f>F12/'pag 17'!$F$5*100</f>
        <v>1.0370430150915988</v>
      </c>
      <c r="H12" s="17"/>
      <c r="I12" s="17"/>
      <c r="J12" s="17"/>
    </row>
    <row r="13" spans="1:10" ht="15" customHeight="1">
      <c r="A13" s="17" t="s">
        <v>95</v>
      </c>
      <c r="B13" s="18">
        <f t="shared" si="0"/>
        <v>6261</v>
      </c>
      <c r="C13" s="48">
        <f>B13/'pag 17'!$B$5*100</f>
        <v>3.28777050196132</v>
      </c>
      <c r="D13" s="18">
        <v>3055</v>
      </c>
      <c r="E13" s="48">
        <f>D13/'pag 17'!$D$5*100</f>
        <v>3.3459284814632277</v>
      </c>
      <c r="F13" s="18">
        <v>3206</v>
      </c>
      <c r="G13" s="48">
        <f>F13/'pag 17'!$F$5*100</f>
        <v>3.2342022435638773</v>
      </c>
      <c r="H13" s="17"/>
      <c r="I13" s="17"/>
      <c r="J13" s="17"/>
    </row>
    <row r="14" spans="1:10" ht="15" customHeight="1">
      <c r="A14" s="17" t="s">
        <v>96</v>
      </c>
      <c r="B14" s="18">
        <f t="shared" si="0"/>
        <v>2984</v>
      </c>
      <c r="C14" s="48">
        <f>B14/'pag 17'!$B$5*100</f>
        <v>1.5669553071158884</v>
      </c>
      <c r="D14" s="18">
        <v>1406</v>
      </c>
      <c r="E14" s="48">
        <f>D14/'pag 17'!$D$5*100</f>
        <v>1.5398937626636</v>
      </c>
      <c r="F14" s="18">
        <v>1578</v>
      </c>
      <c r="G14" s="48">
        <f>F14/'pag 17'!$F$5*100</f>
        <v>1.5918812040997499</v>
      </c>
      <c r="H14" s="17"/>
      <c r="I14" s="17"/>
      <c r="J14" s="17"/>
    </row>
    <row r="15" spans="1:10" ht="15" customHeight="1">
      <c r="A15" s="17" t="s">
        <v>97</v>
      </c>
      <c r="B15" s="18">
        <f t="shared" si="0"/>
        <v>3876</v>
      </c>
      <c r="C15" s="48">
        <f>B15/'pag 17'!$B$5*100</f>
        <v>2.0353615182242573</v>
      </c>
      <c r="D15" s="18">
        <v>1835</v>
      </c>
      <c r="E15" s="48">
        <f>D15/'pag 17'!$D$5*100</f>
        <v>2.009747549422266</v>
      </c>
      <c r="F15" s="18">
        <v>2041</v>
      </c>
      <c r="G15" s="48">
        <f>F15/'pag 17'!$F$5*100</f>
        <v>2.0589540795738843</v>
      </c>
      <c r="H15" s="17"/>
      <c r="I15" s="17"/>
      <c r="J15" s="17"/>
    </row>
    <row r="16" spans="1:10" ht="15" customHeight="1">
      <c r="A16" s="17" t="s">
        <v>98</v>
      </c>
      <c r="B16" s="18">
        <f t="shared" si="0"/>
        <v>1982</v>
      </c>
      <c r="C16" s="48">
        <f>B16/'pag 17'!$B$5*100</f>
        <v>1.0407859982250975</v>
      </c>
      <c r="D16" s="18">
        <v>1025</v>
      </c>
      <c r="E16" s="48">
        <f>D16/'pag 17'!$D$5*100</f>
        <v>1.1226110289688407</v>
      </c>
      <c r="F16" s="18">
        <v>957</v>
      </c>
      <c r="G16" s="48">
        <f>F16/'pag 17'!$F$5*100</f>
        <v>0.9654184488741828</v>
      </c>
      <c r="H16" s="17"/>
      <c r="I16" s="17"/>
      <c r="J16" s="17"/>
    </row>
    <row r="17" spans="1:10" ht="22.5" customHeight="1">
      <c r="A17" s="17" t="s">
        <v>43</v>
      </c>
      <c r="B17" s="18">
        <f t="shared" si="0"/>
        <v>651</v>
      </c>
      <c r="C17" s="48">
        <f>B17/'pag 17'!$B$5*100</f>
        <v>0.34185251505778935</v>
      </c>
      <c r="D17" s="18">
        <v>309</v>
      </c>
      <c r="E17" s="48">
        <f>D17/'pag 17'!$D$5*100</f>
        <v>0.3384261540988993</v>
      </c>
      <c r="F17" s="18">
        <v>342</v>
      </c>
      <c r="G17" s="48">
        <f>F17/'pag 17'!$F$5*100</f>
        <v>0.3450084738923412</v>
      </c>
      <c r="H17" s="17"/>
      <c r="I17" s="17"/>
      <c r="J17" s="17"/>
    </row>
    <row r="18" spans="1:10" ht="15" customHeight="1">
      <c r="A18" s="20" t="s">
        <v>44</v>
      </c>
      <c r="B18" s="21">
        <f t="shared" si="0"/>
        <v>920</v>
      </c>
      <c r="C18" s="22">
        <f>B18/'pag 17'!$B$5*100</f>
        <v>0.483109545089349</v>
      </c>
      <c r="D18" s="21">
        <v>435</v>
      </c>
      <c r="E18" s="22">
        <f>D18/'pag 17'!$D$5*100</f>
        <v>0.4764251683916544</v>
      </c>
      <c r="F18" s="21">
        <v>485</v>
      </c>
      <c r="G18" s="22">
        <f>F18/'pag 17'!$F$5*100</f>
        <v>0.4892664030344605</v>
      </c>
      <c r="H18" s="17"/>
      <c r="I18" s="17"/>
      <c r="J18" s="17"/>
    </row>
    <row r="19" spans="1:10" s="19" customFormat="1" ht="15" customHeight="1">
      <c r="A19" s="17"/>
      <c r="B19" s="18"/>
      <c r="C19" s="24"/>
      <c r="D19" s="18"/>
      <c r="E19" s="24"/>
      <c r="F19" s="18"/>
      <c r="G19" s="24"/>
      <c r="H19" s="17"/>
      <c r="I19" s="25"/>
      <c r="J19" s="25"/>
    </row>
    <row r="20" spans="1:10" ht="22.5" customHeight="1">
      <c r="A20" s="17"/>
      <c r="B20" s="18"/>
      <c r="C20" s="24"/>
      <c r="D20" s="18"/>
      <c r="E20" s="24"/>
      <c r="F20" s="18"/>
      <c r="G20" s="24"/>
      <c r="H20" s="17"/>
      <c r="I20" s="17"/>
      <c r="J20" s="17"/>
    </row>
    <row r="21" spans="1:10" ht="15" customHeight="1">
      <c r="A21" s="17"/>
      <c r="B21" s="18"/>
      <c r="C21" s="24"/>
      <c r="D21" s="18"/>
      <c r="E21" s="24"/>
      <c r="F21" s="18"/>
      <c r="G21" s="24"/>
      <c r="H21" s="17"/>
      <c r="I21" s="17"/>
      <c r="J21" s="17"/>
    </row>
    <row r="22" spans="1:10" ht="15" customHeight="1">
      <c r="A22" s="17"/>
      <c r="B22" s="18"/>
      <c r="C22" s="24"/>
      <c r="D22" s="18"/>
      <c r="E22" s="24"/>
      <c r="F22" s="18"/>
      <c r="G22" s="24"/>
      <c r="H22" s="17"/>
      <c r="I22" s="17"/>
      <c r="J22" s="17"/>
    </row>
    <row r="23" spans="1:10" ht="15" customHeight="1">
      <c r="A23" s="17"/>
      <c r="B23" s="18"/>
      <c r="C23" s="24"/>
      <c r="D23" s="18"/>
      <c r="E23" s="24"/>
      <c r="F23" s="18"/>
      <c r="G23" s="24"/>
      <c r="H23" s="17"/>
      <c r="I23" s="17"/>
      <c r="J23" s="17"/>
    </row>
    <row r="24" spans="1:10" ht="15" customHeight="1">
      <c r="A24" s="17"/>
      <c r="B24" s="18"/>
      <c r="C24" s="24"/>
      <c r="D24" s="18"/>
      <c r="E24" s="24"/>
      <c r="F24" s="18"/>
      <c r="G24" s="24"/>
      <c r="H24" s="17"/>
      <c r="I24" s="17"/>
      <c r="J24" s="17"/>
    </row>
    <row r="25" spans="1:10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 customHeight="1">
      <c r="A27" s="17"/>
      <c r="B27" s="17"/>
      <c r="C27" s="17"/>
      <c r="D27" s="17"/>
      <c r="E27" s="17"/>
      <c r="F27" s="17"/>
      <c r="G27" s="17"/>
      <c r="H27" s="17"/>
      <c r="I27" s="63"/>
      <c r="J27" s="63"/>
    </row>
    <row r="28" spans="1:11" ht="15" customHeight="1">
      <c r="A28" s="17"/>
      <c r="B28" s="17"/>
      <c r="C28" s="17"/>
      <c r="D28" s="17"/>
      <c r="E28" s="17"/>
      <c r="F28" s="17"/>
      <c r="G28" s="17"/>
      <c r="H28" s="17"/>
      <c r="I28" s="64"/>
      <c r="J28" s="64"/>
      <c r="K28" s="23"/>
    </row>
    <row r="29" spans="1:11" ht="15" customHeight="1">
      <c r="A29" s="17"/>
      <c r="B29" s="17"/>
      <c r="C29" s="17"/>
      <c r="D29" s="17"/>
      <c r="E29" s="17"/>
      <c r="F29" s="17"/>
      <c r="G29" s="17"/>
      <c r="H29" s="17"/>
      <c r="I29" s="64"/>
      <c r="J29" s="64"/>
      <c r="K29" s="23"/>
    </row>
    <row r="30" spans="1:11" ht="15" customHeight="1">
      <c r="A30" s="17"/>
      <c r="B30" s="17"/>
      <c r="C30" s="17"/>
      <c r="D30" s="17"/>
      <c r="E30" s="17"/>
      <c r="F30" s="17"/>
      <c r="G30" s="17"/>
      <c r="H30" s="17"/>
      <c r="I30" s="64"/>
      <c r="J30" s="64"/>
      <c r="K30" s="23"/>
    </row>
    <row r="31" spans="1:11" ht="15" customHeight="1">
      <c r="A31" s="17"/>
      <c r="B31" s="17"/>
      <c r="C31" s="17"/>
      <c r="D31" s="17"/>
      <c r="E31" s="17"/>
      <c r="F31" s="17"/>
      <c r="G31" s="17"/>
      <c r="H31" s="17"/>
      <c r="I31" s="64"/>
      <c r="J31" s="64"/>
      <c r="K31" s="23"/>
    </row>
    <row r="32" spans="1:11" ht="15" customHeight="1">
      <c r="A32" s="17"/>
      <c r="B32" s="17"/>
      <c r="C32" s="17"/>
      <c r="D32" s="17"/>
      <c r="E32" s="17"/>
      <c r="F32" s="17"/>
      <c r="G32" s="17"/>
      <c r="H32" s="17"/>
      <c r="I32" s="64"/>
      <c r="J32" s="64"/>
      <c r="K32" s="23"/>
    </row>
    <row r="33" spans="1:11" ht="15" customHeight="1">
      <c r="A33" s="17"/>
      <c r="B33" s="17"/>
      <c r="C33" s="17"/>
      <c r="D33" s="17"/>
      <c r="E33" s="17"/>
      <c r="F33" s="17"/>
      <c r="G33" s="17"/>
      <c r="H33" s="17"/>
      <c r="I33" s="64"/>
      <c r="J33" s="64"/>
      <c r="K33" s="23"/>
    </row>
    <row r="34" spans="1:11" ht="15" customHeight="1">
      <c r="A34" s="17"/>
      <c r="B34" s="17"/>
      <c r="C34" s="17"/>
      <c r="D34" s="17"/>
      <c r="E34" s="17"/>
      <c r="F34" s="17"/>
      <c r="G34" s="17"/>
      <c r="H34" s="17"/>
      <c r="I34" s="64"/>
      <c r="J34" s="64"/>
      <c r="K34" s="23"/>
    </row>
    <row r="35" spans="1:11" ht="15" customHeight="1">
      <c r="A35" s="17"/>
      <c r="B35" s="17"/>
      <c r="C35" s="17"/>
      <c r="D35" s="17"/>
      <c r="E35" s="17"/>
      <c r="F35" s="17"/>
      <c r="G35" s="17"/>
      <c r="H35" s="17"/>
      <c r="I35" s="64"/>
      <c r="J35" s="64"/>
      <c r="K35" s="23"/>
    </row>
    <row r="36" spans="1:11" ht="15" customHeight="1">
      <c r="A36" s="17"/>
      <c r="B36" s="17"/>
      <c r="C36" s="17"/>
      <c r="D36" s="17"/>
      <c r="E36" s="17"/>
      <c r="F36" s="17"/>
      <c r="G36" s="17"/>
      <c r="H36" s="17"/>
      <c r="I36" s="64"/>
      <c r="J36" s="64"/>
      <c r="K36" s="23"/>
    </row>
    <row r="37" spans="1:11" ht="15" customHeight="1">
      <c r="A37" s="17"/>
      <c r="B37" s="17"/>
      <c r="C37" s="17"/>
      <c r="D37" s="17"/>
      <c r="E37" s="17"/>
      <c r="F37" s="17"/>
      <c r="G37" s="17"/>
      <c r="H37" s="17"/>
      <c r="I37" s="64"/>
      <c r="J37" s="64"/>
      <c r="K37" s="23"/>
    </row>
    <row r="38" spans="1:11" ht="15" customHeight="1">
      <c r="A38" s="17"/>
      <c r="B38" s="17"/>
      <c r="C38" s="17"/>
      <c r="D38" s="17"/>
      <c r="E38" s="17"/>
      <c r="F38" s="17"/>
      <c r="G38" s="17"/>
      <c r="H38" s="17"/>
      <c r="I38" s="64"/>
      <c r="J38" s="64"/>
      <c r="K38" s="23"/>
    </row>
    <row r="39" spans="1:11" ht="15" customHeight="1">
      <c r="A39" s="17"/>
      <c r="B39" s="17"/>
      <c r="C39" s="17"/>
      <c r="D39" s="17"/>
      <c r="E39" s="17"/>
      <c r="F39" s="17"/>
      <c r="G39" s="17"/>
      <c r="H39" s="17"/>
      <c r="I39" s="64"/>
      <c r="J39" s="64"/>
      <c r="K39" s="23"/>
    </row>
    <row r="40" spans="1:11" ht="15" customHeight="1">
      <c r="A40" s="17"/>
      <c r="B40" s="17"/>
      <c r="C40" s="17"/>
      <c r="D40" s="17"/>
      <c r="E40" s="17"/>
      <c r="F40" s="17"/>
      <c r="G40" s="17"/>
      <c r="H40" s="17"/>
      <c r="I40" s="64"/>
      <c r="J40" s="64"/>
      <c r="K40" s="23"/>
    </row>
    <row r="41" spans="1:11" ht="15" customHeight="1">
      <c r="A41" s="17"/>
      <c r="B41" s="17"/>
      <c r="C41" s="17"/>
      <c r="D41" s="17"/>
      <c r="E41" s="17"/>
      <c r="F41" s="17"/>
      <c r="G41" s="17"/>
      <c r="H41" s="17"/>
      <c r="I41" s="64"/>
      <c r="J41" s="64"/>
      <c r="K41" s="23"/>
    </row>
    <row r="42" spans="1:11" ht="15" customHeight="1">
      <c r="A42" s="17"/>
      <c r="B42" s="17"/>
      <c r="C42" s="17"/>
      <c r="D42" s="17"/>
      <c r="E42" s="17"/>
      <c r="F42" s="17"/>
      <c r="G42" s="17"/>
      <c r="H42" s="17"/>
      <c r="I42" s="64"/>
      <c r="J42" s="64"/>
      <c r="K42" s="23"/>
    </row>
    <row r="43" spans="1:11" ht="15" customHeight="1">
      <c r="A43" s="17"/>
      <c r="B43" s="17"/>
      <c r="C43" s="17"/>
      <c r="D43" s="17"/>
      <c r="E43" s="17"/>
      <c r="F43" s="17"/>
      <c r="G43" s="17"/>
      <c r="H43" s="17"/>
      <c r="I43" s="64"/>
      <c r="J43" s="64"/>
      <c r="K43" s="23"/>
    </row>
    <row r="44" spans="1:11" ht="15" customHeight="1">
      <c r="A44" s="17"/>
      <c r="B44" s="17"/>
      <c r="C44" s="17"/>
      <c r="D44" s="17"/>
      <c r="E44" s="17"/>
      <c r="F44" s="17"/>
      <c r="G44" s="17"/>
      <c r="H44" s="17"/>
      <c r="I44" s="64"/>
      <c r="J44" s="64"/>
      <c r="K44" s="23"/>
    </row>
    <row r="45" spans="1:11" ht="15" customHeight="1">
      <c r="A45" s="17"/>
      <c r="B45" s="17"/>
      <c r="C45" s="17"/>
      <c r="D45" s="17"/>
      <c r="E45" s="17"/>
      <c r="F45" s="17"/>
      <c r="G45" s="17"/>
      <c r="H45" s="17"/>
      <c r="I45" s="64"/>
      <c r="J45" s="64"/>
      <c r="K45" s="23"/>
    </row>
    <row r="46" spans="1:10" ht="15" customHeight="1">
      <c r="A46" s="17"/>
      <c r="B46" s="17"/>
      <c r="C46" s="17"/>
      <c r="D46" s="17"/>
      <c r="E46" s="17"/>
      <c r="F46" s="17"/>
      <c r="G46" s="17"/>
      <c r="H46" s="17"/>
      <c r="I46" s="64"/>
      <c r="J46" s="64"/>
    </row>
    <row r="47" spans="1:10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1.25">
      <c r="A49" s="17"/>
      <c r="B49" s="17"/>
      <c r="C49" s="17"/>
      <c r="D49" s="17"/>
      <c r="E49" s="17"/>
      <c r="F49" s="17"/>
      <c r="G49" s="17"/>
      <c r="H49" s="17"/>
      <c r="I49" s="17"/>
      <c r="J49" s="17"/>
    </row>
  </sheetData>
  <mergeCells count="4">
    <mergeCell ref="F3:G3"/>
    <mergeCell ref="A1:G1"/>
    <mergeCell ref="B3:C3"/>
    <mergeCell ref="D3:E3"/>
  </mergeCells>
  <hyperlinks>
    <hyperlink ref="A3" location="indice!B19" display="Inicio"/>
    <hyperlink ref="G2" location="'pag 17'!A3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2003.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190" t="s">
        <v>50</v>
      </c>
      <c r="B1" s="191"/>
      <c r="C1" s="191"/>
      <c r="D1" s="191"/>
      <c r="E1" s="191"/>
      <c r="F1" s="191"/>
      <c r="G1" s="191"/>
    </row>
    <row r="2" spans="1:9" s="29" customFormat="1" ht="18" customHeight="1">
      <c r="A2" s="9" t="s">
        <v>45</v>
      </c>
      <c r="B2" s="1"/>
      <c r="C2" s="1"/>
      <c r="D2" s="1"/>
      <c r="E2" s="1"/>
      <c r="F2" s="1"/>
      <c r="G2" s="1"/>
      <c r="H2" s="28"/>
      <c r="I2" s="28"/>
    </row>
    <row r="3" spans="1:9" s="5" customFormat="1" ht="36" customHeight="1">
      <c r="A3" s="175" t="s">
        <v>174</v>
      </c>
      <c r="B3" s="187" t="s">
        <v>1</v>
      </c>
      <c r="C3" s="187"/>
      <c r="D3" s="187" t="s">
        <v>2</v>
      </c>
      <c r="E3" s="187"/>
      <c r="F3" s="187" t="s">
        <v>3</v>
      </c>
      <c r="G3" s="187" t="s">
        <v>4</v>
      </c>
      <c r="H3" s="4"/>
      <c r="I3" s="4"/>
    </row>
    <row r="4" spans="1:9" s="10" customFormat="1" ht="19.5" customHeight="1">
      <c r="A4" s="6"/>
      <c r="B4" s="7" t="s">
        <v>5</v>
      </c>
      <c r="C4" s="8" t="s">
        <v>6</v>
      </c>
      <c r="D4" s="7" t="s">
        <v>5</v>
      </c>
      <c r="E4" s="8" t="s">
        <v>6</v>
      </c>
      <c r="F4" s="7" t="s">
        <v>5</v>
      </c>
      <c r="G4" s="8" t="s">
        <v>6</v>
      </c>
      <c r="H4" s="9"/>
      <c r="I4" s="9"/>
    </row>
    <row r="5" spans="1:9" s="13" customFormat="1" ht="15" customHeight="1">
      <c r="A5" s="11" t="s">
        <v>7</v>
      </c>
      <c r="B5" s="12">
        <f aca="true" t="shared" si="0" ref="B5:B40">D5+F5</f>
        <v>190433</v>
      </c>
      <c r="C5" s="12">
        <f aca="true" t="shared" si="1" ref="C5:C40">B5/$B5*100</f>
        <v>100</v>
      </c>
      <c r="D5" s="12">
        <v>91305</v>
      </c>
      <c r="E5" s="65">
        <f aca="true" t="shared" si="2" ref="E5:E40">D5/$B5*100</f>
        <v>47.94599675476414</v>
      </c>
      <c r="F5" s="12">
        <v>99128</v>
      </c>
      <c r="G5" s="65">
        <f aca="true" t="shared" si="3" ref="G5:G40">F5/$B5*100</f>
        <v>52.05400324523586</v>
      </c>
      <c r="H5"/>
      <c r="I5"/>
    </row>
    <row r="6" spans="1:7" ht="15" customHeight="1">
      <c r="A6" s="14" t="s">
        <v>51</v>
      </c>
      <c r="B6" s="18">
        <f t="shared" si="0"/>
        <v>1041</v>
      </c>
      <c r="C6" s="66">
        <f t="shared" si="1"/>
        <v>100</v>
      </c>
      <c r="D6" s="18">
        <v>503</v>
      </c>
      <c r="E6" s="67">
        <f t="shared" si="2"/>
        <v>48.318924111431315</v>
      </c>
      <c r="F6" s="18">
        <v>538</v>
      </c>
      <c r="G6" s="48">
        <f t="shared" si="3"/>
        <v>51.681075888568685</v>
      </c>
    </row>
    <row r="7" spans="1:7" ht="15" customHeight="1">
      <c r="A7" s="14" t="s">
        <v>52</v>
      </c>
      <c r="B7" s="18">
        <f t="shared" si="0"/>
        <v>1795</v>
      </c>
      <c r="C7" s="66">
        <f t="shared" si="1"/>
        <v>100</v>
      </c>
      <c r="D7" s="18">
        <v>909</v>
      </c>
      <c r="E7" s="67">
        <f t="shared" si="2"/>
        <v>50.64066852367688</v>
      </c>
      <c r="F7" s="18">
        <v>886</v>
      </c>
      <c r="G7" s="48">
        <f t="shared" si="3"/>
        <v>49.35933147632312</v>
      </c>
    </row>
    <row r="8" spans="1:7" ht="15" customHeight="1">
      <c r="A8" s="14" t="s">
        <v>53</v>
      </c>
      <c r="B8" s="18">
        <f t="shared" si="0"/>
        <v>1396</v>
      </c>
      <c r="C8" s="66">
        <f t="shared" si="1"/>
        <v>100</v>
      </c>
      <c r="D8" s="18">
        <v>686</v>
      </c>
      <c r="E8" s="67">
        <f t="shared" si="2"/>
        <v>49.14040114613181</v>
      </c>
      <c r="F8" s="18">
        <v>710</v>
      </c>
      <c r="G8" s="48">
        <f t="shared" si="3"/>
        <v>50.85959885386819</v>
      </c>
    </row>
    <row r="9" spans="1:7" ht="15" customHeight="1">
      <c r="A9" s="14" t="s">
        <v>54</v>
      </c>
      <c r="B9" s="18">
        <f t="shared" si="0"/>
        <v>1658</v>
      </c>
      <c r="C9" s="66">
        <f t="shared" si="1"/>
        <v>100</v>
      </c>
      <c r="D9" s="18">
        <v>794</v>
      </c>
      <c r="E9" s="67">
        <f t="shared" si="2"/>
        <v>47.88902291917974</v>
      </c>
      <c r="F9" s="18">
        <v>864</v>
      </c>
      <c r="G9" s="48">
        <f t="shared" si="3"/>
        <v>52.11097708082026</v>
      </c>
    </row>
    <row r="10" spans="1:7" ht="15" customHeight="1">
      <c r="A10" s="14" t="s">
        <v>55</v>
      </c>
      <c r="B10" s="18">
        <f t="shared" si="0"/>
        <v>1154</v>
      </c>
      <c r="C10" s="66">
        <f t="shared" si="1"/>
        <v>100</v>
      </c>
      <c r="D10" s="18">
        <v>582</v>
      </c>
      <c r="E10" s="67">
        <f t="shared" si="2"/>
        <v>50.43327556325823</v>
      </c>
      <c r="F10" s="18">
        <v>572</v>
      </c>
      <c r="G10" s="48">
        <f t="shared" si="3"/>
        <v>49.566724436741765</v>
      </c>
    </row>
    <row r="11" spans="1:7" ht="22.5" customHeight="1">
      <c r="A11" s="17" t="s">
        <v>56</v>
      </c>
      <c r="B11" s="18">
        <f t="shared" si="0"/>
        <v>5523</v>
      </c>
      <c r="C11" s="66">
        <f t="shared" si="1"/>
        <v>100</v>
      </c>
      <c r="D11" s="18">
        <v>2722</v>
      </c>
      <c r="E11" s="67">
        <f t="shared" si="2"/>
        <v>49.28480898062647</v>
      </c>
      <c r="F11" s="18">
        <v>2801</v>
      </c>
      <c r="G11" s="48">
        <f t="shared" si="3"/>
        <v>50.71519101937353</v>
      </c>
    </row>
    <row r="12" spans="1:7" ht="15" customHeight="1">
      <c r="A12" s="17" t="s">
        <v>57</v>
      </c>
      <c r="B12" s="18">
        <f t="shared" si="0"/>
        <v>873</v>
      </c>
      <c r="C12" s="66">
        <f t="shared" si="1"/>
        <v>100</v>
      </c>
      <c r="D12" s="18">
        <v>427</v>
      </c>
      <c r="E12" s="67">
        <f t="shared" si="2"/>
        <v>48.911798396334476</v>
      </c>
      <c r="F12" s="18">
        <v>446</v>
      </c>
      <c r="G12" s="48">
        <f t="shared" si="3"/>
        <v>51.08820160366552</v>
      </c>
    </row>
    <row r="13" spans="1:7" ht="15" customHeight="1">
      <c r="A13" s="17" t="s">
        <v>58</v>
      </c>
      <c r="B13" s="18">
        <f t="shared" si="0"/>
        <v>19396</v>
      </c>
      <c r="C13" s="66">
        <f t="shared" si="1"/>
        <v>100</v>
      </c>
      <c r="D13" s="18">
        <v>9494</v>
      </c>
      <c r="E13" s="67">
        <f t="shared" si="2"/>
        <v>48.94823674984533</v>
      </c>
      <c r="F13" s="18">
        <v>9902</v>
      </c>
      <c r="G13" s="48">
        <f t="shared" si="3"/>
        <v>51.05176325015467</v>
      </c>
    </row>
    <row r="14" spans="1:7" ht="15" customHeight="1">
      <c r="A14" s="17" t="s">
        <v>59</v>
      </c>
      <c r="B14" s="18">
        <f t="shared" si="0"/>
        <v>4412</v>
      </c>
      <c r="C14" s="66">
        <f t="shared" si="1"/>
        <v>100</v>
      </c>
      <c r="D14" s="18">
        <v>2048</v>
      </c>
      <c r="E14" s="67">
        <f t="shared" si="2"/>
        <v>46.41885766092475</v>
      </c>
      <c r="F14" s="18">
        <v>2364</v>
      </c>
      <c r="G14" s="48">
        <f t="shared" si="3"/>
        <v>53.58114233907525</v>
      </c>
    </row>
    <row r="15" spans="1:7" ht="15" customHeight="1">
      <c r="A15" s="17" t="s">
        <v>60</v>
      </c>
      <c r="B15" s="18">
        <f t="shared" si="0"/>
        <v>2921</v>
      </c>
      <c r="C15" s="66">
        <f t="shared" si="1"/>
        <v>100</v>
      </c>
      <c r="D15" s="18">
        <v>1523</v>
      </c>
      <c r="E15" s="67">
        <f t="shared" si="2"/>
        <v>52.13967819239986</v>
      </c>
      <c r="F15" s="18">
        <v>1398</v>
      </c>
      <c r="G15" s="48">
        <f t="shared" si="3"/>
        <v>47.86032180760014</v>
      </c>
    </row>
    <row r="16" spans="1:7" ht="15" customHeight="1">
      <c r="A16" s="17" t="s">
        <v>61</v>
      </c>
      <c r="B16" s="18">
        <f t="shared" si="0"/>
        <v>2551</v>
      </c>
      <c r="C16" s="66">
        <f t="shared" si="1"/>
        <v>100</v>
      </c>
      <c r="D16" s="18">
        <v>1300</v>
      </c>
      <c r="E16" s="67">
        <f t="shared" si="2"/>
        <v>50.960407683261465</v>
      </c>
      <c r="F16" s="18">
        <v>1251</v>
      </c>
      <c r="G16" s="48">
        <f t="shared" si="3"/>
        <v>49.039592316738535</v>
      </c>
    </row>
    <row r="17" spans="1:7" ht="22.5" customHeight="1">
      <c r="A17" s="17" t="s">
        <v>62</v>
      </c>
      <c r="B17" s="18">
        <f t="shared" si="0"/>
        <v>2659</v>
      </c>
      <c r="C17" s="66">
        <f t="shared" si="1"/>
        <v>100</v>
      </c>
      <c r="D17" s="18">
        <v>1271</v>
      </c>
      <c r="E17" s="67">
        <f t="shared" si="2"/>
        <v>47.79992478375329</v>
      </c>
      <c r="F17" s="18">
        <v>1388</v>
      </c>
      <c r="G17" s="48">
        <f t="shared" si="3"/>
        <v>52.20007521624671</v>
      </c>
    </row>
    <row r="18" spans="1:7" ht="15" customHeight="1">
      <c r="A18" s="17" t="s">
        <v>63</v>
      </c>
      <c r="B18" s="18">
        <f t="shared" si="0"/>
        <v>3702</v>
      </c>
      <c r="C18" s="66">
        <f t="shared" si="1"/>
        <v>100</v>
      </c>
      <c r="D18" s="18">
        <v>1842</v>
      </c>
      <c r="E18" s="67">
        <f t="shared" si="2"/>
        <v>49.75688816855753</v>
      </c>
      <c r="F18" s="18">
        <v>1860</v>
      </c>
      <c r="G18" s="48">
        <f t="shared" si="3"/>
        <v>50.24311183144247</v>
      </c>
    </row>
    <row r="19" spans="1:7" ht="15" customHeight="1">
      <c r="A19" s="17" t="s">
        <v>64</v>
      </c>
      <c r="B19" s="18">
        <f t="shared" si="0"/>
        <v>6677</v>
      </c>
      <c r="C19" s="66">
        <f t="shared" si="1"/>
        <v>100</v>
      </c>
      <c r="D19" s="18">
        <v>3259</v>
      </c>
      <c r="E19" s="67">
        <f t="shared" si="2"/>
        <v>48.8093455144526</v>
      </c>
      <c r="F19" s="18">
        <v>3418</v>
      </c>
      <c r="G19" s="48">
        <f t="shared" si="3"/>
        <v>51.190654485547405</v>
      </c>
    </row>
    <row r="20" spans="1:7" ht="15" customHeight="1">
      <c r="A20" s="17" t="s">
        <v>65</v>
      </c>
      <c r="B20" s="18">
        <f t="shared" si="0"/>
        <v>1577</v>
      </c>
      <c r="C20" s="66">
        <f t="shared" si="1"/>
        <v>100</v>
      </c>
      <c r="D20" s="18">
        <v>797</v>
      </c>
      <c r="E20" s="67">
        <f t="shared" si="2"/>
        <v>50.538998097653774</v>
      </c>
      <c r="F20" s="18">
        <v>780</v>
      </c>
      <c r="G20" s="48">
        <f t="shared" si="3"/>
        <v>49.461001902346226</v>
      </c>
    </row>
    <row r="21" spans="1:7" ht="15" customHeight="1">
      <c r="A21" s="17" t="s">
        <v>66</v>
      </c>
      <c r="B21" s="18">
        <f t="shared" si="0"/>
        <v>2554</v>
      </c>
      <c r="C21" s="66">
        <f t="shared" si="1"/>
        <v>100</v>
      </c>
      <c r="D21" s="18">
        <v>1262</v>
      </c>
      <c r="E21" s="67">
        <f t="shared" si="2"/>
        <v>49.41268598277212</v>
      </c>
      <c r="F21" s="18">
        <v>1292</v>
      </c>
      <c r="G21" s="48">
        <f t="shared" si="3"/>
        <v>50.58731401722788</v>
      </c>
    </row>
    <row r="22" spans="1:7" ht="15" customHeight="1">
      <c r="A22" s="17" t="s">
        <v>67</v>
      </c>
      <c r="B22" s="18">
        <f t="shared" si="0"/>
        <v>1056</v>
      </c>
      <c r="C22" s="66">
        <f t="shared" si="1"/>
        <v>100</v>
      </c>
      <c r="D22" s="18">
        <v>470</v>
      </c>
      <c r="E22" s="67">
        <f t="shared" si="2"/>
        <v>44.50757575757576</v>
      </c>
      <c r="F22" s="18">
        <v>586</v>
      </c>
      <c r="G22" s="48">
        <f t="shared" si="3"/>
        <v>55.49242424242424</v>
      </c>
    </row>
    <row r="23" spans="1:7" ht="22.5" customHeight="1">
      <c r="A23" s="17" t="s">
        <v>68</v>
      </c>
      <c r="B23" s="18">
        <f t="shared" si="0"/>
        <v>3904</v>
      </c>
      <c r="C23" s="66">
        <f t="shared" si="1"/>
        <v>100</v>
      </c>
      <c r="D23" s="18">
        <v>1948</v>
      </c>
      <c r="E23" s="67">
        <f t="shared" si="2"/>
        <v>49.89754098360656</v>
      </c>
      <c r="F23" s="18">
        <v>1956</v>
      </c>
      <c r="G23" s="48">
        <f t="shared" si="3"/>
        <v>50.10245901639344</v>
      </c>
    </row>
    <row r="24" spans="1:7" ht="15" customHeight="1">
      <c r="A24" s="17" t="s">
        <v>69</v>
      </c>
      <c r="B24" s="18">
        <f t="shared" si="0"/>
        <v>6969</v>
      </c>
      <c r="C24" s="66">
        <f t="shared" si="1"/>
        <v>100</v>
      </c>
      <c r="D24" s="18">
        <v>3191</v>
      </c>
      <c r="E24" s="67">
        <f t="shared" si="2"/>
        <v>45.78849189266753</v>
      </c>
      <c r="F24" s="18">
        <v>3778</v>
      </c>
      <c r="G24" s="48">
        <f t="shared" si="3"/>
        <v>54.21150810733247</v>
      </c>
    </row>
    <row r="25" spans="1:7" ht="15" customHeight="1">
      <c r="A25" s="17" t="s">
        <v>70</v>
      </c>
      <c r="B25" s="18">
        <f t="shared" si="0"/>
        <v>3544</v>
      </c>
      <c r="C25" s="66">
        <f t="shared" si="1"/>
        <v>100</v>
      </c>
      <c r="D25" s="18">
        <v>1690</v>
      </c>
      <c r="E25" s="67">
        <f t="shared" si="2"/>
        <v>47.686230248307</v>
      </c>
      <c r="F25" s="18">
        <v>1854</v>
      </c>
      <c r="G25" s="48">
        <f t="shared" si="3"/>
        <v>52.31376975169301</v>
      </c>
    </row>
    <row r="26" spans="1:7" ht="15" customHeight="1">
      <c r="A26" s="17" t="s">
        <v>71</v>
      </c>
      <c r="B26" s="18">
        <f t="shared" si="0"/>
        <v>826</v>
      </c>
      <c r="C26" s="66">
        <f t="shared" si="1"/>
        <v>100</v>
      </c>
      <c r="D26" s="18">
        <v>408</v>
      </c>
      <c r="E26" s="67">
        <f t="shared" si="2"/>
        <v>49.39467312348668</v>
      </c>
      <c r="F26" s="18">
        <v>418</v>
      </c>
      <c r="G26" s="48">
        <f t="shared" si="3"/>
        <v>50.60532687651331</v>
      </c>
    </row>
    <row r="27" spans="1:7" ht="15" customHeight="1">
      <c r="A27" s="17" t="s">
        <v>72</v>
      </c>
      <c r="B27" s="18">
        <f t="shared" si="0"/>
        <v>5562</v>
      </c>
      <c r="C27" s="66">
        <f t="shared" si="1"/>
        <v>100</v>
      </c>
      <c r="D27" s="18">
        <v>2757</v>
      </c>
      <c r="E27" s="67">
        <f t="shared" si="2"/>
        <v>49.56850053937433</v>
      </c>
      <c r="F27" s="18">
        <v>2805</v>
      </c>
      <c r="G27" s="48">
        <f t="shared" si="3"/>
        <v>50.43149946062567</v>
      </c>
    </row>
    <row r="28" spans="1:7" ht="15" customHeight="1">
      <c r="A28" s="17" t="s">
        <v>73</v>
      </c>
      <c r="B28" s="18">
        <f t="shared" si="0"/>
        <v>3319</v>
      </c>
      <c r="C28" s="66">
        <f t="shared" si="1"/>
        <v>100</v>
      </c>
      <c r="D28" s="18">
        <v>1684</v>
      </c>
      <c r="E28" s="67">
        <f t="shared" si="2"/>
        <v>50.73817414884001</v>
      </c>
      <c r="F28" s="18">
        <v>1635</v>
      </c>
      <c r="G28" s="48">
        <f t="shared" si="3"/>
        <v>49.26182585115999</v>
      </c>
    </row>
    <row r="29" spans="1:7" ht="22.5" customHeight="1">
      <c r="A29" s="17" t="s">
        <v>74</v>
      </c>
      <c r="B29" s="18">
        <f t="shared" si="0"/>
        <v>10441</v>
      </c>
      <c r="C29" s="66">
        <f t="shared" si="1"/>
        <v>100</v>
      </c>
      <c r="D29" s="18">
        <v>5062</v>
      </c>
      <c r="E29" s="67">
        <f t="shared" si="2"/>
        <v>48.48194617373815</v>
      </c>
      <c r="F29" s="18">
        <v>5379</v>
      </c>
      <c r="G29" s="48">
        <f t="shared" si="3"/>
        <v>51.518053826261855</v>
      </c>
    </row>
    <row r="30" spans="1:7" ht="15" customHeight="1">
      <c r="A30" s="17" t="s">
        <v>75</v>
      </c>
      <c r="B30" s="18">
        <f t="shared" si="0"/>
        <v>6933</v>
      </c>
      <c r="C30" s="66">
        <f t="shared" si="1"/>
        <v>100</v>
      </c>
      <c r="D30" s="18">
        <v>2910</v>
      </c>
      <c r="E30" s="67">
        <f t="shared" si="2"/>
        <v>41.97317178710515</v>
      </c>
      <c r="F30" s="18">
        <v>4023</v>
      </c>
      <c r="G30" s="48">
        <f t="shared" si="3"/>
        <v>58.026828212894856</v>
      </c>
    </row>
    <row r="31" spans="1:7" ht="15" customHeight="1">
      <c r="A31" s="17" t="s">
        <v>76</v>
      </c>
      <c r="B31" s="18">
        <f t="shared" si="0"/>
        <v>864</v>
      </c>
      <c r="C31" s="66">
        <f t="shared" si="1"/>
        <v>100</v>
      </c>
      <c r="D31" s="18">
        <v>458</v>
      </c>
      <c r="E31" s="67">
        <f t="shared" si="2"/>
        <v>53.00925925925925</v>
      </c>
      <c r="F31" s="18">
        <v>406</v>
      </c>
      <c r="G31" s="48">
        <f t="shared" si="3"/>
        <v>46.99074074074074</v>
      </c>
    </row>
    <row r="32" spans="1:7" ht="15" customHeight="1">
      <c r="A32" s="17" t="s">
        <v>77</v>
      </c>
      <c r="B32" s="18">
        <f t="shared" si="0"/>
        <v>13056</v>
      </c>
      <c r="C32" s="66">
        <f t="shared" si="1"/>
        <v>100</v>
      </c>
      <c r="D32" s="18">
        <v>6458</v>
      </c>
      <c r="E32" s="67">
        <f t="shared" si="2"/>
        <v>49.463848039215684</v>
      </c>
      <c r="F32" s="18">
        <v>6598</v>
      </c>
      <c r="G32" s="48">
        <f t="shared" si="3"/>
        <v>50.536151960784316</v>
      </c>
    </row>
    <row r="33" spans="1:7" ht="15" customHeight="1">
      <c r="A33" s="17" t="s">
        <v>78</v>
      </c>
      <c r="B33" s="18">
        <f t="shared" si="0"/>
        <v>2471</v>
      </c>
      <c r="C33" s="66">
        <f t="shared" si="1"/>
        <v>100</v>
      </c>
      <c r="D33" s="18">
        <v>1269</v>
      </c>
      <c r="E33" s="67">
        <f t="shared" si="2"/>
        <v>51.35572642654795</v>
      </c>
      <c r="F33" s="18">
        <v>1202</v>
      </c>
      <c r="G33" s="48">
        <f t="shared" si="3"/>
        <v>48.64427357345205</v>
      </c>
    </row>
    <row r="34" spans="1:7" ht="15" customHeight="1">
      <c r="A34" s="17" t="s">
        <v>79</v>
      </c>
      <c r="B34" s="18">
        <f t="shared" si="0"/>
        <v>2055</v>
      </c>
      <c r="C34" s="66">
        <f t="shared" si="1"/>
        <v>100</v>
      </c>
      <c r="D34" s="18">
        <v>1043</v>
      </c>
      <c r="E34" s="67">
        <f t="shared" si="2"/>
        <v>50.75425790754258</v>
      </c>
      <c r="F34" s="18">
        <v>1012</v>
      </c>
      <c r="G34" s="48">
        <f t="shared" si="3"/>
        <v>49.24574209245742</v>
      </c>
    </row>
    <row r="35" spans="1:7" ht="22.5" customHeight="1">
      <c r="A35" s="17" t="s">
        <v>80</v>
      </c>
      <c r="B35" s="18">
        <f t="shared" si="0"/>
        <v>11621</v>
      </c>
      <c r="C35" s="66">
        <f t="shared" si="1"/>
        <v>100</v>
      </c>
      <c r="D35" s="18">
        <v>4973</v>
      </c>
      <c r="E35" s="67">
        <f t="shared" si="2"/>
        <v>42.79321917218828</v>
      </c>
      <c r="F35" s="18">
        <v>6648</v>
      </c>
      <c r="G35" s="48">
        <f t="shared" si="3"/>
        <v>57.20678082781172</v>
      </c>
    </row>
    <row r="36" spans="1:7" ht="15" customHeight="1">
      <c r="A36" s="17" t="s">
        <v>81</v>
      </c>
      <c r="B36" s="18">
        <f t="shared" si="0"/>
        <v>1043</v>
      </c>
      <c r="C36" s="66">
        <f t="shared" si="1"/>
        <v>100</v>
      </c>
      <c r="D36" s="18">
        <v>512</v>
      </c>
      <c r="E36" s="67">
        <f t="shared" si="2"/>
        <v>49.08916586768935</v>
      </c>
      <c r="F36" s="18">
        <v>531</v>
      </c>
      <c r="G36" s="48">
        <f t="shared" si="3"/>
        <v>50.91083413231065</v>
      </c>
    </row>
    <row r="37" spans="1:7" ht="15" customHeight="1">
      <c r="A37" s="17" t="s">
        <v>82</v>
      </c>
      <c r="B37" s="18">
        <f t="shared" si="0"/>
        <v>2598</v>
      </c>
      <c r="C37" s="66">
        <f t="shared" si="1"/>
        <v>100</v>
      </c>
      <c r="D37" s="18">
        <v>1303</v>
      </c>
      <c r="E37" s="67">
        <f t="shared" si="2"/>
        <v>50.15396458814473</v>
      </c>
      <c r="F37" s="18">
        <v>1295</v>
      </c>
      <c r="G37" s="48">
        <f t="shared" si="3"/>
        <v>49.84603541185527</v>
      </c>
    </row>
    <row r="38" spans="1:7" ht="15" customHeight="1">
      <c r="A38" s="17" t="s">
        <v>83</v>
      </c>
      <c r="B38" s="18">
        <f t="shared" si="0"/>
        <v>1967</v>
      </c>
      <c r="C38" s="66">
        <f t="shared" si="1"/>
        <v>100</v>
      </c>
      <c r="D38" s="18">
        <v>883</v>
      </c>
      <c r="E38" s="67">
        <f t="shared" si="2"/>
        <v>44.89069649211998</v>
      </c>
      <c r="F38" s="18">
        <v>1084</v>
      </c>
      <c r="G38" s="48">
        <f t="shared" si="3"/>
        <v>55.10930350788003</v>
      </c>
    </row>
    <row r="39" spans="1:7" ht="15" customHeight="1">
      <c r="A39" s="17" t="s">
        <v>84</v>
      </c>
      <c r="B39" s="18">
        <f t="shared" si="0"/>
        <v>634</v>
      </c>
      <c r="C39" s="66">
        <f t="shared" si="1"/>
        <v>100</v>
      </c>
      <c r="D39" s="18">
        <v>288</v>
      </c>
      <c r="E39" s="67">
        <f t="shared" si="2"/>
        <v>45.42586750788644</v>
      </c>
      <c r="F39" s="18">
        <v>346</v>
      </c>
      <c r="G39" s="48">
        <f t="shared" si="3"/>
        <v>54.57413249211357</v>
      </c>
    </row>
    <row r="40" spans="1:7" ht="15" customHeight="1">
      <c r="A40" s="49" t="s">
        <v>85</v>
      </c>
      <c r="B40" s="50">
        <f t="shared" si="0"/>
        <v>1318</v>
      </c>
      <c r="C40" s="68">
        <f t="shared" si="1"/>
        <v>100</v>
      </c>
      <c r="D40" s="50">
        <v>680</v>
      </c>
      <c r="E40" s="69">
        <f t="shared" si="2"/>
        <v>51.593323216995444</v>
      </c>
      <c r="F40" s="50">
        <v>638</v>
      </c>
      <c r="G40" s="51">
        <f t="shared" si="3"/>
        <v>48.406676783004556</v>
      </c>
    </row>
    <row r="41" ht="15" customHeight="1">
      <c r="G41" s="176" t="s">
        <v>86</v>
      </c>
    </row>
    <row r="42" spans="1:9" ht="15" customHeight="1">
      <c r="A42" s="17"/>
      <c r="B42" s="35"/>
      <c r="C42" s="24"/>
      <c r="D42" s="35"/>
      <c r="E42" s="24"/>
      <c r="F42" s="35"/>
      <c r="G42" s="24"/>
      <c r="H42" s="53"/>
      <c r="I42" s="53"/>
    </row>
    <row r="43" spans="1:7" ht="15" customHeight="1">
      <c r="A43" s="17"/>
      <c r="B43" s="35"/>
      <c r="C43" s="24"/>
      <c r="D43" s="35"/>
      <c r="E43" s="24"/>
      <c r="F43" s="35"/>
      <c r="G43" s="24"/>
    </row>
    <row r="44" spans="11:14" ht="15" customHeight="1">
      <c r="K44" s="70"/>
      <c r="L44" s="54"/>
      <c r="M44" s="54"/>
      <c r="N44" s="23"/>
    </row>
    <row r="45" spans="11:14" ht="15" customHeight="1">
      <c r="K45" s="63"/>
      <c r="L45" s="54"/>
      <c r="M45" s="54"/>
      <c r="N45" s="23"/>
    </row>
    <row r="46" spans="11:13" ht="15" customHeight="1">
      <c r="K46" s="71"/>
      <c r="L46" s="54"/>
      <c r="M46" s="54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19" display="Inicio"/>
    <hyperlink ref="G41" location="'pag 20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2003.&amp;R&amp;9&amp;P+8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190" t="s">
        <v>50</v>
      </c>
      <c r="B1" s="191"/>
      <c r="C1" s="191"/>
      <c r="D1" s="191"/>
      <c r="E1" s="191"/>
      <c r="F1" s="191"/>
      <c r="G1" s="191"/>
    </row>
    <row r="2" spans="1:9" s="29" customFormat="1" ht="18" customHeight="1">
      <c r="A2" s="9" t="s">
        <v>45</v>
      </c>
      <c r="B2" s="56"/>
      <c r="C2" s="56"/>
      <c r="D2" s="56"/>
      <c r="E2" s="56"/>
      <c r="F2" s="56"/>
      <c r="G2" s="177" t="s">
        <v>87</v>
      </c>
      <c r="H2" s="28"/>
      <c r="I2" s="28"/>
    </row>
    <row r="3" spans="1:9" s="5" customFormat="1" ht="36" customHeight="1">
      <c r="A3" s="175" t="s">
        <v>174</v>
      </c>
      <c r="B3" s="194" t="s">
        <v>1</v>
      </c>
      <c r="C3" s="194"/>
      <c r="D3" s="194" t="s">
        <v>2</v>
      </c>
      <c r="E3" s="194"/>
      <c r="F3" s="194" t="s">
        <v>3</v>
      </c>
      <c r="G3" s="195" t="s">
        <v>4</v>
      </c>
      <c r="H3" s="4"/>
      <c r="I3" s="4"/>
    </row>
    <row r="4" spans="1:9" s="10" customFormat="1" ht="19.5" customHeight="1">
      <c r="A4" s="57"/>
      <c r="B4" s="58" t="s">
        <v>5</v>
      </c>
      <c r="C4" s="59" t="s">
        <v>6</v>
      </c>
      <c r="D4" s="60" t="s">
        <v>5</v>
      </c>
      <c r="E4" s="59" t="s">
        <v>6</v>
      </c>
      <c r="F4" s="60" t="s">
        <v>5</v>
      </c>
      <c r="G4" s="59" t="s">
        <v>6</v>
      </c>
      <c r="H4" s="9"/>
      <c r="I4" s="9"/>
    </row>
    <row r="5" spans="1:9" ht="15" customHeight="1">
      <c r="A5" s="17" t="s">
        <v>88</v>
      </c>
      <c r="B5" s="61">
        <f aca="true" t="shared" si="0" ref="B5:B18">D5+F5</f>
        <v>2825</v>
      </c>
      <c r="C5" s="72">
        <f aca="true" t="shared" si="1" ref="C5:C18">B5/$B5*100</f>
        <v>100</v>
      </c>
      <c r="D5" s="61">
        <v>1452</v>
      </c>
      <c r="E5" s="62">
        <f aca="true" t="shared" si="2" ref="E5:E18">D5/$B5*100</f>
        <v>51.39823008849558</v>
      </c>
      <c r="F5" s="61">
        <v>1373</v>
      </c>
      <c r="G5" s="62">
        <f aca="true" t="shared" si="3" ref="G5:G18">F5/$B5*100</f>
        <v>48.60176991150442</v>
      </c>
      <c r="I5" s="53"/>
    </row>
    <row r="6" spans="1:13" ht="15" customHeight="1">
      <c r="A6" s="14" t="s">
        <v>89</v>
      </c>
      <c r="B6" s="18">
        <f t="shared" si="0"/>
        <v>486</v>
      </c>
      <c r="C6" s="66">
        <f t="shared" si="1"/>
        <v>100</v>
      </c>
      <c r="D6" s="18">
        <v>220</v>
      </c>
      <c r="E6" s="48">
        <f t="shared" si="2"/>
        <v>45.267489711934154</v>
      </c>
      <c r="F6" s="18">
        <v>266</v>
      </c>
      <c r="G6" s="48">
        <f t="shared" si="3"/>
        <v>54.73251028806584</v>
      </c>
      <c r="H6" s="17"/>
      <c r="I6" s="17"/>
      <c r="J6" s="17"/>
      <c r="K6" s="17"/>
      <c r="L6" s="17"/>
      <c r="M6" s="17"/>
    </row>
    <row r="7" spans="1:13" ht="15" customHeight="1">
      <c r="A7" s="14" t="s">
        <v>34</v>
      </c>
      <c r="B7" s="18">
        <f t="shared" si="0"/>
        <v>2020</v>
      </c>
      <c r="C7" s="66">
        <f t="shared" si="1"/>
        <v>100</v>
      </c>
      <c r="D7" s="18">
        <v>912</v>
      </c>
      <c r="E7" s="48">
        <f t="shared" si="2"/>
        <v>45.14851485148515</v>
      </c>
      <c r="F7" s="18">
        <v>1108</v>
      </c>
      <c r="G7" s="48">
        <f t="shared" si="3"/>
        <v>54.851485148514854</v>
      </c>
      <c r="H7" s="17"/>
      <c r="I7" s="17"/>
      <c r="J7" s="17"/>
      <c r="K7" s="17"/>
      <c r="L7" s="17"/>
      <c r="M7" s="17"/>
    </row>
    <row r="8" spans="1:13" ht="15" customHeight="1">
      <c r="A8" s="14" t="s">
        <v>90</v>
      </c>
      <c r="B8" s="18">
        <f t="shared" si="0"/>
        <v>1121</v>
      </c>
      <c r="C8" s="66">
        <f t="shared" si="1"/>
        <v>100</v>
      </c>
      <c r="D8" s="18">
        <v>544</v>
      </c>
      <c r="E8" s="48">
        <f t="shared" si="2"/>
        <v>48.528099910793934</v>
      </c>
      <c r="F8" s="18">
        <v>577</v>
      </c>
      <c r="G8" s="48">
        <f t="shared" si="3"/>
        <v>51.471900089206066</v>
      </c>
      <c r="H8" s="17"/>
      <c r="I8" s="17"/>
      <c r="J8" s="17"/>
      <c r="K8" s="17"/>
      <c r="L8" s="17"/>
      <c r="M8" s="17"/>
    </row>
    <row r="9" spans="1:13" ht="15" customHeight="1">
      <c r="A9" s="14" t="s">
        <v>91</v>
      </c>
      <c r="B9" s="18">
        <f t="shared" si="0"/>
        <v>3456</v>
      </c>
      <c r="C9" s="66">
        <f t="shared" si="1"/>
        <v>100</v>
      </c>
      <c r="D9" s="18">
        <v>1741</v>
      </c>
      <c r="E9" s="48">
        <f t="shared" si="2"/>
        <v>50.376157407407405</v>
      </c>
      <c r="F9" s="18">
        <v>1715</v>
      </c>
      <c r="G9" s="48">
        <f t="shared" si="3"/>
        <v>49.623842592592595</v>
      </c>
      <c r="H9" s="17"/>
      <c r="I9" s="17"/>
      <c r="J9" s="17"/>
      <c r="K9" s="17"/>
      <c r="L9" s="17"/>
      <c r="M9" s="17"/>
    </row>
    <row r="10" spans="1:13" ht="15" customHeight="1">
      <c r="A10" s="17" t="s">
        <v>92</v>
      </c>
      <c r="B10" s="18">
        <f t="shared" si="0"/>
        <v>18141</v>
      </c>
      <c r="C10" s="66">
        <f t="shared" si="1"/>
        <v>100</v>
      </c>
      <c r="D10" s="18">
        <v>8150</v>
      </c>
      <c r="E10" s="48">
        <f t="shared" si="2"/>
        <v>44.92585855245025</v>
      </c>
      <c r="F10" s="18">
        <v>9991</v>
      </c>
      <c r="G10" s="48">
        <f t="shared" si="3"/>
        <v>55.07414144754975</v>
      </c>
      <c r="H10" s="17"/>
      <c r="I10" s="17"/>
      <c r="J10" s="17"/>
      <c r="K10" s="17"/>
      <c r="L10" s="17"/>
      <c r="M10" s="17"/>
    </row>
    <row r="11" spans="1:13" ht="22.5" customHeight="1">
      <c r="A11" s="17" t="s">
        <v>93</v>
      </c>
      <c r="B11" s="18">
        <f t="shared" si="0"/>
        <v>3582</v>
      </c>
      <c r="C11" s="66">
        <f t="shared" si="1"/>
        <v>100</v>
      </c>
      <c r="D11" s="18">
        <v>1785</v>
      </c>
      <c r="E11" s="48">
        <f t="shared" si="2"/>
        <v>49.83249581239531</v>
      </c>
      <c r="F11" s="18">
        <v>1797</v>
      </c>
      <c r="G11" s="48">
        <f t="shared" si="3"/>
        <v>50.16750418760469</v>
      </c>
      <c r="H11" s="17"/>
      <c r="I11" s="17"/>
      <c r="J11" s="17"/>
      <c r="K11" s="17"/>
      <c r="L11" s="17"/>
      <c r="M11" s="17"/>
    </row>
    <row r="12" spans="1:13" ht="15" customHeight="1">
      <c r="A12" s="17" t="s">
        <v>94</v>
      </c>
      <c r="B12" s="18">
        <f t="shared" si="0"/>
        <v>2058</v>
      </c>
      <c r="C12" s="66">
        <f t="shared" si="1"/>
        <v>100</v>
      </c>
      <c r="D12" s="18">
        <v>1030</v>
      </c>
      <c r="E12" s="48">
        <f t="shared" si="2"/>
        <v>50.0485908649174</v>
      </c>
      <c r="F12" s="18">
        <v>1028</v>
      </c>
      <c r="G12" s="48">
        <f t="shared" si="3"/>
        <v>49.9514091350826</v>
      </c>
      <c r="H12" s="17"/>
      <c r="I12" s="17"/>
      <c r="J12" s="17"/>
      <c r="K12" s="17"/>
      <c r="L12" s="17"/>
      <c r="M12" s="17"/>
    </row>
    <row r="13" spans="1:13" ht="15" customHeight="1">
      <c r="A13" s="17" t="s">
        <v>95</v>
      </c>
      <c r="B13" s="18">
        <f t="shared" si="0"/>
        <v>6261</v>
      </c>
      <c r="C13" s="66">
        <f t="shared" si="1"/>
        <v>100</v>
      </c>
      <c r="D13" s="18">
        <v>3055</v>
      </c>
      <c r="E13" s="48">
        <f t="shared" si="2"/>
        <v>48.794122344673376</v>
      </c>
      <c r="F13" s="18">
        <v>3206</v>
      </c>
      <c r="G13" s="48">
        <f t="shared" si="3"/>
        <v>51.205877655326624</v>
      </c>
      <c r="H13" s="17"/>
      <c r="I13" s="17"/>
      <c r="J13" s="17"/>
      <c r="K13" s="17"/>
      <c r="L13" s="17"/>
      <c r="M13" s="17"/>
    </row>
    <row r="14" spans="1:13" ht="15" customHeight="1">
      <c r="A14" s="17" t="s">
        <v>96</v>
      </c>
      <c r="B14" s="18">
        <f t="shared" si="0"/>
        <v>2984</v>
      </c>
      <c r="C14" s="66">
        <f t="shared" si="1"/>
        <v>100</v>
      </c>
      <c r="D14" s="18">
        <v>1406</v>
      </c>
      <c r="E14" s="48">
        <f t="shared" si="2"/>
        <v>47.11796246648793</v>
      </c>
      <c r="F14" s="18">
        <v>1578</v>
      </c>
      <c r="G14" s="48">
        <f t="shared" si="3"/>
        <v>52.88203753351206</v>
      </c>
      <c r="H14" s="17"/>
      <c r="I14" s="17"/>
      <c r="J14" s="17"/>
      <c r="K14" s="17"/>
      <c r="L14" s="17"/>
      <c r="M14" s="17"/>
    </row>
    <row r="15" spans="1:13" ht="15" customHeight="1">
      <c r="A15" s="17" t="s">
        <v>97</v>
      </c>
      <c r="B15" s="18">
        <f t="shared" si="0"/>
        <v>3876</v>
      </c>
      <c r="C15" s="66">
        <f t="shared" si="1"/>
        <v>100</v>
      </c>
      <c r="D15" s="18">
        <v>1835</v>
      </c>
      <c r="E15" s="48">
        <f t="shared" si="2"/>
        <v>47.342621259029926</v>
      </c>
      <c r="F15" s="18">
        <v>2041</v>
      </c>
      <c r="G15" s="48">
        <f t="shared" si="3"/>
        <v>52.657378740970074</v>
      </c>
      <c r="H15" s="17"/>
      <c r="I15" s="17"/>
      <c r="J15" s="17"/>
      <c r="K15" s="17"/>
      <c r="L15" s="17"/>
      <c r="M15" s="17"/>
    </row>
    <row r="16" spans="1:13" ht="15" customHeight="1">
      <c r="A16" s="17" t="s">
        <v>98</v>
      </c>
      <c r="B16" s="18">
        <f t="shared" si="0"/>
        <v>1982</v>
      </c>
      <c r="C16" s="66">
        <f t="shared" si="1"/>
        <v>100</v>
      </c>
      <c r="D16" s="18">
        <v>1025</v>
      </c>
      <c r="E16" s="48">
        <f t="shared" si="2"/>
        <v>51.71543895055499</v>
      </c>
      <c r="F16" s="18">
        <v>957</v>
      </c>
      <c r="G16" s="48">
        <f t="shared" si="3"/>
        <v>48.28456104944501</v>
      </c>
      <c r="H16" s="17"/>
      <c r="I16" s="17"/>
      <c r="J16" s="17"/>
      <c r="K16" s="17"/>
      <c r="L16" s="17"/>
      <c r="M16" s="17"/>
    </row>
    <row r="17" spans="1:13" ht="22.5" customHeight="1">
      <c r="A17" s="17" t="s">
        <v>43</v>
      </c>
      <c r="B17" s="18">
        <f t="shared" si="0"/>
        <v>651</v>
      </c>
      <c r="C17" s="66">
        <f t="shared" si="1"/>
        <v>100</v>
      </c>
      <c r="D17" s="18">
        <v>309</v>
      </c>
      <c r="E17" s="48">
        <f t="shared" si="2"/>
        <v>47.465437788018434</v>
      </c>
      <c r="F17" s="18">
        <v>342</v>
      </c>
      <c r="G17" s="48">
        <f t="shared" si="3"/>
        <v>52.53456221198156</v>
      </c>
      <c r="H17" s="17"/>
      <c r="I17" s="17"/>
      <c r="J17" s="17"/>
      <c r="K17" s="17"/>
      <c r="L17" s="17"/>
      <c r="M17" s="17"/>
    </row>
    <row r="18" spans="1:13" ht="15" customHeight="1">
      <c r="A18" s="20" t="s">
        <v>44</v>
      </c>
      <c r="B18" s="21">
        <f t="shared" si="0"/>
        <v>920</v>
      </c>
      <c r="C18" s="73">
        <f t="shared" si="1"/>
        <v>100</v>
      </c>
      <c r="D18" s="21">
        <v>435</v>
      </c>
      <c r="E18" s="22">
        <f t="shared" si="2"/>
        <v>47.28260869565217</v>
      </c>
      <c r="F18" s="21">
        <v>485</v>
      </c>
      <c r="G18" s="22">
        <f t="shared" si="3"/>
        <v>52.71739130434783</v>
      </c>
      <c r="H18" s="17"/>
      <c r="I18" s="17"/>
      <c r="J18" s="17"/>
      <c r="K18" s="17"/>
      <c r="L18" s="17"/>
      <c r="M18" s="17"/>
    </row>
    <row r="19" spans="1:13" s="19" customFormat="1" ht="15" customHeight="1">
      <c r="A19" s="17"/>
      <c r="B19" s="18"/>
      <c r="C19" s="24"/>
      <c r="D19" s="18"/>
      <c r="E19" s="24"/>
      <c r="F19" s="18"/>
      <c r="G19" s="24"/>
      <c r="H19" s="17"/>
      <c r="I19" s="17"/>
      <c r="J19" s="25"/>
      <c r="K19" s="25"/>
      <c r="L19" s="25"/>
      <c r="M19" s="25"/>
    </row>
    <row r="20" spans="1:13" ht="22.5" customHeight="1">
      <c r="A20" s="17"/>
      <c r="B20" s="18"/>
      <c r="C20" s="24"/>
      <c r="D20" s="18"/>
      <c r="E20" s="24"/>
      <c r="F20" s="18"/>
      <c r="G20" s="24"/>
      <c r="H20" s="17"/>
      <c r="I20" s="17"/>
      <c r="J20" s="17"/>
      <c r="K20" s="17"/>
      <c r="L20" s="17"/>
      <c r="M20" s="17"/>
    </row>
    <row r="21" spans="1:13" ht="15" customHeight="1">
      <c r="A21" s="17"/>
      <c r="B21" s="18"/>
      <c r="C21" s="24"/>
      <c r="D21" s="18"/>
      <c r="E21" s="24"/>
      <c r="F21" s="18"/>
      <c r="G21" s="24"/>
      <c r="H21" s="17"/>
      <c r="I21" s="17"/>
      <c r="J21" s="17"/>
      <c r="K21" s="17"/>
      <c r="L21" s="17"/>
      <c r="M21" s="17"/>
    </row>
    <row r="22" spans="1:13" ht="15" customHeight="1">
      <c r="A22" s="17"/>
      <c r="B22" s="18"/>
      <c r="C22" s="24"/>
      <c r="D22" s="18"/>
      <c r="E22" s="24"/>
      <c r="F22" s="18"/>
      <c r="G22" s="24"/>
      <c r="H22" s="17"/>
      <c r="I22" s="17"/>
      <c r="J22" s="17"/>
      <c r="K22" s="17"/>
      <c r="L22" s="17"/>
      <c r="M22" s="17"/>
    </row>
    <row r="23" spans="1:13" ht="15" customHeight="1">
      <c r="A23" s="17"/>
      <c r="B23" s="18"/>
      <c r="C23" s="24"/>
      <c r="D23" s="18"/>
      <c r="E23" s="24"/>
      <c r="F23" s="18"/>
      <c r="G23" s="24"/>
      <c r="H23" s="17"/>
      <c r="I23" s="17"/>
      <c r="J23" s="17"/>
      <c r="K23" s="17"/>
      <c r="L23" s="17"/>
      <c r="M23" s="17"/>
    </row>
    <row r="24" spans="1:13" ht="15" customHeight="1">
      <c r="A24" s="17"/>
      <c r="B24" s="18"/>
      <c r="C24" s="24"/>
      <c r="D24" s="18"/>
      <c r="E24" s="24"/>
      <c r="F24" s="18"/>
      <c r="G24" s="24"/>
      <c r="H24" s="17"/>
      <c r="I24" s="17"/>
      <c r="J24" s="17"/>
      <c r="K24" s="17"/>
      <c r="L24" s="17"/>
      <c r="M24" s="17"/>
    </row>
    <row r="25" spans="1:13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63"/>
      <c r="L27" s="63"/>
      <c r="M27" s="63"/>
    </row>
    <row r="28" spans="1:14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74"/>
      <c r="L28" s="64"/>
      <c r="M28" s="64"/>
      <c r="N28" s="23"/>
    </row>
    <row r="29" spans="1:14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74"/>
      <c r="L29" s="64"/>
      <c r="M29" s="64"/>
      <c r="N29" s="23"/>
    </row>
    <row r="30" spans="1:14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74"/>
      <c r="L30" s="64"/>
      <c r="M30" s="64"/>
      <c r="N30" s="23"/>
    </row>
    <row r="31" spans="1:14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74"/>
      <c r="L31" s="64"/>
      <c r="M31" s="64"/>
      <c r="N31" s="23"/>
    </row>
    <row r="32" spans="1:14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74"/>
      <c r="L32" s="64"/>
      <c r="M32" s="64"/>
      <c r="N32" s="23"/>
    </row>
    <row r="33" spans="1:14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63"/>
      <c r="L33" s="64"/>
      <c r="M33" s="64"/>
      <c r="N33" s="23"/>
    </row>
    <row r="34" spans="1:14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63"/>
      <c r="L34" s="64"/>
      <c r="M34" s="64"/>
      <c r="N34" s="23"/>
    </row>
    <row r="35" spans="1:14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63"/>
      <c r="L35" s="64"/>
      <c r="M35" s="64"/>
      <c r="N35" s="23"/>
    </row>
    <row r="36" spans="1:14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63"/>
      <c r="L36" s="64"/>
      <c r="M36" s="64"/>
      <c r="N36" s="23"/>
    </row>
    <row r="37" spans="1:14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63"/>
      <c r="L37" s="64"/>
      <c r="M37" s="64"/>
      <c r="N37" s="23"/>
    </row>
    <row r="38" spans="1:14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63"/>
      <c r="L38" s="64"/>
      <c r="M38" s="64"/>
      <c r="N38" s="23"/>
    </row>
    <row r="39" spans="1:14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63"/>
      <c r="L39" s="64"/>
      <c r="M39" s="64"/>
      <c r="N39" s="23"/>
    </row>
    <row r="40" spans="1:14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63"/>
      <c r="L40" s="64"/>
      <c r="M40" s="64"/>
      <c r="N40" s="23"/>
    </row>
    <row r="41" spans="1:14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63"/>
      <c r="L41" s="64"/>
      <c r="M41" s="64"/>
      <c r="N41" s="23"/>
    </row>
    <row r="42" spans="1:14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63"/>
      <c r="L42" s="64"/>
      <c r="M42" s="64"/>
      <c r="N42" s="23"/>
    </row>
    <row r="43" spans="1:14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63"/>
      <c r="L43" s="64"/>
      <c r="M43" s="64"/>
      <c r="N43" s="23"/>
    </row>
    <row r="44" spans="1:14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63"/>
      <c r="L44" s="64"/>
      <c r="M44" s="64"/>
      <c r="N44" s="23"/>
    </row>
    <row r="45" spans="1:14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63"/>
      <c r="L45" s="64"/>
      <c r="M45" s="64"/>
      <c r="N45" s="23"/>
    </row>
    <row r="46" spans="1:13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71"/>
      <c r="L46" s="64"/>
      <c r="M46" s="64"/>
    </row>
    <row r="47" spans="1:13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1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</sheetData>
  <mergeCells count="4">
    <mergeCell ref="F3:G3"/>
    <mergeCell ref="A1:G1"/>
    <mergeCell ref="B3:C3"/>
    <mergeCell ref="D3:E3"/>
  </mergeCells>
  <hyperlinks>
    <hyperlink ref="A3" location="indice!B19" display="Inicio"/>
    <hyperlink ref="G2" location="'pag 19'!A3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2003.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6" customWidth="1"/>
  </cols>
  <sheetData>
    <row r="1" spans="1:9" s="2" customFormat="1" ht="39.75" customHeight="1">
      <c r="A1" s="196" t="s">
        <v>99</v>
      </c>
      <c r="B1" s="196"/>
      <c r="C1" s="196"/>
      <c r="D1" s="196"/>
      <c r="E1" s="196"/>
      <c r="F1" s="196"/>
      <c r="G1" s="196"/>
      <c r="H1" s="196"/>
      <c r="I1" s="196"/>
    </row>
    <row r="2" spans="1:9" s="29" customFormat="1" ht="18" customHeight="1">
      <c r="A2" s="9" t="s">
        <v>31</v>
      </c>
      <c r="B2" s="17"/>
      <c r="C2" s="17"/>
      <c r="D2" s="17"/>
      <c r="E2" s="17"/>
      <c r="F2" s="17"/>
      <c r="G2" s="17"/>
      <c r="H2" s="75"/>
      <c r="I2" s="76"/>
    </row>
    <row r="3" spans="1:9" s="5" customFormat="1" ht="36" customHeight="1">
      <c r="A3" s="175" t="s">
        <v>174</v>
      </c>
      <c r="B3" s="187" t="s">
        <v>1</v>
      </c>
      <c r="C3" s="187"/>
      <c r="D3" s="187" t="s">
        <v>47</v>
      </c>
      <c r="E3" s="187"/>
      <c r="F3" s="187" t="s">
        <v>4</v>
      </c>
      <c r="G3" s="187"/>
      <c r="H3" s="187" t="s">
        <v>48</v>
      </c>
      <c r="I3" s="187"/>
    </row>
    <row r="4" spans="1:9" s="10" customFormat="1" ht="19.5" customHeight="1">
      <c r="A4" s="6"/>
      <c r="B4" s="7" t="s">
        <v>100</v>
      </c>
      <c r="C4" s="8" t="s">
        <v>6</v>
      </c>
      <c r="D4" s="7" t="s">
        <v>100</v>
      </c>
      <c r="E4" s="8" t="s">
        <v>6</v>
      </c>
      <c r="F4" s="7" t="s">
        <v>100</v>
      </c>
      <c r="G4" s="8" t="s">
        <v>6</v>
      </c>
      <c r="H4" s="7" t="s">
        <v>100</v>
      </c>
      <c r="I4" s="8" t="s">
        <v>6</v>
      </c>
    </row>
    <row r="5" spans="1:9" s="13" customFormat="1" ht="15" customHeight="1">
      <c r="A5" s="11" t="s">
        <v>7</v>
      </c>
      <c r="B5" s="12">
        <f aca="true" t="shared" si="0" ref="B5:B40">D5+F5+H5</f>
        <v>190433</v>
      </c>
      <c r="C5" s="12">
        <f aca="true" t="shared" si="1" ref="C5:C40">B5/$B$5*100</f>
        <v>100</v>
      </c>
      <c r="D5" s="12">
        <f>SUM(D6:D40)+SUM('pag 22'!D5:D18)</f>
        <v>33573</v>
      </c>
      <c r="E5" s="12">
        <f aca="true" t="shared" si="2" ref="E5:E40">D5/$D$5*100</f>
        <v>100</v>
      </c>
      <c r="F5" s="12">
        <f>SUM(F6:F40)+SUM('pag 22'!F5:F18)</f>
        <v>16893</v>
      </c>
      <c r="G5" s="12">
        <f aca="true" t="shared" si="3" ref="G5:G40">F5/$F$5*100</f>
        <v>100</v>
      </c>
      <c r="H5" s="12">
        <f>SUM(H6:H40)+SUM('pag 22'!H5:H18)</f>
        <v>139967</v>
      </c>
      <c r="I5" s="12">
        <f aca="true" t="shared" si="4" ref="I5:I40">H5/$H$5*100</f>
        <v>100</v>
      </c>
    </row>
    <row r="6" spans="1:9" ht="15" customHeight="1">
      <c r="A6" s="14" t="s">
        <v>51</v>
      </c>
      <c r="B6" s="18">
        <f t="shared" si="0"/>
        <v>1041</v>
      </c>
      <c r="C6" s="48">
        <f t="shared" si="1"/>
        <v>0.5466489526500135</v>
      </c>
      <c r="D6" s="18">
        <v>110</v>
      </c>
      <c r="E6" s="48">
        <f t="shared" si="2"/>
        <v>0.32764423792928843</v>
      </c>
      <c r="F6" s="18">
        <v>25</v>
      </c>
      <c r="G6" s="48">
        <f t="shared" si="3"/>
        <v>0.1479902918368555</v>
      </c>
      <c r="H6" s="77">
        <v>906</v>
      </c>
      <c r="I6" s="48">
        <f t="shared" si="4"/>
        <v>0.6472954339237106</v>
      </c>
    </row>
    <row r="7" spans="1:9" ht="15" customHeight="1">
      <c r="A7" s="14" t="s">
        <v>52</v>
      </c>
      <c r="B7" s="18">
        <f t="shared" si="0"/>
        <v>1795</v>
      </c>
      <c r="C7" s="48">
        <f t="shared" si="1"/>
        <v>0.9425887319949798</v>
      </c>
      <c r="D7" s="18">
        <v>360</v>
      </c>
      <c r="E7" s="48">
        <f t="shared" si="2"/>
        <v>1.0722902332231257</v>
      </c>
      <c r="F7" s="18">
        <v>221</v>
      </c>
      <c r="G7" s="48">
        <f t="shared" si="3"/>
        <v>1.3082341798378025</v>
      </c>
      <c r="H7" s="77">
        <v>1214</v>
      </c>
      <c r="I7" s="48">
        <f t="shared" si="4"/>
        <v>0.867347303292919</v>
      </c>
    </row>
    <row r="8" spans="1:9" ht="15" customHeight="1">
      <c r="A8" s="14" t="s">
        <v>53</v>
      </c>
      <c r="B8" s="18">
        <f t="shared" si="0"/>
        <v>1396</v>
      </c>
      <c r="C8" s="48">
        <f t="shared" si="1"/>
        <v>0.7330662227660122</v>
      </c>
      <c r="D8" s="18">
        <v>215</v>
      </c>
      <c r="E8" s="48">
        <f t="shared" si="2"/>
        <v>0.6403955559527</v>
      </c>
      <c r="F8" s="18">
        <v>153</v>
      </c>
      <c r="G8" s="48">
        <f t="shared" si="3"/>
        <v>0.9057005860415557</v>
      </c>
      <c r="H8" s="77">
        <v>1028</v>
      </c>
      <c r="I8" s="48">
        <f t="shared" si="4"/>
        <v>0.7344588367257997</v>
      </c>
    </row>
    <row r="9" spans="1:9" ht="15" customHeight="1">
      <c r="A9" s="14" t="s">
        <v>54</v>
      </c>
      <c r="B9" s="18">
        <f t="shared" si="0"/>
        <v>1658</v>
      </c>
      <c r="C9" s="48">
        <f t="shared" si="1"/>
        <v>0.8706474193023268</v>
      </c>
      <c r="D9" s="18">
        <v>411</v>
      </c>
      <c r="E9" s="48">
        <f t="shared" si="2"/>
        <v>1.2241980162630686</v>
      </c>
      <c r="F9" s="18">
        <v>323</v>
      </c>
      <c r="G9" s="48">
        <f t="shared" si="3"/>
        <v>1.9120345705321733</v>
      </c>
      <c r="H9" s="77">
        <v>924</v>
      </c>
      <c r="I9" s="48">
        <f t="shared" si="4"/>
        <v>0.6601556081076254</v>
      </c>
    </row>
    <row r="10" spans="1:9" ht="15" customHeight="1">
      <c r="A10" s="14" t="s">
        <v>55</v>
      </c>
      <c r="B10" s="18">
        <f t="shared" si="0"/>
        <v>1154</v>
      </c>
      <c r="C10" s="48">
        <f t="shared" si="1"/>
        <v>0.6059874076446834</v>
      </c>
      <c r="D10" s="18">
        <v>217</v>
      </c>
      <c r="E10" s="48">
        <f t="shared" si="2"/>
        <v>0.6463527239150507</v>
      </c>
      <c r="F10" s="18">
        <v>60</v>
      </c>
      <c r="G10" s="48">
        <f t="shared" si="3"/>
        <v>0.3551767004084532</v>
      </c>
      <c r="H10" s="77">
        <v>877</v>
      </c>
      <c r="I10" s="48">
        <f t="shared" si="4"/>
        <v>0.6265762644051812</v>
      </c>
    </row>
    <row r="11" spans="1:9" ht="22.5" customHeight="1">
      <c r="A11" s="17" t="s">
        <v>56</v>
      </c>
      <c r="B11" s="18">
        <f t="shared" si="0"/>
        <v>5523</v>
      </c>
      <c r="C11" s="48">
        <f t="shared" si="1"/>
        <v>2.900232627748342</v>
      </c>
      <c r="D11" s="18">
        <v>1074</v>
      </c>
      <c r="E11" s="48">
        <f t="shared" si="2"/>
        <v>3.198999195782325</v>
      </c>
      <c r="F11" s="18">
        <v>317</v>
      </c>
      <c r="G11" s="48">
        <f t="shared" si="3"/>
        <v>1.8765169004913276</v>
      </c>
      <c r="H11" s="77">
        <v>4132</v>
      </c>
      <c r="I11" s="48">
        <f t="shared" si="4"/>
        <v>2.952124429329771</v>
      </c>
    </row>
    <row r="12" spans="1:9" ht="15" customHeight="1">
      <c r="A12" s="17" t="s">
        <v>57</v>
      </c>
      <c r="B12" s="18">
        <f t="shared" si="0"/>
        <v>873</v>
      </c>
      <c r="C12" s="48">
        <f t="shared" si="1"/>
        <v>0.45842894876413226</v>
      </c>
      <c r="D12" s="18">
        <v>140</v>
      </c>
      <c r="E12" s="48">
        <f t="shared" si="2"/>
        <v>0.41700175736454886</v>
      </c>
      <c r="F12" s="18">
        <v>55</v>
      </c>
      <c r="G12" s="48">
        <f t="shared" si="3"/>
        <v>0.3255786420410821</v>
      </c>
      <c r="H12" s="77">
        <v>678</v>
      </c>
      <c r="I12" s="48">
        <f t="shared" si="4"/>
        <v>0.48439989426079</v>
      </c>
    </row>
    <row r="13" spans="1:9" ht="15" customHeight="1">
      <c r="A13" s="17" t="s">
        <v>58</v>
      </c>
      <c r="B13" s="18">
        <f t="shared" si="0"/>
        <v>19396</v>
      </c>
      <c r="C13" s="48">
        <f t="shared" si="1"/>
        <v>10.185209496253275</v>
      </c>
      <c r="D13" s="18">
        <v>5789</v>
      </c>
      <c r="E13" s="48">
        <f t="shared" si="2"/>
        <v>17.243022667024096</v>
      </c>
      <c r="F13" s="18">
        <v>2922</v>
      </c>
      <c r="G13" s="48">
        <f t="shared" si="3"/>
        <v>17.297105309891673</v>
      </c>
      <c r="H13" s="77">
        <v>10685</v>
      </c>
      <c r="I13" s="48">
        <f t="shared" si="4"/>
        <v>7.6339422863960795</v>
      </c>
    </row>
    <row r="14" spans="1:9" ht="15" customHeight="1">
      <c r="A14" s="17" t="s">
        <v>59</v>
      </c>
      <c r="B14" s="18">
        <f t="shared" si="0"/>
        <v>4412</v>
      </c>
      <c r="C14" s="48">
        <f t="shared" si="1"/>
        <v>2.316825340145878</v>
      </c>
      <c r="D14" s="18">
        <v>388</v>
      </c>
      <c r="E14" s="48">
        <f t="shared" si="2"/>
        <v>1.1556905846960355</v>
      </c>
      <c r="F14" s="18">
        <v>141</v>
      </c>
      <c r="G14" s="48">
        <f t="shared" si="3"/>
        <v>0.834665245959865</v>
      </c>
      <c r="H14" s="77">
        <v>3883</v>
      </c>
      <c r="I14" s="48">
        <f t="shared" si="4"/>
        <v>2.774225353118949</v>
      </c>
    </row>
    <row r="15" spans="1:9" ht="15" customHeight="1">
      <c r="A15" s="17" t="s">
        <v>60</v>
      </c>
      <c r="B15" s="18">
        <f t="shared" si="0"/>
        <v>2921</v>
      </c>
      <c r="C15" s="48">
        <f t="shared" si="1"/>
        <v>1.5338728056586832</v>
      </c>
      <c r="D15" s="18">
        <v>501</v>
      </c>
      <c r="E15" s="48">
        <f t="shared" si="2"/>
        <v>1.49227057456885</v>
      </c>
      <c r="F15" s="18">
        <v>163</v>
      </c>
      <c r="G15" s="48">
        <f t="shared" si="3"/>
        <v>0.9648967027762979</v>
      </c>
      <c r="H15" s="77">
        <v>2257</v>
      </c>
      <c r="I15" s="48">
        <f t="shared" si="4"/>
        <v>1.6125229518386477</v>
      </c>
    </row>
    <row r="16" spans="1:9" ht="15" customHeight="1">
      <c r="A16" s="17" t="s">
        <v>61</v>
      </c>
      <c r="B16" s="18">
        <f t="shared" si="0"/>
        <v>2551</v>
      </c>
      <c r="C16" s="48">
        <f t="shared" si="1"/>
        <v>1.3395787494814448</v>
      </c>
      <c r="D16" s="18">
        <v>408</v>
      </c>
      <c r="E16" s="48">
        <f t="shared" si="2"/>
        <v>1.2152622643195423</v>
      </c>
      <c r="F16" s="18">
        <v>152</v>
      </c>
      <c r="G16" s="48">
        <f t="shared" si="3"/>
        <v>0.8997809743680814</v>
      </c>
      <c r="H16" s="77">
        <v>1991</v>
      </c>
      <c r="I16" s="48">
        <f t="shared" si="4"/>
        <v>1.4224781555652404</v>
      </c>
    </row>
    <row r="17" spans="1:9" ht="22.5" customHeight="1">
      <c r="A17" s="17" t="s">
        <v>62</v>
      </c>
      <c r="B17" s="18">
        <f t="shared" si="0"/>
        <v>2659</v>
      </c>
      <c r="C17" s="48">
        <f t="shared" si="1"/>
        <v>1.3962916091223685</v>
      </c>
      <c r="D17" s="18">
        <v>248</v>
      </c>
      <c r="E17" s="48">
        <f t="shared" si="2"/>
        <v>0.7386888273314866</v>
      </c>
      <c r="F17" s="18">
        <v>1437</v>
      </c>
      <c r="G17" s="48">
        <f t="shared" si="3"/>
        <v>8.506481974782453</v>
      </c>
      <c r="H17" s="77">
        <v>974</v>
      </c>
      <c r="I17" s="48">
        <f t="shared" si="4"/>
        <v>0.6958783141740553</v>
      </c>
    </row>
    <row r="18" spans="1:9" ht="15" customHeight="1">
      <c r="A18" s="17" t="s">
        <v>63</v>
      </c>
      <c r="B18" s="18">
        <f t="shared" si="0"/>
        <v>3702</v>
      </c>
      <c r="C18" s="48">
        <f t="shared" si="1"/>
        <v>1.9439907999138806</v>
      </c>
      <c r="D18" s="18">
        <v>540</v>
      </c>
      <c r="E18" s="48">
        <f t="shared" si="2"/>
        <v>1.6084353498346888</v>
      </c>
      <c r="F18" s="18">
        <v>480</v>
      </c>
      <c r="G18" s="48">
        <f t="shared" si="3"/>
        <v>2.841413603267626</v>
      </c>
      <c r="H18" s="77">
        <v>2682</v>
      </c>
      <c r="I18" s="48">
        <f t="shared" si="4"/>
        <v>1.9161659534033024</v>
      </c>
    </row>
    <row r="19" spans="1:9" ht="15" customHeight="1">
      <c r="A19" s="17" t="s">
        <v>64</v>
      </c>
      <c r="B19" s="18">
        <f t="shared" si="0"/>
        <v>6677</v>
      </c>
      <c r="C19" s="48">
        <f t="shared" si="1"/>
        <v>3.5062200353930253</v>
      </c>
      <c r="D19" s="18">
        <v>985</v>
      </c>
      <c r="E19" s="48">
        <f t="shared" si="2"/>
        <v>2.933905221457719</v>
      </c>
      <c r="F19" s="18">
        <v>538</v>
      </c>
      <c r="G19" s="48">
        <f t="shared" si="3"/>
        <v>3.1847510803291303</v>
      </c>
      <c r="H19" s="77">
        <v>5154</v>
      </c>
      <c r="I19" s="48">
        <f t="shared" si="4"/>
        <v>3.6822965413275988</v>
      </c>
    </row>
    <row r="20" spans="1:9" ht="15" customHeight="1">
      <c r="A20" s="17" t="s">
        <v>65</v>
      </c>
      <c r="B20" s="18">
        <f t="shared" si="0"/>
        <v>1577</v>
      </c>
      <c r="C20" s="48">
        <f t="shared" si="1"/>
        <v>0.828112774571634</v>
      </c>
      <c r="D20" s="18">
        <v>245</v>
      </c>
      <c r="E20" s="48">
        <f t="shared" si="2"/>
        <v>0.7297530753879605</v>
      </c>
      <c r="F20" s="18">
        <v>135</v>
      </c>
      <c r="G20" s="48">
        <f t="shared" si="3"/>
        <v>0.7991475759190196</v>
      </c>
      <c r="H20" s="77">
        <v>1197</v>
      </c>
      <c r="I20" s="48">
        <f t="shared" si="4"/>
        <v>0.8552015832303328</v>
      </c>
    </row>
    <row r="21" spans="1:9" ht="15" customHeight="1">
      <c r="A21" s="17" t="s">
        <v>66</v>
      </c>
      <c r="B21" s="18">
        <f t="shared" si="0"/>
        <v>2554</v>
      </c>
      <c r="C21" s="48">
        <f t="shared" si="1"/>
        <v>1.3411541066936927</v>
      </c>
      <c r="D21" s="18">
        <v>252</v>
      </c>
      <c r="E21" s="48">
        <f t="shared" si="2"/>
        <v>0.750603163256188</v>
      </c>
      <c r="F21" s="18">
        <v>582</v>
      </c>
      <c r="G21" s="48">
        <f t="shared" si="3"/>
        <v>3.4452139939619957</v>
      </c>
      <c r="H21" s="77">
        <v>1720</v>
      </c>
      <c r="I21" s="48">
        <f t="shared" si="4"/>
        <v>1.22886108868519</v>
      </c>
    </row>
    <row r="22" spans="1:9" ht="15" customHeight="1">
      <c r="A22" s="17" t="s">
        <v>67</v>
      </c>
      <c r="B22" s="18">
        <f t="shared" si="0"/>
        <v>1056</v>
      </c>
      <c r="C22" s="48">
        <f t="shared" si="1"/>
        <v>0.5545257387112528</v>
      </c>
      <c r="D22" s="18">
        <v>236</v>
      </c>
      <c r="E22" s="48">
        <f t="shared" si="2"/>
        <v>0.7029458195573824</v>
      </c>
      <c r="F22" s="18">
        <v>104</v>
      </c>
      <c r="G22" s="48">
        <f t="shared" si="3"/>
        <v>0.6156396140413188</v>
      </c>
      <c r="H22" s="77">
        <v>716</v>
      </c>
      <c r="I22" s="48">
        <f t="shared" si="4"/>
        <v>0.5115491508712768</v>
      </c>
    </row>
    <row r="23" spans="1:9" ht="22.5" customHeight="1">
      <c r="A23" s="17" t="s">
        <v>68</v>
      </c>
      <c r="B23" s="18">
        <f t="shared" si="0"/>
        <v>3904</v>
      </c>
      <c r="C23" s="48">
        <f t="shared" si="1"/>
        <v>2.050064852205238</v>
      </c>
      <c r="D23" s="18">
        <v>1106</v>
      </c>
      <c r="E23" s="48">
        <f t="shared" si="2"/>
        <v>3.294313883179936</v>
      </c>
      <c r="F23" s="18">
        <v>536</v>
      </c>
      <c r="G23" s="48">
        <f t="shared" si="3"/>
        <v>3.172911856982182</v>
      </c>
      <c r="H23" s="77">
        <v>2262</v>
      </c>
      <c r="I23" s="48">
        <f t="shared" si="4"/>
        <v>1.6160952224452907</v>
      </c>
    </row>
    <row r="24" spans="1:9" ht="15" customHeight="1">
      <c r="A24" s="17" t="s">
        <v>69</v>
      </c>
      <c r="B24" s="18">
        <f t="shared" si="0"/>
        <v>6969</v>
      </c>
      <c r="C24" s="48">
        <f t="shared" si="1"/>
        <v>3.6595548040518184</v>
      </c>
      <c r="D24" s="18">
        <v>423</v>
      </c>
      <c r="E24" s="48">
        <f t="shared" si="2"/>
        <v>1.2599410240371727</v>
      </c>
      <c r="F24" s="18">
        <v>491</v>
      </c>
      <c r="G24" s="48">
        <f t="shared" si="3"/>
        <v>2.9065293316758423</v>
      </c>
      <c r="H24" s="77">
        <v>6055</v>
      </c>
      <c r="I24" s="48">
        <f t="shared" si="4"/>
        <v>4.326019704644666</v>
      </c>
    </row>
    <row r="25" spans="1:9" ht="15" customHeight="1">
      <c r="A25" s="17" t="s">
        <v>70</v>
      </c>
      <c r="B25" s="18">
        <f t="shared" si="0"/>
        <v>3544</v>
      </c>
      <c r="C25" s="48">
        <f t="shared" si="1"/>
        <v>1.861021986735492</v>
      </c>
      <c r="D25" s="18">
        <v>630</v>
      </c>
      <c r="E25" s="48">
        <f t="shared" si="2"/>
        <v>1.8765079081404699</v>
      </c>
      <c r="F25" s="18">
        <v>89</v>
      </c>
      <c r="G25" s="48">
        <f t="shared" si="3"/>
        <v>0.5268454389392055</v>
      </c>
      <c r="H25" s="77">
        <v>2825</v>
      </c>
      <c r="I25" s="48">
        <f t="shared" si="4"/>
        <v>2.0183328927532918</v>
      </c>
    </row>
    <row r="26" spans="1:9" ht="15" customHeight="1">
      <c r="A26" s="17" t="s">
        <v>71</v>
      </c>
      <c r="B26" s="18">
        <f t="shared" si="0"/>
        <v>826</v>
      </c>
      <c r="C26" s="48">
        <f t="shared" si="1"/>
        <v>0.4337483524389155</v>
      </c>
      <c r="D26" s="18">
        <v>191</v>
      </c>
      <c r="E26" s="48">
        <f t="shared" si="2"/>
        <v>0.5689095404044917</v>
      </c>
      <c r="F26" s="18">
        <v>78</v>
      </c>
      <c r="G26" s="48">
        <f t="shared" si="3"/>
        <v>0.4617297105309891</v>
      </c>
      <c r="H26" s="77">
        <v>557</v>
      </c>
      <c r="I26" s="48">
        <f t="shared" si="4"/>
        <v>0.3979509455800296</v>
      </c>
    </row>
    <row r="27" spans="1:9" ht="15" customHeight="1">
      <c r="A27" s="17" t="s">
        <v>72</v>
      </c>
      <c r="B27" s="18">
        <f t="shared" si="0"/>
        <v>5562</v>
      </c>
      <c r="C27" s="48">
        <f t="shared" si="1"/>
        <v>2.9207122715075644</v>
      </c>
      <c r="D27" s="18">
        <v>1457</v>
      </c>
      <c r="E27" s="48">
        <f t="shared" si="2"/>
        <v>4.339796860572484</v>
      </c>
      <c r="F27" s="18">
        <v>587</v>
      </c>
      <c r="G27" s="48">
        <f t="shared" si="3"/>
        <v>3.474812052329367</v>
      </c>
      <c r="H27" s="77">
        <v>3518</v>
      </c>
      <c r="I27" s="48">
        <f t="shared" si="4"/>
        <v>2.513449598834011</v>
      </c>
    </row>
    <row r="28" spans="1:9" ht="15" customHeight="1">
      <c r="A28" s="17" t="s">
        <v>73</v>
      </c>
      <c r="B28" s="18">
        <f t="shared" si="0"/>
        <v>3319</v>
      </c>
      <c r="C28" s="48">
        <f t="shared" si="1"/>
        <v>1.7428701958169015</v>
      </c>
      <c r="D28" s="18">
        <v>367</v>
      </c>
      <c r="E28" s="48">
        <f t="shared" si="2"/>
        <v>1.0931403210913533</v>
      </c>
      <c r="F28" s="18">
        <v>231</v>
      </c>
      <c r="G28" s="48">
        <f t="shared" si="3"/>
        <v>1.367430296572545</v>
      </c>
      <c r="H28" s="77">
        <v>2721</v>
      </c>
      <c r="I28" s="48">
        <f t="shared" si="4"/>
        <v>1.9440296641351176</v>
      </c>
    </row>
    <row r="29" spans="1:9" ht="22.5" customHeight="1">
      <c r="A29" s="17" t="s">
        <v>74</v>
      </c>
      <c r="B29" s="18">
        <f t="shared" si="0"/>
        <v>10441</v>
      </c>
      <c r="C29" s="48">
        <f t="shared" si="1"/>
        <v>5.482768217693362</v>
      </c>
      <c r="D29" s="18">
        <v>7459</v>
      </c>
      <c r="E29" s="48">
        <f t="shared" si="2"/>
        <v>22.21725791558693</v>
      </c>
      <c r="F29" s="18">
        <v>150</v>
      </c>
      <c r="G29" s="48">
        <f t="shared" si="3"/>
        <v>0.887941751021133</v>
      </c>
      <c r="H29" s="77">
        <v>2832</v>
      </c>
      <c r="I29" s="48">
        <f t="shared" si="4"/>
        <v>2.023334071602592</v>
      </c>
    </row>
    <row r="30" spans="1:9" ht="15" customHeight="1">
      <c r="A30" s="17" t="s">
        <v>75</v>
      </c>
      <c r="B30" s="18">
        <f t="shared" si="0"/>
        <v>6933</v>
      </c>
      <c r="C30" s="48">
        <f t="shared" si="1"/>
        <v>3.640650517504844</v>
      </c>
      <c r="D30" s="18">
        <v>353</v>
      </c>
      <c r="E30" s="48">
        <f t="shared" si="2"/>
        <v>1.0514401453548983</v>
      </c>
      <c r="F30" s="18">
        <v>120</v>
      </c>
      <c r="G30" s="48">
        <f t="shared" si="3"/>
        <v>0.7103534008169065</v>
      </c>
      <c r="H30" s="77">
        <v>6460</v>
      </c>
      <c r="I30" s="48">
        <f t="shared" si="4"/>
        <v>4.615373623782749</v>
      </c>
    </row>
    <row r="31" spans="1:9" ht="15" customHeight="1">
      <c r="A31" s="17" t="s">
        <v>76</v>
      </c>
      <c r="B31" s="18">
        <f t="shared" si="0"/>
        <v>864</v>
      </c>
      <c r="C31" s="48">
        <f t="shared" si="1"/>
        <v>0.4537028771273886</v>
      </c>
      <c r="D31" s="18">
        <v>155</v>
      </c>
      <c r="E31" s="48">
        <f t="shared" si="2"/>
        <v>0.46168051708217916</v>
      </c>
      <c r="F31" s="18">
        <v>66</v>
      </c>
      <c r="G31" s="48">
        <f t="shared" si="3"/>
        <v>0.3906943704492985</v>
      </c>
      <c r="H31" s="77">
        <v>643</v>
      </c>
      <c r="I31" s="48">
        <f t="shared" si="4"/>
        <v>0.45939400001428915</v>
      </c>
    </row>
    <row r="32" spans="1:9" ht="15" customHeight="1">
      <c r="A32" s="17" t="s">
        <v>77</v>
      </c>
      <c r="B32" s="18">
        <f t="shared" si="0"/>
        <v>13056</v>
      </c>
      <c r="C32" s="48">
        <f t="shared" si="1"/>
        <v>6.855954587702762</v>
      </c>
      <c r="D32" s="18">
        <v>1627</v>
      </c>
      <c r="E32" s="48">
        <f t="shared" si="2"/>
        <v>4.846156137372294</v>
      </c>
      <c r="F32" s="18">
        <v>819</v>
      </c>
      <c r="G32" s="48">
        <f t="shared" si="3"/>
        <v>4.848161960575386</v>
      </c>
      <c r="H32" s="77">
        <v>10610</v>
      </c>
      <c r="I32" s="48">
        <f t="shared" si="4"/>
        <v>7.580358227296434</v>
      </c>
    </row>
    <row r="33" spans="1:9" ht="15" customHeight="1">
      <c r="A33" s="17" t="s">
        <v>78</v>
      </c>
      <c r="B33" s="18">
        <f t="shared" si="0"/>
        <v>2471</v>
      </c>
      <c r="C33" s="48">
        <f t="shared" si="1"/>
        <v>1.2975692238215015</v>
      </c>
      <c r="D33" s="18">
        <v>697</v>
      </c>
      <c r="E33" s="48">
        <f t="shared" si="2"/>
        <v>2.0760730348792182</v>
      </c>
      <c r="F33" s="18">
        <v>190</v>
      </c>
      <c r="G33" s="48">
        <f t="shared" si="3"/>
        <v>1.1247262179601019</v>
      </c>
      <c r="H33" s="77">
        <v>1584</v>
      </c>
      <c r="I33" s="48">
        <f t="shared" si="4"/>
        <v>1.1316953281845006</v>
      </c>
    </row>
    <row r="34" spans="1:9" ht="15" customHeight="1">
      <c r="A34" s="17" t="s">
        <v>79</v>
      </c>
      <c r="B34" s="18">
        <f t="shared" si="0"/>
        <v>2055</v>
      </c>
      <c r="C34" s="48">
        <f t="shared" si="1"/>
        <v>1.079119690389796</v>
      </c>
      <c r="D34" s="18">
        <v>339</v>
      </c>
      <c r="E34" s="48">
        <f t="shared" si="2"/>
        <v>1.0097399696184435</v>
      </c>
      <c r="F34" s="18">
        <v>204</v>
      </c>
      <c r="G34" s="48">
        <f t="shared" si="3"/>
        <v>1.2076007813887408</v>
      </c>
      <c r="H34" s="77">
        <v>1512</v>
      </c>
      <c r="I34" s="48">
        <f t="shared" si="4"/>
        <v>1.0802546314488415</v>
      </c>
    </row>
    <row r="35" spans="1:9" ht="22.5" customHeight="1">
      <c r="A35" s="17" t="s">
        <v>80</v>
      </c>
      <c r="B35" s="18">
        <f t="shared" si="0"/>
        <v>11621</v>
      </c>
      <c r="C35" s="48">
        <f t="shared" si="1"/>
        <v>6.102408721177527</v>
      </c>
      <c r="D35" s="18">
        <v>1079</v>
      </c>
      <c r="E35" s="48">
        <f t="shared" si="2"/>
        <v>3.2138921156882017</v>
      </c>
      <c r="F35" s="18">
        <v>181</v>
      </c>
      <c r="G35" s="48">
        <f t="shared" si="3"/>
        <v>1.0714497128988338</v>
      </c>
      <c r="H35" s="77">
        <v>10361</v>
      </c>
      <c r="I35" s="48">
        <f t="shared" si="4"/>
        <v>7.402459151085614</v>
      </c>
    </row>
    <row r="36" spans="1:9" ht="15" customHeight="1">
      <c r="A36" s="17" t="s">
        <v>81</v>
      </c>
      <c r="B36" s="18">
        <f t="shared" si="0"/>
        <v>1043</v>
      </c>
      <c r="C36" s="48">
        <f t="shared" si="1"/>
        <v>0.547699190791512</v>
      </c>
      <c r="D36" s="18">
        <v>201</v>
      </c>
      <c r="E36" s="48">
        <f t="shared" si="2"/>
        <v>0.5986953802162451</v>
      </c>
      <c r="F36" s="18">
        <v>74</v>
      </c>
      <c r="G36" s="48">
        <f t="shared" si="3"/>
        <v>0.43805126383709225</v>
      </c>
      <c r="H36" s="77">
        <v>768</v>
      </c>
      <c r="I36" s="48">
        <f t="shared" si="4"/>
        <v>0.5487007651803639</v>
      </c>
    </row>
    <row r="37" spans="1:9" ht="15" customHeight="1">
      <c r="A37" s="17" t="s">
        <v>82</v>
      </c>
      <c r="B37" s="18">
        <f t="shared" si="0"/>
        <v>2598</v>
      </c>
      <c r="C37" s="48">
        <f t="shared" si="1"/>
        <v>1.3642593458066616</v>
      </c>
      <c r="D37" s="18">
        <v>398</v>
      </c>
      <c r="E37" s="48">
        <f t="shared" si="2"/>
        <v>1.1854764245077891</v>
      </c>
      <c r="F37" s="18">
        <v>212</v>
      </c>
      <c r="G37" s="48">
        <f t="shared" si="3"/>
        <v>1.2549576747765345</v>
      </c>
      <c r="H37" s="77">
        <v>1988</v>
      </c>
      <c r="I37" s="48">
        <f t="shared" si="4"/>
        <v>1.4203347932012544</v>
      </c>
    </row>
    <row r="38" spans="1:9" ht="15" customHeight="1">
      <c r="A38" s="17" t="s">
        <v>83</v>
      </c>
      <c r="B38" s="18">
        <f t="shared" si="0"/>
        <v>1967</v>
      </c>
      <c r="C38" s="48">
        <f t="shared" si="1"/>
        <v>1.0329092121638581</v>
      </c>
      <c r="D38" s="18">
        <v>191</v>
      </c>
      <c r="E38" s="48">
        <f t="shared" si="2"/>
        <v>0.5689095404044917</v>
      </c>
      <c r="F38" s="18">
        <v>77</v>
      </c>
      <c r="G38" s="48">
        <f t="shared" si="3"/>
        <v>0.45581009885751494</v>
      </c>
      <c r="H38" s="77">
        <v>1699</v>
      </c>
      <c r="I38" s="48">
        <f t="shared" si="4"/>
        <v>1.2138575521372894</v>
      </c>
    </row>
    <row r="39" spans="1:9" ht="15" customHeight="1">
      <c r="A39" s="17" t="s">
        <v>84</v>
      </c>
      <c r="B39" s="18">
        <f t="shared" si="0"/>
        <v>634</v>
      </c>
      <c r="C39" s="48">
        <f t="shared" si="1"/>
        <v>0.33292549085505135</v>
      </c>
      <c r="D39" s="18">
        <v>69</v>
      </c>
      <c r="E39" s="48">
        <f t="shared" si="2"/>
        <v>0.20552229470109912</v>
      </c>
      <c r="F39" s="18">
        <v>29</v>
      </c>
      <c r="G39" s="48">
        <f t="shared" si="3"/>
        <v>0.1716687385307524</v>
      </c>
      <c r="H39" s="77">
        <v>536</v>
      </c>
      <c r="I39" s="48">
        <f t="shared" si="4"/>
        <v>0.38294740903212904</v>
      </c>
    </row>
    <row r="40" spans="1:9" ht="15" customHeight="1">
      <c r="A40" s="49" t="s">
        <v>85</v>
      </c>
      <c r="B40" s="50">
        <f t="shared" si="0"/>
        <v>1318</v>
      </c>
      <c r="C40" s="51">
        <f t="shared" si="1"/>
        <v>0.6921069352475674</v>
      </c>
      <c r="D40" s="50">
        <v>294</v>
      </c>
      <c r="E40" s="51">
        <f t="shared" si="2"/>
        <v>0.8757036904655526</v>
      </c>
      <c r="F40" s="50">
        <v>91</v>
      </c>
      <c r="G40" s="51">
        <f t="shared" si="3"/>
        <v>0.538684662286154</v>
      </c>
      <c r="H40" s="78">
        <v>933</v>
      </c>
      <c r="I40" s="51">
        <f t="shared" si="4"/>
        <v>0.6665856951995828</v>
      </c>
    </row>
    <row r="41" spans="1:9" ht="15" customHeight="1">
      <c r="A41" s="17"/>
      <c r="B41" s="79"/>
      <c r="C41" s="17"/>
      <c r="D41" s="79"/>
      <c r="E41" s="17"/>
      <c r="F41" s="79"/>
      <c r="G41" s="80"/>
      <c r="H41" s="17"/>
      <c r="I41" s="176" t="s">
        <v>86</v>
      </c>
    </row>
    <row r="42" spans="1:9" s="13" customFormat="1" ht="15" customHeight="1">
      <c r="A42" s="81"/>
      <c r="B42" s="82"/>
      <c r="C42" s="82"/>
      <c r="D42" s="82"/>
      <c r="E42" s="83"/>
      <c r="F42" s="82"/>
      <c r="G42" s="83"/>
      <c r="H42" s="17"/>
      <c r="I42" s="17"/>
    </row>
    <row r="43" spans="1:9" ht="15" customHeight="1">
      <c r="A43" s="14"/>
      <c r="B43" s="35"/>
      <c r="C43" s="84"/>
      <c r="D43" s="35"/>
      <c r="E43" s="24"/>
      <c r="F43" s="35"/>
      <c r="G43" s="24"/>
      <c r="H43" s="17"/>
      <c r="I43" s="17"/>
    </row>
    <row r="44" spans="1:9" ht="15" customHeight="1">
      <c r="A44" s="14"/>
      <c r="B44" s="35"/>
      <c r="C44" s="84"/>
      <c r="D44" s="35"/>
      <c r="E44" s="24"/>
      <c r="F44" s="35"/>
      <c r="G44" s="24"/>
      <c r="H44" s="17"/>
      <c r="I44" s="17"/>
    </row>
    <row r="45" spans="1:9" ht="15" customHeight="1">
      <c r="A45" s="17"/>
      <c r="B45" s="17"/>
      <c r="C45" s="17"/>
      <c r="D45" s="17"/>
      <c r="E45" s="17"/>
      <c r="F45" s="17"/>
      <c r="G45" s="17"/>
      <c r="H45" s="79"/>
      <c r="I45" s="8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19" display="Inicio"/>
    <hyperlink ref="I41" location="'pag 22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2003.&amp;R&amp;9&amp;P+8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workbookViewId="0" topLeftCell="A1">
      <selection activeCell="I2" sqref="I2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6" customWidth="1"/>
  </cols>
  <sheetData>
    <row r="1" spans="1:9" s="2" customFormat="1" ht="39.75" customHeight="1">
      <c r="A1" s="196" t="s">
        <v>99</v>
      </c>
      <c r="B1" s="196"/>
      <c r="C1" s="196"/>
      <c r="D1" s="196"/>
      <c r="E1" s="196"/>
      <c r="F1" s="196"/>
      <c r="G1" s="196"/>
      <c r="H1" s="196"/>
      <c r="I1" s="196"/>
    </row>
    <row r="2" spans="1:9" s="29" customFormat="1" ht="18" customHeight="1">
      <c r="A2" s="9" t="s">
        <v>31</v>
      </c>
      <c r="B2" s="17"/>
      <c r="C2" s="17"/>
      <c r="D2" s="17"/>
      <c r="E2" s="17"/>
      <c r="F2" s="17"/>
      <c r="G2" s="17"/>
      <c r="H2" s="75"/>
      <c r="I2" s="178" t="s">
        <v>87</v>
      </c>
    </row>
    <row r="3" spans="1:9" s="5" customFormat="1" ht="36" customHeight="1">
      <c r="A3" s="175" t="s">
        <v>174</v>
      </c>
      <c r="B3" s="187" t="s">
        <v>1</v>
      </c>
      <c r="C3" s="187"/>
      <c r="D3" s="187" t="s">
        <v>47</v>
      </c>
      <c r="E3" s="187"/>
      <c r="F3" s="187" t="s">
        <v>4</v>
      </c>
      <c r="G3" s="187"/>
      <c r="H3" s="187" t="s">
        <v>48</v>
      </c>
      <c r="I3" s="187"/>
    </row>
    <row r="4" spans="1:9" s="10" customFormat="1" ht="19.5" customHeight="1">
      <c r="A4" s="57"/>
      <c r="B4" s="58" t="s">
        <v>100</v>
      </c>
      <c r="C4" s="59" t="s">
        <v>6</v>
      </c>
      <c r="D4" s="60" t="s">
        <v>100</v>
      </c>
      <c r="E4" s="59" t="s">
        <v>6</v>
      </c>
      <c r="F4" s="60" t="s">
        <v>100</v>
      </c>
      <c r="G4" s="59" t="s">
        <v>6</v>
      </c>
      <c r="H4" s="60" t="s">
        <v>100</v>
      </c>
      <c r="I4" s="59" t="s">
        <v>6</v>
      </c>
    </row>
    <row r="5" spans="1:9" ht="15" customHeight="1">
      <c r="A5" s="17" t="s">
        <v>88</v>
      </c>
      <c r="B5" s="87">
        <f aca="true" t="shared" si="0" ref="B5:B18">D5+F5+H5</f>
        <v>2825</v>
      </c>
      <c r="C5" s="88">
        <f>B5/'pag 21'!B$5*100</f>
        <v>1.483461374866751</v>
      </c>
      <c r="D5" s="87">
        <v>392</v>
      </c>
      <c r="E5" s="88">
        <f>D5/'pag 21'!D$5*100</f>
        <v>1.167604920620737</v>
      </c>
      <c r="F5" s="87">
        <v>163</v>
      </c>
      <c r="G5" s="88">
        <f>F5/'pag 21'!F$5*100</f>
        <v>0.9648967027762979</v>
      </c>
      <c r="H5" s="89">
        <v>2270</v>
      </c>
      <c r="I5" s="88">
        <f>H5/'pag 21'!H$5*100</f>
        <v>1.6218108554159196</v>
      </c>
    </row>
    <row r="6" spans="1:9" ht="15" customHeight="1">
      <c r="A6" s="14" t="s">
        <v>89</v>
      </c>
      <c r="B6" s="18">
        <f t="shared" si="0"/>
        <v>486</v>
      </c>
      <c r="C6" s="48">
        <f>B6/'pag 21'!B$5*100</f>
        <v>0.2552078683841561</v>
      </c>
      <c r="D6" s="18">
        <v>53</v>
      </c>
      <c r="E6" s="48">
        <f>D6/'pag 21'!D$5*100</f>
        <v>0.1578649510022935</v>
      </c>
      <c r="F6" s="18">
        <v>29</v>
      </c>
      <c r="G6" s="48">
        <f>F6/'pag 21'!F$5*100</f>
        <v>0.1716687385307524</v>
      </c>
      <c r="H6" s="77">
        <v>404</v>
      </c>
      <c r="I6" s="48">
        <f>H6/'pag 21'!H$5*100</f>
        <v>0.28863946501675397</v>
      </c>
    </row>
    <row r="7" spans="1:9" ht="15" customHeight="1">
      <c r="A7" s="14" t="s">
        <v>34</v>
      </c>
      <c r="B7" s="18">
        <f t="shared" si="0"/>
        <v>2020</v>
      </c>
      <c r="C7" s="48">
        <f>B7/'pag 21'!B$5*100</f>
        <v>1.0607405229135707</v>
      </c>
      <c r="D7" s="18">
        <v>264</v>
      </c>
      <c r="E7" s="48">
        <f>D7/'pag 21'!D$5*100</f>
        <v>0.7863461710302923</v>
      </c>
      <c r="F7" s="18">
        <v>67</v>
      </c>
      <c r="G7" s="48">
        <f>F7/'pag 21'!F$5*100</f>
        <v>0.39661398212277277</v>
      </c>
      <c r="H7" s="77">
        <v>1689</v>
      </c>
      <c r="I7" s="48">
        <f>H7/'pag 21'!H$5*100</f>
        <v>1.2067130109240036</v>
      </c>
    </row>
    <row r="8" spans="1:9" ht="15" customHeight="1">
      <c r="A8" s="14" t="s">
        <v>90</v>
      </c>
      <c r="B8" s="18">
        <f t="shared" si="0"/>
        <v>1121</v>
      </c>
      <c r="C8" s="48">
        <f>B8/'pag 21'!B$5*100</f>
        <v>0.5886584783099568</v>
      </c>
      <c r="D8" s="18">
        <v>131</v>
      </c>
      <c r="E8" s="48">
        <f>D8/'pag 21'!D$5*100</f>
        <v>0.39019450153397073</v>
      </c>
      <c r="F8" s="18">
        <v>62</v>
      </c>
      <c r="G8" s="48">
        <f>F8/'pag 21'!F$5*100</f>
        <v>0.36701592375540165</v>
      </c>
      <c r="H8" s="77">
        <v>928</v>
      </c>
      <c r="I8" s="48">
        <f>H8/'pag 21'!H$5*100</f>
        <v>0.6630134245929398</v>
      </c>
    </row>
    <row r="9" spans="1:9" ht="15" customHeight="1">
      <c r="A9" s="14" t="s">
        <v>91</v>
      </c>
      <c r="B9" s="18">
        <f t="shared" si="0"/>
        <v>3456</v>
      </c>
      <c r="C9" s="48">
        <f>B9/'pag 21'!B$5*100</f>
        <v>1.8148115085095544</v>
      </c>
      <c r="D9" s="18">
        <v>534</v>
      </c>
      <c r="E9" s="48">
        <f>D9/'pag 21'!D$5*100</f>
        <v>1.5905638459476366</v>
      </c>
      <c r="F9" s="18">
        <v>657</v>
      </c>
      <c r="G9" s="48">
        <f>F9/'pag 21'!F$5*100</f>
        <v>3.8891848694725626</v>
      </c>
      <c r="H9" s="77">
        <v>2265</v>
      </c>
      <c r="I9" s="48">
        <f>H9/'pag 21'!H$5*100</f>
        <v>1.6182385848092764</v>
      </c>
    </row>
    <row r="10" spans="1:9" ht="15" customHeight="1">
      <c r="A10" s="17" t="s">
        <v>92</v>
      </c>
      <c r="B10" s="18">
        <f t="shared" si="0"/>
        <v>18141</v>
      </c>
      <c r="C10" s="48">
        <f>B10/'pag 21'!B$5*100</f>
        <v>9.526185062462913</v>
      </c>
      <c r="D10" s="18">
        <v>495</v>
      </c>
      <c r="E10" s="48">
        <f>D10/'pag 21'!D$5*100</f>
        <v>1.474399070681798</v>
      </c>
      <c r="F10" s="18">
        <v>212</v>
      </c>
      <c r="G10" s="48">
        <f>F10/'pag 21'!F$5*100</f>
        <v>1.2549576747765345</v>
      </c>
      <c r="H10" s="77">
        <v>17434</v>
      </c>
      <c r="I10" s="48">
        <f>H10/'pag 21'!H$5*100</f>
        <v>12.455793151242792</v>
      </c>
    </row>
    <row r="11" spans="1:9" ht="22.5" customHeight="1">
      <c r="A11" s="17" t="s">
        <v>93</v>
      </c>
      <c r="B11" s="18">
        <f t="shared" si="0"/>
        <v>3582</v>
      </c>
      <c r="C11" s="48">
        <f>B11/'pag 21'!B$5*100</f>
        <v>1.8809765114239656</v>
      </c>
      <c r="D11" s="18">
        <v>602</v>
      </c>
      <c r="E11" s="48">
        <f>D11/'pag 21'!D$5*100</f>
        <v>1.7931075566675603</v>
      </c>
      <c r="F11" s="18">
        <v>847</v>
      </c>
      <c r="G11" s="48">
        <f>F11/'pag 21'!F$5*100</f>
        <v>5.013911087432665</v>
      </c>
      <c r="H11" s="77">
        <v>2133</v>
      </c>
      <c r="I11" s="48">
        <f>H11/'pag 21'!H$5*100</f>
        <v>1.5239306407939013</v>
      </c>
    </row>
    <row r="12" spans="1:9" ht="15" customHeight="1">
      <c r="A12" s="17" t="s">
        <v>94</v>
      </c>
      <c r="B12" s="18">
        <f t="shared" si="0"/>
        <v>2058</v>
      </c>
      <c r="C12" s="48">
        <f>B12/'pag 21'!B$5*100</f>
        <v>1.0806950476020438</v>
      </c>
      <c r="D12" s="18">
        <v>259</v>
      </c>
      <c r="E12" s="48">
        <f>D12/'pag 21'!D$5*100</f>
        <v>0.7714532511244154</v>
      </c>
      <c r="F12" s="18">
        <v>109</v>
      </c>
      <c r="G12" s="48">
        <f>F12/'pag 21'!F$5*100</f>
        <v>0.64523767240869</v>
      </c>
      <c r="H12" s="77">
        <v>1690</v>
      </c>
      <c r="I12" s="48">
        <f>H12/'pag 21'!H$5*100</f>
        <v>1.207427465045332</v>
      </c>
    </row>
    <row r="13" spans="1:9" ht="15" customHeight="1">
      <c r="A13" s="17" t="s">
        <v>95</v>
      </c>
      <c r="B13" s="18">
        <f t="shared" si="0"/>
        <v>6261</v>
      </c>
      <c r="C13" s="48">
        <f>B13/'pag 21'!B$5*100</f>
        <v>3.28777050196132</v>
      </c>
      <c r="D13" s="18">
        <v>613</v>
      </c>
      <c r="E13" s="48">
        <f>D13/'pag 21'!D$5*100</f>
        <v>1.825871980460489</v>
      </c>
      <c r="F13" s="18">
        <v>2376</v>
      </c>
      <c r="G13" s="48">
        <f>F13/'pag 21'!F$5*100</f>
        <v>14.064997336174748</v>
      </c>
      <c r="H13" s="77">
        <v>3272</v>
      </c>
      <c r="I13" s="48">
        <f>H13/'pag 21'!H$5*100</f>
        <v>2.337693884987176</v>
      </c>
    </row>
    <row r="14" spans="1:9" ht="15" customHeight="1">
      <c r="A14" s="17" t="s">
        <v>96</v>
      </c>
      <c r="B14" s="18">
        <f t="shared" si="0"/>
        <v>2984</v>
      </c>
      <c r="C14" s="48">
        <f>B14/'pag 21'!B$5*100</f>
        <v>1.5669553071158884</v>
      </c>
      <c r="D14" s="18">
        <v>259</v>
      </c>
      <c r="E14" s="48">
        <f>D14/'pag 21'!D$5*100</f>
        <v>0.7714532511244154</v>
      </c>
      <c r="F14" s="18">
        <v>73</v>
      </c>
      <c r="G14" s="48">
        <f>F14/'pag 21'!F$5*100</f>
        <v>0.4321316521636181</v>
      </c>
      <c r="H14" s="77">
        <v>2652</v>
      </c>
      <c r="I14" s="48">
        <f>H14/'pag 21'!H$5*100</f>
        <v>1.8947323297634444</v>
      </c>
    </row>
    <row r="15" spans="1:9" ht="15" customHeight="1">
      <c r="A15" s="17" t="s">
        <v>97</v>
      </c>
      <c r="B15" s="18">
        <f t="shared" si="0"/>
        <v>3876</v>
      </c>
      <c r="C15" s="48">
        <f>B15/'pag 21'!B$5*100</f>
        <v>2.0353615182242573</v>
      </c>
      <c r="D15" s="18">
        <v>444</v>
      </c>
      <c r="E15" s="48">
        <f>D15/'pag 21'!D$5*100</f>
        <v>1.322491287641855</v>
      </c>
      <c r="F15" s="18">
        <v>138</v>
      </c>
      <c r="G15" s="48">
        <f>F15/'pag 21'!F$5*100</f>
        <v>0.8169064109394424</v>
      </c>
      <c r="H15" s="77">
        <v>3294</v>
      </c>
      <c r="I15" s="48">
        <f>H15/'pag 21'!H$5*100</f>
        <v>2.3534118756564046</v>
      </c>
    </row>
    <row r="16" spans="1:9" ht="15" customHeight="1">
      <c r="A16" s="17" t="s">
        <v>98</v>
      </c>
      <c r="B16" s="18">
        <f t="shared" si="0"/>
        <v>1982</v>
      </c>
      <c r="C16" s="48">
        <f>B16/'pag 21'!B$5*100</f>
        <v>1.0407859982250975</v>
      </c>
      <c r="D16" s="18">
        <v>237</v>
      </c>
      <c r="E16" s="48">
        <f>D16/'pag 21'!D$5*100</f>
        <v>0.7059244035385578</v>
      </c>
      <c r="F16" s="18">
        <v>84</v>
      </c>
      <c r="G16" s="48">
        <f>F16/'pag 21'!F$5*100</f>
        <v>0.49724738057183454</v>
      </c>
      <c r="H16" s="77">
        <v>1661</v>
      </c>
      <c r="I16" s="48">
        <f>H16/'pag 21'!H$5*100</f>
        <v>1.1867082955268027</v>
      </c>
    </row>
    <row r="17" spans="1:9" ht="22.5" customHeight="1">
      <c r="A17" s="17" t="s">
        <v>43</v>
      </c>
      <c r="B17" s="18">
        <f t="shared" si="0"/>
        <v>651</v>
      </c>
      <c r="C17" s="48">
        <f>B17/'pag 21'!B$5*100</f>
        <v>0.34185251505778935</v>
      </c>
      <c r="D17" s="18">
        <v>62</v>
      </c>
      <c r="E17" s="48">
        <f>D17/'pag 21'!D$5*100</f>
        <v>0.18467220683287164</v>
      </c>
      <c r="F17" s="18">
        <v>10</v>
      </c>
      <c r="G17" s="48">
        <f>F17/'pag 21'!F$5*100</f>
        <v>0.059196116734742205</v>
      </c>
      <c r="H17" s="77">
        <v>579</v>
      </c>
      <c r="I17" s="48">
        <f>H17/'pag 21'!H$5*100</f>
        <v>0.41366893624925877</v>
      </c>
    </row>
    <row r="18" spans="1:9" ht="15" customHeight="1">
      <c r="A18" s="20" t="s">
        <v>44</v>
      </c>
      <c r="B18" s="21">
        <f t="shared" si="0"/>
        <v>920</v>
      </c>
      <c r="C18" s="22">
        <f>B18/'pag 21'!B$5*100</f>
        <v>0.483109545089349</v>
      </c>
      <c r="D18" s="21">
        <v>73</v>
      </c>
      <c r="E18" s="22">
        <f>D18/'pag 21'!D$5*100</f>
        <v>0.21743663062580051</v>
      </c>
      <c r="F18" s="21">
        <v>33</v>
      </c>
      <c r="G18" s="22">
        <f>F18/'pag 21'!F$5*100</f>
        <v>0.19534718522464925</v>
      </c>
      <c r="H18" s="90">
        <v>814</v>
      </c>
      <c r="I18" s="22">
        <f>H18/'pag 21'!H$5*100</f>
        <v>0.5815656547614795</v>
      </c>
    </row>
    <row r="19" spans="1:9" s="19" customFormat="1" ht="15" customHeight="1">
      <c r="A19" s="17"/>
      <c r="B19" s="35"/>
      <c r="C19" s="24"/>
      <c r="D19" s="35"/>
      <c r="E19" s="24"/>
      <c r="F19" s="35"/>
      <c r="G19" s="24"/>
      <c r="H19" s="23"/>
      <c r="I19" s="24"/>
    </row>
    <row r="20" spans="2:9" ht="15" customHeight="1">
      <c r="B20" s="35"/>
      <c r="C20" s="24"/>
      <c r="D20" s="35"/>
      <c r="E20" s="24"/>
      <c r="F20" s="35"/>
      <c r="G20" s="24"/>
      <c r="H20"/>
      <c r="I20" s="24"/>
    </row>
    <row r="21" spans="2:9" ht="15" customHeight="1">
      <c r="B21" s="35"/>
      <c r="C21" s="24"/>
      <c r="D21" s="35"/>
      <c r="E21" s="24"/>
      <c r="F21" s="35"/>
      <c r="G21" s="24"/>
      <c r="H21"/>
      <c r="I21" s="24"/>
    </row>
    <row r="22" spans="2:9" ht="15" customHeight="1">
      <c r="B22" s="35"/>
      <c r="C22" s="24"/>
      <c r="D22" s="35"/>
      <c r="E22" s="24"/>
      <c r="F22" s="35"/>
      <c r="G22" s="24"/>
      <c r="H22"/>
      <c r="I22" s="24"/>
    </row>
    <row r="23" spans="1:9" ht="15" customHeight="1">
      <c r="A23" s="17"/>
      <c r="B23" s="35"/>
      <c r="C23" s="24"/>
      <c r="D23" s="35"/>
      <c r="E23" s="24"/>
      <c r="F23" s="35"/>
      <c r="G23" s="24"/>
      <c r="H23"/>
      <c r="I23" s="24"/>
    </row>
    <row r="24" spans="1:9" ht="15" customHeight="1">
      <c r="A24" s="17"/>
      <c r="B24" s="35"/>
      <c r="C24" s="24"/>
      <c r="D24" s="35"/>
      <c r="E24" s="24"/>
      <c r="F24" s="35"/>
      <c r="G24" s="24"/>
      <c r="H24"/>
      <c r="I24" s="24"/>
    </row>
    <row r="25" spans="2:9" ht="15" customHeight="1">
      <c r="B25" s="35"/>
      <c r="C25" s="24"/>
      <c r="D25" s="35"/>
      <c r="E25" s="24"/>
      <c r="F25" s="35"/>
      <c r="G25" s="24"/>
      <c r="H25"/>
      <c r="I25" s="24"/>
    </row>
    <row r="26" spans="2:9" ht="15" customHeight="1">
      <c r="B26" s="35"/>
      <c r="C26" s="24"/>
      <c r="D26" s="35"/>
      <c r="E26" s="24"/>
      <c r="F26" s="35"/>
      <c r="G26" s="24"/>
      <c r="H26"/>
      <c r="I26" s="24"/>
    </row>
    <row r="27" spans="2:10" ht="15" customHeight="1">
      <c r="B27" s="35"/>
      <c r="C27" s="24"/>
      <c r="D27" s="35"/>
      <c r="E27" s="24"/>
      <c r="F27" s="35"/>
      <c r="G27" s="24"/>
      <c r="H27"/>
      <c r="I27" s="24"/>
      <c r="J27" s="23"/>
    </row>
    <row r="28" spans="2:10" ht="15" customHeight="1">
      <c r="B28" s="35"/>
      <c r="C28" s="24"/>
      <c r="D28" s="35"/>
      <c r="E28" s="24"/>
      <c r="F28" s="35"/>
      <c r="G28" s="24"/>
      <c r="H28"/>
      <c r="I28" s="24"/>
      <c r="J28" s="23"/>
    </row>
    <row r="29" spans="2:10" ht="15" customHeight="1">
      <c r="B29" s="35"/>
      <c r="C29" s="24"/>
      <c r="D29" s="35"/>
      <c r="E29" s="24"/>
      <c r="F29" s="35"/>
      <c r="G29" s="24"/>
      <c r="H29"/>
      <c r="I29" s="24"/>
      <c r="J29" s="23"/>
    </row>
    <row r="30" spans="2:10" ht="15" customHeight="1">
      <c r="B30" s="35"/>
      <c r="C30" s="24"/>
      <c r="D30" s="35"/>
      <c r="E30" s="24"/>
      <c r="F30" s="35"/>
      <c r="G30" s="24"/>
      <c r="H30"/>
      <c r="I30" s="24"/>
      <c r="J30" s="23"/>
    </row>
    <row r="31" spans="2:10" ht="15" customHeight="1">
      <c r="B31" s="35"/>
      <c r="C31" s="24"/>
      <c r="D31" s="35"/>
      <c r="E31" s="24"/>
      <c r="F31" s="35"/>
      <c r="G31" s="24"/>
      <c r="H31"/>
      <c r="I31" s="24"/>
      <c r="J31" s="23"/>
    </row>
    <row r="32" spans="2:10" ht="15" customHeight="1">
      <c r="B32" s="35"/>
      <c r="C32" s="24"/>
      <c r="D32" s="35"/>
      <c r="E32" s="24"/>
      <c r="F32" s="35"/>
      <c r="G32" s="24"/>
      <c r="H32"/>
      <c r="I32" s="24"/>
      <c r="J32" s="23"/>
    </row>
    <row r="33" spans="2:10" ht="15" customHeight="1">
      <c r="B33" s="35"/>
      <c r="C33" s="24"/>
      <c r="D33" s="35"/>
      <c r="E33" s="24"/>
      <c r="F33" s="35"/>
      <c r="G33" s="24"/>
      <c r="H33"/>
      <c r="I33" s="24"/>
      <c r="J33" s="23"/>
    </row>
    <row r="34" spans="2:10" ht="15" customHeight="1">
      <c r="B34" s="35"/>
      <c r="C34" s="24"/>
      <c r="D34" s="35"/>
      <c r="E34" s="24"/>
      <c r="F34" s="35"/>
      <c r="G34" s="24"/>
      <c r="H34"/>
      <c r="I34" s="24"/>
      <c r="J34" s="23"/>
    </row>
    <row r="35" spans="2:10" ht="15" customHeight="1">
      <c r="B35" s="35"/>
      <c r="C35" s="24"/>
      <c r="D35" s="35"/>
      <c r="E35" s="24"/>
      <c r="F35" s="35"/>
      <c r="G35" s="24"/>
      <c r="H35"/>
      <c r="I35" s="24"/>
      <c r="J35" s="23"/>
    </row>
    <row r="36" spans="2:10" ht="15" customHeight="1">
      <c r="B36" s="35"/>
      <c r="C36" s="24"/>
      <c r="D36" s="35"/>
      <c r="E36" s="24"/>
      <c r="F36" s="35"/>
      <c r="G36" s="24"/>
      <c r="H36"/>
      <c r="I36" s="24"/>
      <c r="J36" s="23"/>
    </row>
    <row r="37" spans="2:10" ht="15" customHeight="1">
      <c r="B37" s="35"/>
      <c r="C37" s="24"/>
      <c r="D37" s="35"/>
      <c r="E37" s="24"/>
      <c r="F37" s="35"/>
      <c r="G37" s="24"/>
      <c r="H37"/>
      <c r="I37" s="24"/>
      <c r="J37" s="23"/>
    </row>
    <row r="38" spans="1:10" ht="15" customHeight="1">
      <c r="A38" s="17"/>
      <c r="B38" s="35"/>
      <c r="C38" s="24"/>
      <c r="D38" s="35"/>
      <c r="E38" s="24"/>
      <c r="F38" s="35"/>
      <c r="G38" s="24"/>
      <c r="H38" s="17"/>
      <c r="I38" s="24"/>
      <c r="J38" s="23"/>
    </row>
    <row r="39" spans="1:10" ht="15" customHeight="1">
      <c r="A39" s="17"/>
      <c r="B39" s="35"/>
      <c r="C39" s="24"/>
      <c r="D39" s="35"/>
      <c r="E39" s="24"/>
      <c r="F39" s="35"/>
      <c r="G39" s="24"/>
      <c r="H39" s="17"/>
      <c r="I39" s="24"/>
      <c r="J39" s="23"/>
    </row>
    <row r="40" spans="1:10" ht="15" customHeight="1">
      <c r="A40" s="17"/>
      <c r="B40" s="35"/>
      <c r="C40" s="24"/>
      <c r="D40" s="35"/>
      <c r="E40" s="24"/>
      <c r="F40" s="35"/>
      <c r="G40" s="24"/>
      <c r="H40" s="17"/>
      <c r="I40" s="24"/>
      <c r="J40" s="23"/>
    </row>
    <row r="41" spans="1:10" ht="15" customHeight="1">
      <c r="A41" s="17"/>
      <c r="B41" s="17"/>
      <c r="C41" s="17"/>
      <c r="D41" s="17"/>
      <c r="E41" s="17"/>
      <c r="F41" s="17"/>
      <c r="G41" s="80"/>
      <c r="H41" s="17"/>
      <c r="I41" s="17"/>
      <c r="J41" s="23"/>
    </row>
    <row r="42" spans="1:10" ht="15" customHeight="1">
      <c r="A42" s="17"/>
      <c r="B42" s="82"/>
      <c r="C42" s="82"/>
      <c r="D42" s="82"/>
      <c r="E42" s="83"/>
      <c r="F42" s="82"/>
      <c r="G42" s="83"/>
      <c r="H42" s="17"/>
      <c r="I42" s="17"/>
      <c r="J42" s="23"/>
    </row>
    <row r="43" spans="2:10" ht="15" customHeight="1">
      <c r="B43" s="35"/>
      <c r="C43" s="84"/>
      <c r="D43" s="35"/>
      <c r="E43" s="24"/>
      <c r="F43" s="35"/>
      <c r="G43" s="24"/>
      <c r="H43" s="17"/>
      <c r="I43" s="17"/>
      <c r="J43" s="23"/>
    </row>
    <row r="44" spans="2:10" ht="15" customHeight="1">
      <c r="B44" s="35"/>
      <c r="C44" s="84"/>
      <c r="D44" s="35"/>
      <c r="E44" s="24"/>
      <c r="F44" s="35"/>
      <c r="G44" s="24"/>
      <c r="H44" s="17"/>
      <c r="I44" s="17"/>
      <c r="J44" s="23"/>
    </row>
    <row r="45" spans="2:9" ht="15" customHeight="1">
      <c r="B45" s="17"/>
      <c r="C45" s="17"/>
      <c r="D45" s="17"/>
      <c r="E45" s="17"/>
      <c r="F45" s="17"/>
      <c r="G45" s="17"/>
      <c r="H45" s="79"/>
      <c r="I45" s="8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19" display="Inicio"/>
    <hyperlink ref="I2" location="'pag 21'!A3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2003.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6" customWidth="1"/>
  </cols>
  <sheetData>
    <row r="1" spans="1:9" s="2" customFormat="1" ht="39.75" customHeight="1">
      <c r="A1" s="196" t="s">
        <v>99</v>
      </c>
      <c r="B1" s="196"/>
      <c r="C1" s="196"/>
      <c r="D1" s="196"/>
      <c r="E1" s="196"/>
      <c r="F1" s="196"/>
      <c r="G1" s="196"/>
      <c r="H1" s="196"/>
      <c r="I1" s="196"/>
    </row>
    <row r="2" spans="1:9" s="29" customFormat="1" ht="18" customHeight="1">
      <c r="A2" s="9" t="s">
        <v>45</v>
      </c>
      <c r="B2" s="17"/>
      <c r="C2" s="17"/>
      <c r="D2" s="17"/>
      <c r="E2" s="17"/>
      <c r="F2" s="17"/>
      <c r="G2" s="17"/>
      <c r="H2" s="75"/>
      <c r="I2" s="76"/>
    </row>
    <row r="3" spans="1:9" s="5" customFormat="1" ht="36" customHeight="1">
      <c r="A3" s="175" t="s">
        <v>174</v>
      </c>
      <c r="B3" s="187" t="s">
        <v>1</v>
      </c>
      <c r="C3" s="187"/>
      <c r="D3" s="187" t="s">
        <v>47</v>
      </c>
      <c r="E3" s="187"/>
      <c r="F3" s="187" t="s">
        <v>4</v>
      </c>
      <c r="G3" s="187"/>
      <c r="H3" s="187" t="s">
        <v>48</v>
      </c>
      <c r="I3" s="187"/>
    </row>
    <row r="4" spans="1:9" s="10" customFormat="1" ht="19.5" customHeight="1">
      <c r="A4" s="6"/>
      <c r="B4" s="7" t="s">
        <v>100</v>
      </c>
      <c r="C4" s="8" t="s">
        <v>6</v>
      </c>
      <c r="D4" s="7" t="s">
        <v>100</v>
      </c>
      <c r="E4" s="8" t="s">
        <v>6</v>
      </c>
      <c r="F4" s="7" t="s">
        <v>100</v>
      </c>
      <c r="G4" s="8" t="s">
        <v>6</v>
      </c>
      <c r="H4" s="7" t="s">
        <v>100</v>
      </c>
      <c r="I4" s="8" t="s">
        <v>6</v>
      </c>
    </row>
    <row r="5" spans="1:9" s="13" customFormat="1" ht="15" customHeight="1">
      <c r="A5" s="11" t="s">
        <v>7</v>
      </c>
      <c r="B5" s="12">
        <f aca="true" t="shared" si="0" ref="B5:B40">D5+F5+H5</f>
        <v>190433</v>
      </c>
      <c r="C5" s="12">
        <f aca="true" t="shared" si="1" ref="C5:C40">B5/$B5*100</f>
        <v>100</v>
      </c>
      <c r="D5" s="12">
        <f>SUM(D6:D40)+SUM('pag 22'!D5:D18)</f>
        <v>33573</v>
      </c>
      <c r="E5" s="65">
        <f aca="true" t="shared" si="2" ref="E5:E40">D5/$B5*100</f>
        <v>17.629822562265993</v>
      </c>
      <c r="F5" s="12">
        <f>SUM(F6:F40)+SUM('pag 22'!F5:F18)</f>
        <v>16893</v>
      </c>
      <c r="G5" s="65">
        <f aca="true" t="shared" si="3" ref="G5:G40">F5/$B5*100</f>
        <v>8.870836462167798</v>
      </c>
      <c r="H5" s="12">
        <f>SUM(H6:H40)+SUM('pag 22'!H5:H18)</f>
        <v>139967</v>
      </c>
      <c r="I5" s="65">
        <f aca="true" t="shared" si="4" ref="I5:I40">H5/$B5*100</f>
        <v>73.49934097556621</v>
      </c>
    </row>
    <row r="6" spans="1:9" ht="15" customHeight="1">
      <c r="A6" s="14" t="s">
        <v>51</v>
      </c>
      <c r="B6" s="18">
        <f t="shared" si="0"/>
        <v>1041</v>
      </c>
      <c r="C6" s="66">
        <f t="shared" si="1"/>
        <v>100</v>
      </c>
      <c r="D6" s="18">
        <v>110</v>
      </c>
      <c r="E6" s="48">
        <f t="shared" si="2"/>
        <v>10.566762728146013</v>
      </c>
      <c r="F6" s="18">
        <v>25</v>
      </c>
      <c r="G6" s="48">
        <f t="shared" si="3"/>
        <v>2.4015369836695486</v>
      </c>
      <c r="H6" s="77">
        <v>906</v>
      </c>
      <c r="I6" s="48">
        <f t="shared" si="4"/>
        <v>87.03170028818444</v>
      </c>
    </row>
    <row r="7" spans="1:9" ht="15" customHeight="1">
      <c r="A7" s="14" t="s">
        <v>52</v>
      </c>
      <c r="B7" s="18">
        <f t="shared" si="0"/>
        <v>1795</v>
      </c>
      <c r="C7" s="66">
        <f t="shared" si="1"/>
        <v>100</v>
      </c>
      <c r="D7" s="18">
        <v>360</v>
      </c>
      <c r="E7" s="48">
        <f t="shared" si="2"/>
        <v>20.055710306406684</v>
      </c>
      <c r="F7" s="18">
        <v>221</v>
      </c>
      <c r="G7" s="48">
        <f t="shared" si="3"/>
        <v>12.311977715877436</v>
      </c>
      <c r="H7" s="77">
        <v>1214</v>
      </c>
      <c r="I7" s="48">
        <f t="shared" si="4"/>
        <v>67.63231197771587</v>
      </c>
    </row>
    <row r="8" spans="1:9" ht="15" customHeight="1">
      <c r="A8" s="14" t="s">
        <v>53</v>
      </c>
      <c r="B8" s="18">
        <f t="shared" si="0"/>
        <v>1396</v>
      </c>
      <c r="C8" s="66">
        <f t="shared" si="1"/>
        <v>100</v>
      </c>
      <c r="D8" s="18">
        <v>215</v>
      </c>
      <c r="E8" s="48">
        <f t="shared" si="2"/>
        <v>15.401146131805158</v>
      </c>
      <c r="F8" s="18">
        <v>153</v>
      </c>
      <c r="G8" s="48">
        <f t="shared" si="3"/>
        <v>10.959885386819485</v>
      </c>
      <c r="H8" s="77">
        <v>1028</v>
      </c>
      <c r="I8" s="48">
        <f t="shared" si="4"/>
        <v>73.63896848137536</v>
      </c>
    </row>
    <row r="9" spans="1:9" ht="15" customHeight="1">
      <c r="A9" s="14" t="s">
        <v>54</v>
      </c>
      <c r="B9" s="18">
        <f t="shared" si="0"/>
        <v>1658</v>
      </c>
      <c r="C9" s="66">
        <f t="shared" si="1"/>
        <v>100</v>
      </c>
      <c r="D9" s="18">
        <v>411</v>
      </c>
      <c r="E9" s="48">
        <f t="shared" si="2"/>
        <v>24.788902291917974</v>
      </c>
      <c r="F9" s="18">
        <v>323</v>
      </c>
      <c r="G9" s="48">
        <f t="shared" si="3"/>
        <v>19.48130277442702</v>
      </c>
      <c r="H9" s="77">
        <v>924</v>
      </c>
      <c r="I9" s="48">
        <f t="shared" si="4"/>
        <v>55.72979493365501</v>
      </c>
    </row>
    <row r="10" spans="1:9" ht="15" customHeight="1">
      <c r="A10" s="14" t="s">
        <v>55</v>
      </c>
      <c r="B10" s="18">
        <f t="shared" si="0"/>
        <v>1154</v>
      </c>
      <c r="C10" s="66">
        <f t="shared" si="1"/>
        <v>100</v>
      </c>
      <c r="D10" s="18">
        <v>217</v>
      </c>
      <c r="E10" s="48">
        <f t="shared" si="2"/>
        <v>18.80415944540728</v>
      </c>
      <c r="F10" s="18">
        <v>60</v>
      </c>
      <c r="G10" s="48">
        <f t="shared" si="3"/>
        <v>5.1993067590987865</v>
      </c>
      <c r="H10" s="77">
        <v>877</v>
      </c>
      <c r="I10" s="48">
        <f t="shared" si="4"/>
        <v>75.99653379549393</v>
      </c>
    </row>
    <row r="11" spans="1:9" ht="22.5" customHeight="1">
      <c r="A11" s="17" t="s">
        <v>56</v>
      </c>
      <c r="B11" s="18">
        <f t="shared" si="0"/>
        <v>5523</v>
      </c>
      <c r="C11" s="66">
        <f t="shared" si="1"/>
        <v>100</v>
      </c>
      <c r="D11" s="18">
        <v>1074</v>
      </c>
      <c r="E11" s="48">
        <f t="shared" si="2"/>
        <v>19.44595328625747</v>
      </c>
      <c r="F11" s="18">
        <v>317</v>
      </c>
      <c r="G11" s="48">
        <f t="shared" si="3"/>
        <v>5.739634256744522</v>
      </c>
      <c r="H11" s="77">
        <v>4132</v>
      </c>
      <c r="I11" s="48">
        <f t="shared" si="4"/>
        <v>74.814412456998</v>
      </c>
    </row>
    <row r="12" spans="1:9" ht="15" customHeight="1">
      <c r="A12" s="17" t="s">
        <v>57</v>
      </c>
      <c r="B12" s="18">
        <f t="shared" si="0"/>
        <v>873</v>
      </c>
      <c r="C12" s="66">
        <f t="shared" si="1"/>
        <v>100</v>
      </c>
      <c r="D12" s="18">
        <v>140</v>
      </c>
      <c r="E12" s="48">
        <f t="shared" si="2"/>
        <v>16.036655211912944</v>
      </c>
      <c r="F12" s="18">
        <v>55</v>
      </c>
      <c r="G12" s="48">
        <f t="shared" si="3"/>
        <v>6.300114547537228</v>
      </c>
      <c r="H12" s="77">
        <v>678</v>
      </c>
      <c r="I12" s="48">
        <f t="shared" si="4"/>
        <v>77.66323024054984</v>
      </c>
    </row>
    <row r="13" spans="1:9" ht="15" customHeight="1">
      <c r="A13" s="17" t="s">
        <v>58</v>
      </c>
      <c r="B13" s="18">
        <f t="shared" si="0"/>
        <v>19396</v>
      </c>
      <c r="C13" s="66">
        <f t="shared" si="1"/>
        <v>100</v>
      </c>
      <c r="D13" s="18">
        <v>5789</v>
      </c>
      <c r="E13" s="48">
        <f t="shared" si="2"/>
        <v>29.846360074242114</v>
      </c>
      <c r="F13" s="18">
        <v>2922</v>
      </c>
      <c r="G13" s="48">
        <f t="shared" si="3"/>
        <v>15.064961847803671</v>
      </c>
      <c r="H13" s="77">
        <v>10685</v>
      </c>
      <c r="I13" s="48">
        <f t="shared" si="4"/>
        <v>55.08867807795422</v>
      </c>
    </row>
    <row r="14" spans="1:9" ht="15" customHeight="1">
      <c r="A14" s="17" t="s">
        <v>59</v>
      </c>
      <c r="B14" s="18">
        <f t="shared" si="0"/>
        <v>4412</v>
      </c>
      <c r="C14" s="66">
        <f t="shared" si="1"/>
        <v>100</v>
      </c>
      <c r="D14" s="18">
        <v>388</v>
      </c>
      <c r="E14" s="48">
        <f t="shared" si="2"/>
        <v>8.794197642792383</v>
      </c>
      <c r="F14" s="18">
        <v>141</v>
      </c>
      <c r="G14" s="48">
        <f t="shared" si="3"/>
        <v>3.1958295557570264</v>
      </c>
      <c r="H14" s="77">
        <v>3883</v>
      </c>
      <c r="I14" s="48">
        <f t="shared" si="4"/>
        <v>88.00997280145059</v>
      </c>
    </row>
    <row r="15" spans="1:9" ht="15" customHeight="1">
      <c r="A15" s="17" t="s">
        <v>60</v>
      </c>
      <c r="B15" s="18">
        <f t="shared" si="0"/>
        <v>2921</v>
      </c>
      <c r="C15" s="66">
        <f t="shared" si="1"/>
        <v>100</v>
      </c>
      <c r="D15" s="18">
        <v>501</v>
      </c>
      <c r="E15" s="48">
        <f t="shared" si="2"/>
        <v>17.1516603902773</v>
      </c>
      <c r="F15" s="18">
        <v>163</v>
      </c>
      <c r="G15" s="48">
        <f t="shared" si="3"/>
        <v>5.5802807257788425</v>
      </c>
      <c r="H15" s="77">
        <v>2257</v>
      </c>
      <c r="I15" s="48">
        <f t="shared" si="4"/>
        <v>77.26805888394385</v>
      </c>
    </row>
    <row r="16" spans="1:9" ht="15" customHeight="1">
      <c r="A16" s="17" t="s">
        <v>61</v>
      </c>
      <c r="B16" s="18">
        <f t="shared" si="0"/>
        <v>2551</v>
      </c>
      <c r="C16" s="66">
        <f t="shared" si="1"/>
        <v>100</v>
      </c>
      <c r="D16" s="18">
        <v>408</v>
      </c>
      <c r="E16" s="48">
        <f t="shared" si="2"/>
        <v>15.9937279498236</v>
      </c>
      <c r="F16" s="18">
        <v>152</v>
      </c>
      <c r="G16" s="48">
        <f t="shared" si="3"/>
        <v>5.958447667581341</v>
      </c>
      <c r="H16" s="77">
        <v>1991</v>
      </c>
      <c r="I16" s="48">
        <f t="shared" si="4"/>
        <v>78.04782438259507</v>
      </c>
    </row>
    <row r="17" spans="1:9" ht="22.5" customHeight="1">
      <c r="A17" s="17" t="s">
        <v>62</v>
      </c>
      <c r="B17" s="18">
        <f t="shared" si="0"/>
        <v>2659</v>
      </c>
      <c r="C17" s="66">
        <f t="shared" si="1"/>
        <v>100</v>
      </c>
      <c r="D17" s="18">
        <v>248</v>
      </c>
      <c r="E17" s="48">
        <f t="shared" si="2"/>
        <v>9.32681459195186</v>
      </c>
      <c r="F17" s="18">
        <v>1437</v>
      </c>
      <c r="G17" s="48">
        <f t="shared" si="3"/>
        <v>54.04287326062429</v>
      </c>
      <c r="H17" s="77">
        <v>974</v>
      </c>
      <c r="I17" s="48">
        <f t="shared" si="4"/>
        <v>36.630312147423844</v>
      </c>
    </row>
    <row r="18" spans="1:9" ht="15" customHeight="1">
      <c r="A18" s="17" t="s">
        <v>63</v>
      </c>
      <c r="B18" s="18">
        <f t="shared" si="0"/>
        <v>3702</v>
      </c>
      <c r="C18" s="66">
        <f t="shared" si="1"/>
        <v>100</v>
      </c>
      <c r="D18" s="18">
        <v>540</v>
      </c>
      <c r="E18" s="48">
        <f t="shared" si="2"/>
        <v>14.58670988654781</v>
      </c>
      <c r="F18" s="18">
        <v>480</v>
      </c>
      <c r="G18" s="48">
        <f t="shared" si="3"/>
        <v>12.965964343598054</v>
      </c>
      <c r="H18" s="77">
        <v>2682</v>
      </c>
      <c r="I18" s="48">
        <f t="shared" si="4"/>
        <v>72.44732576985413</v>
      </c>
    </row>
    <row r="19" spans="1:9" ht="15" customHeight="1">
      <c r="A19" s="17" t="s">
        <v>64</v>
      </c>
      <c r="B19" s="18">
        <f t="shared" si="0"/>
        <v>6677</v>
      </c>
      <c r="C19" s="66">
        <f t="shared" si="1"/>
        <v>100</v>
      </c>
      <c r="D19" s="18">
        <v>985</v>
      </c>
      <c r="E19" s="48">
        <f t="shared" si="2"/>
        <v>14.752134192002398</v>
      </c>
      <c r="F19" s="18">
        <v>538</v>
      </c>
      <c r="G19" s="48">
        <f t="shared" si="3"/>
        <v>8.057510858169836</v>
      </c>
      <c r="H19" s="77">
        <v>5154</v>
      </c>
      <c r="I19" s="48">
        <f t="shared" si="4"/>
        <v>77.19035494982776</v>
      </c>
    </row>
    <row r="20" spans="1:9" ht="15" customHeight="1">
      <c r="A20" s="17" t="s">
        <v>65</v>
      </c>
      <c r="B20" s="18">
        <f t="shared" si="0"/>
        <v>1577</v>
      </c>
      <c r="C20" s="66">
        <f t="shared" si="1"/>
        <v>100</v>
      </c>
      <c r="D20" s="18">
        <v>245</v>
      </c>
      <c r="E20" s="48">
        <f t="shared" si="2"/>
        <v>15.53582752060875</v>
      </c>
      <c r="F20" s="18">
        <v>135</v>
      </c>
      <c r="G20" s="48">
        <f t="shared" si="3"/>
        <v>8.560558021559924</v>
      </c>
      <c r="H20" s="77">
        <v>1197</v>
      </c>
      <c r="I20" s="48">
        <f t="shared" si="4"/>
        <v>75.90361445783132</v>
      </c>
    </row>
    <row r="21" spans="1:9" ht="15" customHeight="1">
      <c r="A21" s="17" t="s">
        <v>66</v>
      </c>
      <c r="B21" s="18">
        <f t="shared" si="0"/>
        <v>2554</v>
      </c>
      <c r="C21" s="66">
        <f t="shared" si="1"/>
        <v>100</v>
      </c>
      <c r="D21" s="18">
        <v>252</v>
      </c>
      <c r="E21" s="48">
        <f t="shared" si="2"/>
        <v>9.866875489428347</v>
      </c>
      <c r="F21" s="18">
        <v>582</v>
      </c>
      <c r="G21" s="48">
        <f t="shared" si="3"/>
        <v>22.78778386844166</v>
      </c>
      <c r="H21" s="77">
        <v>1720</v>
      </c>
      <c r="I21" s="48">
        <f t="shared" si="4"/>
        <v>67.34534064213</v>
      </c>
    </row>
    <row r="22" spans="1:9" ht="15" customHeight="1">
      <c r="A22" s="17" t="s">
        <v>67</v>
      </c>
      <c r="B22" s="18">
        <f t="shared" si="0"/>
        <v>1056</v>
      </c>
      <c r="C22" s="66">
        <f t="shared" si="1"/>
        <v>100</v>
      </c>
      <c r="D22" s="18">
        <v>236</v>
      </c>
      <c r="E22" s="48">
        <f t="shared" si="2"/>
        <v>22.348484848484848</v>
      </c>
      <c r="F22" s="18">
        <v>104</v>
      </c>
      <c r="G22" s="48">
        <f t="shared" si="3"/>
        <v>9.848484848484848</v>
      </c>
      <c r="H22" s="77">
        <v>716</v>
      </c>
      <c r="I22" s="48">
        <f t="shared" si="4"/>
        <v>67.8030303030303</v>
      </c>
    </row>
    <row r="23" spans="1:9" ht="22.5" customHeight="1">
      <c r="A23" s="17" t="s">
        <v>68</v>
      </c>
      <c r="B23" s="18">
        <f t="shared" si="0"/>
        <v>3904</v>
      </c>
      <c r="C23" s="66">
        <f t="shared" si="1"/>
        <v>100</v>
      </c>
      <c r="D23" s="18">
        <v>1106</v>
      </c>
      <c r="E23" s="48">
        <f t="shared" si="2"/>
        <v>28.329918032786882</v>
      </c>
      <c r="F23" s="18">
        <v>536</v>
      </c>
      <c r="G23" s="48">
        <f t="shared" si="3"/>
        <v>13.729508196721312</v>
      </c>
      <c r="H23" s="77">
        <v>2262</v>
      </c>
      <c r="I23" s="48">
        <f t="shared" si="4"/>
        <v>57.940573770491795</v>
      </c>
    </row>
    <row r="24" spans="1:9" ht="15" customHeight="1">
      <c r="A24" s="17" t="s">
        <v>69</v>
      </c>
      <c r="B24" s="18">
        <f t="shared" si="0"/>
        <v>6969</v>
      </c>
      <c r="C24" s="66">
        <f t="shared" si="1"/>
        <v>100</v>
      </c>
      <c r="D24" s="18">
        <v>423</v>
      </c>
      <c r="E24" s="48">
        <f t="shared" si="2"/>
        <v>6.069737408523461</v>
      </c>
      <c r="F24" s="18">
        <v>491</v>
      </c>
      <c r="G24" s="48">
        <f t="shared" si="3"/>
        <v>7.045487157411394</v>
      </c>
      <c r="H24" s="77">
        <v>6055</v>
      </c>
      <c r="I24" s="48">
        <f t="shared" si="4"/>
        <v>86.88477543406515</v>
      </c>
    </row>
    <row r="25" spans="1:9" ht="15" customHeight="1">
      <c r="A25" s="17" t="s">
        <v>70</v>
      </c>
      <c r="B25" s="18">
        <f t="shared" si="0"/>
        <v>3544</v>
      </c>
      <c r="C25" s="66">
        <f t="shared" si="1"/>
        <v>100</v>
      </c>
      <c r="D25" s="18">
        <v>630</v>
      </c>
      <c r="E25" s="48">
        <f t="shared" si="2"/>
        <v>17.776523702031604</v>
      </c>
      <c r="F25" s="18">
        <v>89</v>
      </c>
      <c r="G25" s="48">
        <f t="shared" si="3"/>
        <v>2.5112866817155757</v>
      </c>
      <c r="H25" s="77">
        <v>2825</v>
      </c>
      <c r="I25" s="48">
        <f t="shared" si="4"/>
        <v>79.71218961625283</v>
      </c>
    </row>
    <row r="26" spans="1:9" ht="15" customHeight="1">
      <c r="A26" s="17" t="s">
        <v>71</v>
      </c>
      <c r="B26" s="18">
        <f t="shared" si="0"/>
        <v>826</v>
      </c>
      <c r="C26" s="66">
        <f t="shared" si="1"/>
        <v>100</v>
      </c>
      <c r="D26" s="18">
        <v>191</v>
      </c>
      <c r="E26" s="48">
        <f t="shared" si="2"/>
        <v>23.123486682808718</v>
      </c>
      <c r="F26" s="18">
        <v>78</v>
      </c>
      <c r="G26" s="48">
        <f t="shared" si="3"/>
        <v>9.443099273607748</v>
      </c>
      <c r="H26" s="77">
        <v>557</v>
      </c>
      <c r="I26" s="48">
        <f t="shared" si="4"/>
        <v>67.43341404358354</v>
      </c>
    </row>
    <row r="27" spans="1:9" ht="15" customHeight="1">
      <c r="A27" s="17" t="s">
        <v>72</v>
      </c>
      <c r="B27" s="18">
        <f t="shared" si="0"/>
        <v>5562</v>
      </c>
      <c r="C27" s="66">
        <f t="shared" si="1"/>
        <v>100</v>
      </c>
      <c r="D27" s="18">
        <v>1457</v>
      </c>
      <c r="E27" s="48">
        <f t="shared" si="2"/>
        <v>26.19561308881697</v>
      </c>
      <c r="F27" s="18">
        <v>587</v>
      </c>
      <c r="G27" s="48">
        <f t="shared" si="3"/>
        <v>10.553757641136281</v>
      </c>
      <c r="H27" s="77">
        <v>3518</v>
      </c>
      <c r="I27" s="48">
        <f t="shared" si="4"/>
        <v>63.250629270046744</v>
      </c>
    </row>
    <row r="28" spans="1:9" ht="15" customHeight="1">
      <c r="A28" s="17" t="s">
        <v>73</v>
      </c>
      <c r="B28" s="18">
        <f t="shared" si="0"/>
        <v>3319</v>
      </c>
      <c r="C28" s="66">
        <f t="shared" si="1"/>
        <v>100</v>
      </c>
      <c r="D28" s="18">
        <v>367</v>
      </c>
      <c r="E28" s="48">
        <f t="shared" si="2"/>
        <v>11.057547454052425</v>
      </c>
      <c r="F28" s="18">
        <v>231</v>
      </c>
      <c r="G28" s="48">
        <f t="shared" si="3"/>
        <v>6.959927689062971</v>
      </c>
      <c r="H28" s="77">
        <v>2721</v>
      </c>
      <c r="I28" s="48">
        <f t="shared" si="4"/>
        <v>81.98252485688461</v>
      </c>
    </row>
    <row r="29" spans="1:9" ht="22.5" customHeight="1">
      <c r="A29" s="17" t="s">
        <v>74</v>
      </c>
      <c r="B29" s="18">
        <f t="shared" si="0"/>
        <v>10441</v>
      </c>
      <c r="C29" s="66">
        <f t="shared" si="1"/>
        <v>100</v>
      </c>
      <c r="D29" s="18">
        <v>7459</v>
      </c>
      <c r="E29" s="48">
        <f t="shared" si="2"/>
        <v>71.43951728761613</v>
      </c>
      <c r="F29" s="18">
        <v>150</v>
      </c>
      <c r="G29" s="48">
        <f t="shared" si="3"/>
        <v>1.436643999616895</v>
      </c>
      <c r="H29" s="77">
        <v>2832</v>
      </c>
      <c r="I29" s="48">
        <f t="shared" si="4"/>
        <v>27.12383871276698</v>
      </c>
    </row>
    <row r="30" spans="1:9" ht="15" customHeight="1">
      <c r="A30" s="17" t="s">
        <v>75</v>
      </c>
      <c r="B30" s="18">
        <f t="shared" si="0"/>
        <v>6933</v>
      </c>
      <c r="C30" s="66">
        <f t="shared" si="1"/>
        <v>100</v>
      </c>
      <c r="D30" s="18">
        <v>353</v>
      </c>
      <c r="E30" s="48">
        <f t="shared" si="2"/>
        <v>5.091590941872205</v>
      </c>
      <c r="F30" s="18">
        <v>120</v>
      </c>
      <c r="G30" s="48">
        <f t="shared" si="3"/>
        <v>1.730852444829078</v>
      </c>
      <c r="H30" s="77">
        <v>6460</v>
      </c>
      <c r="I30" s="48">
        <f t="shared" si="4"/>
        <v>93.17755661329872</v>
      </c>
    </row>
    <row r="31" spans="1:9" ht="15" customHeight="1">
      <c r="A31" s="17" t="s">
        <v>76</v>
      </c>
      <c r="B31" s="18">
        <f t="shared" si="0"/>
        <v>864</v>
      </c>
      <c r="C31" s="66">
        <f t="shared" si="1"/>
        <v>100</v>
      </c>
      <c r="D31" s="18">
        <v>155</v>
      </c>
      <c r="E31" s="48">
        <f t="shared" si="2"/>
        <v>17.939814814814813</v>
      </c>
      <c r="F31" s="18">
        <v>66</v>
      </c>
      <c r="G31" s="48">
        <f t="shared" si="3"/>
        <v>7.638888888888889</v>
      </c>
      <c r="H31" s="77">
        <v>643</v>
      </c>
      <c r="I31" s="48">
        <f t="shared" si="4"/>
        <v>74.42129629629629</v>
      </c>
    </row>
    <row r="32" spans="1:9" ht="15" customHeight="1">
      <c r="A32" s="17" t="s">
        <v>77</v>
      </c>
      <c r="B32" s="18">
        <f t="shared" si="0"/>
        <v>13056</v>
      </c>
      <c r="C32" s="66">
        <f t="shared" si="1"/>
        <v>100</v>
      </c>
      <c r="D32" s="18">
        <v>1627</v>
      </c>
      <c r="E32" s="48">
        <f t="shared" si="2"/>
        <v>12.461703431372548</v>
      </c>
      <c r="F32" s="18">
        <v>819</v>
      </c>
      <c r="G32" s="48">
        <f t="shared" si="3"/>
        <v>6.27297794117647</v>
      </c>
      <c r="H32" s="77">
        <v>10610</v>
      </c>
      <c r="I32" s="48">
        <f t="shared" si="4"/>
        <v>81.26531862745098</v>
      </c>
    </row>
    <row r="33" spans="1:9" ht="15" customHeight="1">
      <c r="A33" s="17" t="s">
        <v>78</v>
      </c>
      <c r="B33" s="18">
        <f t="shared" si="0"/>
        <v>2471</v>
      </c>
      <c r="C33" s="66">
        <f t="shared" si="1"/>
        <v>100</v>
      </c>
      <c r="D33" s="18">
        <v>697</v>
      </c>
      <c r="E33" s="48">
        <f t="shared" si="2"/>
        <v>28.20720356131121</v>
      </c>
      <c r="F33" s="18">
        <v>190</v>
      </c>
      <c r="G33" s="48">
        <f t="shared" si="3"/>
        <v>7.689194658033186</v>
      </c>
      <c r="H33" s="77">
        <v>1584</v>
      </c>
      <c r="I33" s="48">
        <f t="shared" si="4"/>
        <v>64.10360178065561</v>
      </c>
    </row>
    <row r="34" spans="1:9" ht="15" customHeight="1">
      <c r="A34" s="17" t="s">
        <v>79</v>
      </c>
      <c r="B34" s="18">
        <f t="shared" si="0"/>
        <v>2055</v>
      </c>
      <c r="C34" s="66">
        <f t="shared" si="1"/>
        <v>100</v>
      </c>
      <c r="D34" s="18">
        <v>339</v>
      </c>
      <c r="E34" s="48">
        <f t="shared" si="2"/>
        <v>16.4963503649635</v>
      </c>
      <c r="F34" s="18">
        <v>204</v>
      </c>
      <c r="G34" s="48">
        <f t="shared" si="3"/>
        <v>9.927007299270073</v>
      </c>
      <c r="H34" s="77">
        <v>1512</v>
      </c>
      <c r="I34" s="48">
        <f t="shared" si="4"/>
        <v>73.57664233576642</v>
      </c>
    </row>
    <row r="35" spans="1:9" ht="22.5" customHeight="1">
      <c r="A35" s="17" t="s">
        <v>80</v>
      </c>
      <c r="B35" s="18">
        <f t="shared" si="0"/>
        <v>11621</v>
      </c>
      <c r="C35" s="66">
        <f t="shared" si="1"/>
        <v>100</v>
      </c>
      <c r="D35" s="18">
        <v>1079</v>
      </c>
      <c r="E35" s="48">
        <f t="shared" si="2"/>
        <v>9.284915239652355</v>
      </c>
      <c r="F35" s="18">
        <v>181</v>
      </c>
      <c r="G35" s="48">
        <f t="shared" si="3"/>
        <v>1.557525169950951</v>
      </c>
      <c r="H35" s="77">
        <v>10361</v>
      </c>
      <c r="I35" s="48">
        <f t="shared" si="4"/>
        <v>89.1575595903967</v>
      </c>
    </row>
    <row r="36" spans="1:9" ht="15" customHeight="1">
      <c r="A36" s="17" t="s">
        <v>81</v>
      </c>
      <c r="B36" s="18">
        <f t="shared" si="0"/>
        <v>1043</v>
      </c>
      <c r="C36" s="66">
        <f t="shared" si="1"/>
        <v>100</v>
      </c>
      <c r="D36" s="18">
        <v>201</v>
      </c>
      <c r="E36" s="48">
        <f t="shared" si="2"/>
        <v>19.271332694151486</v>
      </c>
      <c r="F36" s="18">
        <v>74</v>
      </c>
      <c r="G36" s="48">
        <f t="shared" si="3"/>
        <v>7.094918504314478</v>
      </c>
      <c r="H36" s="77">
        <v>768</v>
      </c>
      <c r="I36" s="48">
        <f t="shared" si="4"/>
        <v>73.63374880153404</v>
      </c>
    </row>
    <row r="37" spans="1:9" ht="15" customHeight="1">
      <c r="A37" s="17" t="s">
        <v>82</v>
      </c>
      <c r="B37" s="18">
        <f t="shared" si="0"/>
        <v>2598</v>
      </c>
      <c r="C37" s="66">
        <f t="shared" si="1"/>
        <v>100</v>
      </c>
      <c r="D37" s="18">
        <v>398</v>
      </c>
      <c r="E37" s="48">
        <f t="shared" si="2"/>
        <v>15.319476520400308</v>
      </c>
      <c r="F37" s="18">
        <v>212</v>
      </c>
      <c r="G37" s="48">
        <f t="shared" si="3"/>
        <v>8.160123171670516</v>
      </c>
      <c r="H37" s="77">
        <v>1988</v>
      </c>
      <c r="I37" s="48">
        <f t="shared" si="4"/>
        <v>76.52040030792918</v>
      </c>
    </row>
    <row r="38" spans="1:9" ht="15" customHeight="1">
      <c r="A38" s="17" t="s">
        <v>83</v>
      </c>
      <c r="B38" s="18">
        <f t="shared" si="0"/>
        <v>1967</v>
      </c>
      <c r="C38" s="66">
        <f t="shared" si="1"/>
        <v>100</v>
      </c>
      <c r="D38" s="18">
        <v>191</v>
      </c>
      <c r="E38" s="48">
        <f t="shared" si="2"/>
        <v>9.71021860701576</v>
      </c>
      <c r="F38" s="18">
        <v>77</v>
      </c>
      <c r="G38" s="48">
        <f t="shared" si="3"/>
        <v>3.9145907473309607</v>
      </c>
      <c r="H38" s="77">
        <v>1699</v>
      </c>
      <c r="I38" s="48">
        <f t="shared" si="4"/>
        <v>86.37519064565328</v>
      </c>
    </row>
    <row r="39" spans="1:9" ht="15" customHeight="1">
      <c r="A39" s="17" t="s">
        <v>84</v>
      </c>
      <c r="B39" s="18">
        <f t="shared" si="0"/>
        <v>634</v>
      </c>
      <c r="C39" s="66">
        <f t="shared" si="1"/>
        <v>100</v>
      </c>
      <c r="D39" s="18">
        <v>69</v>
      </c>
      <c r="E39" s="48">
        <f t="shared" si="2"/>
        <v>10.883280757097792</v>
      </c>
      <c r="F39" s="18">
        <v>29</v>
      </c>
      <c r="G39" s="48">
        <f t="shared" si="3"/>
        <v>4.574132492113565</v>
      </c>
      <c r="H39" s="77">
        <v>536</v>
      </c>
      <c r="I39" s="48">
        <f t="shared" si="4"/>
        <v>84.54258675078864</v>
      </c>
    </row>
    <row r="40" spans="1:9" ht="15" customHeight="1">
      <c r="A40" s="49" t="s">
        <v>85</v>
      </c>
      <c r="B40" s="50">
        <f t="shared" si="0"/>
        <v>1318</v>
      </c>
      <c r="C40" s="68">
        <f t="shared" si="1"/>
        <v>100</v>
      </c>
      <c r="D40" s="50">
        <v>294</v>
      </c>
      <c r="E40" s="51">
        <f t="shared" si="2"/>
        <v>22.306525037936268</v>
      </c>
      <c r="F40" s="50">
        <v>91</v>
      </c>
      <c r="G40" s="51">
        <f t="shared" si="3"/>
        <v>6.904400606980274</v>
      </c>
      <c r="H40" s="78">
        <v>933</v>
      </c>
      <c r="I40" s="51">
        <f t="shared" si="4"/>
        <v>70.78907435508346</v>
      </c>
    </row>
    <row r="41" spans="1:9" ht="15" customHeight="1">
      <c r="A41" s="17"/>
      <c r="B41" s="79"/>
      <c r="C41" s="84"/>
      <c r="D41" s="79"/>
      <c r="E41" s="17"/>
      <c r="F41" s="79"/>
      <c r="G41" s="80"/>
      <c r="H41" s="17"/>
      <c r="I41" s="176" t="s">
        <v>86</v>
      </c>
    </row>
    <row r="42" spans="1:9" s="13" customFormat="1" ht="15" customHeight="1">
      <c r="A42" s="81"/>
      <c r="B42" s="82"/>
      <c r="C42" s="91"/>
      <c r="D42" s="82"/>
      <c r="E42" s="83"/>
      <c r="F42" s="82"/>
      <c r="G42" s="83"/>
      <c r="H42" s="17"/>
      <c r="I42" s="17"/>
    </row>
    <row r="43" spans="1:9" ht="15" customHeight="1">
      <c r="A43" s="14"/>
      <c r="B43" s="35"/>
      <c r="C43" s="84"/>
      <c r="D43" s="35"/>
      <c r="E43" s="24"/>
      <c r="F43" s="35"/>
      <c r="G43" s="24"/>
      <c r="H43" s="17"/>
      <c r="I43" s="17"/>
    </row>
    <row r="44" spans="1:9" ht="15" customHeight="1">
      <c r="A44" s="14"/>
      <c r="B44" s="35"/>
      <c r="C44" s="84"/>
      <c r="D44" s="35"/>
      <c r="E44" s="24"/>
      <c r="F44" s="35"/>
      <c r="G44" s="24"/>
      <c r="H44" s="17"/>
      <c r="I44" s="17"/>
    </row>
    <row r="45" spans="1:9" ht="15" customHeight="1">
      <c r="A45" s="17"/>
      <c r="B45" s="17"/>
      <c r="C45" s="84"/>
      <c r="D45" s="17"/>
      <c r="E45" s="17"/>
      <c r="F45" s="17"/>
      <c r="G45" s="17"/>
      <c r="H45" s="79"/>
      <c r="I45" s="85"/>
    </row>
    <row r="46" ht="15" customHeight="1">
      <c r="C46" s="92"/>
    </row>
    <row r="47" ht="15" customHeight="1">
      <c r="C47" s="92"/>
    </row>
  </sheetData>
  <mergeCells count="5">
    <mergeCell ref="B3:C3"/>
    <mergeCell ref="D3:E3"/>
    <mergeCell ref="A1:I1"/>
    <mergeCell ref="H3:I3"/>
    <mergeCell ref="F3:G3"/>
  </mergeCells>
  <hyperlinks>
    <hyperlink ref="A3" location="indice!B19" display="Inicio"/>
    <hyperlink ref="I41" location="'pag 24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2003.&amp;R&amp;9&amp;P+8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workbookViewId="0" topLeftCell="A1">
      <selection activeCell="I2" sqref="I2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6" customWidth="1"/>
  </cols>
  <sheetData>
    <row r="1" spans="1:9" s="2" customFormat="1" ht="39.75" customHeight="1">
      <c r="A1" s="196" t="s">
        <v>99</v>
      </c>
      <c r="B1" s="196"/>
      <c r="C1" s="196"/>
      <c r="D1" s="196"/>
      <c r="E1" s="196"/>
      <c r="F1" s="196"/>
      <c r="G1" s="196"/>
      <c r="H1" s="196"/>
      <c r="I1" s="196"/>
    </row>
    <row r="2" spans="1:9" s="29" customFormat="1" ht="18" customHeight="1">
      <c r="A2" s="9" t="s">
        <v>45</v>
      </c>
      <c r="B2" s="17"/>
      <c r="C2" s="17"/>
      <c r="D2" s="17"/>
      <c r="E2" s="17"/>
      <c r="F2" s="17"/>
      <c r="G2" s="17"/>
      <c r="H2" s="75"/>
      <c r="I2" s="178" t="s">
        <v>87</v>
      </c>
    </row>
    <row r="3" spans="1:9" s="5" customFormat="1" ht="36" customHeight="1">
      <c r="A3" s="175" t="s">
        <v>174</v>
      </c>
      <c r="B3" s="187" t="s">
        <v>1</v>
      </c>
      <c r="C3" s="187"/>
      <c r="D3" s="187" t="s">
        <v>47</v>
      </c>
      <c r="E3" s="187"/>
      <c r="F3" s="187" t="s">
        <v>4</v>
      </c>
      <c r="G3" s="187"/>
      <c r="H3" s="187" t="s">
        <v>48</v>
      </c>
      <c r="I3" s="187"/>
    </row>
    <row r="4" spans="1:9" s="10" customFormat="1" ht="19.5" customHeight="1">
      <c r="A4" s="57"/>
      <c r="B4" s="58" t="s">
        <v>100</v>
      </c>
      <c r="C4" s="59" t="s">
        <v>6</v>
      </c>
      <c r="D4" s="60" t="s">
        <v>100</v>
      </c>
      <c r="E4" s="59" t="s">
        <v>6</v>
      </c>
      <c r="F4" s="60" t="s">
        <v>100</v>
      </c>
      <c r="G4" s="59" t="s">
        <v>6</v>
      </c>
      <c r="H4" s="60" t="s">
        <v>100</v>
      </c>
      <c r="I4" s="59" t="s">
        <v>6</v>
      </c>
    </row>
    <row r="5" spans="1:9" ht="15" customHeight="1">
      <c r="A5" s="17" t="s">
        <v>88</v>
      </c>
      <c r="B5" s="87">
        <f aca="true" t="shared" si="0" ref="B5:B18">D5+F5+H5</f>
        <v>2825</v>
      </c>
      <c r="C5" s="93">
        <f aca="true" t="shared" si="1" ref="C5:C18">B5/$B5*100</f>
        <v>100</v>
      </c>
      <c r="D5" s="87">
        <v>392</v>
      </c>
      <c r="E5" s="88">
        <f aca="true" t="shared" si="2" ref="E5:E18">D5/$B5*100</f>
        <v>13.876106194690266</v>
      </c>
      <c r="F5" s="87">
        <v>163</v>
      </c>
      <c r="G5" s="88">
        <f aca="true" t="shared" si="3" ref="G5:G18">F5/$B5*100</f>
        <v>5.769911504424779</v>
      </c>
      <c r="H5" s="89">
        <v>2270</v>
      </c>
      <c r="I5" s="88">
        <f aca="true" t="shared" si="4" ref="I5:I18">H5/$B5*100</f>
        <v>80.35398230088495</v>
      </c>
    </row>
    <row r="6" spans="1:9" ht="15" customHeight="1">
      <c r="A6" s="14" t="s">
        <v>89</v>
      </c>
      <c r="B6" s="18">
        <f t="shared" si="0"/>
        <v>486</v>
      </c>
      <c r="C6" s="66">
        <f t="shared" si="1"/>
        <v>100</v>
      </c>
      <c r="D6" s="18">
        <v>53</v>
      </c>
      <c r="E6" s="48">
        <f t="shared" si="2"/>
        <v>10.905349794238683</v>
      </c>
      <c r="F6" s="18">
        <v>29</v>
      </c>
      <c r="G6" s="48">
        <f t="shared" si="3"/>
        <v>5.967078189300412</v>
      </c>
      <c r="H6" s="77">
        <v>404</v>
      </c>
      <c r="I6" s="48">
        <f t="shared" si="4"/>
        <v>83.1275720164609</v>
      </c>
    </row>
    <row r="7" spans="1:9" ht="15" customHeight="1">
      <c r="A7" s="14" t="s">
        <v>34</v>
      </c>
      <c r="B7" s="18">
        <f t="shared" si="0"/>
        <v>2020</v>
      </c>
      <c r="C7" s="66">
        <f t="shared" si="1"/>
        <v>100</v>
      </c>
      <c r="D7" s="18">
        <v>264</v>
      </c>
      <c r="E7" s="48">
        <f t="shared" si="2"/>
        <v>13.06930693069307</v>
      </c>
      <c r="F7" s="18">
        <v>67</v>
      </c>
      <c r="G7" s="48">
        <f t="shared" si="3"/>
        <v>3.316831683168317</v>
      </c>
      <c r="H7" s="77">
        <v>1689</v>
      </c>
      <c r="I7" s="48">
        <f t="shared" si="4"/>
        <v>83.61386138613861</v>
      </c>
    </row>
    <row r="8" spans="1:9" ht="15" customHeight="1">
      <c r="A8" s="14" t="s">
        <v>90</v>
      </c>
      <c r="B8" s="18">
        <f t="shared" si="0"/>
        <v>1121</v>
      </c>
      <c r="C8" s="66">
        <f t="shared" si="1"/>
        <v>100</v>
      </c>
      <c r="D8" s="18">
        <v>131</v>
      </c>
      <c r="E8" s="48">
        <f t="shared" si="2"/>
        <v>11.685994647636038</v>
      </c>
      <c r="F8" s="18">
        <v>62</v>
      </c>
      <c r="G8" s="48">
        <f t="shared" si="3"/>
        <v>5.530776092774309</v>
      </c>
      <c r="H8" s="77">
        <v>928</v>
      </c>
      <c r="I8" s="48">
        <f t="shared" si="4"/>
        <v>82.78322925958965</v>
      </c>
    </row>
    <row r="9" spans="1:9" ht="15" customHeight="1">
      <c r="A9" s="14" t="s">
        <v>91</v>
      </c>
      <c r="B9" s="18">
        <f t="shared" si="0"/>
        <v>3456</v>
      </c>
      <c r="C9" s="66">
        <f t="shared" si="1"/>
        <v>100</v>
      </c>
      <c r="D9" s="18">
        <v>534</v>
      </c>
      <c r="E9" s="48">
        <f t="shared" si="2"/>
        <v>15.45138888888889</v>
      </c>
      <c r="F9" s="18">
        <v>657</v>
      </c>
      <c r="G9" s="48">
        <f t="shared" si="3"/>
        <v>19.010416666666664</v>
      </c>
      <c r="H9" s="77">
        <v>2265</v>
      </c>
      <c r="I9" s="48">
        <f t="shared" si="4"/>
        <v>65.53819444444444</v>
      </c>
    </row>
    <row r="10" spans="1:9" ht="15" customHeight="1">
      <c r="A10" s="17" t="s">
        <v>92</v>
      </c>
      <c r="B10" s="18">
        <f t="shared" si="0"/>
        <v>18141</v>
      </c>
      <c r="C10" s="66">
        <f t="shared" si="1"/>
        <v>100</v>
      </c>
      <c r="D10" s="18">
        <v>495</v>
      </c>
      <c r="E10" s="48">
        <f t="shared" si="2"/>
        <v>2.72862576484207</v>
      </c>
      <c r="F10" s="18">
        <v>212</v>
      </c>
      <c r="G10" s="48">
        <f t="shared" si="3"/>
        <v>1.1686235598919574</v>
      </c>
      <c r="H10" s="77">
        <v>17434</v>
      </c>
      <c r="I10" s="48">
        <f t="shared" si="4"/>
        <v>96.10275067526597</v>
      </c>
    </row>
    <row r="11" spans="1:9" ht="22.5" customHeight="1">
      <c r="A11" s="17" t="s">
        <v>93</v>
      </c>
      <c r="B11" s="18">
        <f t="shared" si="0"/>
        <v>3582</v>
      </c>
      <c r="C11" s="66">
        <f t="shared" si="1"/>
        <v>100</v>
      </c>
      <c r="D11" s="18">
        <v>602</v>
      </c>
      <c r="E11" s="48">
        <f t="shared" si="2"/>
        <v>16.806253489670574</v>
      </c>
      <c r="F11" s="18">
        <v>847</v>
      </c>
      <c r="G11" s="48">
        <f t="shared" si="3"/>
        <v>23.646007816862088</v>
      </c>
      <c r="H11" s="77">
        <v>2133</v>
      </c>
      <c r="I11" s="48">
        <f t="shared" si="4"/>
        <v>59.54773869346733</v>
      </c>
    </row>
    <row r="12" spans="1:9" ht="15" customHeight="1">
      <c r="A12" s="17" t="s">
        <v>94</v>
      </c>
      <c r="B12" s="18">
        <f t="shared" si="0"/>
        <v>2058</v>
      </c>
      <c r="C12" s="66">
        <f t="shared" si="1"/>
        <v>100</v>
      </c>
      <c r="D12" s="18">
        <v>259</v>
      </c>
      <c r="E12" s="48">
        <f t="shared" si="2"/>
        <v>12.585034013605442</v>
      </c>
      <c r="F12" s="18">
        <v>109</v>
      </c>
      <c r="G12" s="48">
        <f t="shared" si="3"/>
        <v>5.296404275996112</v>
      </c>
      <c r="H12" s="77">
        <v>1690</v>
      </c>
      <c r="I12" s="48">
        <f t="shared" si="4"/>
        <v>82.11856171039844</v>
      </c>
    </row>
    <row r="13" spans="1:9" ht="15" customHeight="1">
      <c r="A13" s="17" t="s">
        <v>95</v>
      </c>
      <c r="B13" s="18">
        <f t="shared" si="0"/>
        <v>6261</v>
      </c>
      <c r="C13" s="66">
        <f t="shared" si="1"/>
        <v>100</v>
      </c>
      <c r="D13" s="18">
        <v>613</v>
      </c>
      <c r="E13" s="48">
        <f t="shared" si="2"/>
        <v>9.790768247883724</v>
      </c>
      <c r="F13" s="18">
        <v>2376</v>
      </c>
      <c r="G13" s="48">
        <f t="shared" si="3"/>
        <v>37.94920939147101</v>
      </c>
      <c r="H13" s="77">
        <v>3272</v>
      </c>
      <c r="I13" s="48">
        <f t="shared" si="4"/>
        <v>52.260022360645266</v>
      </c>
    </row>
    <row r="14" spans="1:9" ht="15" customHeight="1">
      <c r="A14" s="17" t="s">
        <v>96</v>
      </c>
      <c r="B14" s="18">
        <f t="shared" si="0"/>
        <v>2984</v>
      </c>
      <c r="C14" s="66">
        <f t="shared" si="1"/>
        <v>100</v>
      </c>
      <c r="D14" s="18">
        <v>259</v>
      </c>
      <c r="E14" s="48">
        <f t="shared" si="2"/>
        <v>8.679624664879357</v>
      </c>
      <c r="F14" s="18">
        <v>73</v>
      </c>
      <c r="G14" s="48">
        <f t="shared" si="3"/>
        <v>2.4463806970509383</v>
      </c>
      <c r="H14" s="77">
        <v>2652</v>
      </c>
      <c r="I14" s="48">
        <f t="shared" si="4"/>
        <v>88.8739946380697</v>
      </c>
    </row>
    <row r="15" spans="1:9" ht="15" customHeight="1">
      <c r="A15" s="17" t="s">
        <v>97</v>
      </c>
      <c r="B15" s="18">
        <f t="shared" si="0"/>
        <v>3876</v>
      </c>
      <c r="C15" s="66">
        <f t="shared" si="1"/>
        <v>100</v>
      </c>
      <c r="D15" s="18">
        <v>444</v>
      </c>
      <c r="E15" s="48">
        <f t="shared" si="2"/>
        <v>11.455108359133128</v>
      </c>
      <c r="F15" s="18">
        <v>138</v>
      </c>
      <c r="G15" s="48">
        <f t="shared" si="3"/>
        <v>3.560371517027864</v>
      </c>
      <c r="H15" s="77">
        <v>3294</v>
      </c>
      <c r="I15" s="48">
        <f t="shared" si="4"/>
        <v>84.98452012383902</v>
      </c>
    </row>
    <row r="16" spans="1:9" ht="15" customHeight="1">
      <c r="A16" s="17" t="s">
        <v>98</v>
      </c>
      <c r="B16" s="18">
        <f t="shared" si="0"/>
        <v>1982</v>
      </c>
      <c r="C16" s="66">
        <f t="shared" si="1"/>
        <v>100</v>
      </c>
      <c r="D16" s="18">
        <v>237</v>
      </c>
      <c r="E16" s="48">
        <f t="shared" si="2"/>
        <v>11.957618567103935</v>
      </c>
      <c r="F16" s="18">
        <v>84</v>
      </c>
      <c r="G16" s="48">
        <f t="shared" si="3"/>
        <v>4.238143289606458</v>
      </c>
      <c r="H16" s="77">
        <v>1661</v>
      </c>
      <c r="I16" s="48">
        <f t="shared" si="4"/>
        <v>83.80423814328961</v>
      </c>
    </row>
    <row r="17" spans="1:9" ht="22.5" customHeight="1">
      <c r="A17" s="17" t="s">
        <v>43</v>
      </c>
      <c r="B17" s="18">
        <f t="shared" si="0"/>
        <v>651</v>
      </c>
      <c r="C17" s="66">
        <f t="shared" si="1"/>
        <v>100</v>
      </c>
      <c r="D17" s="18">
        <v>62</v>
      </c>
      <c r="E17" s="48">
        <f t="shared" si="2"/>
        <v>9.523809523809524</v>
      </c>
      <c r="F17" s="18">
        <v>10</v>
      </c>
      <c r="G17" s="48">
        <f t="shared" si="3"/>
        <v>1.5360983102918586</v>
      </c>
      <c r="H17" s="77">
        <v>579</v>
      </c>
      <c r="I17" s="48">
        <f t="shared" si="4"/>
        <v>88.94009216589862</v>
      </c>
    </row>
    <row r="18" spans="1:9" ht="15" customHeight="1">
      <c r="A18" s="20" t="s">
        <v>44</v>
      </c>
      <c r="B18" s="21">
        <f t="shared" si="0"/>
        <v>920</v>
      </c>
      <c r="C18" s="73">
        <f t="shared" si="1"/>
        <v>100</v>
      </c>
      <c r="D18" s="21">
        <v>73</v>
      </c>
      <c r="E18" s="22">
        <f t="shared" si="2"/>
        <v>7.934782608695652</v>
      </c>
      <c r="F18" s="21">
        <v>33</v>
      </c>
      <c r="G18" s="22">
        <f t="shared" si="3"/>
        <v>3.5869565217391304</v>
      </c>
      <c r="H18" s="90">
        <v>814</v>
      </c>
      <c r="I18" s="22">
        <f t="shared" si="4"/>
        <v>88.47826086956522</v>
      </c>
    </row>
    <row r="19" spans="1:9" s="19" customFormat="1" ht="15" customHeight="1">
      <c r="A19" s="17"/>
      <c r="B19" s="35"/>
      <c r="C19" s="24"/>
      <c r="D19" s="35"/>
      <c r="E19" s="24"/>
      <c r="F19" s="35"/>
      <c r="G19" s="24"/>
      <c r="H19" s="23"/>
      <c r="I19" s="24"/>
    </row>
    <row r="20" spans="2:9" ht="15" customHeight="1">
      <c r="B20" s="35"/>
      <c r="C20" s="24"/>
      <c r="D20" s="35"/>
      <c r="E20" s="24"/>
      <c r="F20" s="35"/>
      <c r="G20" s="24"/>
      <c r="H20"/>
      <c r="I20" s="24"/>
    </row>
    <row r="21" spans="2:9" ht="15" customHeight="1">
      <c r="B21" s="35"/>
      <c r="C21" s="24"/>
      <c r="D21" s="35"/>
      <c r="E21" s="24"/>
      <c r="F21" s="35"/>
      <c r="G21" s="24"/>
      <c r="H21"/>
      <c r="I21" s="24"/>
    </row>
    <row r="22" spans="2:9" ht="15" customHeight="1">
      <c r="B22" s="35"/>
      <c r="C22" s="24"/>
      <c r="D22" s="35"/>
      <c r="E22" s="24"/>
      <c r="F22" s="35"/>
      <c r="G22" s="24"/>
      <c r="H22"/>
      <c r="I22" s="24"/>
    </row>
    <row r="23" spans="1:9" ht="15" customHeight="1">
      <c r="A23" s="17"/>
      <c r="B23" s="35"/>
      <c r="C23" s="24"/>
      <c r="D23" s="35"/>
      <c r="E23" s="24"/>
      <c r="F23" s="35"/>
      <c r="G23" s="24"/>
      <c r="H23"/>
      <c r="I23" s="24"/>
    </row>
    <row r="24" spans="1:9" ht="15" customHeight="1">
      <c r="A24" s="17"/>
      <c r="B24" s="35"/>
      <c r="C24" s="24"/>
      <c r="D24" s="35"/>
      <c r="E24" s="24"/>
      <c r="F24" s="35"/>
      <c r="G24" s="24"/>
      <c r="H24"/>
      <c r="I24" s="24"/>
    </row>
    <row r="25" spans="2:9" ht="15" customHeight="1">
      <c r="B25" s="35"/>
      <c r="C25" s="24"/>
      <c r="D25" s="35"/>
      <c r="E25" s="24"/>
      <c r="F25" s="35"/>
      <c r="G25" s="24"/>
      <c r="H25"/>
      <c r="I25" s="24"/>
    </row>
    <row r="26" spans="2:9" ht="15" customHeight="1">
      <c r="B26" s="35"/>
      <c r="C26" s="24"/>
      <c r="D26" s="35"/>
      <c r="E26" s="24"/>
      <c r="F26" s="35"/>
      <c r="G26" s="24"/>
      <c r="H26"/>
      <c r="I26" s="24"/>
    </row>
    <row r="27" spans="2:10" ht="15" customHeight="1">
      <c r="B27" s="35"/>
      <c r="C27" s="24"/>
      <c r="D27" s="35"/>
      <c r="E27" s="24"/>
      <c r="F27" s="35"/>
      <c r="G27" s="24"/>
      <c r="H27"/>
      <c r="I27" s="24"/>
      <c r="J27" s="23"/>
    </row>
    <row r="28" spans="2:10" ht="15" customHeight="1">
      <c r="B28" s="35"/>
      <c r="C28" s="24"/>
      <c r="D28" s="35"/>
      <c r="E28" s="24"/>
      <c r="F28" s="35"/>
      <c r="G28" s="24"/>
      <c r="H28"/>
      <c r="I28" s="24"/>
      <c r="J28" s="23"/>
    </row>
    <row r="29" spans="2:10" ht="15" customHeight="1">
      <c r="B29" s="35"/>
      <c r="C29" s="24"/>
      <c r="D29" s="35"/>
      <c r="E29" s="24"/>
      <c r="F29" s="35"/>
      <c r="G29" s="24"/>
      <c r="H29"/>
      <c r="I29" s="24"/>
      <c r="J29" s="23"/>
    </row>
    <row r="30" spans="2:10" ht="15" customHeight="1">
      <c r="B30" s="35"/>
      <c r="C30" s="24"/>
      <c r="D30" s="35"/>
      <c r="E30" s="24"/>
      <c r="F30" s="35"/>
      <c r="G30" s="24"/>
      <c r="H30"/>
      <c r="I30" s="24"/>
      <c r="J30" s="23"/>
    </row>
    <row r="31" spans="2:10" ht="15" customHeight="1">
      <c r="B31" s="35"/>
      <c r="C31" s="24"/>
      <c r="D31" s="35"/>
      <c r="E31" s="24"/>
      <c r="F31" s="35"/>
      <c r="G31" s="24"/>
      <c r="H31"/>
      <c r="I31" s="24"/>
      <c r="J31" s="23"/>
    </row>
    <row r="32" spans="2:10" ht="15" customHeight="1">
      <c r="B32" s="35"/>
      <c r="C32" s="24"/>
      <c r="D32" s="35"/>
      <c r="E32" s="24"/>
      <c r="F32" s="35"/>
      <c r="G32" s="24"/>
      <c r="H32"/>
      <c r="I32" s="24"/>
      <c r="J32" s="23"/>
    </row>
    <row r="33" spans="2:10" ht="15" customHeight="1">
      <c r="B33" s="35"/>
      <c r="C33" s="24"/>
      <c r="D33" s="35"/>
      <c r="E33" s="24"/>
      <c r="F33" s="35"/>
      <c r="G33" s="24"/>
      <c r="H33"/>
      <c r="I33" s="24"/>
      <c r="J33" s="23"/>
    </row>
    <row r="34" spans="2:10" ht="15" customHeight="1">
      <c r="B34" s="35"/>
      <c r="C34" s="24"/>
      <c r="D34" s="35"/>
      <c r="E34" s="24"/>
      <c r="F34" s="35"/>
      <c r="G34" s="24"/>
      <c r="H34"/>
      <c r="I34" s="24"/>
      <c r="J34" s="23"/>
    </row>
    <row r="35" spans="2:10" ht="15" customHeight="1">
      <c r="B35" s="35"/>
      <c r="C35" s="24"/>
      <c r="D35" s="35"/>
      <c r="E35" s="24"/>
      <c r="F35" s="35"/>
      <c r="G35" s="24"/>
      <c r="H35"/>
      <c r="I35" s="24"/>
      <c r="J35" s="23"/>
    </row>
    <row r="36" spans="2:10" ht="15" customHeight="1">
      <c r="B36" s="35"/>
      <c r="C36" s="24"/>
      <c r="D36" s="35"/>
      <c r="E36" s="24"/>
      <c r="F36" s="35"/>
      <c r="G36" s="24"/>
      <c r="H36"/>
      <c r="I36" s="24"/>
      <c r="J36" s="23"/>
    </row>
    <row r="37" spans="2:10" ht="15" customHeight="1">
      <c r="B37" s="35"/>
      <c r="C37" s="24"/>
      <c r="D37" s="35"/>
      <c r="E37" s="24"/>
      <c r="F37" s="35"/>
      <c r="G37" s="24"/>
      <c r="H37"/>
      <c r="I37" s="24"/>
      <c r="J37" s="23"/>
    </row>
    <row r="38" spans="1:10" ht="15" customHeight="1">
      <c r="A38" s="17"/>
      <c r="B38" s="35"/>
      <c r="C38" s="24"/>
      <c r="D38" s="35"/>
      <c r="E38" s="24"/>
      <c r="F38" s="35"/>
      <c r="G38" s="24"/>
      <c r="H38" s="17"/>
      <c r="I38" s="24"/>
      <c r="J38" s="23"/>
    </row>
    <row r="39" spans="1:10" ht="15" customHeight="1">
      <c r="A39" s="17"/>
      <c r="B39" s="35"/>
      <c r="C39" s="24"/>
      <c r="D39" s="35"/>
      <c r="E39" s="24"/>
      <c r="F39" s="35"/>
      <c r="G39" s="24"/>
      <c r="H39" s="17"/>
      <c r="I39" s="24"/>
      <c r="J39" s="23"/>
    </row>
    <row r="40" spans="1:10" ht="15" customHeight="1">
      <c r="A40" s="17"/>
      <c r="B40" s="35"/>
      <c r="C40" s="24"/>
      <c r="D40" s="35"/>
      <c r="E40" s="24"/>
      <c r="F40" s="35"/>
      <c r="G40" s="24"/>
      <c r="H40" s="17"/>
      <c r="I40" s="24"/>
      <c r="J40" s="23"/>
    </row>
    <row r="41" spans="1:10" ht="15" customHeight="1">
      <c r="A41" s="17"/>
      <c r="B41" s="17"/>
      <c r="C41" s="17"/>
      <c r="D41" s="17"/>
      <c r="E41" s="17"/>
      <c r="F41" s="17"/>
      <c r="G41" s="80"/>
      <c r="H41" s="17"/>
      <c r="I41" s="17"/>
      <c r="J41" s="23"/>
    </row>
    <row r="42" spans="1:10" ht="15" customHeight="1">
      <c r="A42" s="17"/>
      <c r="B42" s="82"/>
      <c r="C42" s="82"/>
      <c r="D42" s="82"/>
      <c r="E42" s="83"/>
      <c r="F42" s="82"/>
      <c r="G42" s="83"/>
      <c r="H42" s="17"/>
      <c r="I42" s="17"/>
      <c r="J42" s="23"/>
    </row>
    <row r="43" spans="2:10" ht="15" customHeight="1">
      <c r="B43" s="35"/>
      <c r="C43" s="84"/>
      <c r="D43" s="35"/>
      <c r="E43" s="24"/>
      <c r="F43" s="35"/>
      <c r="G43" s="24"/>
      <c r="H43" s="17"/>
      <c r="I43" s="17"/>
      <c r="J43" s="23"/>
    </row>
    <row r="44" spans="2:10" ht="15" customHeight="1">
      <c r="B44" s="35"/>
      <c r="C44" s="84"/>
      <c r="D44" s="35"/>
      <c r="E44" s="24"/>
      <c r="F44" s="35"/>
      <c r="G44" s="24"/>
      <c r="H44" s="17"/>
      <c r="I44" s="17"/>
      <c r="J44" s="23"/>
    </row>
    <row r="45" spans="2:9" ht="15" customHeight="1">
      <c r="B45" s="17"/>
      <c r="C45" s="17"/>
      <c r="D45" s="17"/>
      <c r="E45" s="17"/>
      <c r="F45" s="17"/>
      <c r="G45" s="17"/>
      <c r="H45" s="79"/>
      <c r="I45" s="8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19" display="Inicio"/>
    <hyperlink ref="I2" location="'pag 23'!A3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2003.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23" style="0" customWidth="1"/>
    <col min="2" max="7" width="13.3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14" ht="79.5" customHeight="1">
      <c r="A1" s="198" t="s">
        <v>101</v>
      </c>
      <c r="B1" s="198"/>
      <c r="C1" s="198"/>
      <c r="D1" s="198"/>
      <c r="K1" s="45"/>
      <c r="L1" s="44"/>
      <c r="M1" s="44"/>
      <c r="N1" s="23"/>
    </row>
    <row r="2" spans="1:5" s="5" customFormat="1" ht="36" customHeight="1">
      <c r="A2" s="175" t="s">
        <v>174</v>
      </c>
      <c r="B2" s="197" t="s">
        <v>102</v>
      </c>
      <c r="C2" s="197"/>
      <c r="D2" s="197"/>
      <c r="E2" s="4"/>
    </row>
    <row r="3" spans="1:5" s="10" customFormat="1" ht="19.5" customHeight="1">
      <c r="A3" s="6"/>
      <c r="B3" s="95" t="s">
        <v>1</v>
      </c>
      <c r="C3" s="7" t="s">
        <v>2</v>
      </c>
      <c r="D3" s="96" t="s">
        <v>3</v>
      </c>
      <c r="E3" s="9"/>
    </row>
    <row r="4" spans="1:5" s="13" customFormat="1" ht="15" customHeight="1">
      <c r="A4" s="11" t="s">
        <v>7</v>
      </c>
      <c r="B4" s="97">
        <v>15.481224951019845</v>
      </c>
      <c r="C4" s="97">
        <v>14.962881630913948</v>
      </c>
      <c r="D4" s="97">
        <v>15.991482222365619</v>
      </c>
      <c r="E4"/>
    </row>
    <row r="5" spans="1:4" ht="15" customHeight="1">
      <c r="A5" s="34" t="s">
        <v>47</v>
      </c>
      <c r="B5" s="98">
        <v>15.889836524899897</v>
      </c>
      <c r="C5" s="98">
        <v>15.686879452515848</v>
      </c>
      <c r="D5" s="86">
        <v>16.097925693033243</v>
      </c>
    </row>
    <row r="6" spans="1:4" ht="15" customHeight="1">
      <c r="A6" s="34" t="s">
        <v>4</v>
      </c>
      <c r="B6" s="98">
        <v>12.180753644924506</v>
      </c>
      <c r="C6" s="98">
        <v>12.019931767670332</v>
      </c>
      <c r="D6" s="86">
        <v>12.347711073554265</v>
      </c>
    </row>
    <row r="7" spans="1:4" ht="15" customHeight="1">
      <c r="A7" s="20" t="s">
        <v>48</v>
      </c>
      <c r="B7" s="99">
        <v>15.903208433414608</v>
      </c>
      <c r="C7" s="99">
        <v>15.264431689732252</v>
      </c>
      <c r="D7" s="100">
        <v>16.520711222740893</v>
      </c>
    </row>
    <row r="8" spans="11:14" ht="15" customHeight="1">
      <c r="K8" s="45"/>
      <c r="L8" s="44"/>
      <c r="M8" s="44"/>
      <c r="N8" s="23"/>
    </row>
    <row r="9" spans="11:14" ht="15" customHeight="1">
      <c r="K9" s="45"/>
      <c r="L9" s="44"/>
      <c r="M9" s="44"/>
      <c r="N9" s="23"/>
    </row>
    <row r="10" spans="11:14" ht="15" customHeight="1">
      <c r="K10" s="45"/>
      <c r="L10" s="44"/>
      <c r="M10" s="44"/>
      <c r="N10" s="23"/>
    </row>
    <row r="11" spans="11:14" ht="15" customHeight="1">
      <c r="K11" s="43"/>
      <c r="L11" s="44"/>
      <c r="M11" s="44"/>
      <c r="N11" s="23"/>
    </row>
    <row r="12" spans="11:14" ht="15" customHeight="1">
      <c r="K12" s="43"/>
      <c r="L12" s="44"/>
      <c r="M12" s="44"/>
      <c r="N12" s="23"/>
    </row>
    <row r="13" spans="11:14" ht="15" customHeight="1">
      <c r="K13" s="43"/>
      <c r="L13" s="44"/>
      <c r="M13" s="44"/>
      <c r="N13" s="23"/>
    </row>
    <row r="14" spans="11:14" ht="15" customHeight="1">
      <c r="K14" s="45"/>
      <c r="L14" s="44"/>
      <c r="M14" s="44"/>
      <c r="N14" s="23"/>
    </row>
    <row r="15" spans="11:13" ht="15" customHeight="1">
      <c r="K15" s="46"/>
      <c r="L15" s="44"/>
      <c r="M15" s="44"/>
    </row>
    <row r="16" ht="15" customHeight="1"/>
    <row r="17" ht="15" customHeight="1"/>
  </sheetData>
  <mergeCells count="2">
    <mergeCell ref="B2:D2"/>
    <mergeCell ref="A1:D1"/>
  </mergeCells>
  <hyperlinks>
    <hyperlink ref="A2" location="indice!B19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2003.&amp;R&amp;9&amp;P+8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36.83203125" style="0" customWidth="1"/>
    <col min="2" max="4" width="14.83203125" style="0" customWidth="1"/>
    <col min="5" max="8" width="10.83203125" style="0" customWidth="1"/>
    <col min="9" max="9" width="8.5" style="0" bestFit="1" customWidth="1"/>
    <col min="10" max="11" width="10.33203125" style="0" bestFit="1" customWidth="1"/>
  </cols>
  <sheetData>
    <row r="1" spans="1:6" s="2" customFormat="1" ht="79.5" customHeight="1">
      <c r="A1" s="199" t="s">
        <v>103</v>
      </c>
      <c r="B1" s="200"/>
      <c r="C1" s="200"/>
      <c r="D1" s="200"/>
      <c r="E1" s="47"/>
      <c r="F1" s="47"/>
    </row>
    <row r="2" spans="1:5" s="5" customFormat="1" ht="36" customHeight="1">
      <c r="A2" s="175" t="s">
        <v>174</v>
      </c>
      <c r="B2" s="197" t="s">
        <v>104</v>
      </c>
      <c r="C2" s="197"/>
      <c r="D2" s="197"/>
      <c r="E2" s="4"/>
    </row>
    <row r="3" spans="1:6" s="5" customFormat="1" ht="19.5" customHeight="1">
      <c r="A3" s="94"/>
      <c r="B3" s="101" t="s">
        <v>1</v>
      </c>
      <c r="C3" s="101" t="s">
        <v>2</v>
      </c>
      <c r="D3" s="101" t="s">
        <v>3</v>
      </c>
      <c r="E3" s="4"/>
      <c r="F3" s="4"/>
    </row>
    <row r="4" spans="1:6" s="13" customFormat="1" ht="15" customHeight="1">
      <c r="A4" s="11" t="s">
        <v>7</v>
      </c>
      <c r="B4" s="156">
        <v>15.481224951019845</v>
      </c>
      <c r="C4" s="156">
        <v>14.962881630913948</v>
      </c>
      <c r="D4" s="156">
        <v>15.991482222365619</v>
      </c>
      <c r="E4"/>
      <c r="F4"/>
    </row>
    <row r="5" spans="1:4" ht="15" customHeight="1">
      <c r="A5" s="14" t="s">
        <v>105</v>
      </c>
      <c r="B5" s="102">
        <v>17.081912249262963</v>
      </c>
      <c r="C5" s="102">
        <v>17.94579822363926</v>
      </c>
      <c r="D5" s="102">
        <v>16.191147117529646</v>
      </c>
    </row>
    <row r="6" spans="1:4" ht="15" customHeight="1">
      <c r="A6" s="14" t="s">
        <v>106</v>
      </c>
      <c r="B6" s="102">
        <v>12.85634876518701</v>
      </c>
      <c r="C6" s="102">
        <v>13.101186758276079</v>
      </c>
      <c r="D6" s="102">
        <v>12.603005332040718</v>
      </c>
    </row>
    <row r="7" spans="1:4" ht="15" customHeight="1">
      <c r="A7" s="14" t="s">
        <v>107</v>
      </c>
      <c r="B7" s="102">
        <v>13.51586266840504</v>
      </c>
      <c r="C7" s="102">
        <v>13.393344244408073</v>
      </c>
      <c r="D7" s="102">
        <v>13.654618473895583</v>
      </c>
    </row>
    <row r="8" spans="1:4" ht="15" customHeight="1">
      <c r="A8" s="14" t="s">
        <v>108</v>
      </c>
      <c r="B8" s="102">
        <v>18.339721112289002</v>
      </c>
      <c r="C8" s="102">
        <v>18.29440351152218</v>
      </c>
      <c r="D8" s="102">
        <v>18.388851121685928</v>
      </c>
    </row>
    <row r="9" spans="1:4" ht="22.5" customHeight="1">
      <c r="A9" s="17" t="s">
        <v>109</v>
      </c>
      <c r="B9" s="102">
        <v>7.6720144789717475</v>
      </c>
      <c r="C9" s="102">
        <v>7.131001778304682</v>
      </c>
      <c r="D9" s="102">
        <v>8.252272871765529</v>
      </c>
    </row>
    <row r="10" spans="1:4" ht="15" customHeight="1">
      <c r="A10" s="17" t="s">
        <v>110</v>
      </c>
      <c r="B10" s="102">
        <v>12.432897062878087</v>
      </c>
      <c r="C10" s="102">
        <v>12.632133566042086</v>
      </c>
      <c r="D10" s="102">
        <v>12.23955004473987</v>
      </c>
    </row>
    <row r="11" spans="1:4" ht="15" customHeight="1">
      <c r="A11" s="17" t="s">
        <v>111</v>
      </c>
      <c r="B11" s="102">
        <v>14.97342379326736</v>
      </c>
      <c r="C11" s="102">
        <v>14.979968646577252</v>
      </c>
      <c r="D11" s="102">
        <v>14.966978300025731</v>
      </c>
    </row>
    <row r="12" spans="1:4" ht="15" customHeight="1">
      <c r="A12" s="17" t="s">
        <v>112</v>
      </c>
      <c r="B12" s="102">
        <v>16.84521447780276</v>
      </c>
      <c r="C12" s="102">
        <v>15.763841421736158</v>
      </c>
      <c r="D12" s="102">
        <v>17.99799617451498</v>
      </c>
    </row>
    <row r="13" spans="1:4" ht="15" customHeight="1">
      <c r="A13" s="17" t="s">
        <v>113</v>
      </c>
      <c r="B13" s="102">
        <v>24.134615384615383</v>
      </c>
      <c r="C13" s="102">
        <v>23.010887772194305</v>
      </c>
      <c r="D13" s="102">
        <v>25.30541012216405</v>
      </c>
    </row>
    <row r="14" spans="1:4" ht="22.5" customHeight="1">
      <c r="A14" s="17" t="s">
        <v>114</v>
      </c>
      <c r="B14" s="102">
        <v>9.126454320045776</v>
      </c>
      <c r="C14" s="102">
        <v>8.584128160014815</v>
      </c>
      <c r="D14" s="102">
        <v>9.702152757298732</v>
      </c>
    </row>
    <row r="15" spans="1:4" ht="15" customHeight="1">
      <c r="A15" s="17" t="s">
        <v>115</v>
      </c>
      <c r="B15" s="102">
        <v>24.680980793519446</v>
      </c>
      <c r="C15" s="102">
        <v>23.698399326032014</v>
      </c>
      <c r="D15" s="102">
        <v>25.73257596249211</v>
      </c>
    </row>
    <row r="16" spans="1:4" ht="15" customHeight="1">
      <c r="A16" s="17" t="s">
        <v>116</v>
      </c>
      <c r="B16" s="102">
        <v>19.517635577861427</v>
      </c>
      <c r="C16" s="102">
        <v>18.728861330326946</v>
      </c>
      <c r="D16" s="102">
        <v>20.28965517241379</v>
      </c>
    </row>
    <row r="17" spans="1:4" ht="15" customHeight="1">
      <c r="A17" s="17" t="s">
        <v>117</v>
      </c>
      <c r="B17" s="102">
        <v>7.257389849414389</v>
      </c>
      <c r="C17" s="102">
        <v>6.405598169829093</v>
      </c>
      <c r="D17" s="102">
        <v>8.17300737740489</v>
      </c>
    </row>
    <row r="18" spans="1:6" s="19" customFormat="1" ht="15" customHeight="1">
      <c r="A18" s="17" t="s">
        <v>118</v>
      </c>
      <c r="B18" s="102">
        <v>5.636950583560964</v>
      </c>
      <c r="C18" s="102">
        <v>5.347593582887701</v>
      </c>
      <c r="D18" s="102">
        <v>5.939086294416244</v>
      </c>
      <c r="E18"/>
      <c r="F18"/>
    </row>
    <row r="19" spans="1:4" ht="22.5" customHeight="1">
      <c r="A19" s="17" t="s">
        <v>119</v>
      </c>
      <c r="B19" s="102">
        <v>9.920394566063857</v>
      </c>
      <c r="C19" s="102">
        <v>9.552949175590685</v>
      </c>
      <c r="D19" s="102">
        <v>10.301374691575608</v>
      </c>
    </row>
    <row r="20" spans="1:4" ht="15" customHeight="1">
      <c r="A20" s="17" t="s">
        <v>120</v>
      </c>
      <c r="B20" s="102">
        <v>7.420969119980471</v>
      </c>
      <c r="C20" s="102">
        <v>6.86078672403196</v>
      </c>
      <c r="D20" s="102">
        <v>8.051543717028453</v>
      </c>
    </row>
    <row r="21" spans="1:4" ht="15" customHeight="1">
      <c r="A21" s="17" t="s">
        <v>121</v>
      </c>
      <c r="B21" s="102">
        <v>17.91032751003746</v>
      </c>
      <c r="C21" s="102">
        <v>17.357041453282296</v>
      </c>
      <c r="D21" s="102">
        <v>18.430329482044037</v>
      </c>
    </row>
    <row r="22" spans="1:4" ht="15" customHeight="1">
      <c r="A22" s="17" t="s">
        <v>122</v>
      </c>
      <c r="B22" s="102">
        <v>9.459750322858373</v>
      </c>
      <c r="C22" s="102">
        <v>9.644234890698671</v>
      </c>
      <c r="D22" s="102">
        <v>9.273670557717251</v>
      </c>
    </row>
    <row r="23" spans="1:4" ht="15" customHeight="1">
      <c r="A23" s="17" t="s">
        <v>123</v>
      </c>
      <c r="B23" s="102">
        <v>11.82651287723179</v>
      </c>
      <c r="C23" s="102">
        <v>11.190773067331671</v>
      </c>
      <c r="D23" s="102">
        <v>12.479974367190003</v>
      </c>
    </row>
    <row r="24" spans="1:4" ht="22.5" customHeight="1">
      <c r="A24" s="17" t="s">
        <v>124</v>
      </c>
      <c r="B24" s="102">
        <v>10.744985673352435</v>
      </c>
      <c r="C24" s="102">
        <v>10.231151857992783</v>
      </c>
      <c r="D24" s="102">
        <v>11.272399639603565</v>
      </c>
    </row>
    <row r="25" spans="1:4" ht="15" customHeight="1">
      <c r="A25" s="17" t="s">
        <v>125</v>
      </c>
      <c r="B25" s="102">
        <v>4.591693887074195</v>
      </c>
      <c r="C25" s="102">
        <v>4.044244728655375</v>
      </c>
      <c r="D25" s="102">
        <v>5.234327449786975</v>
      </c>
    </row>
    <row r="26" spans="1:4" ht="15" customHeight="1">
      <c r="A26" s="17" t="s">
        <v>126</v>
      </c>
      <c r="B26" s="102">
        <v>3.8793103448275863</v>
      </c>
      <c r="C26" s="102">
        <v>3.7077033837293016</v>
      </c>
      <c r="D26" s="102">
        <v>4.065676309616888</v>
      </c>
    </row>
    <row r="27" spans="1:4" ht="15" customHeight="1">
      <c r="A27" s="17" t="s">
        <v>127</v>
      </c>
      <c r="B27" s="102">
        <v>5.98079561042524</v>
      </c>
      <c r="C27" s="102">
        <v>6.38995084653195</v>
      </c>
      <c r="D27" s="102">
        <v>5.567805953693495</v>
      </c>
    </row>
    <row r="28" spans="1:4" ht="15" customHeight="1">
      <c r="A28" s="17" t="s">
        <v>128</v>
      </c>
      <c r="B28" s="102">
        <v>5.4728682170542635</v>
      </c>
      <c r="C28" s="102">
        <v>5.630896226415095</v>
      </c>
      <c r="D28" s="102">
        <v>5.297580117724002</v>
      </c>
    </row>
    <row r="29" spans="1:4" ht="22.5" customHeight="1">
      <c r="A29" s="17" t="s">
        <v>129</v>
      </c>
      <c r="B29" s="102">
        <v>5.833333333333333</v>
      </c>
      <c r="C29" s="102">
        <v>5.509798352740699</v>
      </c>
      <c r="D29" s="102">
        <v>6.170464634507251</v>
      </c>
    </row>
    <row r="30" spans="1:4" ht="15" customHeight="1">
      <c r="A30" s="17" t="s">
        <v>130</v>
      </c>
      <c r="B30" s="102">
        <v>16.31317927614224</v>
      </c>
      <c r="C30" s="102">
        <v>15.709728867623603</v>
      </c>
      <c r="D30" s="102">
        <v>16.991705895539116</v>
      </c>
    </row>
    <row r="31" spans="1:4" ht="15" customHeight="1">
      <c r="A31" s="17" t="s">
        <v>131</v>
      </c>
      <c r="B31" s="102">
        <v>16.798347997845216</v>
      </c>
      <c r="C31" s="102">
        <v>16.65798158763245</v>
      </c>
      <c r="D31" s="102">
        <v>16.948522579446198</v>
      </c>
    </row>
    <row r="32" spans="1:4" ht="15" customHeight="1">
      <c r="A32" s="17" t="s">
        <v>132</v>
      </c>
      <c r="B32" s="102">
        <v>11.961739758166395</v>
      </c>
      <c r="C32" s="102">
        <v>11.724971558589306</v>
      </c>
      <c r="D32" s="102">
        <v>12.205850010996262</v>
      </c>
    </row>
    <row r="33" spans="1:4" ht="15" customHeight="1">
      <c r="A33" s="17" t="s">
        <v>133</v>
      </c>
      <c r="B33" s="102">
        <v>11.83472431249145</v>
      </c>
      <c r="C33" s="102">
        <v>11.844534711964549</v>
      </c>
      <c r="D33" s="102">
        <v>11.825146462370437</v>
      </c>
    </row>
    <row r="34" spans="1:4" ht="22.5" customHeight="1">
      <c r="A34" s="17" t="s">
        <v>134</v>
      </c>
      <c r="B34" s="102">
        <v>12.544026009211596</v>
      </c>
      <c r="C34" s="102">
        <v>11.836115326251896</v>
      </c>
      <c r="D34" s="102">
        <v>13.36056009334889</v>
      </c>
    </row>
    <row r="35" spans="1:4" ht="15" customHeight="1">
      <c r="A35" s="17" t="s">
        <v>135</v>
      </c>
      <c r="B35" s="102">
        <v>11.054869406762503</v>
      </c>
      <c r="C35" s="102">
        <v>11.106840891621829</v>
      </c>
      <c r="D35" s="102">
        <v>10.997004706889173</v>
      </c>
    </row>
    <row r="36" spans="1:4" ht="15" customHeight="1">
      <c r="A36" s="17" t="s">
        <v>136</v>
      </c>
      <c r="B36" s="102">
        <v>17.720104308953186</v>
      </c>
      <c r="C36" s="102">
        <v>17.186046511627907</v>
      </c>
      <c r="D36" s="102">
        <v>18.332001065814016</v>
      </c>
    </row>
    <row r="37" spans="1:4" ht="15" customHeight="1">
      <c r="A37" s="20" t="s">
        <v>137</v>
      </c>
      <c r="B37" s="103">
        <v>14.818629133768166</v>
      </c>
      <c r="C37" s="103">
        <v>14.154048716260698</v>
      </c>
      <c r="D37" s="103">
        <v>15.542802486848398</v>
      </c>
    </row>
    <row r="38" spans="1:12" ht="16.5" customHeight="1">
      <c r="A38" s="26" t="s">
        <v>138</v>
      </c>
      <c r="I38" s="63"/>
      <c r="J38" s="104"/>
      <c r="K38" s="104"/>
      <c r="L38" s="23"/>
    </row>
    <row r="39" spans="9:12" ht="15" customHeight="1">
      <c r="I39" s="63"/>
      <c r="J39" s="104"/>
      <c r="K39" s="104"/>
      <c r="L39" s="23"/>
    </row>
    <row r="40" spans="9:12" ht="15" customHeight="1">
      <c r="I40" s="63"/>
      <c r="J40" s="104"/>
      <c r="K40" s="104"/>
      <c r="L40" s="23"/>
    </row>
    <row r="41" spans="9:12" ht="15" customHeight="1">
      <c r="I41" s="70"/>
      <c r="J41" s="104"/>
      <c r="K41" s="104"/>
      <c r="L41" s="23"/>
    </row>
    <row r="42" spans="9:12" ht="15" customHeight="1">
      <c r="I42" s="70"/>
      <c r="J42" s="104"/>
      <c r="K42" s="104"/>
      <c r="L42" s="23"/>
    </row>
    <row r="43" spans="9:12" ht="15" customHeight="1">
      <c r="I43" s="70"/>
      <c r="J43" s="104"/>
      <c r="K43" s="104"/>
      <c r="L43" s="23"/>
    </row>
    <row r="44" spans="9:12" ht="15" customHeight="1">
      <c r="I44" s="63"/>
      <c r="J44" s="104"/>
      <c r="K44" s="104"/>
      <c r="L44" s="23"/>
    </row>
    <row r="45" spans="9:11" ht="15" customHeight="1">
      <c r="I45" s="71"/>
      <c r="J45" s="104"/>
      <c r="K45" s="104"/>
    </row>
    <row r="46" ht="15" customHeight="1"/>
    <row r="47" ht="15" customHeight="1"/>
  </sheetData>
  <mergeCells count="2">
    <mergeCell ref="B2:D2"/>
    <mergeCell ref="A1:D1"/>
  </mergeCells>
  <hyperlinks>
    <hyperlink ref="A2" location="indice!B2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2003.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7" customWidth="1"/>
    <col min="11" max="11" width="7.16015625" style="147" bestFit="1" customWidth="1"/>
    <col min="12" max="13" width="10.33203125" style="147" bestFit="1" customWidth="1"/>
    <col min="14" max="15" width="12" style="147" customWidth="1"/>
  </cols>
  <sheetData>
    <row r="1" spans="1:15" s="2" customFormat="1" ht="39.75" customHeight="1">
      <c r="A1" s="188" t="s">
        <v>0</v>
      </c>
      <c r="B1" s="189"/>
      <c r="C1" s="189"/>
      <c r="D1" s="189"/>
      <c r="E1" s="189"/>
      <c r="F1" s="189"/>
      <c r="G1" s="189"/>
      <c r="J1" s="145"/>
      <c r="K1" s="145"/>
      <c r="L1" s="145"/>
      <c r="M1" s="145"/>
      <c r="N1" s="145"/>
      <c r="O1" s="145"/>
    </row>
    <row r="2" spans="1:15" s="5" customFormat="1" ht="36" customHeight="1">
      <c r="A2" s="175" t="s">
        <v>174</v>
      </c>
      <c r="B2" s="187" t="s">
        <v>1</v>
      </c>
      <c r="C2" s="187"/>
      <c r="D2" s="187" t="s">
        <v>2</v>
      </c>
      <c r="E2" s="187"/>
      <c r="F2" s="187" t="s">
        <v>3</v>
      </c>
      <c r="G2" s="187" t="s">
        <v>4</v>
      </c>
      <c r="H2" s="4"/>
      <c r="I2" s="4"/>
      <c r="J2" s="143"/>
      <c r="K2" s="143"/>
      <c r="L2" s="143"/>
      <c r="M2" s="143"/>
      <c r="N2" s="143"/>
      <c r="O2" s="143"/>
    </row>
    <row r="3" spans="1:15" s="10" customFormat="1" ht="19.5" customHeight="1">
      <c r="A3" s="6"/>
      <c r="B3" s="7" t="s">
        <v>5</v>
      </c>
      <c r="C3" s="8" t="s">
        <v>6</v>
      </c>
      <c r="D3" s="7" t="s">
        <v>5</v>
      </c>
      <c r="E3" s="8" t="s">
        <v>6</v>
      </c>
      <c r="F3" s="7" t="s">
        <v>5</v>
      </c>
      <c r="G3" s="8" t="s">
        <v>6</v>
      </c>
      <c r="H3" s="9"/>
      <c r="I3" s="9"/>
      <c r="J3" s="144"/>
      <c r="K3" s="144"/>
      <c r="L3" s="144"/>
      <c r="M3" s="144"/>
      <c r="N3" s="144"/>
      <c r="O3" s="144"/>
    </row>
    <row r="4" spans="1:15" s="13" customFormat="1" ht="15" customHeight="1">
      <c r="A4" s="11" t="s">
        <v>7</v>
      </c>
      <c r="B4" s="12">
        <f aca="true" t="shared" si="0" ref="B4:B23">D4+F4</f>
        <v>190433</v>
      </c>
      <c r="C4" s="12">
        <f aca="true" t="shared" si="1" ref="C4:C23">B4/$B$4*100</f>
        <v>100</v>
      </c>
      <c r="D4" s="12">
        <f>SUM(D5:D23)</f>
        <v>91305</v>
      </c>
      <c r="E4" s="12">
        <f aca="true" t="shared" si="2" ref="E4:E23">D4/$D$4*100</f>
        <v>100</v>
      </c>
      <c r="F4" s="12">
        <f>SUM(F5:F23)</f>
        <v>99128</v>
      </c>
      <c r="G4" s="12">
        <f aca="true" t="shared" si="3" ref="G4:G23">F4/$F$4*100</f>
        <v>100</v>
      </c>
      <c r="H4"/>
      <c r="I4"/>
      <c r="J4" s="146"/>
      <c r="K4" s="146"/>
      <c r="L4" s="146"/>
      <c r="M4" s="146"/>
      <c r="N4" s="146"/>
      <c r="O4" s="146"/>
    </row>
    <row r="5" spans="1:7" ht="15" customHeight="1">
      <c r="A5" s="14" t="s">
        <v>8</v>
      </c>
      <c r="B5" s="15">
        <f t="shared" si="0"/>
        <v>1374</v>
      </c>
      <c r="C5" s="16">
        <f t="shared" si="1"/>
        <v>0.7215136032095277</v>
      </c>
      <c r="D5" s="15">
        <v>700</v>
      </c>
      <c r="E5" s="16">
        <f t="shared" si="2"/>
        <v>0.7666611905153059</v>
      </c>
      <c r="F5" s="15">
        <v>674</v>
      </c>
      <c r="G5" s="16">
        <f t="shared" si="3"/>
        <v>0.679928980711807</v>
      </c>
    </row>
    <row r="6" spans="1:7" ht="15" customHeight="1">
      <c r="A6" s="14" t="s">
        <v>9</v>
      </c>
      <c r="B6" s="15">
        <f t="shared" si="0"/>
        <v>2819</v>
      </c>
      <c r="C6" s="16">
        <f t="shared" si="1"/>
        <v>1.4803106604422553</v>
      </c>
      <c r="D6" s="15">
        <v>1460</v>
      </c>
      <c r="E6" s="16">
        <f t="shared" si="2"/>
        <v>1.5990361973604952</v>
      </c>
      <c r="F6" s="15">
        <v>1359</v>
      </c>
      <c r="G6" s="16">
        <f t="shared" si="3"/>
        <v>1.370954725203777</v>
      </c>
    </row>
    <row r="7" spans="1:7" ht="15" customHeight="1">
      <c r="A7" s="14" t="s">
        <v>10</v>
      </c>
      <c r="B7" s="15">
        <f t="shared" si="0"/>
        <v>4066</v>
      </c>
      <c r="C7" s="16">
        <f t="shared" si="1"/>
        <v>2.1351341416666227</v>
      </c>
      <c r="D7" s="15">
        <v>2081</v>
      </c>
      <c r="E7" s="16">
        <f t="shared" si="2"/>
        <v>2.279174196374788</v>
      </c>
      <c r="F7" s="15">
        <v>1985</v>
      </c>
      <c r="G7" s="16">
        <f t="shared" si="3"/>
        <v>2.0024614639657816</v>
      </c>
    </row>
    <row r="8" spans="1:7" ht="15" customHeight="1">
      <c r="A8" s="14" t="s">
        <v>11</v>
      </c>
      <c r="B8" s="15">
        <f t="shared" si="0"/>
        <v>5361</v>
      </c>
      <c r="C8" s="16">
        <f t="shared" si="1"/>
        <v>2.8151633382869563</v>
      </c>
      <c r="D8" s="15">
        <v>2821</v>
      </c>
      <c r="E8" s="16">
        <f t="shared" si="2"/>
        <v>3.089644597776682</v>
      </c>
      <c r="F8" s="15">
        <v>2540</v>
      </c>
      <c r="G8" s="16">
        <f t="shared" si="3"/>
        <v>2.5623436365103704</v>
      </c>
    </row>
    <row r="9" spans="1:7" ht="22.5" customHeight="1">
      <c r="A9" s="17" t="s">
        <v>12</v>
      </c>
      <c r="B9" s="18">
        <f t="shared" si="0"/>
        <v>8283</v>
      </c>
      <c r="C9" s="16">
        <f t="shared" si="1"/>
        <v>4.349561263016389</v>
      </c>
      <c r="D9" s="18">
        <v>4199</v>
      </c>
      <c r="E9" s="16">
        <f t="shared" si="2"/>
        <v>4.5988719128196704</v>
      </c>
      <c r="F9" s="18">
        <v>4084</v>
      </c>
      <c r="G9" s="16">
        <f t="shared" si="3"/>
        <v>4.119925752562343</v>
      </c>
    </row>
    <row r="10" spans="1:7" ht="15" customHeight="1">
      <c r="A10" s="17" t="s">
        <v>13</v>
      </c>
      <c r="B10" s="18">
        <f t="shared" si="0"/>
        <v>12350</v>
      </c>
      <c r="C10" s="16">
        <f t="shared" si="1"/>
        <v>6.485220523753761</v>
      </c>
      <c r="D10" s="18">
        <v>6329</v>
      </c>
      <c r="E10" s="16">
        <f t="shared" si="2"/>
        <v>6.93171239253053</v>
      </c>
      <c r="F10" s="18">
        <v>6021</v>
      </c>
      <c r="G10" s="16">
        <f t="shared" si="3"/>
        <v>6.073964974578323</v>
      </c>
    </row>
    <row r="11" spans="1:7" ht="15" customHeight="1">
      <c r="A11" s="17" t="s">
        <v>14</v>
      </c>
      <c r="B11" s="18">
        <f t="shared" si="0"/>
        <v>14714</v>
      </c>
      <c r="C11" s="16">
        <f t="shared" si="1"/>
        <v>7.726602007005089</v>
      </c>
      <c r="D11" s="18">
        <v>7436</v>
      </c>
      <c r="E11" s="16">
        <f t="shared" si="2"/>
        <v>8.144132303816876</v>
      </c>
      <c r="F11" s="18">
        <v>7278</v>
      </c>
      <c r="G11" s="16">
        <f t="shared" si="3"/>
        <v>7.34202243563877</v>
      </c>
    </row>
    <row r="12" spans="1:7" ht="15" customHeight="1">
      <c r="A12" s="17" t="s">
        <v>15</v>
      </c>
      <c r="B12" s="18">
        <f t="shared" si="0"/>
        <v>16110</v>
      </c>
      <c r="C12" s="16">
        <f t="shared" si="1"/>
        <v>8.4596682297711</v>
      </c>
      <c r="D12" s="18">
        <v>8132</v>
      </c>
      <c r="E12" s="16">
        <f t="shared" si="2"/>
        <v>8.906412573243525</v>
      </c>
      <c r="F12" s="18">
        <v>7978</v>
      </c>
      <c r="G12" s="16">
        <f t="shared" si="3"/>
        <v>8.048180130740052</v>
      </c>
    </row>
    <row r="13" spans="1:7" ht="15" customHeight="1">
      <c r="A13" s="17" t="s">
        <v>16</v>
      </c>
      <c r="B13" s="18">
        <f t="shared" si="0"/>
        <v>16909</v>
      </c>
      <c r="C13" s="16">
        <f t="shared" si="1"/>
        <v>8.879238367299786</v>
      </c>
      <c r="D13" s="18">
        <v>8450</v>
      </c>
      <c r="E13" s="16">
        <f t="shared" si="2"/>
        <v>9.254695799791907</v>
      </c>
      <c r="F13" s="18">
        <v>8459</v>
      </c>
      <c r="G13" s="16">
        <f t="shared" si="3"/>
        <v>8.533411346945364</v>
      </c>
    </row>
    <row r="14" spans="1:7" ht="22.5" customHeight="1">
      <c r="A14" s="17" t="s">
        <v>17</v>
      </c>
      <c r="B14" s="18">
        <f t="shared" si="0"/>
        <v>16904</v>
      </c>
      <c r="C14" s="16">
        <f t="shared" si="1"/>
        <v>8.87661277194604</v>
      </c>
      <c r="D14" s="18">
        <v>8473</v>
      </c>
      <c r="E14" s="16">
        <f t="shared" si="2"/>
        <v>9.279886096051696</v>
      </c>
      <c r="F14" s="18">
        <v>8431</v>
      </c>
      <c r="G14" s="16">
        <f t="shared" si="3"/>
        <v>8.505165039141312</v>
      </c>
    </row>
    <row r="15" spans="1:7" ht="15" customHeight="1">
      <c r="A15" s="17" t="s">
        <v>18</v>
      </c>
      <c r="B15" s="18">
        <f t="shared" si="0"/>
        <v>16060</v>
      </c>
      <c r="C15" s="16">
        <f t="shared" si="1"/>
        <v>8.433412276233636</v>
      </c>
      <c r="D15" s="18">
        <v>7848</v>
      </c>
      <c r="E15" s="16">
        <f t="shared" si="2"/>
        <v>8.595367175948743</v>
      </c>
      <c r="F15" s="18">
        <v>8212</v>
      </c>
      <c r="G15" s="16">
        <f t="shared" si="3"/>
        <v>8.28423856024534</v>
      </c>
    </row>
    <row r="16" spans="1:7" ht="15" customHeight="1">
      <c r="A16" s="17" t="s">
        <v>19</v>
      </c>
      <c r="B16" s="18">
        <f t="shared" si="0"/>
        <v>15533</v>
      </c>
      <c r="C16" s="16">
        <f t="shared" si="1"/>
        <v>8.156674525948759</v>
      </c>
      <c r="D16" s="18">
        <v>7444</v>
      </c>
      <c r="E16" s="16">
        <f t="shared" si="2"/>
        <v>8.152894145994196</v>
      </c>
      <c r="F16" s="18">
        <v>8089</v>
      </c>
      <c r="G16" s="16">
        <f t="shared" si="3"/>
        <v>8.160156565248972</v>
      </c>
    </row>
    <row r="17" spans="1:7" ht="15" customHeight="1">
      <c r="A17" s="17" t="s">
        <v>20</v>
      </c>
      <c r="B17" s="18">
        <f t="shared" si="0"/>
        <v>12625</v>
      </c>
      <c r="C17" s="16">
        <f t="shared" si="1"/>
        <v>6.629628268209816</v>
      </c>
      <c r="D17" s="18">
        <v>6221</v>
      </c>
      <c r="E17" s="16">
        <f t="shared" si="2"/>
        <v>6.813427523136739</v>
      </c>
      <c r="F17" s="18">
        <v>6404</v>
      </c>
      <c r="G17" s="16">
        <f t="shared" si="3"/>
        <v>6.460334113469454</v>
      </c>
    </row>
    <row r="18" spans="1:15" s="19" customFormat="1" ht="15" customHeight="1">
      <c r="A18" s="17" t="s">
        <v>21</v>
      </c>
      <c r="B18" s="18">
        <f t="shared" si="0"/>
        <v>13493</v>
      </c>
      <c r="C18" s="16">
        <f t="shared" si="1"/>
        <v>7.085431621620203</v>
      </c>
      <c r="D18" s="18">
        <v>6215</v>
      </c>
      <c r="E18" s="16">
        <f t="shared" si="2"/>
        <v>6.806856141503752</v>
      </c>
      <c r="F18" s="18">
        <v>7278</v>
      </c>
      <c r="G18" s="16">
        <f t="shared" si="3"/>
        <v>7.34202243563877</v>
      </c>
      <c r="H18"/>
      <c r="I18"/>
      <c r="J18" s="148"/>
      <c r="K18" s="148"/>
      <c r="L18" s="148"/>
      <c r="M18" s="148"/>
      <c r="N18" s="148"/>
      <c r="O18" s="148"/>
    </row>
    <row r="19" spans="1:7" ht="22.5" customHeight="1">
      <c r="A19" t="s">
        <v>22</v>
      </c>
      <c r="B19" s="18">
        <f t="shared" si="0"/>
        <v>12197</v>
      </c>
      <c r="C19" s="16">
        <f t="shared" si="1"/>
        <v>6.40487730592912</v>
      </c>
      <c r="D19" s="18">
        <v>5338</v>
      </c>
      <c r="E19" s="16">
        <f t="shared" si="2"/>
        <v>5.8463391928152895</v>
      </c>
      <c r="F19" s="18">
        <v>6859</v>
      </c>
      <c r="G19" s="16">
        <f t="shared" si="3"/>
        <v>6.919336615285287</v>
      </c>
    </row>
    <row r="20" spans="1:7" ht="15" customHeight="1">
      <c r="A20" t="s">
        <v>23</v>
      </c>
      <c r="B20" s="18">
        <f t="shared" si="0"/>
        <v>9905</v>
      </c>
      <c r="C20" s="16">
        <f t="shared" si="1"/>
        <v>5.201304395771741</v>
      </c>
      <c r="D20" s="18">
        <v>4088</v>
      </c>
      <c r="E20" s="16">
        <f t="shared" si="2"/>
        <v>4.477301352609386</v>
      </c>
      <c r="F20" s="18">
        <v>5817</v>
      </c>
      <c r="G20" s="16">
        <f t="shared" si="3"/>
        <v>5.868170446291663</v>
      </c>
    </row>
    <row r="21" spans="1:7" ht="15" customHeight="1">
      <c r="A21" t="s">
        <v>24</v>
      </c>
      <c r="B21" s="18">
        <f t="shared" si="0"/>
        <v>6596</v>
      </c>
      <c r="C21" s="16">
        <f t="shared" si="1"/>
        <v>3.4636853906623326</v>
      </c>
      <c r="D21" s="18">
        <v>2454</v>
      </c>
      <c r="E21" s="16">
        <f t="shared" si="2"/>
        <v>2.687695087892229</v>
      </c>
      <c r="F21" s="18">
        <v>4142</v>
      </c>
      <c r="G21" s="16">
        <f t="shared" si="3"/>
        <v>4.178435961585021</v>
      </c>
    </row>
    <row r="22" spans="1:7" ht="15" customHeight="1">
      <c r="A22" t="s">
        <v>25</v>
      </c>
      <c r="B22" s="18">
        <f t="shared" si="0"/>
        <v>3498</v>
      </c>
      <c r="C22" s="16">
        <f t="shared" si="1"/>
        <v>1.836866509481025</v>
      </c>
      <c r="D22" s="18">
        <v>1138</v>
      </c>
      <c r="E22" s="16">
        <f t="shared" si="2"/>
        <v>1.2463720497234543</v>
      </c>
      <c r="F22" s="18">
        <v>2360</v>
      </c>
      <c r="G22" s="16">
        <f t="shared" si="3"/>
        <v>2.380760229198612</v>
      </c>
    </row>
    <row r="23" spans="1:12" ht="15" customHeight="1">
      <c r="A23" s="20" t="s">
        <v>26</v>
      </c>
      <c r="B23" s="21">
        <f t="shared" si="0"/>
        <v>1636</v>
      </c>
      <c r="C23" s="22">
        <f t="shared" si="1"/>
        <v>0.8590947997458422</v>
      </c>
      <c r="D23" s="21">
        <v>478</v>
      </c>
      <c r="E23" s="22">
        <f t="shared" si="2"/>
        <v>0.5235200700947374</v>
      </c>
      <c r="F23" s="21">
        <v>1158</v>
      </c>
      <c r="G23" s="22">
        <f t="shared" si="3"/>
        <v>1.16818658703898</v>
      </c>
      <c r="J23" s="149"/>
      <c r="K23" s="149"/>
      <c r="L23" s="149"/>
    </row>
    <row r="24" spans="2:7" ht="30" customHeight="1">
      <c r="B24" s="17"/>
      <c r="C24" s="24"/>
      <c r="D24" s="24"/>
      <c r="E24" s="24"/>
      <c r="F24" s="24"/>
      <c r="G24" s="24"/>
    </row>
    <row r="25" spans="11:14" ht="15" customHeight="1">
      <c r="K25" s="148"/>
      <c r="L25" s="148" t="s">
        <v>2</v>
      </c>
      <c r="M25" s="148" t="s">
        <v>3</v>
      </c>
      <c r="N25" s="149"/>
    </row>
    <row r="26" spans="11:14" ht="15" customHeight="1">
      <c r="K26" s="150" t="s">
        <v>8</v>
      </c>
      <c r="L26" s="151">
        <f aca="true" t="shared" si="4" ref="L26:L44">-$D5</f>
        <v>-700</v>
      </c>
      <c r="M26" s="151">
        <f aca="true" t="shared" si="5" ref="M26:M44">$F5</f>
        <v>674</v>
      </c>
      <c r="N26" s="149"/>
    </row>
    <row r="27" spans="11:14" ht="15" customHeight="1">
      <c r="K27" s="150" t="s">
        <v>9</v>
      </c>
      <c r="L27" s="151">
        <f t="shared" si="4"/>
        <v>-1460</v>
      </c>
      <c r="M27" s="151">
        <f t="shared" si="5"/>
        <v>1359</v>
      </c>
      <c r="N27" s="149"/>
    </row>
    <row r="28" spans="11:14" ht="15" customHeight="1">
      <c r="K28" s="150" t="s">
        <v>10</v>
      </c>
      <c r="L28" s="151">
        <f t="shared" si="4"/>
        <v>-2081</v>
      </c>
      <c r="M28" s="151">
        <f t="shared" si="5"/>
        <v>1985</v>
      </c>
      <c r="N28" s="149"/>
    </row>
    <row r="29" spans="11:14" ht="15" customHeight="1">
      <c r="K29" s="150" t="s">
        <v>11</v>
      </c>
      <c r="L29" s="151">
        <f t="shared" si="4"/>
        <v>-2821</v>
      </c>
      <c r="M29" s="151">
        <f t="shared" si="5"/>
        <v>2540</v>
      </c>
      <c r="N29" s="149"/>
    </row>
    <row r="30" spans="11:14" ht="15" customHeight="1">
      <c r="K30" s="150" t="s">
        <v>12</v>
      </c>
      <c r="L30" s="151">
        <f t="shared" si="4"/>
        <v>-4199</v>
      </c>
      <c r="M30" s="151">
        <f t="shared" si="5"/>
        <v>4084</v>
      </c>
      <c r="N30" s="149"/>
    </row>
    <row r="31" spans="11:14" ht="15" customHeight="1">
      <c r="K31" s="152" t="s">
        <v>13</v>
      </c>
      <c r="L31" s="151">
        <f t="shared" si="4"/>
        <v>-6329</v>
      </c>
      <c r="M31" s="151">
        <f t="shared" si="5"/>
        <v>6021</v>
      </c>
      <c r="N31" s="149"/>
    </row>
    <row r="32" spans="11:14" ht="15" customHeight="1">
      <c r="K32" s="152" t="s">
        <v>14</v>
      </c>
      <c r="L32" s="151">
        <f t="shared" si="4"/>
        <v>-7436</v>
      </c>
      <c r="M32" s="151">
        <f t="shared" si="5"/>
        <v>7278</v>
      </c>
      <c r="N32" s="149"/>
    </row>
    <row r="33" spans="11:14" ht="15" customHeight="1">
      <c r="K33" s="152" t="s">
        <v>15</v>
      </c>
      <c r="L33" s="151">
        <f t="shared" si="4"/>
        <v>-8132</v>
      </c>
      <c r="M33" s="151">
        <f t="shared" si="5"/>
        <v>7978</v>
      </c>
      <c r="N33" s="149"/>
    </row>
    <row r="34" spans="11:14" ht="15" customHeight="1">
      <c r="K34" s="152" t="s">
        <v>16</v>
      </c>
      <c r="L34" s="151">
        <f t="shared" si="4"/>
        <v>-8450</v>
      </c>
      <c r="M34" s="151">
        <f t="shared" si="5"/>
        <v>8459</v>
      </c>
      <c r="N34" s="149"/>
    </row>
    <row r="35" spans="11:14" ht="15" customHeight="1">
      <c r="K35" s="152" t="s">
        <v>17</v>
      </c>
      <c r="L35" s="151">
        <f t="shared" si="4"/>
        <v>-8473</v>
      </c>
      <c r="M35" s="151">
        <f t="shared" si="5"/>
        <v>8431</v>
      </c>
      <c r="N35" s="149"/>
    </row>
    <row r="36" spans="11:14" ht="15" customHeight="1">
      <c r="K36" s="152" t="s">
        <v>18</v>
      </c>
      <c r="L36" s="151">
        <f t="shared" si="4"/>
        <v>-7848</v>
      </c>
      <c r="M36" s="151">
        <f t="shared" si="5"/>
        <v>8212</v>
      </c>
      <c r="N36" s="149"/>
    </row>
    <row r="37" spans="11:14" ht="15" customHeight="1">
      <c r="K37" s="152" t="s">
        <v>19</v>
      </c>
      <c r="L37" s="151">
        <f t="shared" si="4"/>
        <v>-7444</v>
      </c>
      <c r="M37" s="151">
        <f t="shared" si="5"/>
        <v>8089</v>
      </c>
      <c r="N37" s="149"/>
    </row>
    <row r="38" spans="11:14" ht="15" customHeight="1">
      <c r="K38" s="152" t="s">
        <v>20</v>
      </c>
      <c r="L38" s="151">
        <f t="shared" si="4"/>
        <v>-6221</v>
      </c>
      <c r="M38" s="151">
        <f t="shared" si="5"/>
        <v>6404</v>
      </c>
      <c r="N38" s="149"/>
    </row>
    <row r="39" spans="11:14" ht="15" customHeight="1">
      <c r="K39" s="152" t="s">
        <v>21</v>
      </c>
      <c r="L39" s="151">
        <f t="shared" si="4"/>
        <v>-6215</v>
      </c>
      <c r="M39" s="151">
        <f t="shared" si="5"/>
        <v>7278</v>
      </c>
      <c r="N39" s="149"/>
    </row>
    <row r="40" spans="11:14" ht="15" customHeight="1">
      <c r="K40" s="148" t="s">
        <v>22</v>
      </c>
      <c r="L40" s="151">
        <f t="shared" si="4"/>
        <v>-5338</v>
      </c>
      <c r="M40" s="151">
        <f t="shared" si="5"/>
        <v>6859</v>
      </c>
      <c r="N40" s="149"/>
    </row>
    <row r="41" spans="11:13" ht="15" customHeight="1">
      <c r="K41" s="148" t="s">
        <v>23</v>
      </c>
      <c r="L41" s="151">
        <f t="shared" si="4"/>
        <v>-4088</v>
      </c>
      <c r="M41" s="151">
        <f t="shared" si="5"/>
        <v>5817</v>
      </c>
    </row>
    <row r="42" spans="11:13" ht="15" customHeight="1">
      <c r="K42" s="148" t="s">
        <v>24</v>
      </c>
      <c r="L42" s="151">
        <f t="shared" si="4"/>
        <v>-2454</v>
      </c>
      <c r="M42" s="151">
        <f t="shared" si="5"/>
        <v>4142</v>
      </c>
    </row>
    <row r="43" spans="11:13" ht="15" customHeight="1">
      <c r="K43" s="152" t="s">
        <v>25</v>
      </c>
      <c r="L43" s="151">
        <f t="shared" si="4"/>
        <v>-1138</v>
      </c>
      <c r="M43" s="151">
        <f t="shared" si="5"/>
        <v>2360</v>
      </c>
    </row>
    <row r="44" spans="11:13" ht="11.25">
      <c r="K44" s="153" t="s">
        <v>26</v>
      </c>
      <c r="L44" s="151">
        <f t="shared" si="4"/>
        <v>-478</v>
      </c>
      <c r="M44" s="151">
        <f t="shared" si="5"/>
        <v>1158</v>
      </c>
    </row>
    <row r="45" spans="11:13" ht="11.25">
      <c r="K45" s="148"/>
      <c r="L45" s="148"/>
      <c r="M45" s="148"/>
    </row>
    <row r="46" spans="11:13" ht="11.25">
      <c r="K46" s="148"/>
      <c r="L46" s="148"/>
      <c r="M46" s="148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2003.&amp;R&amp;9&amp;P+8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  <col min="9" max="9" width="11" style="0" bestFit="1" customWidth="1"/>
    <col min="10" max="10" width="10.33203125" style="0" bestFit="1" customWidth="1"/>
  </cols>
  <sheetData>
    <row r="1" spans="1:7" s="2" customFormat="1" ht="39.75" customHeight="1">
      <c r="A1" s="190" t="s">
        <v>139</v>
      </c>
      <c r="B1" s="191"/>
      <c r="C1" s="191"/>
      <c r="D1" s="191"/>
      <c r="E1" s="191"/>
      <c r="F1" s="191"/>
      <c r="G1" s="191"/>
    </row>
    <row r="2" spans="1:8" s="29" customFormat="1" ht="18" customHeight="1">
      <c r="A2" s="9" t="s">
        <v>31</v>
      </c>
      <c r="B2" s="1"/>
      <c r="C2" s="1"/>
      <c r="D2" s="1"/>
      <c r="E2" s="1"/>
      <c r="F2" s="1"/>
      <c r="G2" s="1"/>
      <c r="H2" s="28"/>
    </row>
    <row r="3" spans="1:8" s="5" customFormat="1" ht="36" customHeight="1">
      <c r="A3" s="175" t="s">
        <v>174</v>
      </c>
      <c r="B3" s="187" t="s">
        <v>1</v>
      </c>
      <c r="C3" s="187"/>
      <c r="D3" s="187" t="s">
        <v>2</v>
      </c>
      <c r="E3" s="187"/>
      <c r="F3" s="187" t="s">
        <v>3</v>
      </c>
      <c r="G3" s="187" t="s">
        <v>4</v>
      </c>
      <c r="H3" s="4"/>
    </row>
    <row r="4" spans="1:8" s="10" customFormat="1" ht="19.5" customHeight="1">
      <c r="A4" s="6"/>
      <c r="B4" s="58" t="s">
        <v>5</v>
      </c>
      <c r="C4" s="59" t="s">
        <v>6</v>
      </c>
      <c r="D4" s="60" t="s">
        <v>5</v>
      </c>
      <c r="E4" s="59" t="s">
        <v>6</v>
      </c>
      <c r="F4" s="60" t="s">
        <v>5</v>
      </c>
      <c r="G4" s="59" t="s">
        <v>6</v>
      </c>
      <c r="H4" s="9"/>
    </row>
    <row r="5" spans="1:8" s="107" customFormat="1" ht="19.5" customHeight="1">
      <c r="A5" s="11" t="s">
        <v>7</v>
      </c>
      <c r="B5" s="105">
        <f aca="true" t="shared" si="0" ref="B5:B38">D5+F5</f>
        <v>190433</v>
      </c>
      <c r="C5" s="105">
        <f aca="true" t="shared" si="1" ref="C5:C38">B5/$B$5*100</f>
        <v>100</v>
      </c>
      <c r="D5" s="105">
        <f>SUM(D6:D38)</f>
        <v>91305</v>
      </c>
      <c r="E5" s="105">
        <f aca="true" t="shared" si="2" ref="E5:E38">D5/$D$5*100</f>
        <v>100</v>
      </c>
      <c r="F5" s="105">
        <f>SUM(F6:F38)</f>
        <v>99128</v>
      </c>
      <c r="G5" s="105">
        <f aca="true" t="shared" si="3" ref="G5:G38">F5/$F$5*100</f>
        <v>100</v>
      </c>
      <c r="H5" s="106"/>
    </row>
    <row r="6" spans="1:8" s="13" customFormat="1" ht="15" customHeight="1">
      <c r="A6" s="108" t="s">
        <v>105</v>
      </c>
      <c r="B6" s="109">
        <f t="shared" si="0"/>
        <v>2955</v>
      </c>
      <c r="C6" s="110">
        <f t="shared" si="1"/>
        <v>1.5517268540641591</v>
      </c>
      <c r="D6" s="109">
        <v>1576</v>
      </c>
      <c r="E6" s="111">
        <f t="shared" si="2"/>
        <v>1.7260829089316028</v>
      </c>
      <c r="F6" s="109">
        <v>1379</v>
      </c>
      <c r="G6" s="111">
        <f t="shared" si="3"/>
        <v>1.3911306593495278</v>
      </c>
      <c r="H6" s="112"/>
    </row>
    <row r="7" spans="1:8" ht="15" customHeight="1">
      <c r="A7" s="108" t="s">
        <v>106</v>
      </c>
      <c r="B7" s="109">
        <f t="shared" si="0"/>
        <v>1619</v>
      </c>
      <c r="C7" s="110">
        <f t="shared" si="1"/>
        <v>0.8501677755431043</v>
      </c>
      <c r="D7" s="109">
        <v>839</v>
      </c>
      <c r="E7" s="111">
        <f t="shared" si="2"/>
        <v>0.9188981983462022</v>
      </c>
      <c r="F7" s="109">
        <v>780</v>
      </c>
      <c r="G7" s="111">
        <f t="shared" si="3"/>
        <v>0.7868614316842869</v>
      </c>
      <c r="H7" s="112"/>
    </row>
    <row r="8" spans="1:8" ht="15" customHeight="1">
      <c r="A8" s="108" t="s">
        <v>107</v>
      </c>
      <c r="B8" s="109">
        <f t="shared" si="0"/>
        <v>933</v>
      </c>
      <c r="C8" s="110">
        <f t="shared" si="1"/>
        <v>0.48993609300908975</v>
      </c>
      <c r="D8" s="109">
        <v>491</v>
      </c>
      <c r="E8" s="111">
        <f t="shared" si="2"/>
        <v>0.5377580636328788</v>
      </c>
      <c r="F8" s="109">
        <v>442</v>
      </c>
      <c r="G8" s="111">
        <f t="shared" si="3"/>
        <v>0.44588814462109594</v>
      </c>
      <c r="H8" s="112"/>
    </row>
    <row r="9" spans="1:8" ht="15" customHeight="1">
      <c r="A9" s="108" t="s">
        <v>108</v>
      </c>
      <c r="B9" s="109">
        <f t="shared" si="0"/>
        <v>2249</v>
      </c>
      <c r="C9" s="110">
        <f t="shared" si="1"/>
        <v>1.1809927901151587</v>
      </c>
      <c r="D9" s="109">
        <v>1167</v>
      </c>
      <c r="E9" s="111">
        <f t="shared" si="2"/>
        <v>1.2781337276162315</v>
      </c>
      <c r="F9" s="109">
        <v>1082</v>
      </c>
      <c r="G9" s="111">
        <f t="shared" si="3"/>
        <v>1.0915180372851263</v>
      </c>
      <c r="H9" s="112"/>
    </row>
    <row r="10" spans="1:8" ht="15" customHeight="1">
      <c r="A10" s="108" t="s">
        <v>109</v>
      </c>
      <c r="B10" s="109">
        <f t="shared" si="0"/>
        <v>2501</v>
      </c>
      <c r="C10" s="110">
        <f t="shared" si="1"/>
        <v>1.3133227959439804</v>
      </c>
      <c r="D10" s="109">
        <v>1203</v>
      </c>
      <c r="E10" s="111">
        <f t="shared" si="2"/>
        <v>1.3175620174141613</v>
      </c>
      <c r="F10" s="109">
        <v>1298</v>
      </c>
      <c r="G10" s="111">
        <f t="shared" si="3"/>
        <v>1.3094181260592366</v>
      </c>
      <c r="H10" s="112"/>
    </row>
    <row r="11" spans="1:8" s="113" customFormat="1" ht="19.5" customHeight="1">
      <c r="A11" s="74" t="s">
        <v>110</v>
      </c>
      <c r="B11" s="109">
        <f t="shared" si="0"/>
        <v>7666</v>
      </c>
      <c r="C11" s="111">
        <f t="shared" si="1"/>
        <v>4.025562796364075</v>
      </c>
      <c r="D11" s="109">
        <v>3836</v>
      </c>
      <c r="E11" s="111">
        <f t="shared" si="2"/>
        <v>4.2013033240238755</v>
      </c>
      <c r="F11" s="109">
        <v>3830</v>
      </c>
      <c r="G11" s="111">
        <f t="shared" si="3"/>
        <v>3.8636913889113065</v>
      </c>
      <c r="H11" s="109"/>
    </row>
    <row r="12" spans="1:8" s="13" customFormat="1" ht="15" customHeight="1">
      <c r="A12" s="108" t="s">
        <v>111</v>
      </c>
      <c r="B12" s="109">
        <f t="shared" si="0"/>
        <v>3465</v>
      </c>
      <c r="C12" s="110">
        <f t="shared" si="1"/>
        <v>1.8195375801462983</v>
      </c>
      <c r="D12" s="109">
        <v>1720</v>
      </c>
      <c r="E12" s="111">
        <f t="shared" si="2"/>
        <v>1.883796068123323</v>
      </c>
      <c r="F12" s="109">
        <v>1745</v>
      </c>
      <c r="G12" s="111">
        <f t="shared" si="3"/>
        <v>1.7603502542167704</v>
      </c>
      <c r="H12" s="112"/>
    </row>
    <row r="13" spans="1:8" ht="15" customHeight="1">
      <c r="A13" s="108" t="s">
        <v>112</v>
      </c>
      <c r="B13" s="109">
        <f t="shared" si="0"/>
        <v>3821</v>
      </c>
      <c r="C13" s="110">
        <f t="shared" si="1"/>
        <v>2.0064799693330464</v>
      </c>
      <c r="D13" s="109">
        <v>1845</v>
      </c>
      <c r="E13" s="111">
        <f t="shared" si="2"/>
        <v>2.0206998521439132</v>
      </c>
      <c r="F13" s="109">
        <v>1976</v>
      </c>
      <c r="G13" s="111">
        <f t="shared" si="3"/>
        <v>1.9933822936001937</v>
      </c>
      <c r="H13" s="112"/>
    </row>
    <row r="14" spans="1:8" ht="15" customHeight="1">
      <c r="A14" s="108" t="s">
        <v>113</v>
      </c>
      <c r="B14" s="109">
        <f t="shared" si="0"/>
        <v>4518</v>
      </c>
      <c r="C14" s="110">
        <f t="shared" si="1"/>
        <v>2.3724879616453034</v>
      </c>
      <c r="D14" s="109">
        <v>2198</v>
      </c>
      <c r="E14" s="111">
        <f t="shared" si="2"/>
        <v>2.4073161382180603</v>
      </c>
      <c r="F14" s="109">
        <v>2320</v>
      </c>
      <c r="G14" s="111">
        <f t="shared" si="3"/>
        <v>2.34040836090711</v>
      </c>
      <c r="H14" s="112"/>
    </row>
    <row r="15" spans="1:8" ht="15" customHeight="1">
      <c r="A15" s="108" t="s">
        <v>114</v>
      </c>
      <c r="B15" s="109">
        <f t="shared" si="0"/>
        <v>1914</v>
      </c>
      <c r="C15" s="110">
        <f t="shared" si="1"/>
        <v>1.0050779014141455</v>
      </c>
      <c r="D15" s="109">
        <v>927</v>
      </c>
      <c r="E15" s="111">
        <f t="shared" si="2"/>
        <v>1.0152784622966977</v>
      </c>
      <c r="F15" s="109">
        <v>987</v>
      </c>
      <c r="G15" s="111">
        <f t="shared" si="3"/>
        <v>0.9956823500928093</v>
      </c>
      <c r="H15" s="112"/>
    </row>
    <row r="16" spans="1:8" ht="15" customHeight="1">
      <c r="A16" s="108" t="s">
        <v>115</v>
      </c>
      <c r="B16" s="109">
        <f t="shared" si="0"/>
        <v>5667</v>
      </c>
      <c r="C16" s="110">
        <f t="shared" si="1"/>
        <v>2.9758497739362397</v>
      </c>
      <c r="D16" s="109">
        <v>2813</v>
      </c>
      <c r="E16" s="111">
        <f t="shared" si="2"/>
        <v>3.0808827555993648</v>
      </c>
      <c r="F16" s="109">
        <v>2854</v>
      </c>
      <c r="G16" s="111">
        <f t="shared" si="3"/>
        <v>2.8791058025986604</v>
      </c>
      <c r="H16" s="112"/>
    </row>
    <row r="17" spans="1:8" s="113" customFormat="1" ht="19.5" customHeight="1">
      <c r="A17" s="74" t="s">
        <v>116</v>
      </c>
      <c r="B17" s="109">
        <f t="shared" si="0"/>
        <v>2800</v>
      </c>
      <c r="C17" s="111">
        <f t="shared" si="1"/>
        <v>1.4703333980980187</v>
      </c>
      <c r="D17" s="109">
        <v>1329</v>
      </c>
      <c r="E17" s="111">
        <f t="shared" si="2"/>
        <v>1.4555610317069165</v>
      </c>
      <c r="F17" s="109">
        <v>1471</v>
      </c>
      <c r="G17" s="111">
        <f t="shared" si="3"/>
        <v>1.4839399564199822</v>
      </c>
      <c r="H17" s="109"/>
    </row>
    <row r="18" spans="1:8" s="13" customFormat="1" ht="15" customHeight="1">
      <c r="A18" s="108" t="s">
        <v>117</v>
      </c>
      <c r="B18" s="109">
        <f t="shared" si="0"/>
        <v>1041</v>
      </c>
      <c r="C18" s="110">
        <f t="shared" si="1"/>
        <v>0.5466489526500135</v>
      </c>
      <c r="D18" s="109">
        <v>476</v>
      </c>
      <c r="E18" s="111">
        <f t="shared" si="2"/>
        <v>0.521329609550408</v>
      </c>
      <c r="F18" s="109">
        <v>565</v>
      </c>
      <c r="G18" s="111">
        <f t="shared" si="3"/>
        <v>0.5699701396174643</v>
      </c>
      <c r="H18" s="112"/>
    </row>
    <row r="19" spans="1:8" ht="15" customHeight="1">
      <c r="A19" s="108" t="s">
        <v>118</v>
      </c>
      <c r="B19" s="109">
        <f t="shared" si="0"/>
        <v>454</v>
      </c>
      <c r="C19" s="110">
        <f t="shared" si="1"/>
        <v>0.23840405812017876</v>
      </c>
      <c r="D19" s="109">
        <v>220</v>
      </c>
      <c r="E19" s="111">
        <f t="shared" si="2"/>
        <v>0.240950659876239</v>
      </c>
      <c r="F19" s="109">
        <v>234</v>
      </c>
      <c r="G19" s="111">
        <f t="shared" si="3"/>
        <v>0.23605842950528608</v>
      </c>
      <c r="H19" s="112"/>
    </row>
    <row r="20" spans="1:8" ht="15" customHeight="1">
      <c r="A20" s="108" t="s">
        <v>119</v>
      </c>
      <c r="B20" s="109">
        <f t="shared" si="0"/>
        <v>2293</v>
      </c>
      <c r="C20" s="110">
        <f t="shared" si="1"/>
        <v>1.2040980292281276</v>
      </c>
      <c r="D20" s="109">
        <v>1124</v>
      </c>
      <c r="E20" s="111">
        <f t="shared" si="2"/>
        <v>1.2310388259131482</v>
      </c>
      <c r="F20" s="109">
        <v>1169</v>
      </c>
      <c r="G20" s="111">
        <f t="shared" si="3"/>
        <v>1.179283350819143</v>
      </c>
      <c r="H20" s="112"/>
    </row>
    <row r="21" spans="1:8" ht="15" customHeight="1">
      <c r="A21" s="108" t="s">
        <v>120</v>
      </c>
      <c r="B21" s="109">
        <f t="shared" si="0"/>
        <v>1824</v>
      </c>
      <c r="C21" s="110">
        <f t="shared" si="1"/>
        <v>0.9578171850467094</v>
      </c>
      <c r="D21" s="109">
        <v>893</v>
      </c>
      <c r="E21" s="111">
        <f t="shared" si="2"/>
        <v>0.9780406330430973</v>
      </c>
      <c r="F21" s="109">
        <v>931</v>
      </c>
      <c r="G21" s="111">
        <f t="shared" si="3"/>
        <v>0.9391897344847066</v>
      </c>
      <c r="H21" s="112"/>
    </row>
    <row r="22" spans="1:8" ht="15" customHeight="1">
      <c r="A22" s="108" t="s">
        <v>121</v>
      </c>
      <c r="B22" s="109">
        <f t="shared" si="0"/>
        <v>120042</v>
      </c>
      <c r="C22" s="110">
        <f t="shared" si="1"/>
        <v>63.03634349088656</v>
      </c>
      <c r="D22" s="109">
        <v>56363</v>
      </c>
      <c r="E22" s="111">
        <f t="shared" si="2"/>
        <v>61.73046383002026</v>
      </c>
      <c r="F22" s="109">
        <v>63679</v>
      </c>
      <c r="G22" s="111">
        <f t="shared" si="3"/>
        <v>64.23916552336372</v>
      </c>
      <c r="H22" s="112"/>
    </row>
    <row r="23" spans="1:8" s="113" customFormat="1" ht="19.5" customHeight="1">
      <c r="A23" s="74" t="s">
        <v>122</v>
      </c>
      <c r="B23" s="109">
        <f t="shared" si="0"/>
        <v>879</v>
      </c>
      <c r="C23" s="111">
        <f t="shared" si="1"/>
        <v>0.46157966318862803</v>
      </c>
      <c r="D23" s="109">
        <v>450</v>
      </c>
      <c r="E23" s="111">
        <f t="shared" si="2"/>
        <v>0.4928536224741252</v>
      </c>
      <c r="F23" s="109">
        <v>429</v>
      </c>
      <c r="G23" s="111">
        <f t="shared" si="3"/>
        <v>0.4327737874263578</v>
      </c>
      <c r="H23" s="109"/>
    </row>
    <row r="24" spans="1:8" s="13" customFormat="1" ht="15" customHeight="1">
      <c r="A24" s="108" t="s">
        <v>123</v>
      </c>
      <c r="B24" s="109">
        <f t="shared" si="0"/>
        <v>1497</v>
      </c>
      <c r="C24" s="110">
        <f t="shared" si="1"/>
        <v>0.7861032489116907</v>
      </c>
      <c r="D24" s="109">
        <v>718</v>
      </c>
      <c r="E24" s="111">
        <f t="shared" si="2"/>
        <v>0.786375335414271</v>
      </c>
      <c r="F24" s="109">
        <v>779</v>
      </c>
      <c r="G24" s="111">
        <f t="shared" si="3"/>
        <v>0.7858526349769993</v>
      </c>
      <c r="H24" s="112"/>
    </row>
    <row r="25" spans="1:8" ht="15" customHeight="1">
      <c r="A25" s="108" t="s">
        <v>124</v>
      </c>
      <c r="B25" s="109">
        <f t="shared" si="0"/>
        <v>4350</v>
      </c>
      <c r="C25" s="110">
        <f t="shared" si="1"/>
        <v>2.284267957759422</v>
      </c>
      <c r="D25" s="109">
        <v>2098</v>
      </c>
      <c r="E25" s="111">
        <f t="shared" si="2"/>
        <v>2.2977931110015883</v>
      </c>
      <c r="F25" s="109">
        <v>2252</v>
      </c>
      <c r="G25" s="111">
        <f t="shared" si="3"/>
        <v>2.2718101848115566</v>
      </c>
      <c r="H25" s="112"/>
    </row>
    <row r="26" spans="1:8" ht="15" customHeight="1">
      <c r="A26" s="108" t="s">
        <v>125</v>
      </c>
      <c r="B26" s="109">
        <f t="shared" si="0"/>
        <v>492</v>
      </c>
      <c r="C26" s="110">
        <f t="shared" si="1"/>
        <v>0.2583585828086518</v>
      </c>
      <c r="D26" s="109">
        <v>234</v>
      </c>
      <c r="E26" s="111">
        <f t="shared" si="2"/>
        <v>0.2562838836865451</v>
      </c>
      <c r="F26" s="109">
        <v>258</v>
      </c>
      <c r="G26" s="111">
        <f t="shared" si="3"/>
        <v>0.26026955048018724</v>
      </c>
      <c r="H26" s="112"/>
    </row>
    <row r="27" spans="1:8" ht="15" customHeight="1">
      <c r="A27" s="108" t="s">
        <v>126</v>
      </c>
      <c r="B27" s="109">
        <f t="shared" si="0"/>
        <v>207</v>
      </c>
      <c r="C27" s="110">
        <f t="shared" si="1"/>
        <v>0.10869964764510354</v>
      </c>
      <c r="D27" s="109">
        <v>103</v>
      </c>
      <c r="E27" s="111">
        <f t="shared" si="2"/>
        <v>0.11280871803296642</v>
      </c>
      <c r="F27" s="109">
        <v>104</v>
      </c>
      <c r="G27" s="111">
        <f t="shared" si="3"/>
        <v>0.10491485755790492</v>
      </c>
      <c r="H27" s="112"/>
    </row>
    <row r="28" spans="1:8" ht="15" customHeight="1">
      <c r="A28" s="108" t="s">
        <v>127</v>
      </c>
      <c r="B28" s="109">
        <f t="shared" si="0"/>
        <v>436</v>
      </c>
      <c r="C28" s="110">
        <f t="shared" si="1"/>
        <v>0.22895191484669147</v>
      </c>
      <c r="D28" s="109">
        <v>234</v>
      </c>
      <c r="E28" s="111">
        <f t="shared" si="2"/>
        <v>0.2562838836865451</v>
      </c>
      <c r="F28" s="109">
        <v>202</v>
      </c>
      <c r="G28" s="111">
        <f t="shared" si="3"/>
        <v>0.20377693487208456</v>
      </c>
      <c r="H28" s="112"/>
    </row>
    <row r="29" spans="1:8" s="113" customFormat="1" ht="19.5" customHeight="1">
      <c r="A29" s="74" t="s">
        <v>128</v>
      </c>
      <c r="B29" s="109">
        <f t="shared" si="0"/>
        <v>353</v>
      </c>
      <c r="C29" s="111">
        <f t="shared" si="1"/>
        <v>0.18536703197450022</v>
      </c>
      <c r="D29" s="109">
        <v>191</v>
      </c>
      <c r="E29" s="111">
        <f t="shared" si="2"/>
        <v>0.20918898198346203</v>
      </c>
      <c r="F29" s="109">
        <v>162</v>
      </c>
      <c r="G29" s="111">
        <f t="shared" si="3"/>
        <v>0.16342506658058267</v>
      </c>
      <c r="H29" s="109"/>
    </row>
    <row r="30" spans="1:8" s="13" customFormat="1" ht="15" customHeight="1">
      <c r="A30" s="108" t="s">
        <v>129</v>
      </c>
      <c r="B30" s="109">
        <f t="shared" si="0"/>
        <v>805</v>
      </c>
      <c r="C30" s="110">
        <f t="shared" si="1"/>
        <v>0.4227208519531804</v>
      </c>
      <c r="D30" s="109">
        <v>388</v>
      </c>
      <c r="E30" s="111">
        <f t="shared" si="2"/>
        <v>0.4249493455999124</v>
      </c>
      <c r="F30" s="109">
        <v>417</v>
      </c>
      <c r="G30" s="111">
        <f t="shared" si="3"/>
        <v>0.42066822693890726</v>
      </c>
      <c r="H30" s="112"/>
    </row>
    <row r="31" spans="1:8" ht="15" customHeight="1">
      <c r="A31" s="108" t="s">
        <v>130</v>
      </c>
      <c r="B31" s="109">
        <f t="shared" si="0"/>
        <v>1546</v>
      </c>
      <c r="C31" s="110">
        <f t="shared" si="1"/>
        <v>0.8118340833784061</v>
      </c>
      <c r="D31" s="109">
        <v>788</v>
      </c>
      <c r="E31" s="111">
        <f t="shared" si="2"/>
        <v>0.8630414544658014</v>
      </c>
      <c r="F31" s="109">
        <v>758</v>
      </c>
      <c r="G31" s="111">
        <f t="shared" si="3"/>
        <v>0.764667904123961</v>
      </c>
      <c r="H31" s="112"/>
    </row>
    <row r="32" spans="1:8" ht="15" customHeight="1">
      <c r="A32" s="108" t="s">
        <v>131</v>
      </c>
      <c r="B32" s="109">
        <f t="shared" si="0"/>
        <v>1871</v>
      </c>
      <c r="C32" s="110">
        <f t="shared" si="1"/>
        <v>0.9824977813719261</v>
      </c>
      <c r="D32" s="109">
        <v>959</v>
      </c>
      <c r="E32" s="111">
        <f t="shared" si="2"/>
        <v>1.0503258310059689</v>
      </c>
      <c r="F32" s="109">
        <v>912</v>
      </c>
      <c r="G32" s="111">
        <f t="shared" si="3"/>
        <v>0.9200225970462432</v>
      </c>
      <c r="H32" s="112"/>
    </row>
    <row r="33" spans="1:8" ht="15" customHeight="1">
      <c r="A33" s="108" t="s">
        <v>132</v>
      </c>
      <c r="B33" s="109">
        <f t="shared" si="0"/>
        <v>3314</v>
      </c>
      <c r="C33" s="110">
        <f t="shared" si="1"/>
        <v>1.740244600463155</v>
      </c>
      <c r="D33" s="109">
        <v>1649</v>
      </c>
      <c r="E33" s="111">
        <f t="shared" si="2"/>
        <v>1.8060347187996275</v>
      </c>
      <c r="F33" s="109">
        <v>1665</v>
      </c>
      <c r="G33" s="111">
        <f t="shared" si="3"/>
        <v>1.6796465176337663</v>
      </c>
      <c r="H33" s="112"/>
    </row>
    <row r="34" spans="1:8" ht="15" customHeight="1">
      <c r="A34" s="108" t="s">
        <v>133</v>
      </c>
      <c r="B34" s="109">
        <f t="shared" si="0"/>
        <v>5190</v>
      </c>
      <c r="C34" s="110">
        <f t="shared" si="1"/>
        <v>2.7253679771888275</v>
      </c>
      <c r="D34" s="109">
        <v>2566</v>
      </c>
      <c r="E34" s="111">
        <f t="shared" si="2"/>
        <v>2.810360878374678</v>
      </c>
      <c r="F34" s="109">
        <v>2624</v>
      </c>
      <c r="G34" s="111">
        <f t="shared" si="3"/>
        <v>2.6470825599225245</v>
      </c>
      <c r="H34" s="112"/>
    </row>
    <row r="35" spans="1:8" s="113" customFormat="1" ht="19.5" customHeight="1">
      <c r="A35" s="74" t="s">
        <v>134</v>
      </c>
      <c r="B35" s="109">
        <f t="shared" si="0"/>
        <v>463</v>
      </c>
      <c r="C35" s="111">
        <f t="shared" si="1"/>
        <v>0.2431301297569224</v>
      </c>
      <c r="D35" s="109">
        <v>234</v>
      </c>
      <c r="E35" s="111">
        <f t="shared" si="2"/>
        <v>0.2562838836865451</v>
      </c>
      <c r="F35" s="109">
        <v>229</v>
      </c>
      <c r="G35" s="111">
        <f t="shared" si="3"/>
        <v>0.23101444596884835</v>
      </c>
      <c r="H35" s="109"/>
    </row>
    <row r="36" spans="1:8" s="13" customFormat="1" ht="15" customHeight="1">
      <c r="A36" s="108" t="s">
        <v>135</v>
      </c>
      <c r="B36" s="109">
        <f t="shared" si="0"/>
        <v>546</v>
      </c>
      <c r="C36" s="110">
        <f t="shared" si="1"/>
        <v>0.28671501262911364</v>
      </c>
      <c r="D36" s="109">
        <v>289</v>
      </c>
      <c r="E36" s="111">
        <f t="shared" si="2"/>
        <v>0.31652154865560483</v>
      </c>
      <c r="F36" s="109">
        <v>257</v>
      </c>
      <c r="G36" s="111">
        <f t="shared" si="3"/>
        <v>0.2592607537728997</v>
      </c>
      <c r="H36" s="112"/>
    </row>
    <row r="37" spans="1:8" ht="15" customHeight="1">
      <c r="A37" s="108" t="s">
        <v>136</v>
      </c>
      <c r="B37" s="109">
        <f t="shared" si="0"/>
        <v>1427</v>
      </c>
      <c r="C37" s="110">
        <f t="shared" si="1"/>
        <v>0.7493449139592403</v>
      </c>
      <c r="D37" s="109">
        <v>739</v>
      </c>
      <c r="E37" s="111">
        <f t="shared" si="2"/>
        <v>0.80937517112973</v>
      </c>
      <c r="F37" s="109">
        <v>688</v>
      </c>
      <c r="G37" s="111">
        <f t="shared" si="3"/>
        <v>0.6940521346138326</v>
      </c>
      <c r="H37" s="112"/>
    </row>
    <row r="38" spans="1:8" ht="15" customHeight="1">
      <c r="A38" s="114" t="s">
        <v>137</v>
      </c>
      <c r="B38" s="115">
        <f t="shared" si="0"/>
        <v>1295</v>
      </c>
      <c r="C38" s="116">
        <f t="shared" si="1"/>
        <v>0.6800291966203337</v>
      </c>
      <c r="D38" s="115">
        <v>645</v>
      </c>
      <c r="E38" s="116">
        <f t="shared" si="2"/>
        <v>0.7064235255462461</v>
      </c>
      <c r="F38" s="115">
        <v>650</v>
      </c>
      <c r="G38" s="116">
        <f t="shared" si="3"/>
        <v>0.6557178597369058</v>
      </c>
      <c r="H38" s="109"/>
    </row>
    <row r="39" spans="1:9" s="107" customFormat="1" ht="19.5" customHeight="1">
      <c r="A39" s="26" t="s">
        <v>138</v>
      </c>
      <c r="B39" s="117"/>
      <c r="C39" s="117"/>
      <c r="D39" s="117"/>
      <c r="E39" s="117"/>
      <c r="F39" s="117"/>
      <c r="G39" s="117"/>
      <c r="H39" s="117"/>
      <c r="I39" s="118"/>
    </row>
    <row r="40" spans="1:9" s="13" customFormat="1" ht="15" customHeight="1">
      <c r="A40" s="119"/>
      <c r="B40" s="120"/>
      <c r="C40" s="121"/>
      <c r="D40" s="122"/>
      <c r="E40" s="122"/>
      <c r="F40" s="122"/>
      <c r="G40" s="122"/>
      <c r="H40" s="122"/>
      <c r="I40" s="123"/>
    </row>
    <row r="41" spans="4:7" ht="15" customHeight="1">
      <c r="D41" s="23"/>
      <c r="F41" s="23"/>
      <c r="G41" s="52"/>
    </row>
    <row r="42" spans="1:8" ht="15" customHeight="1">
      <c r="A42" s="17"/>
      <c r="B42" s="35"/>
      <c r="C42" s="24"/>
      <c r="D42" s="35"/>
      <c r="E42" s="24"/>
      <c r="F42" s="35"/>
      <c r="G42" s="24"/>
      <c r="H42" s="53"/>
    </row>
    <row r="43" spans="1:7" ht="15" customHeight="1">
      <c r="A43" s="17"/>
      <c r="B43" s="35"/>
      <c r="C43" s="24"/>
      <c r="D43" s="35"/>
      <c r="E43" s="24"/>
      <c r="F43" s="35"/>
      <c r="G43" s="24"/>
    </row>
    <row r="44" spans="4:11" ht="15" customHeight="1">
      <c r="D44" s="23"/>
      <c r="F44" s="23"/>
      <c r="I44" s="54"/>
      <c r="J44" s="54"/>
      <c r="K44" s="23"/>
    </row>
    <row r="45" spans="4:11" ht="15" customHeight="1">
      <c r="D45" s="23"/>
      <c r="F45" s="23"/>
      <c r="I45" s="54"/>
      <c r="J45" s="54"/>
      <c r="K45" s="23"/>
    </row>
    <row r="46" spans="4:10" ht="15" customHeight="1">
      <c r="D46" s="23"/>
      <c r="F46" s="23"/>
      <c r="I46" s="54"/>
      <c r="J46" s="54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B2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2003.&amp;R&amp;9&amp;P+8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37" style="0" customWidth="1"/>
    <col min="2" max="7" width="11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190" t="s">
        <v>139</v>
      </c>
      <c r="B1" s="191"/>
      <c r="C1" s="191"/>
      <c r="D1" s="191"/>
      <c r="E1" s="191"/>
      <c r="F1" s="191"/>
      <c r="G1" s="191"/>
    </row>
    <row r="2" spans="1:9" s="29" customFormat="1" ht="18" customHeight="1">
      <c r="A2" s="9" t="s">
        <v>45</v>
      </c>
      <c r="B2" s="1"/>
      <c r="C2" s="1"/>
      <c r="D2" s="1"/>
      <c r="E2" s="1"/>
      <c r="F2" s="1"/>
      <c r="G2" s="1"/>
      <c r="H2" s="28"/>
      <c r="I2" s="28"/>
    </row>
    <row r="3" spans="1:9" s="5" customFormat="1" ht="36" customHeight="1">
      <c r="A3" s="175" t="s">
        <v>174</v>
      </c>
      <c r="B3" s="187" t="s">
        <v>1</v>
      </c>
      <c r="C3" s="187"/>
      <c r="D3" s="187" t="s">
        <v>2</v>
      </c>
      <c r="E3" s="187"/>
      <c r="F3" s="187" t="s">
        <v>3</v>
      </c>
      <c r="G3" s="187" t="s">
        <v>4</v>
      </c>
      <c r="H3" s="4"/>
      <c r="I3" s="4"/>
    </row>
    <row r="4" spans="1:9" s="10" customFormat="1" ht="19.5" customHeight="1">
      <c r="A4" s="6"/>
      <c r="B4" s="58" t="s">
        <v>5</v>
      </c>
      <c r="C4" s="59" t="s">
        <v>6</v>
      </c>
      <c r="D4" s="60" t="s">
        <v>5</v>
      </c>
      <c r="E4" s="59" t="s">
        <v>6</v>
      </c>
      <c r="F4" s="60" t="s">
        <v>5</v>
      </c>
      <c r="G4" s="59" t="s">
        <v>6</v>
      </c>
      <c r="H4" s="9"/>
      <c r="I4" s="9"/>
    </row>
    <row r="5" spans="1:11" s="107" customFormat="1" ht="19.5" customHeight="1">
      <c r="A5" s="11" t="s">
        <v>7</v>
      </c>
      <c r="B5" s="105">
        <f aca="true" t="shared" si="0" ref="B5:B38">D5+F5</f>
        <v>190433</v>
      </c>
      <c r="C5" s="124">
        <f aca="true" t="shared" si="1" ref="C5:C38">B5/$B5*100</f>
        <v>100</v>
      </c>
      <c r="D5" s="105">
        <f>SUM(D6:D38)</f>
        <v>91305</v>
      </c>
      <c r="E5" s="125">
        <f aca="true" t="shared" si="2" ref="E5:E38">D5/$B5*100</f>
        <v>47.94599675476414</v>
      </c>
      <c r="F5" s="105">
        <f>SUM(F6:F38)</f>
        <v>99128</v>
      </c>
      <c r="G5" s="125">
        <f aca="true" t="shared" si="3" ref="G5:G38">F5/$B5*100</f>
        <v>52.05400324523586</v>
      </c>
      <c r="H5" s="106"/>
      <c r="I5" s="126"/>
      <c r="J5" s="127"/>
      <c r="K5" s="127"/>
    </row>
    <row r="6" spans="1:11" s="13" customFormat="1" ht="15" customHeight="1">
      <c r="A6" s="108" t="s">
        <v>105</v>
      </c>
      <c r="B6" s="109">
        <f t="shared" si="0"/>
        <v>2955</v>
      </c>
      <c r="C6" s="128">
        <f t="shared" si="1"/>
        <v>100</v>
      </c>
      <c r="D6" s="109">
        <v>1576</v>
      </c>
      <c r="E6" s="111">
        <f t="shared" si="2"/>
        <v>53.333333333333336</v>
      </c>
      <c r="F6" s="109">
        <v>1379</v>
      </c>
      <c r="G6" s="111">
        <f t="shared" si="3"/>
        <v>46.666666666666664</v>
      </c>
      <c r="H6" s="109"/>
      <c r="I6" s="129"/>
      <c r="J6" s="130"/>
      <c r="K6" s="131"/>
    </row>
    <row r="7" spans="1:11" ht="15" customHeight="1">
      <c r="A7" s="108" t="s">
        <v>106</v>
      </c>
      <c r="B7" s="109">
        <f t="shared" si="0"/>
        <v>1619</v>
      </c>
      <c r="C7" s="128">
        <f t="shared" si="1"/>
        <v>100</v>
      </c>
      <c r="D7" s="109">
        <v>839</v>
      </c>
      <c r="E7" s="111">
        <f t="shared" si="2"/>
        <v>51.82211241507103</v>
      </c>
      <c r="F7" s="109">
        <v>780</v>
      </c>
      <c r="G7" s="111">
        <f t="shared" si="3"/>
        <v>48.17788758492897</v>
      </c>
      <c r="H7" s="109"/>
      <c r="I7" s="129"/>
      <c r="J7" s="130"/>
      <c r="K7" s="131"/>
    </row>
    <row r="8" spans="1:11" ht="15" customHeight="1">
      <c r="A8" s="108" t="s">
        <v>107</v>
      </c>
      <c r="B8" s="109">
        <f t="shared" si="0"/>
        <v>933</v>
      </c>
      <c r="C8" s="128">
        <f t="shared" si="1"/>
        <v>100</v>
      </c>
      <c r="D8" s="109">
        <v>491</v>
      </c>
      <c r="E8" s="111">
        <f t="shared" si="2"/>
        <v>52.62593783494105</v>
      </c>
      <c r="F8" s="109">
        <v>442</v>
      </c>
      <c r="G8" s="111">
        <f t="shared" si="3"/>
        <v>47.37406216505895</v>
      </c>
      <c r="H8" s="109"/>
      <c r="I8" s="129"/>
      <c r="J8" s="130"/>
      <c r="K8" s="131"/>
    </row>
    <row r="9" spans="1:11" ht="15" customHeight="1">
      <c r="A9" s="108" t="s">
        <v>108</v>
      </c>
      <c r="B9" s="109">
        <f t="shared" si="0"/>
        <v>2249</v>
      </c>
      <c r="C9" s="128">
        <f t="shared" si="1"/>
        <v>100</v>
      </c>
      <c r="D9" s="109">
        <v>1167</v>
      </c>
      <c r="E9" s="111">
        <f t="shared" si="2"/>
        <v>51.889728768341485</v>
      </c>
      <c r="F9" s="109">
        <v>1082</v>
      </c>
      <c r="G9" s="111">
        <f t="shared" si="3"/>
        <v>48.110271231658515</v>
      </c>
      <c r="H9" s="109"/>
      <c r="I9" s="129"/>
      <c r="J9" s="130"/>
      <c r="K9" s="131"/>
    </row>
    <row r="10" spans="1:11" ht="15" customHeight="1">
      <c r="A10" s="108" t="s">
        <v>109</v>
      </c>
      <c r="B10" s="109">
        <f t="shared" si="0"/>
        <v>2501</v>
      </c>
      <c r="C10" s="128">
        <f t="shared" si="1"/>
        <v>100</v>
      </c>
      <c r="D10" s="109">
        <v>1203</v>
      </c>
      <c r="E10" s="111">
        <f t="shared" si="2"/>
        <v>48.10075969612156</v>
      </c>
      <c r="F10" s="109">
        <v>1298</v>
      </c>
      <c r="G10" s="111">
        <f t="shared" si="3"/>
        <v>51.89924030387844</v>
      </c>
      <c r="H10" s="109"/>
      <c r="I10" s="129"/>
      <c r="J10" s="130"/>
      <c r="K10" s="131"/>
    </row>
    <row r="11" spans="1:11" s="113" customFormat="1" ht="19.5" customHeight="1">
      <c r="A11" s="74" t="s">
        <v>110</v>
      </c>
      <c r="B11" s="109">
        <f t="shared" si="0"/>
        <v>7666</v>
      </c>
      <c r="C11" s="128">
        <f t="shared" si="1"/>
        <v>100</v>
      </c>
      <c r="D11" s="109">
        <v>3836</v>
      </c>
      <c r="E11" s="111">
        <f t="shared" si="2"/>
        <v>50.039133837725025</v>
      </c>
      <c r="F11" s="109">
        <v>3830</v>
      </c>
      <c r="G11" s="111">
        <f t="shared" si="3"/>
        <v>49.96086616227498</v>
      </c>
      <c r="H11" s="109"/>
      <c r="I11" s="129"/>
      <c r="J11" s="132"/>
      <c r="K11" s="133"/>
    </row>
    <row r="12" spans="1:11" s="13" customFormat="1" ht="15" customHeight="1">
      <c r="A12" s="108" t="s">
        <v>111</v>
      </c>
      <c r="B12" s="109">
        <f t="shared" si="0"/>
        <v>3465</v>
      </c>
      <c r="C12" s="128">
        <f t="shared" si="1"/>
        <v>100</v>
      </c>
      <c r="D12" s="109">
        <v>1720</v>
      </c>
      <c r="E12" s="111">
        <f t="shared" si="2"/>
        <v>49.63924963924964</v>
      </c>
      <c r="F12" s="109">
        <v>1745</v>
      </c>
      <c r="G12" s="111">
        <f t="shared" si="3"/>
        <v>50.36075036075036</v>
      </c>
      <c r="H12" s="109"/>
      <c r="I12" s="129"/>
      <c r="J12" s="130"/>
      <c r="K12" s="131"/>
    </row>
    <row r="13" spans="1:11" ht="15" customHeight="1">
      <c r="A13" s="108" t="s">
        <v>112</v>
      </c>
      <c r="B13" s="109">
        <f t="shared" si="0"/>
        <v>3821</v>
      </c>
      <c r="C13" s="128">
        <f t="shared" si="1"/>
        <v>100</v>
      </c>
      <c r="D13" s="109">
        <v>1845</v>
      </c>
      <c r="E13" s="111">
        <f t="shared" si="2"/>
        <v>48.28578906045538</v>
      </c>
      <c r="F13" s="109">
        <v>1976</v>
      </c>
      <c r="G13" s="111">
        <f t="shared" si="3"/>
        <v>51.71421093954463</v>
      </c>
      <c r="H13" s="109"/>
      <c r="I13" s="129"/>
      <c r="J13" s="130"/>
      <c r="K13" s="131"/>
    </row>
    <row r="14" spans="1:11" ht="15" customHeight="1">
      <c r="A14" s="108" t="s">
        <v>113</v>
      </c>
      <c r="B14" s="109">
        <f t="shared" si="0"/>
        <v>4518</v>
      </c>
      <c r="C14" s="128">
        <f t="shared" si="1"/>
        <v>100</v>
      </c>
      <c r="D14" s="109">
        <v>2198</v>
      </c>
      <c r="E14" s="111">
        <f t="shared" si="2"/>
        <v>48.649845064187694</v>
      </c>
      <c r="F14" s="109">
        <v>2320</v>
      </c>
      <c r="G14" s="111">
        <f t="shared" si="3"/>
        <v>51.350154935812306</v>
      </c>
      <c r="H14" s="109"/>
      <c r="I14" s="129"/>
      <c r="J14" s="130"/>
      <c r="K14" s="131"/>
    </row>
    <row r="15" spans="1:11" ht="15" customHeight="1">
      <c r="A15" s="108" t="s">
        <v>114</v>
      </c>
      <c r="B15" s="109">
        <f t="shared" si="0"/>
        <v>1914</v>
      </c>
      <c r="C15" s="128">
        <f t="shared" si="1"/>
        <v>100</v>
      </c>
      <c r="D15" s="109">
        <v>927</v>
      </c>
      <c r="E15" s="111">
        <f t="shared" si="2"/>
        <v>48.43260188087774</v>
      </c>
      <c r="F15" s="109">
        <v>987</v>
      </c>
      <c r="G15" s="111">
        <f t="shared" si="3"/>
        <v>51.56739811912225</v>
      </c>
      <c r="H15" s="109"/>
      <c r="I15" s="129"/>
      <c r="J15" s="130"/>
      <c r="K15" s="131"/>
    </row>
    <row r="16" spans="1:11" ht="15" customHeight="1">
      <c r="A16" s="108" t="s">
        <v>115</v>
      </c>
      <c r="B16" s="109">
        <f t="shared" si="0"/>
        <v>5667</v>
      </c>
      <c r="C16" s="128">
        <f t="shared" si="1"/>
        <v>100</v>
      </c>
      <c r="D16" s="109">
        <v>2813</v>
      </c>
      <c r="E16" s="111">
        <f t="shared" si="2"/>
        <v>49.638256573142755</v>
      </c>
      <c r="F16" s="109">
        <v>2854</v>
      </c>
      <c r="G16" s="111">
        <f t="shared" si="3"/>
        <v>50.361743426857245</v>
      </c>
      <c r="H16" s="109"/>
      <c r="I16" s="129"/>
      <c r="J16" s="130"/>
      <c r="K16" s="131"/>
    </row>
    <row r="17" spans="1:11" s="113" customFormat="1" ht="19.5" customHeight="1">
      <c r="A17" s="74" t="s">
        <v>116</v>
      </c>
      <c r="B17" s="109">
        <f t="shared" si="0"/>
        <v>2800</v>
      </c>
      <c r="C17" s="128">
        <f t="shared" si="1"/>
        <v>100</v>
      </c>
      <c r="D17" s="109">
        <v>1329</v>
      </c>
      <c r="E17" s="111">
        <f t="shared" si="2"/>
        <v>47.464285714285715</v>
      </c>
      <c r="F17" s="109">
        <v>1471</v>
      </c>
      <c r="G17" s="111">
        <f t="shared" si="3"/>
        <v>52.535714285714285</v>
      </c>
      <c r="H17" s="109"/>
      <c r="I17" s="129"/>
      <c r="J17" s="132"/>
      <c r="K17" s="133"/>
    </row>
    <row r="18" spans="1:11" s="13" customFormat="1" ht="15" customHeight="1">
      <c r="A18" s="108" t="s">
        <v>117</v>
      </c>
      <c r="B18" s="109">
        <f t="shared" si="0"/>
        <v>1041</v>
      </c>
      <c r="C18" s="128">
        <f t="shared" si="1"/>
        <v>100</v>
      </c>
      <c r="D18" s="109">
        <v>476</v>
      </c>
      <c r="E18" s="111">
        <f t="shared" si="2"/>
        <v>45.725264169068204</v>
      </c>
      <c r="F18" s="109">
        <v>565</v>
      </c>
      <c r="G18" s="111">
        <f t="shared" si="3"/>
        <v>54.274735830931796</v>
      </c>
      <c r="H18" s="109"/>
      <c r="I18" s="129"/>
      <c r="J18" s="130"/>
      <c r="K18" s="131"/>
    </row>
    <row r="19" spans="1:11" ht="15" customHeight="1">
      <c r="A19" s="108" t="s">
        <v>118</v>
      </c>
      <c r="B19" s="109">
        <f t="shared" si="0"/>
        <v>454</v>
      </c>
      <c r="C19" s="128">
        <f t="shared" si="1"/>
        <v>100</v>
      </c>
      <c r="D19" s="109">
        <v>220</v>
      </c>
      <c r="E19" s="111">
        <f t="shared" si="2"/>
        <v>48.458149779735685</v>
      </c>
      <c r="F19" s="109">
        <v>234</v>
      </c>
      <c r="G19" s="111">
        <f t="shared" si="3"/>
        <v>51.541850220264315</v>
      </c>
      <c r="H19" s="109"/>
      <c r="I19" s="129"/>
      <c r="J19" s="130"/>
      <c r="K19" s="131"/>
    </row>
    <row r="20" spans="1:11" ht="15" customHeight="1">
      <c r="A20" s="108" t="s">
        <v>119</v>
      </c>
      <c r="B20" s="109">
        <f t="shared" si="0"/>
        <v>2293</v>
      </c>
      <c r="C20" s="128">
        <f t="shared" si="1"/>
        <v>100</v>
      </c>
      <c r="D20" s="109">
        <v>1124</v>
      </c>
      <c r="E20" s="111">
        <f t="shared" si="2"/>
        <v>49.01875272568687</v>
      </c>
      <c r="F20" s="109">
        <v>1169</v>
      </c>
      <c r="G20" s="111">
        <f t="shared" si="3"/>
        <v>50.98124727431313</v>
      </c>
      <c r="H20" s="109"/>
      <c r="I20" s="129"/>
      <c r="J20" s="130"/>
      <c r="K20" s="131"/>
    </row>
    <row r="21" spans="1:11" ht="15" customHeight="1">
      <c r="A21" s="108" t="s">
        <v>120</v>
      </c>
      <c r="B21" s="109">
        <f t="shared" si="0"/>
        <v>1824</v>
      </c>
      <c r="C21" s="128">
        <f t="shared" si="1"/>
        <v>100</v>
      </c>
      <c r="D21" s="109">
        <v>893</v>
      </c>
      <c r="E21" s="111">
        <f t="shared" si="2"/>
        <v>48.95833333333333</v>
      </c>
      <c r="F21" s="109">
        <v>931</v>
      </c>
      <c r="G21" s="111">
        <f t="shared" si="3"/>
        <v>51.041666666666664</v>
      </c>
      <c r="H21" s="109"/>
      <c r="I21" s="129"/>
      <c r="J21" s="130"/>
      <c r="K21" s="131"/>
    </row>
    <row r="22" spans="1:11" ht="15" customHeight="1">
      <c r="A22" s="108" t="s">
        <v>121</v>
      </c>
      <c r="B22" s="109">
        <f t="shared" si="0"/>
        <v>120042</v>
      </c>
      <c r="C22" s="128">
        <f t="shared" si="1"/>
        <v>100</v>
      </c>
      <c r="D22" s="109">
        <v>56363</v>
      </c>
      <c r="E22" s="111">
        <f t="shared" si="2"/>
        <v>46.95273321004315</v>
      </c>
      <c r="F22" s="109">
        <v>63679</v>
      </c>
      <c r="G22" s="111">
        <f t="shared" si="3"/>
        <v>53.04726678995685</v>
      </c>
      <c r="H22" s="109"/>
      <c r="I22" s="129"/>
      <c r="J22" s="130"/>
      <c r="K22" s="131"/>
    </row>
    <row r="23" spans="1:11" s="113" customFormat="1" ht="19.5" customHeight="1">
      <c r="A23" s="74" t="s">
        <v>122</v>
      </c>
      <c r="B23" s="109">
        <f t="shared" si="0"/>
        <v>879</v>
      </c>
      <c r="C23" s="128">
        <f t="shared" si="1"/>
        <v>100</v>
      </c>
      <c r="D23" s="109">
        <v>450</v>
      </c>
      <c r="E23" s="111">
        <f t="shared" si="2"/>
        <v>51.19453924914675</v>
      </c>
      <c r="F23" s="109">
        <v>429</v>
      </c>
      <c r="G23" s="111">
        <f t="shared" si="3"/>
        <v>48.80546075085324</v>
      </c>
      <c r="H23" s="109"/>
      <c r="I23" s="129"/>
      <c r="J23" s="132"/>
      <c r="K23" s="133"/>
    </row>
    <row r="24" spans="1:11" s="13" customFormat="1" ht="15" customHeight="1">
      <c r="A24" s="108" t="s">
        <v>123</v>
      </c>
      <c r="B24" s="109">
        <f t="shared" si="0"/>
        <v>1497</v>
      </c>
      <c r="C24" s="128">
        <f t="shared" si="1"/>
        <v>100</v>
      </c>
      <c r="D24" s="109">
        <v>718</v>
      </c>
      <c r="E24" s="111">
        <f t="shared" si="2"/>
        <v>47.9625918503674</v>
      </c>
      <c r="F24" s="109">
        <v>779</v>
      </c>
      <c r="G24" s="111">
        <f t="shared" si="3"/>
        <v>52.037408149632604</v>
      </c>
      <c r="H24" s="109"/>
      <c r="I24" s="129"/>
      <c r="J24" s="130"/>
      <c r="K24" s="131"/>
    </row>
    <row r="25" spans="1:11" ht="15" customHeight="1">
      <c r="A25" s="108" t="s">
        <v>124</v>
      </c>
      <c r="B25" s="109">
        <f t="shared" si="0"/>
        <v>4350</v>
      </c>
      <c r="C25" s="128">
        <f t="shared" si="1"/>
        <v>100</v>
      </c>
      <c r="D25" s="109">
        <v>2098</v>
      </c>
      <c r="E25" s="111">
        <f t="shared" si="2"/>
        <v>48.229885057471265</v>
      </c>
      <c r="F25" s="109">
        <v>2252</v>
      </c>
      <c r="G25" s="111">
        <f t="shared" si="3"/>
        <v>51.770114942528735</v>
      </c>
      <c r="H25" s="109"/>
      <c r="I25" s="129"/>
      <c r="J25" s="130"/>
      <c r="K25" s="131"/>
    </row>
    <row r="26" spans="1:11" ht="15" customHeight="1">
      <c r="A26" s="108" t="s">
        <v>125</v>
      </c>
      <c r="B26" s="109">
        <f t="shared" si="0"/>
        <v>492</v>
      </c>
      <c r="C26" s="128">
        <f t="shared" si="1"/>
        <v>100</v>
      </c>
      <c r="D26" s="109">
        <v>234</v>
      </c>
      <c r="E26" s="111">
        <f t="shared" si="2"/>
        <v>47.5609756097561</v>
      </c>
      <c r="F26" s="109">
        <v>258</v>
      </c>
      <c r="G26" s="111">
        <f t="shared" si="3"/>
        <v>52.4390243902439</v>
      </c>
      <c r="H26" s="109"/>
      <c r="I26" s="129"/>
      <c r="J26" s="130"/>
      <c r="K26" s="131"/>
    </row>
    <row r="27" spans="1:11" ht="15" customHeight="1">
      <c r="A27" s="108" t="s">
        <v>126</v>
      </c>
      <c r="B27" s="109">
        <f t="shared" si="0"/>
        <v>207</v>
      </c>
      <c r="C27" s="128">
        <f t="shared" si="1"/>
        <v>100</v>
      </c>
      <c r="D27" s="109">
        <v>103</v>
      </c>
      <c r="E27" s="111">
        <f t="shared" si="2"/>
        <v>49.75845410628019</v>
      </c>
      <c r="F27" s="109">
        <v>104</v>
      </c>
      <c r="G27" s="111">
        <f t="shared" si="3"/>
        <v>50.24154589371981</v>
      </c>
      <c r="H27" s="109"/>
      <c r="I27" s="129"/>
      <c r="J27" s="130"/>
      <c r="K27" s="131"/>
    </row>
    <row r="28" spans="1:11" ht="15" customHeight="1">
      <c r="A28" s="108" t="s">
        <v>127</v>
      </c>
      <c r="B28" s="109">
        <f t="shared" si="0"/>
        <v>436</v>
      </c>
      <c r="C28" s="128">
        <f t="shared" si="1"/>
        <v>100</v>
      </c>
      <c r="D28" s="109">
        <v>234</v>
      </c>
      <c r="E28" s="111">
        <f t="shared" si="2"/>
        <v>53.669724770642205</v>
      </c>
      <c r="F28" s="109">
        <v>202</v>
      </c>
      <c r="G28" s="111">
        <f t="shared" si="3"/>
        <v>46.330275229357795</v>
      </c>
      <c r="H28" s="109"/>
      <c r="I28" s="129"/>
      <c r="J28" s="130"/>
      <c r="K28" s="131"/>
    </row>
    <row r="29" spans="1:11" s="113" customFormat="1" ht="19.5" customHeight="1">
      <c r="A29" s="74" t="s">
        <v>128</v>
      </c>
      <c r="B29" s="109">
        <f t="shared" si="0"/>
        <v>353</v>
      </c>
      <c r="C29" s="128">
        <f t="shared" si="1"/>
        <v>100</v>
      </c>
      <c r="D29" s="109">
        <v>191</v>
      </c>
      <c r="E29" s="111">
        <f t="shared" si="2"/>
        <v>54.107648725212464</v>
      </c>
      <c r="F29" s="109">
        <v>162</v>
      </c>
      <c r="G29" s="111">
        <f t="shared" si="3"/>
        <v>45.892351274787536</v>
      </c>
      <c r="H29" s="109"/>
      <c r="I29" s="129"/>
      <c r="J29" s="132"/>
      <c r="K29" s="133"/>
    </row>
    <row r="30" spans="1:11" s="13" customFormat="1" ht="15" customHeight="1">
      <c r="A30" s="108" t="s">
        <v>129</v>
      </c>
      <c r="B30" s="109">
        <f t="shared" si="0"/>
        <v>805</v>
      </c>
      <c r="C30" s="128">
        <f t="shared" si="1"/>
        <v>100</v>
      </c>
      <c r="D30" s="109">
        <v>388</v>
      </c>
      <c r="E30" s="111">
        <f t="shared" si="2"/>
        <v>48.19875776397515</v>
      </c>
      <c r="F30" s="109">
        <v>417</v>
      </c>
      <c r="G30" s="111">
        <f t="shared" si="3"/>
        <v>51.80124223602485</v>
      </c>
      <c r="H30" s="109"/>
      <c r="I30" s="129"/>
      <c r="J30" s="130"/>
      <c r="K30" s="131"/>
    </row>
    <row r="31" spans="1:11" ht="15" customHeight="1">
      <c r="A31" s="108" t="s">
        <v>130</v>
      </c>
      <c r="B31" s="109">
        <f t="shared" si="0"/>
        <v>1546</v>
      </c>
      <c r="C31" s="128">
        <f t="shared" si="1"/>
        <v>100</v>
      </c>
      <c r="D31" s="109">
        <v>788</v>
      </c>
      <c r="E31" s="111">
        <f t="shared" si="2"/>
        <v>50.970245795601556</v>
      </c>
      <c r="F31" s="109">
        <v>758</v>
      </c>
      <c r="G31" s="111">
        <f t="shared" si="3"/>
        <v>49.029754204398444</v>
      </c>
      <c r="H31" s="109"/>
      <c r="I31" s="129"/>
      <c r="J31" s="130"/>
      <c r="K31" s="131"/>
    </row>
    <row r="32" spans="1:11" ht="15" customHeight="1">
      <c r="A32" s="108" t="s">
        <v>131</v>
      </c>
      <c r="B32" s="109">
        <f t="shared" si="0"/>
        <v>1871</v>
      </c>
      <c r="C32" s="128">
        <f t="shared" si="1"/>
        <v>100</v>
      </c>
      <c r="D32" s="109">
        <v>959</v>
      </c>
      <c r="E32" s="111">
        <f t="shared" si="2"/>
        <v>51.25601282736505</v>
      </c>
      <c r="F32" s="109">
        <v>912</v>
      </c>
      <c r="G32" s="111">
        <f t="shared" si="3"/>
        <v>48.74398717263496</v>
      </c>
      <c r="H32" s="109"/>
      <c r="I32" s="129"/>
      <c r="J32" s="130"/>
      <c r="K32" s="131"/>
    </row>
    <row r="33" spans="1:11" ht="15" customHeight="1">
      <c r="A33" s="108" t="s">
        <v>132</v>
      </c>
      <c r="B33" s="109">
        <f t="shared" si="0"/>
        <v>3314</v>
      </c>
      <c r="C33" s="128">
        <f t="shared" si="1"/>
        <v>100</v>
      </c>
      <c r="D33" s="109">
        <v>1649</v>
      </c>
      <c r="E33" s="111">
        <f t="shared" si="2"/>
        <v>49.75859987929994</v>
      </c>
      <c r="F33" s="109">
        <v>1665</v>
      </c>
      <c r="G33" s="111">
        <f t="shared" si="3"/>
        <v>50.241400120700064</v>
      </c>
      <c r="H33" s="109"/>
      <c r="I33" s="129"/>
      <c r="J33" s="130"/>
      <c r="K33" s="131"/>
    </row>
    <row r="34" spans="1:11" ht="15" customHeight="1">
      <c r="A34" s="108" t="s">
        <v>133</v>
      </c>
      <c r="B34" s="109">
        <f t="shared" si="0"/>
        <v>5190</v>
      </c>
      <c r="C34" s="128">
        <f t="shared" si="1"/>
        <v>100</v>
      </c>
      <c r="D34" s="109">
        <v>2566</v>
      </c>
      <c r="E34" s="111">
        <f t="shared" si="2"/>
        <v>49.44123314065511</v>
      </c>
      <c r="F34" s="109">
        <v>2624</v>
      </c>
      <c r="G34" s="111">
        <f t="shared" si="3"/>
        <v>50.55876685934489</v>
      </c>
      <c r="H34" s="109"/>
      <c r="I34" s="129"/>
      <c r="J34" s="130"/>
      <c r="K34" s="131"/>
    </row>
    <row r="35" spans="1:11" s="113" customFormat="1" ht="19.5" customHeight="1">
      <c r="A35" s="74" t="s">
        <v>134</v>
      </c>
      <c r="B35" s="109">
        <f t="shared" si="0"/>
        <v>463</v>
      </c>
      <c r="C35" s="128">
        <f t="shared" si="1"/>
        <v>100</v>
      </c>
      <c r="D35" s="109">
        <v>234</v>
      </c>
      <c r="E35" s="111">
        <f t="shared" si="2"/>
        <v>50.53995680345572</v>
      </c>
      <c r="F35" s="109">
        <v>229</v>
      </c>
      <c r="G35" s="111">
        <f t="shared" si="3"/>
        <v>49.46004319654428</v>
      </c>
      <c r="H35" s="109"/>
      <c r="I35" s="129"/>
      <c r="J35" s="132"/>
      <c r="K35" s="133"/>
    </row>
    <row r="36" spans="1:11" s="13" customFormat="1" ht="15" customHeight="1">
      <c r="A36" s="108" t="s">
        <v>135</v>
      </c>
      <c r="B36" s="109">
        <f t="shared" si="0"/>
        <v>546</v>
      </c>
      <c r="C36" s="128">
        <f t="shared" si="1"/>
        <v>100</v>
      </c>
      <c r="D36" s="109">
        <v>289</v>
      </c>
      <c r="E36" s="111">
        <f t="shared" si="2"/>
        <v>52.930402930402934</v>
      </c>
      <c r="F36" s="109">
        <v>257</v>
      </c>
      <c r="G36" s="111">
        <f t="shared" si="3"/>
        <v>47.069597069597066</v>
      </c>
      <c r="H36" s="109"/>
      <c r="I36" s="129"/>
      <c r="J36" s="130"/>
      <c r="K36" s="131"/>
    </row>
    <row r="37" spans="1:11" ht="15" customHeight="1">
      <c r="A37" s="108" t="s">
        <v>136</v>
      </c>
      <c r="B37" s="109">
        <f t="shared" si="0"/>
        <v>1427</v>
      </c>
      <c r="C37" s="128">
        <f t="shared" si="1"/>
        <v>100</v>
      </c>
      <c r="D37" s="109">
        <v>739</v>
      </c>
      <c r="E37" s="111">
        <f t="shared" si="2"/>
        <v>51.78696566222845</v>
      </c>
      <c r="F37" s="109">
        <v>688</v>
      </c>
      <c r="G37" s="111">
        <f t="shared" si="3"/>
        <v>48.213034337771546</v>
      </c>
      <c r="H37" s="109"/>
      <c r="I37" s="129"/>
      <c r="J37" s="130"/>
      <c r="K37" s="131"/>
    </row>
    <row r="38" spans="1:11" ht="15" customHeight="1">
      <c r="A38" s="114" t="s">
        <v>137</v>
      </c>
      <c r="B38" s="115">
        <f t="shared" si="0"/>
        <v>1295</v>
      </c>
      <c r="C38" s="134">
        <f t="shared" si="1"/>
        <v>100</v>
      </c>
      <c r="D38" s="115">
        <v>645</v>
      </c>
      <c r="E38" s="116">
        <f t="shared" si="2"/>
        <v>49.80694980694981</v>
      </c>
      <c r="F38" s="115">
        <v>650</v>
      </c>
      <c r="G38" s="116">
        <f t="shared" si="3"/>
        <v>50.19305019305019</v>
      </c>
      <c r="H38" s="109"/>
      <c r="I38" s="129"/>
      <c r="J38" s="129"/>
      <c r="K38" s="135"/>
    </row>
    <row r="39" spans="1:12" s="107" customFormat="1" ht="19.5" customHeight="1">
      <c r="A39" s="26" t="s">
        <v>138</v>
      </c>
      <c r="B39" s="117"/>
      <c r="C39" s="117"/>
      <c r="D39" s="117"/>
      <c r="E39" s="117"/>
      <c r="F39" s="117"/>
      <c r="G39" s="117"/>
      <c r="H39" s="117"/>
      <c r="I39" s="136"/>
      <c r="J39" s="137"/>
      <c r="K39" s="137"/>
      <c r="L39" s="118"/>
    </row>
    <row r="40" spans="4:7" ht="15" customHeight="1">
      <c r="D40" s="23"/>
      <c r="F40" s="23"/>
      <c r="G40" s="52"/>
    </row>
    <row r="41" spans="1:9" ht="15" customHeight="1">
      <c r="A41" s="17"/>
      <c r="B41" s="35"/>
      <c r="C41" s="24"/>
      <c r="D41" s="35"/>
      <c r="E41" s="24"/>
      <c r="F41" s="35"/>
      <c r="G41" s="24"/>
      <c r="H41" s="53"/>
      <c r="I41" s="53"/>
    </row>
    <row r="42" spans="1:7" ht="15" customHeight="1">
      <c r="A42" s="17"/>
      <c r="B42" s="35"/>
      <c r="C42" s="24"/>
      <c r="D42" s="35"/>
      <c r="E42" s="24"/>
      <c r="F42" s="35"/>
      <c r="G42" s="24"/>
    </row>
    <row r="43" spans="4:14" ht="15" customHeight="1">
      <c r="D43" s="23"/>
      <c r="F43" s="23"/>
      <c r="K43" s="70"/>
      <c r="L43" s="54"/>
      <c r="M43" s="54"/>
      <c r="N43" s="23"/>
    </row>
    <row r="44" spans="4:14" ht="15" customHeight="1">
      <c r="D44" s="23"/>
      <c r="F44" s="23"/>
      <c r="K44" s="63"/>
      <c r="L44" s="54"/>
      <c r="M44" s="54"/>
      <c r="N44" s="23"/>
    </row>
    <row r="45" spans="4:13" ht="15" customHeight="1">
      <c r="D45" s="23"/>
      <c r="F45" s="23"/>
      <c r="K45" s="71"/>
      <c r="L45" s="54"/>
      <c r="M45" s="54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B2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2003.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:D1"/>
    </sheetView>
  </sheetViews>
  <sheetFormatPr defaultColWidth="12" defaultRowHeight="11.25"/>
  <sheetData/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2003.&amp;R&amp;9&amp;P+8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:D1"/>
    </sheetView>
  </sheetViews>
  <sheetFormatPr defaultColWidth="12" defaultRowHeight="11.25"/>
  <sheetData/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2003.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7" customWidth="1"/>
    <col min="11" max="11" width="7.16015625" style="147" bestFit="1" customWidth="1"/>
    <col min="12" max="13" width="10.33203125" style="147" bestFit="1" customWidth="1"/>
    <col min="14" max="14" width="12" style="147" customWidth="1"/>
  </cols>
  <sheetData>
    <row r="1" spans="1:14" s="2" customFormat="1" ht="39.75" customHeight="1">
      <c r="A1" s="188" t="s">
        <v>140</v>
      </c>
      <c r="B1" s="189"/>
      <c r="C1" s="189"/>
      <c r="D1" s="189"/>
      <c r="E1" s="189"/>
      <c r="F1" s="189"/>
      <c r="G1" s="189"/>
      <c r="J1" s="145"/>
      <c r="K1" s="145"/>
      <c r="L1" s="145"/>
      <c r="M1" s="145"/>
      <c r="N1" s="145"/>
    </row>
    <row r="2" spans="1:14" s="5" customFormat="1" ht="36" customHeight="1">
      <c r="A2" s="175" t="s">
        <v>174</v>
      </c>
      <c r="B2" s="187" t="s">
        <v>1</v>
      </c>
      <c r="C2" s="187"/>
      <c r="D2" s="187" t="s">
        <v>2</v>
      </c>
      <c r="E2" s="187"/>
      <c r="F2" s="187" t="s">
        <v>3</v>
      </c>
      <c r="G2" s="187" t="s">
        <v>4</v>
      </c>
      <c r="H2" s="4"/>
      <c r="I2" s="4"/>
      <c r="J2" s="143"/>
      <c r="K2" s="143"/>
      <c r="L2" s="143"/>
      <c r="M2" s="143"/>
      <c r="N2" s="143"/>
    </row>
    <row r="3" spans="1:14" s="10" customFormat="1" ht="19.5" customHeight="1">
      <c r="A3" s="6"/>
      <c r="B3" s="7" t="s">
        <v>5</v>
      </c>
      <c r="C3" s="8" t="s">
        <v>6</v>
      </c>
      <c r="D3" s="7" t="s">
        <v>5</v>
      </c>
      <c r="E3" s="8" t="s">
        <v>6</v>
      </c>
      <c r="F3" s="7" t="s">
        <v>5</v>
      </c>
      <c r="G3" s="8" t="s">
        <v>6</v>
      </c>
      <c r="H3" s="9"/>
      <c r="I3" s="9"/>
      <c r="J3" s="144"/>
      <c r="K3" s="144"/>
      <c r="L3" s="144"/>
      <c r="M3" s="144"/>
      <c r="N3" s="144"/>
    </row>
    <row r="4" spans="1:14" s="13" customFormat="1" ht="15" customHeight="1">
      <c r="A4" s="11" t="s">
        <v>7</v>
      </c>
      <c r="B4" s="12">
        <f aca="true" t="shared" si="0" ref="B4:B23">D4+F4</f>
        <v>70995</v>
      </c>
      <c r="C4" s="12">
        <f aca="true" t="shared" si="1" ref="C4:C23">B4/B$4*100</f>
        <v>100</v>
      </c>
      <c r="D4" s="12">
        <f>SUM(D5:D23)</f>
        <v>39553</v>
      </c>
      <c r="E4" s="12">
        <f aca="true" t="shared" si="2" ref="E4:E23">D4/D$4*100</f>
        <v>100</v>
      </c>
      <c r="F4" s="12">
        <f>SUM(F5:F23)</f>
        <v>31442</v>
      </c>
      <c r="G4" s="12">
        <f aca="true" t="shared" si="3" ref="G4:G23">F4/F$4*100</f>
        <v>100</v>
      </c>
      <c r="H4"/>
      <c r="I4"/>
      <c r="J4" s="146"/>
      <c r="K4" s="146"/>
      <c r="L4" s="146"/>
      <c r="M4" s="146"/>
      <c r="N4" s="146"/>
    </row>
    <row r="5" spans="1:7" ht="15" customHeight="1">
      <c r="A5" s="14" t="s">
        <v>8</v>
      </c>
      <c r="B5" s="15">
        <f t="shared" si="0"/>
        <v>2037</v>
      </c>
      <c r="C5" s="16">
        <f t="shared" si="1"/>
        <v>2.8692161419818296</v>
      </c>
      <c r="D5" s="15">
        <v>1025</v>
      </c>
      <c r="E5" s="16">
        <f t="shared" si="2"/>
        <v>2.591459560589589</v>
      </c>
      <c r="F5" s="15">
        <v>1012</v>
      </c>
      <c r="G5" s="16">
        <f t="shared" si="3"/>
        <v>3.218624769416704</v>
      </c>
    </row>
    <row r="6" spans="1:7" ht="15" customHeight="1">
      <c r="A6" s="14" t="s">
        <v>9</v>
      </c>
      <c r="B6" s="15">
        <f t="shared" si="0"/>
        <v>3277</v>
      </c>
      <c r="C6" s="16">
        <f t="shared" si="1"/>
        <v>4.615818015353193</v>
      </c>
      <c r="D6" s="15">
        <v>1611</v>
      </c>
      <c r="E6" s="16">
        <f t="shared" si="2"/>
        <v>4.0730159532778805</v>
      </c>
      <c r="F6" s="15">
        <v>1666</v>
      </c>
      <c r="G6" s="16">
        <f t="shared" si="3"/>
        <v>5.298645124355957</v>
      </c>
    </row>
    <row r="7" spans="1:7" ht="15" customHeight="1">
      <c r="A7" s="14" t="s">
        <v>10</v>
      </c>
      <c r="B7" s="15">
        <f t="shared" si="0"/>
        <v>3180</v>
      </c>
      <c r="C7" s="16">
        <f t="shared" si="1"/>
        <v>4.479188675258821</v>
      </c>
      <c r="D7" s="15">
        <v>1602</v>
      </c>
      <c r="E7" s="16">
        <f t="shared" si="2"/>
        <v>4.050261674209288</v>
      </c>
      <c r="F7" s="15">
        <v>1578</v>
      </c>
      <c r="G7" s="16">
        <f t="shared" si="3"/>
        <v>5.01876470962407</v>
      </c>
    </row>
    <row r="8" spans="1:7" ht="15" customHeight="1">
      <c r="A8" s="14" t="s">
        <v>11</v>
      </c>
      <c r="B8" s="15">
        <f t="shared" si="0"/>
        <v>3557</v>
      </c>
      <c r="C8" s="16">
        <f t="shared" si="1"/>
        <v>5.01021198675963</v>
      </c>
      <c r="D8" s="15">
        <v>1910</v>
      </c>
      <c r="E8" s="16">
        <f t="shared" si="2"/>
        <v>4.828963669001087</v>
      </c>
      <c r="F8" s="15">
        <v>1647</v>
      </c>
      <c r="G8" s="16">
        <f t="shared" si="3"/>
        <v>5.238216398447936</v>
      </c>
    </row>
    <row r="9" spans="1:7" ht="22.5" customHeight="1">
      <c r="A9" s="17" t="s">
        <v>12</v>
      </c>
      <c r="B9" s="18">
        <f t="shared" si="0"/>
        <v>8301</v>
      </c>
      <c r="C9" s="16">
        <f t="shared" si="1"/>
        <v>11.692372702302979</v>
      </c>
      <c r="D9" s="18">
        <v>4405</v>
      </c>
      <c r="E9" s="16">
        <f t="shared" si="2"/>
        <v>11.136955477460623</v>
      </c>
      <c r="F9" s="18">
        <v>3896</v>
      </c>
      <c r="G9" s="16">
        <f t="shared" si="3"/>
        <v>12.391069270402646</v>
      </c>
    </row>
    <row r="10" spans="1:7" ht="15" customHeight="1">
      <c r="A10" s="17" t="s">
        <v>13</v>
      </c>
      <c r="B10" s="18">
        <f t="shared" si="0"/>
        <v>12081</v>
      </c>
      <c r="C10" s="16">
        <f t="shared" si="1"/>
        <v>17.01669131628988</v>
      </c>
      <c r="D10" s="18">
        <v>6998</v>
      </c>
      <c r="E10" s="16">
        <f t="shared" si="2"/>
        <v>17.692716102444823</v>
      </c>
      <c r="F10" s="18">
        <v>5083</v>
      </c>
      <c r="G10" s="16">
        <f t="shared" si="3"/>
        <v>16.16627441002481</v>
      </c>
    </row>
    <row r="11" spans="1:7" ht="15" customHeight="1">
      <c r="A11" s="17" t="s">
        <v>14</v>
      </c>
      <c r="B11" s="18">
        <f t="shared" si="0"/>
        <v>11938</v>
      </c>
      <c r="C11" s="16">
        <f t="shared" si="1"/>
        <v>16.81526868089302</v>
      </c>
      <c r="D11" s="18">
        <v>7304</v>
      </c>
      <c r="E11" s="16">
        <f t="shared" si="2"/>
        <v>18.466361590776934</v>
      </c>
      <c r="F11" s="18">
        <v>4634</v>
      </c>
      <c r="G11" s="16">
        <f t="shared" si="3"/>
        <v>14.738248203040518</v>
      </c>
    </row>
    <row r="12" spans="1:7" ht="15" customHeight="1">
      <c r="A12" s="17" t="s">
        <v>15</v>
      </c>
      <c r="B12" s="18">
        <f t="shared" si="0"/>
        <v>9606</v>
      </c>
      <c r="C12" s="16">
        <f t="shared" si="1"/>
        <v>13.530530319036552</v>
      </c>
      <c r="D12" s="18">
        <v>5662</v>
      </c>
      <c r="E12" s="16">
        <f t="shared" si="2"/>
        <v>14.314969787373904</v>
      </c>
      <c r="F12" s="18">
        <v>3944</v>
      </c>
      <c r="G12" s="16">
        <f t="shared" si="3"/>
        <v>12.543731314801857</v>
      </c>
    </row>
    <row r="13" spans="1:7" ht="15" customHeight="1">
      <c r="A13" s="17" t="s">
        <v>16</v>
      </c>
      <c r="B13" s="18">
        <f t="shared" si="0"/>
        <v>6258</v>
      </c>
      <c r="C13" s="16">
        <f t="shared" si="1"/>
        <v>8.814705260933868</v>
      </c>
      <c r="D13" s="18">
        <v>3583</v>
      </c>
      <c r="E13" s="16">
        <f t="shared" si="2"/>
        <v>9.058731322529265</v>
      </c>
      <c r="F13" s="18">
        <v>2675</v>
      </c>
      <c r="G13" s="16">
        <f t="shared" si="3"/>
        <v>8.50772851599771</v>
      </c>
    </row>
    <row r="14" spans="1:7" ht="22.5" customHeight="1">
      <c r="A14" s="17" t="s">
        <v>17</v>
      </c>
      <c r="B14" s="18">
        <f t="shared" si="0"/>
        <v>3875</v>
      </c>
      <c r="C14" s="16">
        <f t="shared" si="1"/>
        <v>5.458130854285513</v>
      </c>
      <c r="D14" s="18">
        <v>2159</v>
      </c>
      <c r="E14" s="16">
        <f t="shared" si="2"/>
        <v>5.458498723232119</v>
      </c>
      <c r="F14" s="18">
        <v>1716</v>
      </c>
      <c r="G14" s="16">
        <f t="shared" si="3"/>
        <v>5.457668087271802</v>
      </c>
    </row>
    <row r="15" spans="1:7" ht="15" customHeight="1">
      <c r="A15" s="17" t="s">
        <v>18</v>
      </c>
      <c r="B15" s="18">
        <f t="shared" si="0"/>
        <v>2295</v>
      </c>
      <c r="C15" s="16">
        <f t="shared" si="1"/>
        <v>3.232622015634904</v>
      </c>
      <c r="D15" s="18">
        <v>1211</v>
      </c>
      <c r="E15" s="16">
        <f t="shared" si="2"/>
        <v>3.0617146613404795</v>
      </c>
      <c r="F15" s="18">
        <v>1084</v>
      </c>
      <c r="G15" s="16">
        <f t="shared" si="3"/>
        <v>3.447617836015521</v>
      </c>
    </row>
    <row r="16" spans="1:7" ht="15" customHeight="1">
      <c r="A16" s="17" t="s">
        <v>19</v>
      </c>
      <c r="B16" s="18">
        <f t="shared" si="0"/>
        <v>1433</v>
      </c>
      <c r="C16" s="16">
        <f t="shared" si="1"/>
        <v>2.0184520036622295</v>
      </c>
      <c r="D16" s="18">
        <v>710</v>
      </c>
      <c r="E16" s="16">
        <f t="shared" si="2"/>
        <v>1.7950597931888856</v>
      </c>
      <c r="F16" s="18">
        <v>723</v>
      </c>
      <c r="G16" s="16">
        <f t="shared" si="3"/>
        <v>2.2994720437631195</v>
      </c>
    </row>
    <row r="17" spans="1:7" ht="15" customHeight="1">
      <c r="A17" s="17" t="s">
        <v>20</v>
      </c>
      <c r="B17" s="18">
        <f t="shared" si="0"/>
        <v>929</v>
      </c>
      <c r="C17" s="16">
        <f t="shared" si="1"/>
        <v>1.308542855130643</v>
      </c>
      <c r="D17" s="18">
        <v>443</v>
      </c>
      <c r="E17" s="16">
        <f t="shared" si="2"/>
        <v>1.120016180820671</v>
      </c>
      <c r="F17" s="18">
        <v>486</v>
      </c>
      <c r="G17" s="16">
        <f t="shared" si="3"/>
        <v>1.5457031995420139</v>
      </c>
    </row>
    <row r="18" spans="1:14" s="19" customFormat="1" ht="15" customHeight="1">
      <c r="A18" s="17" t="s">
        <v>21</v>
      </c>
      <c r="B18" s="18">
        <f t="shared" si="0"/>
        <v>640</v>
      </c>
      <c r="C18" s="16">
        <f t="shared" si="1"/>
        <v>0.9014719346432847</v>
      </c>
      <c r="D18" s="18">
        <v>286</v>
      </c>
      <c r="E18" s="16">
        <f t="shared" si="2"/>
        <v>0.7230804237352413</v>
      </c>
      <c r="F18" s="18">
        <v>354</v>
      </c>
      <c r="G18" s="16">
        <f t="shared" si="3"/>
        <v>1.125882577444183</v>
      </c>
      <c r="H18"/>
      <c r="I18"/>
      <c r="J18" s="148"/>
      <c r="K18" s="148"/>
      <c r="L18" s="148"/>
      <c r="M18" s="148"/>
      <c r="N18" s="148"/>
    </row>
    <row r="19" spans="1:7" ht="22.5" customHeight="1">
      <c r="A19" t="s">
        <v>22</v>
      </c>
      <c r="B19" s="18">
        <f t="shared" si="0"/>
        <v>622</v>
      </c>
      <c r="C19" s="16">
        <f t="shared" si="1"/>
        <v>0.8761180364814424</v>
      </c>
      <c r="D19" s="18">
        <v>278</v>
      </c>
      <c r="E19" s="16">
        <f t="shared" si="2"/>
        <v>0.7028543978964933</v>
      </c>
      <c r="F19" s="18">
        <v>344</v>
      </c>
      <c r="G19" s="16">
        <f t="shared" si="3"/>
        <v>1.094077984861014</v>
      </c>
    </row>
    <row r="20" spans="1:7" ht="15" customHeight="1">
      <c r="A20" t="s">
        <v>23</v>
      </c>
      <c r="B20" s="18">
        <f t="shared" si="0"/>
        <v>484</v>
      </c>
      <c r="C20" s="16">
        <f t="shared" si="1"/>
        <v>0.681738150573984</v>
      </c>
      <c r="D20" s="18">
        <v>185</v>
      </c>
      <c r="E20" s="16">
        <f t="shared" si="2"/>
        <v>0.4677268475210477</v>
      </c>
      <c r="F20" s="18">
        <v>299</v>
      </c>
      <c r="G20" s="16">
        <f t="shared" si="3"/>
        <v>0.9509573182367534</v>
      </c>
    </row>
    <row r="21" spans="1:7" ht="15" customHeight="1">
      <c r="A21" t="s">
        <v>24</v>
      </c>
      <c r="B21" s="18">
        <f t="shared" si="0"/>
        <v>253</v>
      </c>
      <c r="C21" s="16">
        <f t="shared" si="1"/>
        <v>0.3563631241636735</v>
      </c>
      <c r="D21" s="18">
        <v>100</v>
      </c>
      <c r="E21" s="16">
        <f t="shared" si="2"/>
        <v>0.2528253229843501</v>
      </c>
      <c r="F21" s="18">
        <v>153</v>
      </c>
      <c r="G21" s="16">
        <f t="shared" si="3"/>
        <v>0.48661026652248585</v>
      </c>
    </row>
    <row r="22" spans="1:7" ht="15" customHeight="1">
      <c r="A22" t="s">
        <v>25</v>
      </c>
      <c r="B22" s="18">
        <f t="shared" si="0"/>
        <v>166</v>
      </c>
      <c r="C22" s="16">
        <f t="shared" si="1"/>
        <v>0.23381928304810196</v>
      </c>
      <c r="D22" s="18">
        <v>62</v>
      </c>
      <c r="E22" s="16">
        <f t="shared" si="2"/>
        <v>0.15675170025029708</v>
      </c>
      <c r="F22" s="18">
        <v>104</v>
      </c>
      <c r="G22" s="16">
        <f t="shared" si="3"/>
        <v>0.3307677628649577</v>
      </c>
    </row>
    <row r="23" spans="1:16" ht="15" customHeight="1">
      <c r="A23" s="20" t="s">
        <v>26</v>
      </c>
      <c r="B23" s="21">
        <f t="shared" si="0"/>
        <v>63</v>
      </c>
      <c r="C23" s="22">
        <f t="shared" si="1"/>
        <v>0.08873864356644834</v>
      </c>
      <c r="D23" s="21">
        <v>19</v>
      </c>
      <c r="E23" s="22">
        <f t="shared" si="2"/>
        <v>0.04803681136702652</v>
      </c>
      <c r="F23" s="21">
        <v>44</v>
      </c>
      <c r="G23" s="22">
        <f t="shared" si="3"/>
        <v>0.13994020736594365</v>
      </c>
      <c r="J23" s="149"/>
      <c r="K23" s="149"/>
      <c r="L23" s="149"/>
      <c r="M23" s="149"/>
      <c r="N23" s="149"/>
      <c r="O23" s="23"/>
      <c r="P23" s="23"/>
    </row>
    <row r="24" spans="2:7" ht="30" customHeight="1">
      <c r="B24" s="17"/>
      <c r="C24" s="24"/>
      <c r="D24" s="24"/>
      <c r="E24" s="24"/>
      <c r="F24" s="24"/>
      <c r="G24" s="24"/>
    </row>
    <row r="25" spans="11:14" ht="15" customHeight="1">
      <c r="K25" s="148"/>
      <c r="L25" s="148" t="s">
        <v>2</v>
      </c>
      <c r="M25" s="148" t="s">
        <v>3</v>
      </c>
      <c r="N25" s="149"/>
    </row>
    <row r="26" spans="11:14" ht="15" customHeight="1">
      <c r="K26" s="150" t="s">
        <v>8</v>
      </c>
      <c r="L26" s="151">
        <f aca="true" t="shared" si="4" ref="L26:L44">-$D5</f>
        <v>-1025</v>
      </c>
      <c r="M26" s="151">
        <f aca="true" t="shared" si="5" ref="M26:M44">$F5</f>
        <v>1012</v>
      </c>
      <c r="N26" s="149"/>
    </row>
    <row r="27" spans="11:14" ht="15" customHeight="1">
      <c r="K27" s="150" t="s">
        <v>9</v>
      </c>
      <c r="L27" s="151">
        <f t="shared" si="4"/>
        <v>-1611</v>
      </c>
      <c r="M27" s="151">
        <f t="shared" si="5"/>
        <v>1666</v>
      </c>
      <c r="N27" s="149"/>
    </row>
    <row r="28" spans="11:14" ht="15" customHeight="1">
      <c r="K28" s="150" t="s">
        <v>10</v>
      </c>
      <c r="L28" s="151">
        <f t="shared" si="4"/>
        <v>-1602</v>
      </c>
      <c r="M28" s="151">
        <f t="shared" si="5"/>
        <v>1578</v>
      </c>
      <c r="N28" s="149"/>
    </row>
    <row r="29" spans="11:14" ht="15" customHeight="1">
      <c r="K29" s="150" t="s">
        <v>11</v>
      </c>
      <c r="L29" s="151">
        <f t="shared" si="4"/>
        <v>-1910</v>
      </c>
      <c r="M29" s="151">
        <f t="shared" si="5"/>
        <v>1647</v>
      </c>
      <c r="N29" s="149"/>
    </row>
    <row r="30" spans="11:14" ht="15" customHeight="1">
      <c r="K30" s="150" t="s">
        <v>12</v>
      </c>
      <c r="L30" s="151">
        <f t="shared" si="4"/>
        <v>-4405</v>
      </c>
      <c r="M30" s="151">
        <f t="shared" si="5"/>
        <v>3896</v>
      </c>
      <c r="N30" s="149"/>
    </row>
    <row r="31" spans="11:14" ht="15" customHeight="1">
      <c r="K31" s="152" t="s">
        <v>13</v>
      </c>
      <c r="L31" s="151">
        <f t="shared" si="4"/>
        <v>-6998</v>
      </c>
      <c r="M31" s="151">
        <f t="shared" si="5"/>
        <v>5083</v>
      </c>
      <c r="N31" s="149"/>
    </row>
    <row r="32" spans="11:14" ht="15" customHeight="1">
      <c r="K32" s="152" t="s">
        <v>14</v>
      </c>
      <c r="L32" s="151">
        <f t="shared" si="4"/>
        <v>-7304</v>
      </c>
      <c r="M32" s="151">
        <f t="shared" si="5"/>
        <v>4634</v>
      </c>
      <c r="N32" s="149"/>
    </row>
    <row r="33" spans="11:14" ht="15" customHeight="1">
      <c r="K33" s="152" t="s">
        <v>15</v>
      </c>
      <c r="L33" s="151">
        <f t="shared" si="4"/>
        <v>-5662</v>
      </c>
      <c r="M33" s="151">
        <f t="shared" si="5"/>
        <v>3944</v>
      </c>
      <c r="N33" s="149"/>
    </row>
    <row r="34" spans="11:14" ht="15" customHeight="1">
      <c r="K34" s="152" t="s">
        <v>16</v>
      </c>
      <c r="L34" s="151">
        <f t="shared" si="4"/>
        <v>-3583</v>
      </c>
      <c r="M34" s="151">
        <f t="shared" si="5"/>
        <v>2675</v>
      </c>
      <c r="N34" s="149"/>
    </row>
    <row r="35" spans="11:14" ht="15" customHeight="1">
      <c r="K35" s="152" t="s">
        <v>17</v>
      </c>
      <c r="L35" s="151">
        <f t="shared" si="4"/>
        <v>-2159</v>
      </c>
      <c r="M35" s="151">
        <f t="shared" si="5"/>
        <v>1716</v>
      </c>
      <c r="N35" s="149"/>
    </row>
    <row r="36" spans="11:14" ht="15" customHeight="1">
      <c r="K36" s="152" t="s">
        <v>18</v>
      </c>
      <c r="L36" s="151">
        <f t="shared" si="4"/>
        <v>-1211</v>
      </c>
      <c r="M36" s="151">
        <f t="shared" si="5"/>
        <v>1084</v>
      </c>
      <c r="N36" s="149"/>
    </row>
    <row r="37" spans="11:14" ht="15" customHeight="1">
      <c r="K37" s="152" t="s">
        <v>19</v>
      </c>
      <c r="L37" s="151">
        <f t="shared" si="4"/>
        <v>-710</v>
      </c>
      <c r="M37" s="151">
        <f t="shared" si="5"/>
        <v>723</v>
      </c>
      <c r="N37" s="149"/>
    </row>
    <row r="38" spans="11:14" ht="15" customHeight="1">
      <c r="K38" s="152" t="s">
        <v>20</v>
      </c>
      <c r="L38" s="151">
        <f t="shared" si="4"/>
        <v>-443</v>
      </c>
      <c r="M38" s="151">
        <f t="shared" si="5"/>
        <v>486</v>
      </c>
      <c r="N38" s="149"/>
    </row>
    <row r="39" spans="11:14" ht="15" customHeight="1">
      <c r="K39" s="152" t="s">
        <v>21</v>
      </c>
      <c r="L39" s="151">
        <f t="shared" si="4"/>
        <v>-286</v>
      </c>
      <c r="M39" s="151">
        <f t="shared" si="5"/>
        <v>354</v>
      </c>
      <c r="N39" s="149"/>
    </row>
    <row r="40" spans="11:14" ht="15" customHeight="1">
      <c r="K40" s="148" t="s">
        <v>22</v>
      </c>
      <c r="L40" s="151">
        <f t="shared" si="4"/>
        <v>-278</v>
      </c>
      <c r="M40" s="151">
        <f t="shared" si="5"/>
        <v>344</v>
      </c>
      <c r="N40" s="149"/>
    </row>
    <row r="41" spans="11:13" ht="15" customHeight="1">
      <c r="K41" s="148" t="s">
        <v>23</v>
      </c>
      <c r="L41" s="151">
        <f t="shared" si="4"/>
        <v>-185</v>
      </c>
      <c r="M41" s="151">
        <f t="shared" si="5"/>
        <v>299</v>
      </c>
    </row>
    <row r="42" spans="11:13" ht="15" customHeight="1">
      <c r="K42" s="148" t="s">
        <v>24</v>
      </c>
      <c r="L42" s="151">
        <f t="shared" si="4"/>
        <v>-100</v>
      </c>
      <c r="M42" s="151">
        <f t="shared" si="5"/>
        <v>153</v>
      </c>
    </row>
    <row r="43" spans="11:13" ht="15" customHeight="1">
      <c r="K43" s="152" t="s">
        <v>25</v>
      </c>
      <c r="L43" s="151">
        <f t="shared" si="4"/>
        <v>-62</v>
      </c>
      <c r="M43" s="151">
        <f t="shared" si="5"/>
        <v>104</v>
      </c>
    </row>
    <row r="44" spans="11:13" ht="11.25">
      <c r="K44" s="153" t="s">
        <v>26</v>
      </c>
      <c r="L44" s="151">
        <f t="shared" si="4"/>
        <v>-19</v>
      </c>
      <c r="M44" s="151">
        <f t="shared" si="5"/>
        <v>44</v>
      </c>
    </row>
    <row r="45" spans="11:13" ht="11.25">
      <c r="K45" s="148"/>
      <c r="L45" s="148"/>
      <c r="M45" s="148"/>
    </row>
    <row r="46" spans="11:13" ht="11.25">
      <c r="K46" s="148"/>
      <c r="L46" s="148"/>
      <c r="M46" s="148"/>
    </row>
  </sheetData>
  <mergeCells count="4">
    <mergeCell ref="F2:G2"/>
    <mergeCell ref="A1:G1"/>
    <mergeCell ref="B2:C2"/>
    <mergeCell ref="D2:E2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2003.&amp;R&amp;9&amp;P+8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7" customWidth="1"/>
    <col min="11" max="11" width="7.16015625" style="147" bestFit="1" customWidth="1"/>
    <col min="12" max="12" width="7.66015625" style="147" bestFit="1" customWidth="1"/>
    <col min="13" max="13" width="6.83203125" style="147" bestFit="1" customWidth="1"/>
    <col min="14" max="14" width="12" style="147" customWidth="1"/>
  </cols>
  <sheetData>
    <row r="1" spans="1:14" s="2" customFormat="1" ht="39.75" customHeight="1">
      <c r="A1" s="188" t="s">
        <v>141</v>
      </c>
      <c r="B1" s="189"/>
      <c r="C1" s="189"/>
      <c r="D1" s="189"/>
      <c r="E1" s="189"/>
      <c r="F1" s="189"/>
      <c r="G1" s="189"/>
      <c r="J1" s="145"/>
      <c r="K1" s="145"/>
      <c r="L1" s="145"/>
      <c r="M1" s="145"/>
      <c r="N1" s="145"/>
    </row>
    <row r="2" spans="1:14" s="5" customFormat="1" ht="36" customHeight="1">
      <c r="A2" s="175" t="s">
        <v>174</v>
      </c>
      <c r="B2" s="187" t="s">
        <v>1</v>
      </c>
      <c r="C2" s="187"/>
      <c r="D2" s="187" t="s">
        <v>2</v>
      </c>
      <c r="E2" s="187"/>
      <c r="F2" s="187" t="s">
        <v>3</v>
      </c>
      <c r="G2" s="187" t="s">
        <v>4</v>
      </c>
      <c r="H2" s="4"/>
      <c r="I2" s="4"/>
      <c r="J2" s="143"/>
      <c r="K2" s="143"/>
      <c r="L2" s="143"/>
      <c r="M2" s="143"/>
      <c r="N2" s="143"/>
    </row>
    <row r="3" spans="1:14" s="10" customFormat="1" ht="19.5" customHeight="1">
      <c r="A3" s="6"/>
      <c r="B3" s="7" t="s">
        <v>5</v>
      </c>
      <c r="C3" s="8" t="s">
        <v>6</v>
      </c>
      <c r="D3" s="7" t="s">
        <v>5</v>
      </c>
      <c r="E3" s="8" t="s">
        <v>6</v>
      </c>
      <c r="F3" s="7" t="s">
        <v>5</v>
      </c>
      <c r="G3" s="8" t="s">
        <v>6</v>
      </c>
      <c r="H3" s="9"/>
      <c r="I3" s="9"/>
      <c r="J3" s="144"/>
      <c r="K3" s="144"/>
      <c r="L3" s="144"/>
      <c r="M3" s="144"/>
      <c r="N3" s="144"/>
    </row>
    <row r="4" spans="1:14" s="13" customFormat="1" ht="15" customHeight="1">
      <c r="A4" s="11" t="s">
        <v>7</v>
      </c>
      <c r="B4" s="12">
        <f aca="true" t="shared" si="0" ref="B4:B23">D4+F4</f>
        <v>11011</v>
      </c>
      <c r="C4" s="12">
        <f aca="true" t="shared" si="1" ref="C4:C23">B4/B$4*100</f>
        <v>100</v>
      </c>
      <c r="D4" s="12">
        <f>SUM(D5:D23)</f>
        <v>6494</v>
      </c>
      <c r="E4" s="12">
        <f aca="true" t="shared" si="2" ref="E4:E23">D4/D$4*100</f>
        <v>100</v>
      </c>
      <c r="F4" s="12">
        <f>SUM(F5:F23)</f>
        <v>4517</v>
      </c>
      <c r="G4" s="12">
        <f aca="true" t="shared" si="3" ref="G4:G23">F4/F$4*100</f>
        <v>100</v>
      </c>
      <c r="H4"/>
      <c r="I4"/>
      <c r="J4" s="146"/>
      <c r="K4" s="146"/>
      <c r="L4" s="146"/>
      <c r="M4" s="146"/>
      <c r="N4" s="146"/>
    </row>
    <row r="5" spans="1:7" ht="15" customHeight="1">
      <c r="A5" s="14" t="s">
        <v>8</v>
      </c>
      <c r="B5" s="15">
        <f t="shared" si="0"/>
        <v>312</v>
      </c>
      <c r="C5" s="16">
        <f t="shared" si="1"/>
        <v>2.833530106257379</v>
      </c>
      <c r="D5" s="15">
        <v>152</v>
      </c>
      <c r="E5" s="16">
        <f t="shared" si="2"/>
        <v>2.340622112719433</v>
      </c>
      <c r="F5" s="15">
        <v>160</v>
      </c>
      <c r="G5" s="16">
        <f t="shared" si="3"/>
        <v>3.542174009298207</v>
      </c>
    </row>
    <row r="6" spans="1:7" ht="15" customHeight="1">
      <c r="A6" s="14" t="s">
        <v>9</v>
      </c>
      <c r="B6" s="15">
        <f t="shared" si="0"/>
        <v>467</v>
      </c>
      <c r="C6" s="16">
        <f t="shared" si="1"/>
        <v>4.241213332122423</v>
      </c>
      <c r="D6" s="15">
        <v>223</v>
      </c>
      <c r="E6" s="16">
        <f t="shared" si="2"/>
        <v>3.433939020634432</v>
      </c>
      <c r="F6" s="15">
        <v>244</v>
      </c>
      <c r="G6" s="16">
        <f t="shared" si="3"/>
        <v>5.4018153641797655</v>
      </c>
    </row>
    <row r="7" spans="1:7" ht="15" customHeight="1">
      <c r="A7" s="14" t="s">
        <v>10</v>
      </c>
      <c r="B7" s="15">
        <f t="shared" si="0"/>
        <v>431</v>
      </c>
      <c r="C7" s="16">
        <f t="shared" si="1"/>
        <v>3.914267550631187</v>
      </c>
      <c r="D7" s="15">
        <v>208</v>
      </c>
      <c r="E7" s="16">
        <f t="shared" si="2"/>
        <v>3.2029565753002776</v>
      </c>
      <c r="F7" s="15">
        <v>223</v>
      </c>
      <c r="G7" s="16">
        <f t="shared" si="3"/>
        <v>4.936905025459375</v>
      </c>
    </row>
    <row r="8" spans="1:7" ht="15" customHeight="1">
      <c r="A8" s="14" t="s">
        <v>11</v>
      </c>
      <c r="B8" s="15">
        <f t="shared" si="0"/>
        <v>498</v>
      </c>
      <c r="C8" s="16">
        <f t="shared" si="1"/>
        <v>4.522749977295431</v>
      </c>
      <c r="D8" s="15">
        <v>284</v>
      </c>
      <c r="E8" s="16">
        <f t="shared" si="2"/>
        <v>4.373267631659994</v>
      </c>
      <c r="F8" s="15">
        <v>214</v>
      </c>
      <c r="G8" s="16">
        <f t="shared" si="3"/>
        <v>4.7376577374363515</v>
      </c>
    </row>
    <row r="9" spans="1:7" ht="22.5" customHeight="1">
      <c r="A9" s="17" t="s">
        <v>12</v>
      </c>
      <c r="B9" s="18">
        <f t="shared" si="0"/>
        <v>1230</v>
      </c>
      <c r="C9" s="16">
        <f t="shared" si="1"/>
        <v>11.170647534283898</v>
      </c>
      <c r="D9" s="18">
        <v>707</v>
      </c>
      <c r="E9" s="16">
        <f t="shared" si="2"/>
        <v>10.886972590083154</v>
      </c>
      <c r="F9" s="18">
        <v>523</v>
      </c>
      <c r="G9" s="16">
        <f t="shared" si="3"/>
        <v>11.578481292893514</v>
      </c>
    </row>
    <row r="10" spans="1:7" ht="15" customHeight="1">
      <c r="A10" s="17" t="s">
        <v>13</v>
      </c>
      <c r="B10" s="18">
        <f t="shared" si="0"/>
        <v>1961</v>
      </c>
      <c r="C10" s="16">
        <f t="shared" si="1"/>
        <v>17.80946326400872</v>
      </c>
      <c r="D10" s="18">
        <v>1251</v>
      </c>
      <c r="E10" s="16">
        <f t="shared" si="2"/>
        <v>19.263935940868492</v>
      </c>
      <c r="F10" s="18">
        <v>710</v>
      </c>
      <c r="G10" s="16">
        <f t="shared" si="3"/>
        <v>15.718397166260791</v>
      </c>
    </row>
    <row r="11" spans="1:7" ht="15" customHeight="1">
      <c r="A11" s="17" t="s">
        <v>14</v>
      </c>
      <c r="B11" s="18">
        <f t="shared" si="0"/>
        <v>1920</v>
      </c>
      <c r="C11" s="16">
        <f t="shared" si="1"/>
        <v>17.437108346199256</v>
      </c>
      <c r="D11" s="18">
        <v>1246</v>
      </c>
      <c r="E11" s="16">
        <f t="shared" si="2"/>
        <v>19.186941792423777</v>
      </c>
      <c r="F11" s="18">
        <v>674</v>
      </c>
      <c r="G11" s="16">
        <f t="shared" si="3"/>
        <v>14.921408014168696</v>
      </c>
    </row>
    <row r="12" spans="1:7" ht="15" customHeight="1">
      <c r="A12" s="17" t="s">
        <v>15</v>
      </c>
      <c r="B12" s="18">
        <f t="shared" si="0"/>
        <v>1524</v>
      </c>
      <c r="C12" s="16">
        <f t="shared" si="1"/>
        <v>13.840704749795659</v>
      </c>
      <c r="D12" s="18">
        <v>955</v>
      </c>
      <c r="E12" s="16">
        <f t="shared" si="2"/>
        <v>14.705882352941178</v>
      </c>
      <c r="F12" s="18">
        <v>569</v>
      </c>
      <c r="G12" s="16">
        <f t="shared" si="3"/>
        <v>12.596856320566749</v>
      </c>
    </row>
    <row r="13" spans="1:7" ht="15" customHeight="1">
      <c r="A13" s="17" t="s">
        <v>16</v>
      </c>
      <c r="B13" s="18">
        <f t="shared" si="0"/>
        <v>951</v>
      </c>
      <c r="C13" s="16">
        <f t="shared" si="1"/>
        <v>8.636817727726818</v>
      </c>
      <c r="D13" s="18">
        <v>578</v>
      </c>
      <c r="E13" s="16">
        <f t="shared" si="2"/>
        <v>8.900523560209423</v>
      </c>
      <c r="F13" s="18">
        <v>373</v>
      </c>
      <c r="G13" s="16">
        <f t="shared" si="3"/>
        <v>8.257693159176444</v>
      </c>
    </row>
    <row r="14" spans="1:7" ht="22.5" customHeight="1">
      <c r="A14" s="17" t="s">
        <v>17</v>
      </c>
      <c r="B14" s="18">
        <f t="shared" si="0"/>
        <v>576</v>
      </c>
      <c r="C14" s="16">
        <f t="shared" si="1"/>
        <v>5.231132503859777</v>
      </c>
      <c r="D14" s="18">
        <v>328</v>
      </c>
      <c r="E14" s="16">
        <f t="shared" si="2"/>
        <v>5.050816137973515</v>
      </c>
      <c r="F14" s="18">
        <v>248</v>
      </c>
      <c r="G14" s="16">
        <f t="shared" si="3"/>
        <v>5.49036971441222</v>
      </c>
    </row>
    <row r="15" spans="1:7" ht="15" customHeight="1">
      <c r="A15" s="17" t="s">
        <v>18</v>
      </c>
      <c r="B15" s="18">
        <f t="shared" si="0"/>
        <v>316</v>
      </c>
      <c r="C15" s="16">
        <f t="shared" si="1"/>
        <v>2.869857415311961</v>
      </c>
      <c r="D15" s="18">
        <v>176</v>
      </c>
      <c r="E15" s="16">
        <f t="shared" si="2"/>
        <v>2.7101940252540806</v>
      </c>
      <c r="F15" s="18">
        <v>140</v>
      </c>
      <c r="G15" s="16">
        <f t="shared" si="3"/>
        <v>3.0994022581359313</v>
      </c>
    </row>
    <row r="16" spans="1:7" ht="15" customHeight="1">
      <c r="A16" s="17" t="s">
        <v>19</v>
      </c>
      <c r="B16" s="18">
        <f t="shared" si="0"/>
        <v>217</v>
      </c>
      <c r="C16" s="16">
        <f t="shared" si="1"/>
        <v>1.9707565162110616</v>
      </c>
      <c r="D16" s="18">
        <v>105</v>
      </c>
      <c r="E16" s="16">
        <f t="shared" si="2"/>
        <v>1.6168771173390821</v>
      </c>
      <c r="F16" s="18">
        <v>112</v>
      </c>
      <c r="G16" s="16">
        <f t="shared" si="3"/>
        <v>2.4795218065087448</v>
      </c>
    </row>
    <row r="17" spans="1:7" ht="15" customHeight="1">
      <c r="A17" s="17" t="s">
        <v>20</v>
      </c>
      <c r="B17" s="18">
        <f t="shared" si="0"/>
        <v>168</v>
      </c>
      <c r="C17" s="16">
        <f t="shared" si="1"/>
        <v>1.5257469802924348</v>
      </c>
      <c r="D17" s="18">
        <v>91</v>
      </c>
      <c r="E17" s="16">
        <f t="shared" si="2"/>
        <v>1.4012935016938712</v>
      </c>
      <c r="F17" s="18">
        <v>77</v>
      </c>
      <c r="G17" s="16">
        <f t="shared" si="3"/>
        <v>1.704671241974762</v>
      </c>
    </row>
    <row r="18" spans="1:14" s="19" customFormat="1" ht="15" customHeight="1">
      <c r="A18" s="17" t="s">
        <v>21</v>
      </c>
      <c r="B18" s="18">
        <f t="shared" si="0"/>
        <v>109</v>
      </c>
      <c r="C18" s="16">
        <f t="shared" si="1"/>
        <v>0.9899191717373536</v>
      </c>
      <c r="D18" s="18">
        <v>46</v>
      </c>
      <c r="E18" s="16">
        <f t="shared" si="2"/>
        <v>0.7083461656914074</v>
      </c>
      <c r="F18" s="18">
        <v>63</v>
      </c>
      <c r="G18" s="16">
        <f t="shared" si="3"/>
        <v>1.3947310161611688</v>
      </c>
      <c r="H18"/>
      <c r="I18"/>
      <c r="J18" s="148"/>
      <c r="K18" s="148"/>
      <c r="L18" s="148"/>
      <c r="M18" s="148"/>
      <c r="N18" s="148"/>
    </row>
    <row r="19" spans="1:7" ht="22.5" customHeight="1">
      <c r="A19" t="s">
        <v>22</v>
      </c>
      <c r="B19" s="18">
        <f t="shared" si="0"/>
        <v>121</v>
      </c>
      <c r="C19" s="16">
        <f t="shared" si="1"/>
        <v>1.098901098901099</v>
      </c>
      <c r="D19" s="18">
        <v>55</v>
      </c>
      <c r="E19" s="16">
        <f t="shared" si="2"/>
        <v>0.8469356328919002</v>
      </c>
      <c r="F19" s="18">
        <v>66</v>
      </c>
      <c r="G19" s="16">
        <f t="shared" si="3"/>
        <v>1.4611467788355104</v>
      </c>
    </row>
    <row r="20" spans="1:7" ht="15" customHeight="1">
      <c r="A20" t="s">
        <v>23</v>
      </c>
      <c r="B20" s="18">
        <f t="shared" si="0"/>
        <v>113</v>
      </c>
      <c r="C20" s="16">
        <f t="shared" si="1"/>
        <v>1.0262464807919354</v>
      </c>
      <c r="D20" s="18">
        <v>48</v>
      </c>
      <c r="E20" s="16">
        <f t="shared" si="2"/>
        <v>0.7391438250692948</v>
      </c>
      <c r="F20" s="18">
        <v>65</v>
      </c>
      <c r="G20" s="16">
        <f t="shared" si="3"/>
        <v>1.4390081912773964</v>
      </c>
    </row>
    <row r="21" spans="1:7" ht="15" customHeight="1">
      <c r="A21" t="s">
        <v>24</v>
      </c>
      <c r="B21" s="18">
        <f t="shared" si="0"/>
        <v>44</v>
      </c>
      <c r="C21" s="16">
        <f t="shared" si="1"/>
        <v>0.3996003996003996</v>
      </c>
      <c r="D21" s="18">
        <v>22</v>
      </c>
      <c r="E21" s="16">
        <f t="shared" si="2"/>
        <v>0.3387742531567601</v>
      </c>
      <c r="F21" s="18">
        <v>22</v>
      </c>
      <c r="G21" s="16">
        <f t="shared" si="3"/>
        <v>0.48704892627850344</v>
      </c>
    </row>
    <row r="22" spans="1:7" ht="15" customHeight="1">
      <c r="A22" t="s">
        <v>25</v>
      </c>
      <c r="B22" s="18">
        <f t="shared" si="0"/>
        <v>36</v>
      </c>
      <c r="C22" s="16">
        <f t="shared" si="1"/>
        <v>0.32694578149123604</v>
      </c>
      <c r="D22" s="18">
        <v>13</v>
      </c>
      <c r="E22" s="16">
        <f t="shared" si="2"/>
        <v>0.20018478595626735</v>
      </c>
      <c r="F22" s="18">
        <v>23</v>
      </c>
      <c r="G22" s="16">
        <f t="shared" si="3"/>
        <v>0.5091875138366172</v>
      </c>
    </row>
    <row r="23" spans="1:7" ht="15" customHeight="1">
      <c r="A23" s="20" t="s">
        <v>26</v>
      </c>
      <c r="B23" s="21">
        <f t="shared" si="0"/>
        <v>17</v>
      </c>
      <c r="C23" s="22">
        <f t="shared" si="1"/>
        <v>0.15439106348197257</v>
      </c>
      <c r="D23" s="21">
        <v>6</v>
      </c>
      <c r="E23" s="22">
        <f t="shared" si="2"/>
        <v>0.09239297813366185</v>
      </c>
      <c r="F23" s="21">
        <v>11</v>
      </c>
      <c r="G23" s="22">
        <f t="shared" si="3"/>
        <v>0.24352446313925172</v>
      </c>
    </row>
    <row r="24" spans="2:13" ht="30" customHeight="1">
      <c r="B24" s="17"/>
      <c r="C24" s="17"/>
      <c r="D24" s="17"/>
      <c r="E24" s="17"/>
      <c r="K24" s="148"/>
      <c r="L24" s="148"/>
      <c r="M24" s="148"/>
    </row>
    <row r="25" spans="11:13" ht="15" customHeight="1">
      <c r="K25" s="148"/>
      <c r="L25" s="148" t="s">
        <v>2</v>
      </c>
      <c r="M25" s="148" t="s">
        <v>3</v>
      </c>
    </row>
    <row r="26" spans="11:14" ht="15" customHeight="1">
      <c r="K26" s="150" t="s">
        <v>8</v>
      </c>
      <c r="L26" s="155">
        <f aca="true" t="shared" si="4" ref="L26:L44">-$D5</f>
        <v>-152</v>
      </c>
      <c r="M26" s="155">
        <f aca="true" t="shared" si="5" ref="M26:M44">$F5</f>
        <v>160</v>
      </c>
      <c r="N26" s="149"/>
    </row>
    <row r="27" spans="11:14" ht="15" customHeight="1">
      <c r="K27" s="150" t="s">
        <v>9</v>
      </c>
      <c r="L27" s="155">
        <f t="shared" si="4"/>
        <v>-223</v>
      </c>
      <c r="M27" s="155">
        <f t="shared" si="5"/>
        <v>244</v>
      </c>
      <c r="N27" s="149"/>
    </row>
    <row r="28" spans="11:14" ht="15" customHeight="1">
      <c r="K28" s="150" t="s">
        <v>10</v>
      </c>
      <c r="L28" s="155">
        <f t="shared" si="4"/>
        <v>-208</v>
      </c>
      <c r="M28" s="155">
        <f t="shared" si="5"/>
        <v>223</v>
      </c>
      <c r="N28" s="149"/>
    </row>
    <row r="29" spans="11:14" ht="15" customHeight="1">
      <c r="K29" s="150" t="s">
        <v>11</v>
      </c>
      <c r="L29" s="155">
        <f t="shared" si="4"/>
        <v>-284</v>
      </c>
      <c r="M29" s="155">
        <f t="shared" si="5"/>
        <v>214</v>
      </c>
      <c r="N29" s="149"/>
    </row>
    <row r="30" spans="11:14" ht="15" customHeight="1">
      <c r="K30" s="150" t="s">
        <v>12</v>
      </c>
      <c r="L30" s="155">
        <f t="shared" si="4"/>
        <v>-707</v>
      </c>
      <c r="M30" s="155">
        <f t="shared" si="5"/>
        <v>523</v>
      </c>
      <c r="N30" s="149"/>
    </row>
    <row r="31" spans="11:14" ht="15" customHeight="1">
      <c r="K31" s="152" t="s">
        <v>13</v>
      </c>
      <c r="L31" s="155">
        <f t="shared" si="4"/>
        <v>-1251</v>
      </c>
      <c r="M31" s="155">
        <f t="shared" si="5"/>
        <v>710</v>
      </c>
      <c r="N31" s="149"/>
    </row>
    <row r="32" spans="11:14" ht="15" customHeight="1">
      <c r="K32" s="152" t="s">
        <v>14</v>
      </c>
      <c r="L32" s="155">
        <f t="shared" si="4"/>
        <v>-1246</v>
      </c>
      <c r="M32" s="155">
        <f t="shared" si="5"/>
        <v>674</v>
      </c>
      <c r="N32" s="149"/>
    </row>
    <row r="33" spans="11:14" ht="15" customHeight="1">
      <c r="K33" s="152" t="s">
        <v>15</v>
      </c>
      <c r="L33" s="155">
        <f t="shared" si="4"/>
        <v>-955</v>
      </c>
      <c r="M33" s="155">
        <f t="shared" si="5"/>
        <v>569</v>
      </c>
      <c r="N33" s="149"/>
    </row>
    <row r="34" spans="11:14" ht="15" customHeight="1">
      <c r="K34" s="152" t="s">
        <v>16</v>
      </c>
      <c r="L34" s="155">
        <f t="shared" si="4"/>
        <v>-578</v>
      </c>
      <c r="M34" s="155">
        <f t="shared" si="5"/>
        <v>373</v>
      </c>
      <c r="N34" s="149"/>
    </row>
    <row r="35" spans="11:14" ht="15" customHeight="1">
      <c r="K35" s="152" t="s">
        <v>17</v>
      </c>
      <c r="L35" s="155">
        <f t="shared" si="4"/>
        <v>-328</v>
      </c>
      <c r="M35" s="155">
        <f t="shared" si="5"/>
        <v>248</v>
      </c>
      <c r="N35" s="149"/>
    </row>
    <row r="36" spans="11:14" ht="15" customHeight="1">
      <c r="K36" s="152" t="s">
        <v>18</v>
      </c>
      <c r="L36" s="155">
        <f t="shared" si="4"/>
        <v>-176</v>
      </c>
      <c r="M36" s="155">
        <f t="shared" si="5"/>
        <v>140</v>
      </c>
      <c r="N36" s="149"/>
    </row>
    <row r="37" spans="11:14" ht="15" customHeight="1">
      <c r="K37" s="152" t="s">
        <v>19</v>
      </c>
      <c r="L37" s="155">
        <f t="shared" si="4"/>
        <v>-105</v>
      </c>
      <c r="M37" s="155">
        <f t="shared" si="5"/>
        <v>112</v>
      </c>
      <c r="N37" s="149"/>
    </row>
    <row r="38" spans="11:14" ht="15" customHeight="1">
      <c r="K38" s="152" t="s">
        <v>20</v>
      </c>
      <c r="L38" s="155">
        <f t="shared" si="4"/>
        <v>-91</v>
      </c>
      <c r="M38" s="155">
        <f t="shared" si="5"/>
        <v>77</v>
      </c>
      <c r="N38" s="149"/>
    </row>
    <row r="39" spans="11:14" ht="15" customHeight="1">
      <c r="K39" s="152" t="s">
        <v>21</v>
      </c>
      <c r="L39" s="155">
        <f t="shared" si="4"/>
        <v>-46</v>
      </c>
      <c r="M39" s="155">
        <f t="shared" si="5"/>
        <v>63</v>
      </c>
      <c r="N39" s="149"/>
    </row>
    <row r="40" spans="11:14" ht="15" customHeight="1">
      <c r="K40" s="148" t="s">
        <v>22</v>
      </c>
      <c r="L40" s="155">
        <f t="shared" si="4"/>
        <v>-55</v>
      </c>
      <c r="M40" s="155">
        <f t="shared" si="5"/>
        <v>66</v>
      </c>
      <c r="N40" s="149"/>
    </row>
    <row r="41" spans="11:14" ht="15" customHeight="1">
      <c r="K41" s="148" t="s">
        <v>23</v>
      </c>
      <c r="L41" s="155">
        <f t="shared" si="4"/>
        <v>-48</v>
      </c>
      <c r="M41" s="155">
        <f t="shared" si="5"/>
        <v>65</v>
      </c>
      <c r="N41" s="149"/>
    </row>
    <row r="42" spans="11:14" ht="15" customHeight="1">
      <c r="K42" s="148" t="s">
        <v>24</v>
      </c>
      <c r="L42" s="155">
        <f t="shared" si="4"/>
        <v>-22</v>
      </c>
      <c r="M42" s="155">
        <f t="shared" si="5"/>
        <v>22</v>
      </c>
      <c r="N42" s="149"/>
    </row>
    <row r="43" spans="11:14" ht="15" customHeight="1">
      <c r="K43" s="152" t="s">
        <v>25</v>
      </c>
      <c r="L43" s="155">
        <f t="shared" si="4"/>
        <v>-13</v>
      </c>
      <c r="M43" s="155">
        <f t="shared" si="5"/>
        <v>23</v>
      </c>
      <c r="N43" s="149"/>
    </row>
    <row r="44" spans="11:13" ht="11.25">
      <c r="K44" s="153" t="s">
        <v>26</v>
      </c>
      <c r="L44" s="155">
        <f t="shared" si="4"/>
        <v>-6</v>
      </c>
      <c r="M44" s="155">
        <f t="shared" si="5"/>
        <v>11</v>
      </c>
    </row>
    <row r="45" spans="11:13" ht="11.25">
      <c r="K45" s="148"/>
      <c r="L45" s="148"/>
      <c r="M45" s="148"/>
    </row>
  </sheetData>
  <mergeCells count="4">
    <mergeCell ref="F2:G2"/>
    <mergeCell ref="A1:G1"/>
    <mergeCell ref="B2:C2"/>
    <mergeCell ref="D2:E2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2003.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7" customWidth="1"/>
    <col min="11" max="11" width="7.16015625" style="147" bestFit="1" customWidth="1"/>
    <col min="12" max="12" width="7.66015625" style="147" bestFit="1" customWidth="1"/>
    <col min="13" max="13" width="6.83203125" style="147" bestFit="1" customWidth="1"/>
    <col min="14" max="14" width="12" style="147" customWidth="1"/>
  </cols>
  <sheetData>
    <row r="1" spans="1:14" s="2" customFormat="1" ht="39.75" customHeight="1">
      <c r="A1" s="188" t="s">
        <v>142</v>
      </c>
      <c r="B1" s="189"/>
      <c r="C1" s="189"/>
      <c r="D1" s="189"/>
      <c r="E1" s="189"/>
      <c r="F1" s="189"/>
      <c r="G1" s="189"/>
      <c r="J1" s="145"/>
      <c r="K1" s="145"/>
      <c r="L1" s="145"/>
      <c r="M1" s="145"/>
      <c r="N1" s="145"/>
    </row>
    <row r="2" spans="1:14" s="5" customFormat="1" ht="36" customHeight="1">
      <c r="A2" s="175" t="s">
        <v>174</v>
      </c>
      <c r="B2" s="187" t="s">
        <v>1</v>
      </c>
      <c r="C2" s="187"/>
      <c r="D2" s="187" t="s">
        <v>2</v>
      </c>
      <c r="E2" s="187"/>
      <c r="F2" s="187" t="s">
        <v>3</v>
      </c>
      <c r="G2" s="187" t="s">
        <v>4</v>
      </c>
      <c r="H2" s="4"/>
      <c r="I2" s="4"/>
      <c r="J2" s="143"/>
      <c r="K2" s="143"/>
      <c r="L2" s="143"/>
      <c r="M2" s="143"/>
      <c r="N2" s="143"/>
    </row>
    <row r="3" spans="1:14" s="10" customFormat="1" ht="19.5" customHeight="1">
      <c r="A3" s="6"/>
      <c r="B3" s="7" t="s">
        <v>5</v>
      </c>
      <c r="C3" s="8" t="s">
        <v>6</v>
      </c>
      <c r="D3" s="7" t="s">
        <v>5</v>
      </c>
      <c r="E3" s="8" t="s">
        <v>6</v>
      </c>
      <c r="F3" s="7" t="s">
        <v>5</v>
      </c>
      <c r="G3" s="8" t="s">
        <v>6</v>
      </c>
      <c r="H3" s="9"/>
      <c r="I3" s="9"/>
      <c r="J3" s="144"/>
      <c r="K3" s="144"/>
      <c r="L3" s="144"/>
      <c r="M3" s="144"/>
      <c r="N3" s="144"/>
    </row>
    <row r="4" spans="1:14" s="13" customFormat="1" ht="15" customHeight="1">
      <c r="A4" s="11" t="s">
        <v>7</v>
      </c>
      <c r="B4" s="12">
        <f aca="true" t="shared" si="0" ref="B4:B23">D4+F4</f>
        <v>6696</v>
      </c>
      <c r="C4" s="12">
        <f aca="true" t="shared" si="1" ref="C4:C23">B4/B$4*100</f>
        <v>100</v>
      </c>
      <c r="D4" s="12">
        <f>SUM(D5:D23)</f>
        <v>3966</v>
      </c>
      <c r="E4" s="12">
        <f aca="true" t="shared" si="2" ref="E4:E23">D4/D$4*100</f>
        <v>100</v>
      </c>
      <c r="F4" s="12">
        <f>SUM(F5:F23)</f>
        <v>2730</v>
      </c>
      <c r="G4" s="12">
        <f aca="true" t="shared" si="3" ref="G4:G23">F4/F$4*100</f>
        <v>100</v>
      </c>
      <c r="H4" s="138"/>
      <c r="I4"/>
      <c r="J4" s="146"/>
      <c r="K4" s="146"/>
      <c r="L4" s="146"/>
      <c r="M4" s="146"/>
      <c r="N4" s="146"/>
    </row>
    <row r="5" spans="1:8" ht="15" customHeight="1">
      <c r="A5" s="14" t="s">
        <v>8</v>
      </c>
      <c r="B5" s="15">
        <f t="shared" si="0"/>
        <v>252</v>
      </c>
      <c r="C5" s="16">
        <f t="shared" si="1"/>
        <v>3.763440860215054</v>
      </c>
      <c r="D5" s="15">
        <v>134</v>
      </c>
      <c r="E5" s="16">
        <f t="shared" si="2"/>
        <v>3.3787191124558746</v>
      </c>
      <c r="F5" s="15">
        <v>118</v>
      </c>
      <c r="G5" s="16">
        <f t="shared" si="3"/>
        <v>4.322344322344322</v>
      </c>
      <c r="H5" s="138"/>
    </row>
    <row r="6" spans="1:8" ht="15" customHeight="1">
      <c r="A6" s="14" t="s">
        <v>9</v>
      </c>
      <c r="B6" s="15">
        <f t="shared" si="0"/>
        <v>380</v>
      </c>
      <c r="C6" s="16">
        <f t="shared" si="1"/>
        <v>5.675029868578255</v>
      </c>
      <c r="D6" s="15">
        <v>189</v>
      </c>
      <c r="E6" s="16">
        <f t="shared" si="2"/>
        <v>4.765506807866869</v>
      </c>
      <c r="F6" s="15">
        <v>191</v>
      </c>
      <c r="G6" s="16">
        <f t="shared" si="3"/>
        <v>6.996336996336996</v>
      </c>
      <c r="H6" s="138"/>
    </row>
    <row r="7" spans="1:8" ht="15" customHeight="1">
      <c r="A7" s="14" t="s">
        <v>10</v>
      </c>
      <c r="B7" s="15">
        <f t="shared" si="0"/>
        <v>349</v>
      </c>
      <c r="C7" s="16">
        <f t="shared" si="1"/>
        <v>5.212066905615292</v>
      </c>
      <c r="D7" s="15">
        <v>174</v>
      </c>
      <c r="E7" s="16">
        <f t="shared" si="2"/>
        <v>4.387291981845689</v>
      </c>
      <c r="F7" s="15">
        <v>175</v>
      </c>
      <c r="G7" s="16">
        <f t="shared" si="3"/>
        <v>6.41025641025641</v>
      </c>
      <c r="H7" s="138"/>
    </row>
    <row r="8" spans="1:8" ht="15" customHeight="1">
      <c r="A8" s="14" t="s">
        <v>11</v>
      </c>
      <c r="B8" s="15">
        <f t="shared" si="0"/>
        <v>314</v>
      </c>
      <c r="C8" s="16">
        <f t="shared" si="1"/>
        <v>4.68936678614098</v>
      </c>
      <c r="D8" s="15">
        <v>177</v>
      </c>
      <c r="E8" s="16">
        <f t="shared" si="2"/>
        <v>4.462934947049924</v>
      </c>
      <c r="F8" s="15">
        <v>137</v>
      </c>
      <c r="G8" s="16">
        <f t="shared" si="3"/>
        <v>5.018315018315018</v>
      </c>
      <c r="H8" s="138"/>
    </row>
    <row r="9" spans="1:8" ht="22.5" customHeight="1">
      <c r="A9" s="17" t="s">
        <v>12</v>
      </c>
      <c r="B9" s="18">
        <f t="shared" si="0"/>
        <v>817</v>
      </c>
      <c r="C9" s="16">
        <f t="shared" si="1"/>
        <v>12.201314217443251</v>
      </c>
      <c r="D9" s="18">
        <v>492</v>
      </c>
      <c r="E9" s="16">
        <f t="shared" si="2"/>
        <v>12.405446293494705</v>
      </c>
      <c r="F9" s="18">
        <v>325</v>
      </c>
      <c r="G9" s="16">
        <f t="shared" si="3"/>
        <v>11.904761904761903</v>
      </c>
      <c r="H9" s="138"/>
    </row>
    <row r="10" spans="1:8" ht="15" customHeight="1">
      <c r="A10" s="17" t="s">
        <v>13</v>
      </c>
      <c r="B10" s="18">
        <f t="shared" si="0"/>
        <v>1203</v>
      </c>
      <c r="C10" s="16">
        <f t="shared" si="1"/>
        <v>17.96594982078853</v>
      </c>
      <c r="D10" s="18">
        <v>744</v>
      </c>
      <c r="E10" s="16">
        <f t="shared" si="2"/>
        <v>18.759455370650528</v>
      </c>
      <c r="F10" s="18">
        <v>459</v>
      </c>
      <c r="G10" s="16">
        <f t="shared" si="3"/>
        <v>16.813186813186814</v>
      </c>
      <c r="H10" s="138"/>
    </row>
    <row r="11" spans="1:8" ht="15" customHeight="1">
      <c r="A11" s="17" t="s">
        <v>14</v>
      </c>
      <c r="B11" s="18">
        <f t="shared" si="0"/>
        <v>1091</v>
      </c>
      <c r="C11" s="16">
        <f t="shared" si="1"/>
        <v>16.29330943847073</v>
      </c>
      <c r="D11" s="18">
        <v>700</v>
      </c>
      <c r="E11" s="16">
        <f t="shared" si="2"/>
        <v>17.650025214321737</v>
      </c>
      <c r="F11" s="18">
        <v>391</v>
      </c>
      <c r="G11" s="16">
        <f t="shared" si="3"/>
        <v>14.322344322344321</v>
      </c>
      <c r="H11" s="138"/>
    </row>
    <row r="12" spans="1:8" ht="15" customHeight="1">
      <c r="A12" s="17" t="s">
        <v>15</v>
      </c>
      <c r="B12" s="18">
        <f t="shared" si="0"/>
        <v>842</v>
      </c>
      <c r="C12" s="16">
        <f t="shared" si="1"/>
        <v>12.574671445639188</v>
      </c>
      <c r="D12" s="18">
        <v>507</v>
      </c>
      <c r="E12" s="16">
        <f t="shared" si="2"/>
        <v>12.783661119515886</v>
      </c>
      <c r="F12" s="18">
        <v>335</v>
      </c>
      <c r="G12" s="16">
        <f t="shared" si="3"/>
        <v>12.27106227106227</v>
      </c>
      <c r="H12" s="138"/>
    </row>
    <row r="13" spans="1:8" ht="15" customHeight="1">
      <c r="A13" s="17" t="s">
        <v>16</v>
      </c>
      <c r="B13" s="18">
        <f t="shared" si="0"/>
        <v>578</v>
      </c>
      <c r="C13" s="16">
        <f t="shared" si="1"/>
        <v>8.632019115890085</v>
      </c>
      <c r="D13" s="18">
        <v>362</v>
      </c>
      <c r="E13" s="16">
        <f t="shared" si="2"/>
        <v>9.127584467977812</v>
      </c>
      <c r="F13" s="18">
        <v>216</v>
      </c>
      <c r="G13" s="16">
        <f t="shared" si="3"/>
        <v>7.9120879120879115</v>
      </c>
      <c r="H13" s="138"/>
    </row>
    <row r="14" spans="1:8" ht="22.5" customHeight="1">
      <c r="A14" s="17" t="s">
        <v>17</v>
      </c>
      <c r="B14" s="18">
        <f t="shared" si="0"/>
        <v>388</v>
      </c>
      <c r="C14" s="16">
        <f t="shared" si="1"/>
        <v>5.794504181600956</v>
      </c>
      <c r="D14" s="18">
        <v>236</v>
      </c>
      <c r="E14" s="16">
        <f t="shared" si="2"/>
        <v>5.950579929399899</v>
      </c>
      <c r="F14" s="18">
        <v>152</v>
      </c>
      <c r="G14" s="16">
        <f t="shared" si="3"/>
        <v>5.567765567765568</v>
      </c>
      <c r="H14" s="138"/>
    </row>
    <row r="15" spans="1:8" ht="15" customHeight="1">
      <c r="A15" s="17" t="s">
        <v>18</v>
      </c>
      <c r="B15" s="18">
        <f t="shared" si="0"/>
        <v>196</v>
      </c>
      <c r="C15" s="16">
        <f t="shared" si="1"/>
        <v>2.927120669056153</v>
      </c>
      <c r="D15" s="18">
        <v>107</v>
      </c>
      <c r="E15" s="16">
        <f t="shared" si="2"/>
        <v>2.697932425617751</v>
      </c>
      <c r="F15" s="18">
        <v>89</v>
      </c>
      <c r="G15" s="16">
        <f t="shared" si="3"/>
        <v>3.2600732600732605</v>
      </c>
      <c r="H15" s="138"/>
    </row>
    <row r="16" spans="1:8" ht="15" customHeight="1">
      <c r="A16" s="17" t="s">
        <v>19</v>
      </c>
      <c r="B16" s="18">
        <f t="shared" si="0"/>
        <v>85</v>
      </c>
      <c r="C16" s="16">
        <f t="shared" si="1"/>
        <v>1.2694145758661888</v>
      </c>
      <c r="D16" s="18">
        <v>47</v>
      </c>
      <c r="E16" s="16">
        <f t="shared" si="2"/>
        <v>1.1850731215330308</v>
      </c>
      <c r="F16" s="18">
        <v>38</v>
      </c>
      <c r="G16" s="16">
        <f t="shared" si="3"/>
        <v>1.391941391941392</v>
      </c>
      <c r="H16" s="138"/>
    </row>
    <row r="17" spans="1:8" ht="15" customHeight="1">
      <c r="A17" s="17" t="s">
        <v>20</v>
      </c>
      <c r="B17" s="18">
        <f t="shared" si="0"/>
        <v>58</v>
      </c>
      <c r="C17" s="16">
        <f t="shared" si="1"/>
        <v>0.8661887694145758</v>
      </c>
      <c r="D17" s="18">
        <v>28</v>
      </c>
      <c r="E17" s="16">
        <f t="shared" si="2"/>
        <v>0.7060010085728694</v>
      </c>
      <c r="F17" s="18">
        <v>30</v>
      </c>
      <c r="G17" s="16">
        <f t="shared" si="3"/>
        <v>1.098901098901099</v>
      </c>
      <c r="H17" s="138"/>
    </row>
    <row r="18" spans="1:14" s="19" customFormat="1" ht="15" customHeight="1">
      <c r="A18" s="17" t="s">
        <v>21</v>
      </c>
      <c r="B18" s="18">
        <f t="shared" si="0"/>
        <v>34</v>
      </c>
      <c r="C18" s="16">
        <f t="shared" si="1"/>
        <v>0.5077658303464755</v>
      </c>
      <c r="D18" s="18">
        <v>16</v>
      </c>
      <c r="E18" s="16">
        <f t="shared" si="2"/>
        <v>0.4034291477559254</v>
      </c>
      <c r="F18" s="18">
        <v>18</v>
      </c>
      <c r="G18" s="16">
        <f t="shared" si="3"/>
        <v>0.6593406593406593</v>
      </c>
      <c r="H18" s="138"/>
      <c r="I18"/>
      <c r="J18" s="148"/>
      <c r="K18" s="148"/>
      <c r="L18" s="148"/>
      <c r="M18" s="148"/>
      <c r="N18" s="148"/>
    </row>
    <row r="19" spans="1:8" ht="22.5" customHeight="1">
      <c r="A19" t="s">
        <v>22</v>
      </c>
      <c r="B19" s="18">
        <f t="shared" si="0"/>
        <v>30</v>
      </c>
      <c r="C19" s="16">
        <f t="shared" si="1"/>
        <v>0.4480286738351254</v>
      </c>
      <c r="D19" s="18">
        <v>16</v>
      </c>
      <c r="E19" s="16">
        <f t="shared" si="2"/>
        <v>0.4034291477559254</v>
      </c>
      <c r="F19" s="18">
        <v>14</v>
      </c>
      <c r="G19" s="16">
        <f t="shared" si="3"/>
        <v>0.5128205128205128</v>
      </c>
      <c r="H19" s="138"/>
    </row>
    <row r="20" spans="1:8" ht="15" customHeight="1">
      <c r="A20" t="s">
        <v>23</v>
      </c>
      <c r="B20" s="18">
        <f t="shared" si="0"/>
        <v>41</v>
      </c>
      <c r="C20" s="16">
        <f t="shared" si="1"/>
        <v>0.6123058542413381</v>
      </c>
      <c r="D20" s="18">
        <v>22</v>
      </c>
      <c r="E20" s="16">
        <f t="shared" si="2"/>
        <v>0.5547150781643975</v>
      </c>
      <c r="F20" s="18">
        <v>19</v>
      </c>
      <c r="G20" s="16">
        <f t="shared" si="3"/>
        <v>0.695970695970696</v>
      </c>
      <c r="H20" s="138"/>
    </row>
    <row r="21" spans="1:8" ht="15" customHeight="1">
      <c r="A21" t="s">
        <v>24</v>
      </c>
      <c r="B21" s="18">
        <f t="shared" si="0"/>
        <v>21</v>
      </c>
      <c r="C21" s="16">
        <f t="shared" si="1"/>
        <v>0.31362007168458783</v>
      </c>
      <c r="D21" s="18">
        <v>9</v>
      </c>
      <c r="E21" s="16">
        <f t="shared" si="2"/>
        <v>0.22692889561270801</v>
      </c>
      <c r="F21" s="18">
        <v>12</v>
      </c>
      <c r="G21" s="16">
        <f t="shared" si="3"/>
        <v>0.43956043956043955</v>
      </c>
      <c r="H21" s="138"/>
    </row>
    <row r="22" spans="1:8" ht="15" customHeight="1">
      <c r="A22" t="s">
        <v>25</v>
      </c>
      <c r="B22" s="18">
        <f t="shared" si="0"/>
        <v>13</v>
      </c>
      <c r="C22" s="16">
        <f t="shared" si="1"/>
        <v>0.19414575866188769</v>
      </c>
      <c r="D22" s="18">
        <v>5</v>
      </c>
      <c r="E22" s="16">
        <f t="shared" si="2"/>
        <v>0.12607160867372666</v>
      </c>
      <c r="F22" s="18">
        <v>8</v>
      </c>
      <c r="G22" s="16">
        <f t="shared" si="3"/>
        <v>0.29304029304029305</v>
      </c>
      <c r="H22" s="138"/>
    </row>
    <row r="23" spans="1:8" ht="15" customHeight="1">
      <c r="A23" s="20" t="s">
        <v>26</v>
      </c>
      <c r="B23" s="21">
        <f t="shared" si="0"/>
        <v>4</v>
      </c>
      <c r="C23" s="22">
        <f t="shared" si="1"/>
        <v>0.05973715651135006</v>
      </c>
      <c r="D23" s="21">
        <v>1</v>
      </c>
      <c r="E23" s="22">
        <f t="shared" si="2"/>
        <v>0.02521432173474534</v>
      </c>
      <c r="F23" s="21">
        <v>3</v>
      </c>
      <c r="G23" s="22">
        <f t="shared" si="3"/>
        <v>0.10989010989010989</v>
      </c>
      <c r="H23" s="138"/>
    </row>
    <row r="24" spans="2:5" ht="30" customHeight="1">
      <c r="B24" s="17"/>
      <c r="C24" s="17"/>
      <c r="D24" s="17"/>
      <c r="E24" s="17"/>
    </row>
    <row r="25" spans="11:14" ht="15" customHeight="1">
      <c r="K25" s="148"/>
      <c r="L25" s="148"/>
      <c r="M25" s="148"/>
      <c r="N25" s="148"/>
    </row>
    <row r="26" spans="11:14" ht="15" customHeight="1">
      <c r="K26" s="148"/>
      <c r="L26" s="148" t="s">
        <v>2</v>
      </c>
      <c r="M26" s="148" t="s">
        <v>3</v>
      </c>
      <c r="N26" s="148"/>
    </row>
    <row r="27" spans="11:14" ht="15" customHeight="1">
      <c r="K27" s="150" t="s">
        <v>8</v>
      </c>
      <c r="L27" s="155">
        <f aca="true" t="shared" si="4" ref="L27:L45">-$D5</f>
        <v>-134</v>
      </c>
      <c r="M27" s="155">
        <f aca="true" t="shared" si="5" ref="M27:M45">$F5</f>
        <v>118</v>
      </c>
      <c r="N27" s="151"/>
    </row>
    <row r="28" spans="11:14" ht="15" customHeight="1">
      <c r="K28" s="150" t="s">
        <v>9</v>
      </c>
      <c r="L28" s="155">
        <f t="shared" si="4"/>
        <v>-189</v>
      </c>
      <c r="M28" s="155">
        <f t="shared" si="5"/>
        <v>191</v>
      </c>
      <c r="N28" s="151"/>
    </row>
    <row r="29" spans="11:14" ht="15" customHeight="1">
      <c r="K29" s="150" t="s">
        <v>10</v>
      </c>
      <c r="L29" s="155">
        <f t="shared" si="4"/>
        <v>-174</v>
      </c>
      <c r="M29" s="155">
        <f t="shared" si="5"/>
        <v>175</v>
      </c>
      <c r="N29" s="151"/>
    </row>
    <row r="30" spans="11:14" ht="15" customHeight="1">
      <c r="K30" s="150" t="s">
        <v>11</v>
      </c>
      <c r="L30" s="155">
        <f t="shared" si="4"/>
        <v>-177</v>
      </c>
      <c r="M30" s="155">
        <f t="shared" si="5"/>
        <v>137</v>
      </c>
      <c r="N30" s="151"/>
    </row>
    <row r="31" spans="11:14" ht="15" customHeight="1">
      <c r="K31" s="150" t="s">
        <v>12</v>
      </c>
      <c r="L31" s="155">
        <f t="shared" si="4"/>
        <v>-492</v>
      </c>
      <c r="M31" s="155">
        <f t="shared" si="5"/>
        <v>325</v>
      </c>
      <c r="N31" s="151"/>
    </row>
    <row r="32" spans="11:14" ht="15" customHeight="1">
      <c r="K32" s="152" t="s">
        <v>13</v>
      </c>
      <c r="L32" s="155">
        <f t="shared" si="4"/>
        <v>-744</v>
      </c>
      <c r="M32" s="155">
        <f t="shared" si="5"/>
        <v>459</v>
      </c>
      <c r="N32" s="151"/>
    </row>
    <row r="33" spans="11:14" ht="15" customHeight="1">
      <c r="K33" s="152" t="s">
        <v>14</v>
      </c>
      <c r="L33" s="155">
        <f t="shared" si="4"/>
        <v>-700</v>
      </c>
      <c r="M33" s="155">
        <f t="shared" si="5"/>
        <v>391</v>
      </c>
      <c r="N33" s="151"/>
    </row>
    <row r="34" spans="11:14" ht="15" customHeight="1">
      <c r="K34" s="152" t="s">
        <v>15</v>
      </c>
      <c r="L34" s="155">
        <f t="shared" si="4"/>
        <v>-507</v>
      </c>
      <c r="M34" s="155">
        <f t="shared" si="5"/>
        <v>335</v>
      </c>
      <c r="N34" s="151"/>
    </row>
    <row r="35" spans="11:14" ht="15" customHeight="1">
      <c r="K35" s="152" t="s">
        <v>16</v>
      </c>
      <c r="L35" s="155">
        <f t="shared" si="4"/>
        <v>-362</v>
      </c>
      <c r="M35" s="155">
        <f t="shared" si="5"/>
        <v>216</v>
      </c>
      <c r="N35" s="151"/>
    </row>
    <row r="36" spans="11:14" ht="15" customHeight="1">
      <c r="K36" s="152" t="s">
        <v>17</v>
      </c>
      <c r="L36" s="155">
        <f t="shared" si="4"/>
        <v>-236</v>
      </c>
      <c r="M36" s="155">
        <f t="shared" si="5"/>
        <v>152</v>
      </c>
      <c r="N36" s="151"/>
    </row>
    <row r="37" spans="11:14" ht="15" customHeight="1">
      <c r="K37" s="152" t="s">
        <v>18</v>
      </c>
      <c r="L37" s="155">
        <f t="shared" si="4"/>
        <v>-107</v>
      </c>
      <c r="M37" s="155">
        <f t="shared" si="5"/>
        <v>89</v>
      </c>
      <c r="N37" s="151"/>
    </row>
    <row r="38" spans="11:14" ht="15" customHeight="1">
      <c r="K38" s="152" t="s">
        <v>19</v>
      </c>
      <c r="L38" s="155">
        <f t="shared" si="4"/>
        <v>-47</v>
      </c>
      <c r="M38" s="155">
        <f t="shared" si="5"/>
        <v>38</v>
      </c>
      <c r="N38" s="151"/>
    </row>
    <row r="39" spans="11:14" ht="15" customHeight="1">
      <c r="K39" s="152" t="s">
        <v>20</v>
      </c>
      <c r="L39" s="155">
        <f t="shared" si="4"/>
        <v>-28</v>
      </c>
      <c r="M39" s="155">
        <f t="shared" si="5"/>
        <v>30</v>
      </c>
      <c r="N39" s="151"/>
    </row>
    <row r="40" spans="11:14" ht="15" customHeight="1">
      <c r="K40" s="152" t="s">
        <v>21</v>
      </c>
      <c r="L40" s="155">
        <f t="shared" si="4"/>
        <v>-16</v>
      </c>
      <c r="M40" s="155">
        <f t="shared" si="5"/>
        <v>18</v>
      </c>
      <c r="N40" s="151"/>
    </row>
    <row r="41" spans="11:14" ht="15" customHeight="1">
      <c r="K41" s="148" t="s">
        <v>22</v>
      </c>
      <c r="L41" s="155">
        <f t="shared" si="4"/>
        <v>-16</v>
      </c>
      <c r="M41" s="155">
        <f t="shared" si="5"/>
        <v>14</v>
      </c>
      <c r="N41" s="151"/>
    </row>
    <row r="42" spans="11:14" ht="15" customHeight="1">
      <c r="K42" s="148" t="s">
        <v>23</v>
      </c>
      <c r="L42" s="155">
        <f t="shared" si="4"/>
        <v>-22</v>
      </c>
      <c r="M42" s="155">
        <f t="shared" si="5"/>
        <v>19</v>
      </c>
      <c r="N42" s="151"/>
    </row>
    <row r="43" spans="11:14" ht="15" customHeight="1">
      <c r="K43" s="148" t="s">
        <v>24</v>
      </c>
      <c r="L43" s="155">
        <f t="shared" si="4"/>
        <v>-9</v>
      </c>
      <c r="M43" s="155">
        <f t="shared" si="5"/>
        <v>12</v>
      </c>
      <c r="N43" s="151"/>
    </row>
    <row r="44" spans="11:14" ht="11.25">
      <c r="K44" s="152" t="s">
        <v>25</v>
      </c>
      <c r="L44" s="155">
        <f t="shared" si="4"/>
        <v>-5</v>
      </c>
      <c r="M44" s="155">
        <f t="shared" si="5"/>
        <v>8</v>
      </c>
      <c r="N44" s="151"/>
    </row>
    <row r="45" spans="11:14" ht="11.25">
      <c r="K45" s="153" t="s">
        <v>26</v>
      </c>
      <c r="L45" s="155">
        <f t="shared" si="4"/>
        <v>-1</v>
      </c>
      <c r="M45" s="155">
        <f t="shared" si="5"/>
        <v>3</v>
      </c>
      <c r="N45" s="148"/>
    </row>
    <row r="46" spans="11:14" ht="11.25">
      <c r="K46" s="148"/>
      <c r="L46" s="148"/>
      <c r="M46" s="148"/>
      <c r="N46" s="148"/>
    </row>
    <row r="47" spans="11:14" ht="11.25">
      <c r="K47" s="148"/>
      <c r="L47" s="148"/>
      <c r="M47" s="148"/>
      <c r="N47" s="148"/>
    </row>
    <row r="48" spans="11:14" ht="11.25">
      <c r="K48" s="148"/>
      <c r="L48" s="148"/>
      <c r="M48" s="148"/>
      <c r="N48" s="148"/>
    </row>
    <row r="49" spans="11:14" ht="11.25">
      <c r="K49" s="148"/>
      <c r="L49" s="148"/>
      <c r="M49" s="148"/>
      <c r="N49" s="148"/>
    </row>
    <row r="50" spans="11:14" ht="11.25">
      <c r="K50" s="148"/>
      <c r="L50" s="148"/>
      <c r="M50" s="148"/>
      <c r="N50" s="148"/>
    </row>
  </sheetData>
  <mergeCells count="4">
    <mergeCell ref="F2:G2"/>
    <mergeCell ref="A1:G1"/>
    <mergeCell ref="B2:C2"/>
    <mergeCell ref="D2:E2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2003.&amp;R&amp;9&amp;P+8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7" customWidth="1"/>
    <col min="11" max="11" width="7.16015625" style="147" bestFit="1" customWidth="1"/>
    <col min="12" max="12" width="7.66015625" style="147" bestFit="1" customWidth="1"/>
    <col min="13" max="13" width="6.83203125" style="147" bestFit="1" customWidth="1"/>
  </cols>
  <sheetData>
    <row r="1" spans="1:13" s="2" customFormat="1" ht="39.75" customHeight="1">
      <c r="A1" s="188" t="s">
        <v>143</v>
      </c>
      <c r="B1" s="189"/>
      <c r="C1" s="189"/>
      <c r="D1" s="189"/>
      <c r="E1" s="189"/>
      <c r="F1" s="189"/>
      <c r="G1" s="189"/>
      <c r="J1" s="145"/>
      <c r="K1" s="145"/>
      <c r="L1" s="145"/>
      <c r="M1" s="145"/>
    </row>
    <row r="2" spans="1:13" s="5" customFormat="1" ht="36" customHeight="1">
      <c r="A2" s="175" t="s">
        <v>174</v>
      </c>
      <c r="B2" s="187" t="s">
        <v>1</v>
      </c>
      <c r="C2" s="187"/>
      <c r="D2" s="187" t="s">
        <v>2</v>
      </c>
      <c r="E2" s="187"/>
      <c r="F2" s="187" t="s">
        <v>3</v>
      </c>
      <c r="G2" s="187" t="s">
        <v>4</v>
      </c>
      <c r="H2" s="4"/>
      <c r="I2" s="4"/>
      <c r="J2" s="143"/>
      <c r="K2" s="143"/>
      <c r="L2" s="143"/>
      <c r="M2" s="143"/>
    </row>
    <row r="3" spans="1:13" s="10" customFormat="1" ht="19.5" customHeight="1">
      <c r="A3" s="6"/>
      <c r="B3" s="7" t="s">
        <v>5</v>
      </c>
      <c r="C3" s="8" t="s">
        <v>6</v>
      </c>
      <c r="D3" s="7" t="s">
        <v>5</v>
      </c>
      <c r="E3" s="8" t="s">
        <v>6</v>
      </c>
      <c r="F3" s="7" t="s">
        <v>5</v>
      </c>
      <c r="G3" s="8" t="s">
        <v>6</v>
      </c>
      <c r="H3" s="9"/>
      <c r="I3" s="9"/>
      <c r="J3" s="144"/>
      <c r="K3" s="144"/>
      <c r="L3" s="144"/>
      <c r="M3" s="144"/>
    </row>
    <row r="4" spans="1:14" s="13" customFormat="1" ht="15" customHeight="1">
      <c r="A4" s="11" t="s">
        <v>7</v>
      </c>
      <c r="B4" s="12">
        <f aca="true" t="shared" si="0" ref="B4:B23">D4+F4</f>
        <v>53288</v>
      </c>
      <c r="C4" s="12">
        <f aca="true" t="shared" si="1" ref="C4:C23">B4/B$4*100</f>
        <v>100</v>
      </c>
      <c r="D4" s="12">
        <f>SUM(D5:D23)</f>
        <v>29093</v>
      </c>
      <c r="E4" s="12">
        <f aca="true" t="shared" si="2" ref="E4:E23">D4/D$4*100</f>
        <v>100</v>
      </c>
      <c r="F4" s="12">
        <f>SUM(F5:F23)</f>
        <v>24195</v>
      </c>
      <c r="G4" s="12">
        <f aca="true" t="shared" si="3" ref="G4:G23">F4/F$4*100</f>
        <v>100</v>
      </c>
      <c r="H4"/>
      <c r="I4"/>
      <c r="J4" s="154"/>
      <c r="K4" s="154"/>
      <c r="L4" s="154"/>
      <c r="M4" s="154"/>
      <c r="N4" s="27"/>
    </row>
    <row r="5" spans="1:7" ht="15" customHeight="1">
      <c r="A5" s="14" t="s">
        <v>8</v>
      </c>
      <c r="B5" s="15">
        <f t="shared" si="0"/>
        <v>1473</v>
      </c>
      <c r="C5" s="16">
        <f t="shared" si="1"/>
        <v>2.7642245909022667</v>
      </c>
      <c r="D5" s="15">
        <v>739</v>
      </c>
      <c r="E5" s="16">
        <f t="shared" si="2"/>
        <v>2.5401299281614134</v>
      </c>
      <c r="F5" s="15">
        <v>734</v>
      </c>
      <c r="G5" s="16">
        <f t="shared" si="3"/>
        <v>3.0336846455879316</v>
      </c>
    </row>
    <row r="6" spans="1:7" ht="15" customHeight="1">
      <c r="A6" s="14" t="s">
        <v>9</v>
      </c>
      <c r="B6" s="15">
        <f t="shared" si="0"/>
        <v>2430</v>
      </c>
      <c r="C6" s="16">
        <f t="shared" si="1"/>
        <v>4.560126107191112</v>
      </c>
      <c r="D6" s="15">
        <v>1199</v>
      </c>
      <c r="E6" s="16">
        <f t="shared" si="2"/>
        <v>4.121266283985839</v>
      </c>
      <c r="F6" s="15">
        <v>1231</v>
      </c>
      <c r="G6" s="16">
        <f t="shared" si="3"/>
        <v>5.087828063649515</v>
      </c>
    </row>
    <row r="7" spans="1:7" ht="15" customHeight="1">
      <c r="A7" s="14" t="s">
        <v>10</v>
      </c>
      <c r="B7" s="15">
        <f t="shared" si="0"/>
        <v>2400</v>
      </c>
      <c r="C7" s="16">
        <f t="shared" si="1"/>
        <v>4.503828254015914</v>
      </c>
      <c r="D7" s="15">
        <v>1220</v>
      </c>
      <c r="E7" s="16">
        <f t="shared" si="2"/>
        <v>4.193448595882171</v>
      </c>
      <c r="F7" s="15">
        <v>1180</v>
      </c>
      <c r="G7" s="16">
        <f t="shared" si="3"/>
        <v>4.877040710890681</v>
      </c>
    </row>
    <row r="8" spans="1:7" ht="15" customHeight="1">
      <c r="A8" s="14" t="s">
        <v>11</v>
      </c>
      <c r="B8" s="15">
        <f t="shared" si="0"/>
        <v>2745</v>
      </c>
      <c r="C8" s="16">
        <f t="shared" si="1"/>
        <v>5.151253565530701</v>
      </c>
      <c r="D8" s="15">
        <v>1449</v>
      </c>
      <c r="E8" s="16">
        <f t="shared" si="2"/>
        <v>4.9805795208469394</v>
      </c>
      <c r="F8" s="15">
        <v>1296</v>
      </c>
      <c r="G8" s="16">
        <f t="shared" si="3"/>
        <v>5.356478611283324</v>
      </c>
    </row>
    <row r="9" spans="1:7" ht="22.5" customHeight="1">
      <c r="A9" s="17" t="s">
        <v>12</v>
      </c>
      <c r="B9" s="18">
        <f t="shared" si="0"/>
        <v>6254</v>
      </c>
      <c r="C9" s="16">
        <f t="shared" si="1"/>
        <v>11.736225791923134</v>
      </c>
      <c r="D9" s="18">
        <v>3206</v>
      </c>
      <c r="E9" s="16">
        <f t="shared" si="2"/>
        <v>11.019832949506753</v>
      </c>
      <c r="F9" s="18">
        <v>3048</v>
      </c>
      <c r="G9" s="16">
        <f t="shared" si="3"/>
        <v>12.59764414135152</v>
      </c>
    </row>
    <row r="10" spans="1:7" ht="15" customHeight="1">
      <c r="A10" s="17" t="s">
        <v>13</v>
      </c>
      <c r="B10" s="18">
        <f t="shared" si="0"/>
        <v>8917</v>
      </c>
      <c r="C10" s="16">
        <f t="shared" si="1"/>
        <v>16.733598558774958</v>
      </c>
      <c r="D10" s="18">
        <v>5003</v>
      </c>
      <c r="E10" s="16">
        <f t="shared" si="2"/>
        <v>17.196576496064345</v>
      </c>
      <c r="F10" s="18">
        <v>3914</v>
      </c>
      <c r="G10" s="16">
        <f t="shared" si="3"/>
        <v>16.17689605290349</v>
      </c>
    </row>
    <row r="11" spans="1:7" ht="15" customHeight="1">
      <c r="A11" s="17" t="s">
        <v>14</v>
      </c>
      <c r="B11" s="18">
        <f t="shared" si="0"/>
        <v>8927</v>
      </c>
      <c r="C11" s="16">
        <f t="shared" si="1"/>
        <v>16.75236450983336</v>
      </c>
      <c r="D11" s="18">
        <v>5358</v>
      </c>
      <c r="E11" s="16">
        <f t="shared" si="2"/>
        <v>18.416801292407108</v>
      </c>
      <c r="F11" s="18">
        <v>3569</v>
      </c>
      <c r="G11" s="16">
        <f t="shared" si="3"/>
        <v>14.7509816077702</v>
      </c>
    </row>
    <row r="12" spans="1:7" ht="15" customHeight="1">
      <c r="A12" s="17" t="s">
        <v>15</v>
      </c>
      <c r="B12" s="18">
        <f t="shared" si="0"/>
        <v>7240</v>
      </c>
      <c r="C12" s="16">
        <f t="shared" si="1"/>
        <v>13.586548566281339</v>
      </c>
      <c r="D12" s="18">
        <v>4200</v>
      </c>
      <c r="E12" s="16">
        <f t="shared" si="2"/>
        <v>14.43646237926649</v>
      </c>
      <c r="F12" s="18">
        <v>3040</v>
      </c>
      <c r="G12" s="16">
        <f t="shared" si="3"/>
        <v>12.56457945856582</v>
      </c>
    </row>
    <row r="13" spans="1:7" ht="15" customHeight="1">
      <c r="A13" s="17" t="s">
        <v>16</v>
      </c>
      <c r="B13" s="18">
        <f t="shared" si="0"/>
        <v>4729</v>
      </c>
      <c r="C13" s="16">
        <f t="shared" si="1"/>
        <v>8.87441825551719</v>
      </c>
      <c r="D13" s="18">
        <v>2643</v>
      </c>
      <c r="E13" s="16">
        <f t="shared" si="2"/>
        <v>9.084659540095556</v>
      </c>
      <c r="F13" s="18">
        <v>2086</v>
      </c>
      <c r="G13" s="16">
        <f t="shared" si="3"/>
        <v>8.621616036371151</v>
      </c>
    </row>
    <row r="14" spans="1:7" ht="22.5" customHeight="1">
      <c r="A14" s="17" t="s">
        <v>17</v>
      </c>
      <c r="B14" s="18">
        <f t="shared" si="0"/>
        <v>2911</v>
      </c>
      <c r="C14" s="16">
        <f t="shared" si="1"/>
        <v>5.462768353100135</v>
      </c>
      <c r="D14" s="18">
        <v>1595</v>
      </c>
      <c r="E14" s="16">
        <f t="shared" si="2"/>
        <v>5.482418451173822</v>
      </c>
      <c r="F14" s="18">
        <v>1316</v>
      </c>
      <c r="G14" s="16">
        <f t="shared" si="3"/>
        <v>5.439140318247572</v>
      </c>
    </row>
    <row r="15" spans="1:7" ht="15" customHeight="1">
      <c r="A15" s="17" t="s">
        <v>18</v>
      </c>
      <c r="B15" s="18">
        <f t="shared" si="0"/>
        <v>1783</v>
      </c>
      <c r="C15" s="16">
        <f t="shared" si="1"/>
        <v>3.3459690737126553</v>
      </c>
      <c r="D15" s="18">
        <v>928</v>
      </c>
      <c r="E15" s="16">
        <f t="shared" si="2"/>
        <v>3.1897707352284055</v>
      </c>
      <c r="F15" s="18">
        <v>855</v>
      </c>
      <c r="G15" s="16">
        <f t="shared" si="3"/>
        <v>3.533787972721637</v>
      </c>
    </row>
    <row r="16" spans="1:7" ht="15" customHeight="1">
      <c r="A16" s="17" t="s">
        <v>19</v>
      </c>
      <c r="B16" s="18">
        <f t="shared" si="0"/>
        <v>1131</v>
      </c>
      <c r="C16" s="16">
        <f t="shared" si="1"/>
        <v>2.1224290647049995</v>
      </c>
      <c r="D16" s="18">
        <v>558</v>
      </c>
      <c r="E16" s="16">
        <f t="shared" si="2"/>
        <v>1.9179871446739765</v>
      </c>
      <c r="F16" s="18">
        <v>573</v>
      </c>
      <c r="G16" s="16">
        <f t="shared" si="3"/>
        <v>2.368257904525729</v>
      </c>
    </row>
    <row r="17" spans="1:7" ht="15" customHeight="1">
      <c r="A17" s="17" t="s">
        <v>20</v>
      </c>
      <c r="B17" s="18">
        <f t="shared" si="0"/>
        <v>703</v>
      </c>
      <c r="C17" s="16">
        <f t="shared" si="1"/>
        <v>1.3192463594054948</v>
      </c>
      <c r="D17" s="18">
        <v>324</v>
      </c>
      <c r="E17" s="16">
        <f t="shared" si="2"/>
        <v>1.1136699549719864</v>
      </c>
      <c r="F17" s="18">
        <v>379</v>
      </c>
      <c r="G17" s="16">
        <f t="shared" si="3"/>
        <v>1.566439346972515</v>
      </c>
    </row>
    <row r="18" spans="1:13" s="19" customFormat="1" ht="15" customHeight="1">
      <c r="A18" s="17" t="s">
        <v>21</v>
      </c>
      <c r="B18" s="18">
        <f t="shared" si="0"/>
        <v>497</v>
      </c>
      <c r="C18" s="16">
        <f t="shared" si="1"/>
        <v>0.9326677676024621</v>
      </c>
      <c r="D18" s="18">
        <v>224</v>
      </c>
      <c r="E18" s="16">
        <f t="shared" si="2"/>
        <v>0.7699446602275462</v>
      </c>
      <c r="F18" s="18">
        <v>273</v>
      </c>
      <c r="G18" s="16">
        <f t="shared" si="3"/>
        <v>1.1283323000619963</v>
      </c>
      <c r="H18"/>
      <c r="I18"/>
      <c r="J18" s="148"/>
      <c r="K18" s="148"/>
      <c r="L18" s="148"/>
      <c r="M18" s="148"/>
    </row>
    <row r="19" spans="1:7" ht="22.5" customHeight="1">
      <c r="A19" t="s">
        <v>22</v>
      </c>
      <c r="B19" s="18">
        <f t="shared" si="0"/>
        <v>471</v>
      </c>
      <c r="C19" s="16">
        <f t="shared" si="1"/>
        <v>0.883876294850623</v>
      </c>
      <c r="D19" s="18">
        <v>207</v>
      </c>
      <c r="E19" s="16">
        <f t="shared" si="2"/>
        <v>0.7115113601209913</v>
      </c>
      <c r="F19" s="18">
        <v>264</v>
      </c>
      <c r="G19" s="16">
        <f t="shared" si="3"/>
        <v>1.0911345319280843</v>
      </c>
    </row>
    <row r="20" spans="1:7" ht="15" customHeight="1">
      <c r="A20" t="s">
        <v>23</v>
      </c>
      <c r="B20" s="18">
        <f t="shared" si="0"/>
        <v>330</v>
      </c>
      <c r="C20" s="16">
        <f t="shared" si="1"/>
        <v>0.6192763849271881</v>
      </c>
      <c r="D20" s="18">
        <v>115</v>
      </c>
      <c r="E20" s="16">
        <f t="shared" si="2"/>
        <v>0.3952840889561063</v>
      </c>
      <c r="F20" s="18">
        <v>215</v>
      </c>
      <c r="G20" s="16">
        <f t="shared" si="3"/>
        <v>0.8886133498656748</v>
      </c>
    </row>
    <row r="21" spans="1:7" ht="15" customHeight="1">
      <c r="A21" t="s">
        <v>24</v>
      </c>
      <c r="B21" s="18">
        <f t="shared" si="0"/>
        <v>188</v>
      </c>
      <c r="C21" s="16">
        <f t="shared" si="1"/>
        <v>0.3527998798979132</v>
      </c>
      <c r="D21" s="18">
        <v>69</v>
      </c>
      <c r="E21" s="16">
        <f t="shared" si="2"/>
        <v>0.2371704533736638</v>
      </c>
      <c r="F21" s="18">
        <v>119</v>
      </c>
      <c r="G21" s="16">
        <f t="shared" si="3"/>
        <v>0.49183715643728043</v>
      </c>
    </row>
    <row r="22" spans="1:7" ht="15" customHeight="1">
      <c r="A22" t="s">
        <v>25</v>
      </c>
      <c r="B22" s="18">
        <f t="shared" si="0"/>
        <v>117</v>
      </c>
      <c r="C22" s="16">
        <f t="shared" si="1"/>
        <v>0.21956162738327578</v>
      </c>
      <c r="D22" s="18">
        <v>44</v>
      </c>
      <c r="E22" s="16">
        <f t="shared" si="2"/>
        <v>0.1512391296875537</v>
      </c>
      <c r="F22" s="18">
        <v>73</v>
      </c>
      <c r="G22" s="16">
        <f t="shared" si="3"/>
        <v>0.3017152304195082</v>
      </c>
    </row>
    <row r="23" spans="1:7" ht="15" customHeight="1">
      <c r="A23" s="20" t="s">
        <v>26</v>
      </c>
      <c r="B23" s="21">
        <f t="shared" si="0"/>
        <v>42</v>
      </c>
      <c r="C23" s="22">
        <f t="shared" si="1"/>
        <v>0.07881699444527848</v>
      </c>
      <c r="D23" s="21">
        <v>12</v>
      </c>
      <c r="E23" s="22">
        <f t="shared" si="2"/>
        <v>0.04124703536933283</v>
      </c>
      <c r="F23" s="21">
        <v>30</v>
      </c>
      <c r="G23" s="22">
        <f t="shared" si="3"/>
        <v>0.12399256044637322</v>
      </c>
    </row>
    <row r="24" spans="2:5" ht="30" customHeight="1">
      <c r="B24" s="17"/>
      <c r="C24" s="17"/>
      <c r="D24" s="17"/>
      <c r="E24" s="17"/>
    </row>
    <row r="25" spans="11:13" ht="15" customHeight="1">
      <c r="K25" s="148"/>
      <c r="L25" s="148" t="s">
        <v>2</v>
      </c>
      <c r="M25" s="148" t="s">
        <v>3</v>
      </c>
    </row>
    <row r="26" spans="11:14" ht="15" customHeight="1">
      <c r="K26" s="150" t="s">
        <v>8</v>
      </c>
      <c r="L26" s="155">
        <f aca="true" t="shared" si="4" ref="L26:L44">-$D5</f>
        <v>-739</v>
      </c>
      <c r="M26" s="155">
        <f aca="true" t="shared" si="5" ref="M26:M44">$F5</f>
        <v>734</v>
      </c>
      <c r="N26" s="23"/>
    </row>
    <row r="27" spans="11:14" ht="15" customHeight="1">
      <c r="K27" s="150" t="s">
        <v>9</v>
      </c>
      <c r="L27" s="155">
        <f t="shared" si="4"/>
        <v>-1199</v>
      </c>
      <c r="M27" s="155">
        <f t="shared" si="5"/>
        <v>1231</v>
      </c>
      <c r="N27" s="23"/>
    </row>
    <row r="28" spans="11:14" ht="15" customHeight="1">
      <c r="K28" s="150" t="s">
        <v>10</v>
      </c>
      <c r="L28" s="155">
        <f t="shared" si="4"/>
        <v>-1220</v>
      </c>
      <c r="M28" s="155">
        <f t="shared" si="5"/>
        <v>1180</v>
      </c>
      <c r="N28" s="23"/>
    </row>
    <row r="29" spans="11:14" ht="15" customHeight="1">
      <c r="K29" s="150" t="s">
        <v>11</v>
      </c>
      <c r="L29" s="155">
        <f t="shared" si="4"/>
        <v>-1449</v>
      </c>
      <c r="M29" s="155">
        <f t="shared" si="5"/>
        <v>1296</v>
      </c>
      <c r="N29" s="23"/>
    </row>
    <row r="30" spans="11:14" ht="15" customHeight="1">
      <c r="K30" s="150" t="s">
        <v>12</v>
      </c>
      <c r="L30" s="155">
        <f t="shared" si="4"/>
        <v>-3206</v>
      </c>
      <c r="M30" s="155">
        <f t="shared" si="5"/>
        <v>3048</v>
      </c>
      <c r="N30" s="23"/>
    </row>
    <row r="31" spans="11:14" ht="15" customHeight="1">
      <c r="K31" s="152" t="s">
        <v>13</v>
      </c>
      <c r="L31" s="155">
        <f t="shared" si="4"/>
        <v>-5003</v>
      </c>
      <c r="M31" s="155">
        <f t="shared" si="5"/>
        <v>3914</v>
      </c>
      <c r="N31" s="23"/>
    </row>
    <row r="32" spans="11:14" ht="15" customHeight="1">
      <c r="K32" s="152" t="s">
        <v>14</v>
      </c>
      <c r="L32" s="155">
        <f t="shared" si="4"/>
        <v>-5358</v>
      </c>
      <c r="M32" s="155">
        <f t="shared" si="5"/>
        <v>3569</v>
      </c>
      <c r="N32" s="23"/>
    </row>
    <row r="33" spans="11:14" ht="15" customHeight="1">
      <c r="K33" s="152" t="s">
        <v>15</v>
      </c>
      <c r="L33" s="155">
        <f t="shared" si="4"/>
        <v>-4200</v>
      </c>
      <c r="M33" s="155">
        <f t="shared" si="5"/>
        <v>3040</v>
      </c>
      <c r="N33" s="23"/>
    </row>
    <row r="34" spans="11:14" ht="15" customHeight="1">
      <c r="K34" s="152" t="s">
        <v>16</v>
      </c>
      <c r="L34" s="155">
        <f t="shared" si="4"/>
        <v>-2643</v>
      </c>
      <c r="M34" s="155">
        <f t="shared" si="5"/>
        <v>2086</v>
      </c>
      <c r="N34" s="23"/>
    </row>
    <row r="35" spans="11:14" ht="15" customHeight="1">
      <c r="K35" s="152" t="s">
        <v>17</v>
      </c>
      <c r="L35" s="155">
        <f t="shared" si="4"/>
        <v>-1595</v>
      </c>
      <c r="M35" s="155">
        <f t="shared" si="5"/>
        <v>1316</v>
      </c>
      <c r="N35" s="23"/>
    </row>
    <row r="36" spans="11:14" ht="15" customHeight="1">
      <c r="K36" s="152" t="s">
        <v>18</v>
      </c>
      <c r="L36" s="155">
        <f t="shared" si="4"/>
        <v>-928</v>
      </c>
      <c r="M36" s="155">
        <f t="shared" si="5"/>
        <v>855</v>
      </c>
      <c r="N36" s="23"/>
    </row>
    <row r="37" spans="11:14" ht="15" customHeight="1">
      <c r="K37" s="152" t="s">
        <v>19</v>
      </c>
      <c r="L37" s="155">
        <f t="shared" si="4"/>
        <v>-558</v>
      </c>
      <c r="M37" s="155">
        <f t="shared" si="5"/>
        <v>573</v>
      </c>
      <c r="N37" s="23"/>
    </row>
    <row r="38" spans="11:14" ht="15" customHeight="1">
      <c r="K38" s="152" t="s">
        <v>20</v>
      </c>
      <c r="L38" s="155">
        <f t="shared" si="4"/>
        <v>-324</v>
      </c>
      <c r="M38" s="155">
        <f t="shared" si="5"/>
        <v>379</v>
      </c>
      <c r="N38" s="23"/>
    </row>
    <row r="39" spans="11:14" ht="15" customHeight="1">
      <c r="K39" s="152" t="s">
        <v>21</v>
      </c>
      <c r="L39" s="155">
        <f t="shared" si="4"/>
        <v>-224</v>
      </c>
      <c r="M39" s="155">
        <f t="shared" si="5"/>
        <v>273</v>
      </c>
      <c r="N39" s="23"/>
    </row>
    <row r="40" spans="11:14" ht="15" customHeight="1">
      <c r="K40" s="148" t="s">
        <v>22</v>
      </c>
      <c r="L40" s="155">
        <f t="shared" si="4"/>
        <v>-207</v>
      </c>
      <c r="M40" s="155">
        <f t="shared" si="5"/>
        <v>264</v>
      </c>
      <c r="N40" s="23"/>
    </row>
    <row r="41" spans="11:14" ht="15" customHeight="1">
      <c r="K41" s="148" t="s">
        <v>23</v>
      </c>
      <c r="L41" s="155">
        <f t="shared" si="4"/>
        <v>-115</v>
      </c>
      <c r="M41" s="155">
        <f t="shared" si="5"/>
        <v>215</v>
      </c>
      <c r="N41" s="23"/>
    </row>
    <row r="42" spans="11:14" ht="15" customHeight="1">
      <c r="K42" s="148" t="s">
        <v>24</v>
      </c>
      <c r="L42" s="155">
        <f t="shared" si="4"/>
        <v>-69</v>
      </c>
      <c r="M42" s="155">
        <f t="shared" si="5"/>
        <v>119</v>
      </c>
      <c r="N42" s="23"/>
    </row>
    <row r="43" spans="11:14" ht="15" customHeight="1">
      <c r="K43" s="152" t="s">
        <v>25</v>
      </c>
      <c r="L43" s="155">
        <f t="shared" si="4"/>
        <v>-44</v>
      </c>
      <c r="M43" s="155">
        <f t="shared" si="5"/>
        <v>73</v>
      </c>
      <c r="N43" s="23"/>
    </row>
    <row r="44" spans="11:13" ht="11.25">
      <c r="K44" s="153" t="s">
        <v>26</v>
      </c>
      <c r="L44" s="155">
        <f t="shared" si="4"/>
        <v>-12</v>
      </c>
      <c r="M44" s="155">
        <f t="shared" si="5"/>
        <v>30</v>
      </c>
    </row>
    <row r="45" spans="11:13" ht="11.25">
      <c r="K45" s="148"/>
      <c r="L45" s="148"/>
      <c r="M45" s="148"/>
    </row>
  </sheetData>
  <mergeCells count="4">
    <mergeCell ref="F2:G2"/>
    <mergeCell ref="A1:G1"/>
    <mergeCell ref="B2:C2"/>
    <mergeCell ref="D2:E2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2003.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9">
      <selection activeCell="A22" sqref="A22"/>
    </sheetView>
  </sheetViews>
  <sheetFormatPr defaultColWidth="12" defaultRowHeight="11.25"/>
  <cols>
    <col min="1" max="1" width="23" style="0" customWidth="1"/>
    <col min="2" max="7" width="13.3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2" customFormat="1" ht="39.75" customHeight="1">
      <c r="A1" s="196" t="s">
        <v>144</v>
      </c>
      <c r="B1" s="196"/>
      <c r="C1" s="196"/>
      <c r="D1" s="196"/>
      <c r="E1" s="196"/>
      <c r="F1" s="196"/>
      <c r="G1" s="196"/>
    </row>
    <row r="2" spans="1:9" s="29" customFormat="1" ht="18" customHeight="1">
      <c r="A2" s="9" t="s">
        <v>31</v>
      </c>
      <c r="B2" s="17"/>
      <c r="C2" s="17"/>
      <c r="D2" s="17"/>
      <c r="E2" s="17"/>
      <c r="F2" s="17"/>
      <c r="G2" s="17"/>
      <c r="H2" s="28"/>
      <c r="I2" s="28"/>
    </row>
    <row r="3" spans="1:9" s="5" customFormat="1" ht="36" customHeight="1">
      <c r="A3" s="175" t="s">
        <v>174</v>
      </c>
      <c r="B3" s="187" t="s">
        <v>1</v>
      </c>
      <c r="C3" s="187"/>
      <c r="D3" s="187" t="s">
        <v>2</v>
      </c>
      <c r="E3" s="187"/>
      <c r="F3" s="187" t="s">
        <v>3</v>
      </c>
      <c r="G3" s="187" t="s">
        <v>4</v>
      </c>
      <c r="H3" s="4"/>
      <c r="I3" s="4"/>
    </row>
    <row r="4" spans="1:8" s="10" customFormat="1" ht="19.5" customHeight="1">
      <c r="A4" s="6"/>
      <c r="B4" s="7" t="s">
        <v>5</v>
      </c>
      <c r="C4" s="8" t="s">
        <v>6</v>
      </c>
      <c r="D4" s="7" t="s">
        <v>5</v>
      </c>
      <c r="E4" s="8" t="s">
        <v>6</v>
      </c>
      <c r="F4" s="7" t="s">
        <v>5</v>
      </c>
      <c r="G4" s="8" t="s">
        <v>6</v>
      </c>
      <c r="H4" s="9"/>
    </row>
    <row r="5" spans="1:8" s="13" customFormat="1" ht="15" customHeight="1">
      <c r="A5" s="11" t="s">
        <v>7</v>
      </c>
      <c r="B5" s="30">
        <f>D5+F5</f>
        <v>70995</v>
      </c>
      <c r="C5" s="31">
        <f>B5/B$5*100</f>
        <v>100</v>
      </c>
      <c r="D5" s="30">
        <f>SUM(D6:D8)</f>
        <v>39553</v>
      </c>
      <c r="E5" s="31">
        <f>D5/D$5*100</f>
        <v>100</v>
      </c>
      <c r="F5" s="30">
        <f>SUM(F6:F8)</f>
        <v>31442</v>
      </c>
      <c r="G5" s="31">
        <f>F5/F$5*100</f>
        <v>100</v>
      </c>
      <c r="H5"/>
    </row>
    <row r="6" spans="1:7" ht="15" customHeight="1">
      <c r="A6" s="34" t="s">
        <v>47</v>
      </c>
      <c r="B6" s="32">
        <f>D6+F6</f>
        <v>11011</v>
      </c>
      <c r="C6" s="33">
        <f>B6/B$5*100</f>
        <v>15.509542925558137</v>
      </c>
      <c r="D6" s="32">
        <v>6494</v>
      </c>
      <c r="E6" s="33">
        <f>D6/D$5*100</f>
        <v>16.418476474603697</v>
      </c>
      <c r="F6" s="23">
        <v>4517</v>
      </c>
      <c r="G6" s="16">
        <f>F6/F$5*100</f>
        <v>14.36613446981744</v>
      </c>
    </row>
    <row r="7" spans="1:7" ht="15" customHeight="1">
      <c r="A7" s="34" t="s">
        <v>4</v>
      </c>
      <c r="B7" s="32">
        <f>D7+F7</f>
        <v>6696</v>
      </c>
      <c r="C7" s="33">
        <f>B7/B$5*100</f>
        <v>9.431650116205367</v>
      </c>
      <c r="D7" s="32">
        <v>3966</v>
      </c>
      <c r="E7" s="33">
        <f>D7/D$5*100</f>
        <v>10.027052309559325</v>
      </c>
      <c r="F7" s="23">
        <v>2730</v>
      </c>
      <c r="G7" s="16">
        <f>F7/F$5*100</f>
        <v>8.68265377520514</v>
      </c>
    </row>
    <row r="8" spans="1:7" ht="15" customHeight="1">
      <c r="A8" s="20" t="s">
        <v>48</v>
      </c>
      <c r="B8" s="21">
        <f>D8+F8</f>
        <v>53288</v>
      </c>
      <c r="C8" s="37">
        <f>B8/B$5*100</f>
        <v>75.05880695823649</v>
      </c>
      <c r="D8" s="21">
        <v>29093</v>
      </c>
      <c r="E8" s="37">
        <f>D8/D$5*100</f>
        <v>73.55447121583698</v>
      </c>
      <c r="F8" s="38">
        <v>24195</v>
      </c>
      <c r="G8" s="22">
        <f>F8/F$5*100</f>
        <v>76.95121175497742</v>
      </c>
    </row>
    <row r="9" spans="2:5" ht="15" customHeight="1">
      <c r="B9" s="17"/>
      <c r="C9" s="17"/>
      <c r="D9" s="17"/>
      <c r="E9" s="17"/>
    </row>
    <row r="10" ht="15" customHeight="1"/>
    <row r="11" spans="1:9" s="29" customFormat="1" ht="18" customHeight="1">
      <c r="A11" s="9" t="s">
        <v>45</v>
      </c>
      <c r="B11" s="17"/>
      <c r="C11" s="17"/>
      <c r="D11" s="17"/>
      <c r="E11" s="17"/>
      <c r="F11" s="17"/>
      <c r="G11" s="17"/>
      <c r="H11" s="28"/>
      <c r="I11" s="28"/>
    </row>
    <row r="12" spans="1:9" s="5" customFormat="1" ht="36" customHeight="1">
      <c r="A12" s="175" t="s">
        <v>174</v>
      </c>
      <c r="B12" s="187" t="s">
        <v>1</v>
      </c>
      <c r="C12" s="187"/>
      <c r="D12" s="187" t="s">
        <v>2</v>
      </c>
      <c r="E12" s="187"/>
      <c r="F12" s="3" t="s">
        <v>3</v>
      </c>
      <c r="G12" s="3"/>
      <c r="H12" s="4"/>
      <c r="I12" s="4"/>
    </row>
    <row r="13" spans="1:9" s="10" customFormat="1" ht="19.5" customHeight="1">
      <c r="A13" s="6"/>
      <c r="B13" s="7" t="s">
        <v>5</v>
      </c>
      <c r="C13" s="8" t="s">
        <v>6</v>
      </c>
      <c r="D13" s="7" t="s">
        <v>5</v>
      </c>
      <c r="E13" s="8" t="s">
        <v>6</v>
      </c>
      <c r="F13" s="7" t="s">
        <v>5</v>
      </c>
      <c r="G13" s="8" t="s">
        <v>6</v>
      </c>
      <c r="H13" s="9"/>
      <c r="I13" s="9"/>
    </row>
    <row r="14" spans="1:9" s="13" customFormat="1" ht="15" customHeight="1">
      <c r="A14" s="11" t="s">
        <v>7</v>
      </c>
      <c r="B14" s="30">
        <f>D14+F14</f>
        <v>70995</v>
      </c>
      <c r="C14" s="31">
        <f>B14/$B14*100</f>
        <v>100</v>
      </c>
      <c r="D14" s="12">
        <f>SUM(D15:D17)</f>
        <v>39553</v>
      </c>
      <c r="E14" s="65">
        <f>D14/$B14*100</f>
        <v>55.71237411085288</v>
      </c>
      <c r="F14" s="12">
        <f>SUM(F15:F17)</f>
        <v>31442</v>
      </c>
      <c r="G14" s="65">
        <f>F14/$B14*100</f>
        <v>44.28762588914712</v>
      </c>
      <c r="H14"/>
      <c r="I14"/>
    </row>
    <row r="15" spans="1:7" ht="15" customHeight="1">
      <c r="A15" s="34" t="s">
        <v>47</v>
      </c>
      <c r="B15" s="32">
        <f>D15+F15</f>
        <v>11011</v>
      </c>
      <c r="C15" s="40">
        <f>B15/$B15*100</f>
        <v>100</v>
      </c>
      <c r="D15" s="15">
        <v>6494</v>
      </c>
      <c r="E15" s="33">
        <f>D15/$B15*100</f>
        <v>58.977386250113526</v>
      </c>
      <c r="F15" s="77">
        <v>4517</v>
      </c>
      <c r="G15" s="16">
        <f>F15/$B15*100</f>
        <v>41.022613749886474</v>
      </c>
    </row>
    <row r="16" spans="1:7" ht="15" customHeight="1">
      <c r="A16" s="34" t="s">
        <v>4</v>
      </c>
      <c r="B16" s="32">
        <f>D16+F16</f>
        <v>6696</v>
      </c>
      <c r="C16" s="40">
        <f>B16/$B16*100</f>
        <v>100</v>
      </c>
      <c r="D16" s="15">
        <v>3966</v>
      </c>
      <c r="E16" s="33">
        <f>D16/$B16*100</f>
        <v>59.22939068100358</v>
      </c>
      <c r="F16" s="77">
        <v>2730</v>
      </c>
      <c r="G16" s="16">
        <f>F16/$B16*100</f>
        <v>40.770609318996414</v>
      </c>
    </row>
    <row r="17" spans="1:7" ht="15" customHeight="1">
      <c r="A17" s="20" t="s">
        <v>48</v>
      </c>
      <c r="B17" s="21">
        <f>D17+F17</f>
        <v>53288</v>
      </c>
      <c r="C17" s="42">
        <f>B17/$B17*100</f>
        <v>100</v>
      </c>
      <c r="D17" s="21">
        <v>29093</v>
      </c>
      <c r="E17" s="37">
        <f>D17/$B17*100</f>
        <v>54.59578141420207</v>
      </c>
      <c r="F17" s="90">
        <v>24195</v>
      </c>
      <c r="G17" s="22">
        <f>F17/$B17*100</f>
        <v>45.40421858579793</v>
      </c>
    </row>
    <row r="18" spans="11:14" ht="15" customHeight="1">
      <c r="K18" s="45"/>
      <c r="L18" s="44"/>
      <c r="M18" s="44"/>
      <c r="N18" s="23"/>
    </row>
    <row r="19" spans="11:14" ht="15" customHeight="1">
      <c r="K19" s="45"/>
      <c r="L19" s="44"/>
      <c r="M19" s="44"/>
      <c r="N19" s="23"/>
    </row>
    <row r="20" spans="11:14" ht="15" customHeight="1">
      <c r="K20" s="45"/>
      <c r="L20" s="44"/>
      <c r="M20" s="44"/>
      <c r="N20" s="23"/>
    </row>
    <row r="21" spans="1:14" ht="79.5" customHeight="1">
      <c r="A21" s="198" t="s">
        <v>145</v>
      </c>
      <c r="B21" s="198"/>
      <c r="C21" s="198"/>
      <c r="D21" s="198"/>
      <c r="K21" s="45"/>
      <c r="L21" s="44"/>
      <c r="M21" s="44"/>
      <c r="N21" s="23"/>
    </row>
    <row r="22" spans="1:5" s="5" customFormat="1" ht="39.75" customHeight="1">
      <c r="A22" s="175" t="s">
        <v>174</v>
      </c>
      <c r="B22" s="197" t="s">
        <v>146</v>
      </c>
      <c r="C22" s="197"/>
      <c r="D22" s="197"/>
      <c r="E22" s="4"/>
    </row>
    <row r="23" spans="1:5" s="10" customFormat="1" ht="19.5" customHeight="1">
      <c r="A23" s="6"/>
      <c r="B23" s="95" t="s">
        <v>1</v>
      </c>
      <c r="C23" s="7" t="s">
        <v>2</v>
      </c>
      <c r="D23" s="96" t="s">
        <v>3</v>
      </c>
      <c r="E23" s="9"/>
    </row>
    <row r="24" spans="1:5" s="13" customFormat="1" ht="15" customHeight="1">
      <c r="A24" s="11" t="s">
        <v>7</v>
      </c>
      <c r="B24" s="97">
        <v>5.771528912518596</v>
      </c>
      <c r="C24" s="97">
        <v>6.481866898280919</v>
      </c>
      <c r="D24" s="139">
        <v>5.072272052655353</v>
      </c>
      <c r="E24"/>
    </row>
    <row r="25" spans="1:4" ht="15" customHeight="1">
      <c r="A25" s="34" t="s">
        <v>47</v>
      </c>
      <c r="B25" s="98">
        <v>5.211419592400822</v>
      </c>
      <c r="C25" s="98">
        <v>6.0713150464651</v>
      </c>
      <c r="D25" s="86">
        <v>4.329780299835129</v>
      </c>
    </row>
    <row r="26" spans="1:4" ht="15" customHeight="1">
      <c r="A26" s="34" t="s">
        <v>4</v>
      </c>
      <c r="B26" s="98">
        <v>4.828172995111259</v>
      </c>
      <c r="C26" s="98">
        <v>5.614303308277062</v>
      </c>
      <c r="D26" s="86">
        <v>4.012050848703065</v>
      </c>
    </row>
    <row r="27" spans="1:4" ht="15" customHeight="1">
      <c r="A27" s="20" t="s">
        <v>48</v>
      </c>
      <c r="B27" s="99">
        <v>6.054642672914314</v>
      </c>
      <c r="C27" s="99">
        <v>6.725041434835775</v>
      </c>
      <c r="D27" s="100">
        <v>5.406571011662283</v>
      </c>
    </row>
    <row r="28" spans="11:14" ht="15" customHeight="1">
      <c r="K28" s="45"/>
      <c r="L28" s="44"/>
      <c r="M28" s="44"/>
      <c r="N28" s="23"/>
    </row>
    <row r="29" spans="11:14" ht="15" customHeight="1">
      <c r="K29" s="45"/>
      <c r="L29" s="44"/>
      <c r="M29" s="44"/>
      <c r="N29" s="23"/>
    </row>
    <row r="30" spans="11:14" ht="15" customHeight="1">
      <c r="K30" s="45"/>
      <c r="L30" s="44"/>
      <c r="M30" s="44"/>
      <c r="N30" s="23"/>
    </row>
    <row r="31" spans="11:14" ht="15" customHeight="1">
      <c r="K31" s="43"/>
      <c r="L31" s="44"/>
      <c r="M31" s="44"/>
      <c r="N31" s="23"/>
    </row>
    <row r="32" spans="11:14" ht="15" customHeight="1">
      <c r="K32" s="43"/>
      <c r="L32" s="44"/>
      <c r="M32" s="44"/>
      <c r="N32" s="23"/>
    </row>
    <row r="33" spans="11:14" ht="15" customHeight="1">
      <c r="K33" s="43"/>
      <c r="L33" s="44"/>
      <c r="M33" s="44"/>
      <c r="N33" s="23"/>
    </row>
    <row r="34" spans="11:14" ht="15" customHeight="1">
      <c r="K34" s="45"/>
      <c r="L34" s="44"/>
      <c r="M34" s="44"/>
      <c r="N34" s="23"/>
    </row>
    <row r="35" spans="11:13" ht="15" customHeight="1">
      <c r="K35" s="46"/>
      <c r="L35" s="44"/>
      <c r="M35" s="44"/>
    </row>
    <row r="36" ht="15" customHeight="1"/>
    <row r="37" ht="15" customHeight="1"/>
  </sheetData>
  <mergeCells count="8">
    <mergeCell ref="B12:C12"/>
    <mergeCell ref="D12:E12"/>
    <mergeCell ref="B22:D22"/>
    <mergeCell ref="A21:D21"/>
    <mergeCell ref="F3:G3"/>
    <mergeCell ref="B3:C3"/>
    <mergeCell ref="D3:E3"/>
    <mergeCell ref="A1:G1"/>
  </mergeCells>
  <hyperlinks>
    <hyperlink ref="A3" location="indice!B39" display="Inicio"/>
    <hyperlink ref="A12" location="indice!B39" display="Inicio"/>
    <hyperlink ref="A22" location="indice!B39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2003.&amp;R&amp;9&amp;P+8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36.83203125" style="0" customWidth="1"/>
    <col min="2" max="4" width="14.83203125" style="0" customWidth="1"/>
    <col min="5" max="8" width="10.83203125" style="0" customWidth="1"/>
    <col min="9" max="9" width="8.5" style="0" bestFit="1" customWidth="1"/>
    <col min="10" max="11" width="10.33203125" style="0" bestFit="1" customWidth="1"/>
  </cols>
  <sheetData>
    <row r="1" spans="1:6" s="2" customFormat="1" ht="60" customHeight="1">
      <c r="A1" s="199" t="s">
        <v>147</v>
      </c>
      <c r="B1" s="200"/>
      <c r="C1" s="200"/>
      <c r="D1" s="200"/>
      <c r="E1" s="47"/>
      <c r="F1" s="47"/>
    </row>
    <row r="2" spans="1:5" s="5" customFormat="1" ht="39.75" customHeight="1">
      <c r="A2" s="175" t="s">
        <v>174</v>
      </c>
      <c r="B2" s="197" t="s">
        <v>148</v>
      </c>
      <c r="C2" s="197"/>
      <c r="D2" s="197"/>
      <c r="E2" s="4"/>
    </row>
    <row r="3" spans="1:6" s="5" customFormat="1" ht="19.5" customHeight="1">
      <c r="A3" s="94"/>
      <c r="B3" s="101" t="s">
        <v>1</v>
      </c>
      <c r="C3" s="101" t="s">
        <v>2</v>
      </c>
      <c r="D3" s="101" t="s">
        <v>3</v>
      </c>
      <c r="E3" s="4"/>
      <c r="F3" s="4"/>
    </row>
    <row r="4" spans="1:6" s="13" customFormat="1" ht="15" customHeight="1">
      <c r="A4" s="11" t="s">
        <v>7</v>
      </c>
      <c r="B4" s="140">
        <v>5.771528912518596</v>
      </c>
      <c r="C4" s="140">
        <v>6.481866898280919</v>
      </c>
      <c r="D4" s="140">
        <v>5.072272052655353</v>
      </c>
      <c r="E4"/>
      <c r="F4"/>
    </row>
    <row r="5" spans="1:4" ht="15" customHeight="1">
      <c r="A5" s="14" t="s">
        <v>105</v>
      </c>
      <c r="B5" s="102">
        <v>5.821145730967108</v>
      </c>
      <c r="C5" s="102">
        <v>5.226599863356866</v>
      </c>
      <c r="D5" s="102">
        <v>6.434190442644123</v>
      </c>
    </row>
    <row r="6" spans="1:4" ht="15" customHeight="1">
      <c r="A6" s="14" t="s">
        <v>106</v>
      </c>
      <c r="B6" s="102">
        <v>4.208687365996982</v>
      </c>
      <c r="C6" s="102">
        <v>4.15365396627108</v>
      </c>
      <c r="D6" s="102">
        <v>4.265632573921473</v>
      </c>
    </row>
    <row r="7" spans="1:4" ht="15" customHeight="1">
      <c r="A7" s="14" t="s">
        <v>107</v>
      </c>
      <c r="B7" s="102">
        <v>3.925829349558163</v>
      </c>
      <c r="C7" s="102">
        <v>3.764320785597381</v>
      </c>
      <c r="D7" s="102">
        <v>4.10874266295953</v>
      </c>
    </row>
    <row r="8" spans="1:4" ht="15" customHeight="1">
      <c r="A8" s="14" t="s">
        <v>108</v>
      </c>
      <c r="B8" s="102">
        <v>5.961020957351383</v>
      </c>
      <c r="C8" s="102">
        <v>5.988399435648221</v>
      </c>
      <c r="D8" s="102">
        <v>5.931339225016996</v>
      </c>
    </row>
    <row r="9" spans="1:4" ht="22.5" customHeight="1">
      <c r="A9" s="17" t="s">
        <v>109</v>
      </c>
      <c r="B9" s="102">
        <v>5.99711647596552</v>
      </c>
      <c r="C9" s="102">
        <v>7.806757557794902</v>
      </c>
      <c r="D9" s="102">
        <v>4.056201920020345</v>
      </c>
    </row>
    <row r="10" spans="1:4" ht="15" customHeight="1">
      <c r="A10" s="17" t="s">
        <v>110</v>
      </c>
      <c r="B10" s="102">
        <v>4.17132940852106</v>
      </c>
      <c r="C10" s="102">
        <v>4.422563967464682</v>
      </c>
      <c r="D10" s="102">
        <v>3.9275214112233154</v>
      </c>
    </row>
    <row r="11" spans="1:4" ht="15" customHeight="1">
      <c r="A11" s="17" t="s">
        <v>111</v>
      </c>
      <c r="B11" s="102">
        <v>4.455295795341602</v>
      </c>
      <c r="C11" s="102">
        <v>4.798815537362828</v>
      </c>
      <c r="D11" s="102">
        <v>4.116991165623124</v>
      </c>
    </row>
    <row r="12" spans="1:4" ht="15" customHeight="1">
      <c r="A12" s="17" t="s">
        <v>112</v>
      </c>
      <c r="B12" s="102">
        <v>6.94793457655513</v>
      </c>
      <c r="C12" s="102">
        <v>9.526657552973344</v>
      </c>
      <c r="D12" s="102">
        <v>4.198925220876218</v>
      </c>
    </row>
    <row r="13" spans="1:4" ht="15" customHeight="1">
      <c r="A13" s="17" t="s">
        <v>113</v>
      </c>
      <c r="B13" s="102">
        <v>5.539529914529914</v>
      </c>
      <c r="C13" s="102">
        <v>7.45393634840871</v>
      </c>
      <c r="D13" s="102">
        <v>3.5449389179755673</v>
      </c>
    </row>
    <row r="14" spans="1:4" ht="22.5" customHeight="1">
      <c r="A14" s="17" t="s">
        <v>114</v>
      </c>
      <c r="B14" s="102">
        <v>3.4569902727446116</v>
      </c>
      <c r="C14" s="102">
        <v>4.009630521344569</v>
      </c>
      <c r="D14" s="102">
        <v>2.8703430649759163</v>
      </c>
    </row>
    <row r="15" spans="1:4" ht="15" customHeight="1">
      <c r="A15" s="17" t="s">
        <v>115</v>
      </c>
      <c r="B15" s="102">
        <v>7.312399285745394</v>
      </c>
      <c r="C15" s="102">
        <v>9.95787700084246</v>
      </c>
      <c r="D15" s="102">
        <v>4.4811108105671265</v>
      </c>
    </row>
    <row r="16" spans="1:4" ht="15" customHeight="1">
      <c r="A16" s="17" t="s">
        <v>116</v>
      </c>
      <c r="B16" s="102">
        <v>3.3319392165063433</v>
      </c>
      <c r="C16" s="102">
        <v>3.6217587373167985</v>
      </c>
      <c r="D16" s="102">
        <v>3.0482758620689654</v>
      </c>
    </row>
    <row r="17" spans="1:4" ht="15" customHeight="1">
      <c r="A17" s="17" t="s">
        <v>117</v>
      </c>
      <c r="B17" s="102">
        <v>5.256553262688232</v>
      </c>
      <c r="C17" s="102">
        <v>6.984255147355673</v>
      </c>
      <c r="D17" s="102">
        <v>3.3993924490091136</v>
      </c>
    </row>
    <row r="18" spans="1:6" s="19" customFormat="1" ht="15" customHeight="1">
      <c r="A18" s="17" t="s">
        <v>118</v>
      </c>
      <c r="B18" s="102">
        <v>4.482244847280854</v>
      </c>
      <c r="C18" s="102">
        <v>5.639280505590666</v>
      </c>
      <c r="D18" s="102">
        <v>3.2741116751269033</v>
      </c>
      <c r="E18"/>
      <c r="F18"/>
    </row>
    <row r="19" spans="1:4" ht="22.5" customHeight="1">
      <c r="A19" s="17" t="s">
        <v>119</v>
      </c>
      <c r="B19" s="102">
        <v>4.335035043696461</v>
      </c>
      <c r="C19" s="102">
        <v>5.065442801291858</v>
      </c>
      <c r="D19" s="102">
        <v>3.5777229467747618</v>
      </c>
    </row>
    <row r="20" spans="1:4" ht="15" customHeight="1">
      <c r="A20" s="17" t="s">
        <v>120</v>
      </c>
      <c r="B20" s="102">
        <v>10.541519183042434</v>
      </c>
      <c r="C20" s="102">
        <v>13.368162261831593</v>
      </c>
      <c r="D20" s="102">
        <v>7.359681743492173</v>
      </c>
    </row>
    <row r="21" spans="1:4" ht="15" customHeight="1">
      <c r="A21" s="17" t="s">
        <v>121</v>
      </c>
      <c r="B21" s="102">
        <v>6.08752997065226</v>
      </c>
      <c r="C21" s="102">
        <v>6.477749001468926</v>
      </c>
      <c r="D21" s="102">
        <v>5.720785385167519</v>
      </c>
    </row>
    <row r="22" spans="1:4" ht="15" customHeight="1">
      <c r="A22" s="17" t="s">
        <v>122</v>
      </c>
      <c r="B22" s="102">
        <v>2.5505811450710287</v>
      </c>
      <c r="C22" s="102">
        <v>2.8289755679382766</v>
      </c>
      <c r="D22" s="102">
        <v>2.2697795071335927</v>
      </c>
    </row>
    <row r="23" spans="1:4" ht="15" customHeight="1">
      <c r="A23" s="17" t="s">
        <v>123</v>
      </c>
      <c r="B23" s="102">
        <v>3.8473692526465477</v>
      </c>
      <c r="C23" s="102">
        <v>5.127805486284289</v>
      </c>
      <c r="D23" s="102">
        <v>2.531239987183595</v>
      </c>
    </row>
    <row r="24" spans="1:4" ht="22.5" customHeight="1">
      <c r="A24" s="17" t="s">
        <v>124</v>
      </c>
      <c r="B24" s="102">
        <v>7.276948918091097</v>
      </c>
      <c r="C24" s="102">
        <v>8.563347312981566</v>
      </c>
      <c r="D24" s="102">
        <v>5.956552207428171</v>
      </c>
    </row>
    <row r="25" spans="1:4" ht="15" customHeight="1">
      <c r="A25" s="17" t="s">
        <v>125</v>
      </c>
      <c r="B25" s="102">
        <v>12.692487167522165</v>
      </c>
      <c r="C25" s="102">
        <v>17.127549256826825</v>
      </c>
      <c r="D25" s="102">
        <v>7.486305538648813</v>
      </c>
    </row>
    <row r="26" spans="1:4" ht="15" customHeight="1">
      <c r="A26" s="17" t="s">
        <v>126</v>
      </c>
      <c r="B26" s="102">
        <v>1.4805097451274363</v>
      </c>
      <c r="C26" s="102">
        <v>1.655867530597552</v>
      </c>
      <c r="D26" s="102">
        <v>1.2900703674745895</v>
      </c>
    </row>
    <row r="27" spans="1:4" ht="15" customHeight="1">
      <c r="A27" s="17" t="s">
        <v>127</v>
      </c>
      <c r="B27" s="102">
        <v>2.9629629629629632</v>
      </c>
      <c r="C27" s="102">
        <v>3.904969961769525</v>
      </c>
      <c r="D27" s="102">
        <v>2.01212789415656</v>
      </c>
    </row>
    <row r="28" spans="1:4" ht="15" customHeight="1">
      <c r="A28" s="17" t="s">
        <v>128</v>
      </c>
      <c r="B28" s="102">
        <v>1.37984496124031</v>
      </c>
      <c r="C28" s="102">
        <v>1.650943396226415</v>
      </c>
      <c r="D28" s="102">
        <v>1.079136690647482</v>
      </c>
    </row>
    <row r="29" spans="1:4" ht="22.5" customHeight="1">
      <c r="A29" s="17" t="s">
        <v>129</v>
      </c>
      <c r="B29" s="102">
        <v>4.115942028985507</v>
      </c>
      <c r="C29" s="102">
        <v>4.387957966486793</v>
      </c>
      <c r="D29" s="102">
        <v>3.832494820952945</v>
      </c>
    </row>
    <row r="30" spans="1:4" ht="15" customHeight="1">
      <c r="A30" s="17" t="s">
        <v>130</v>
      </c>
      <c r="B30" s="102">
        <v>3.872533502163132</v>
      </c>
      <c r="C30" s="102">
        <v>5.303030303030303</v>
      </c>
      <c r="D30" s="102">
        <v>2.264066352835687</v>
      </c>
    </row>
    <row r="31" spans="1:4" ht="15" customHeight="1">
      <c r="A31" s="17" t="s">
        <v>131</v>
      </c>
      <c r="B31" s="102">
        <v>3.6631352127850603</v>
      </c>
      <c r="C31" s="102">
        <v>4.603091888136182</v>
      </c>
      <c r="D31" s="102">
        <v>2.6574986062070245</v>
      </c>
    </row>
    <row r="32" spans="1:4" ht="15" customHeight="1">
      <c r="A32" s="17" t="s">
        <v>132</v>
      </c>
      <c r="B32" s="102">
        <v>7.0203934307886655</v>
      </c>
      <c r="C32" s="102">
        <v>8.226678043230944</v>
      </c>
      <c r="D32" s="102">
        <v>5.776702587786819</v>
      </c>
    </row>
    <row r="33" spans="1:4" ht="15" customHeight="1">
      <c r="A33" s="17" t="s">
        <v>133</v>
      </c>
      <c r="B33" s="102">
        <v>3.972271628585762</v>
      </c>
      <c r="C33" s="102">
        <v>4.306683899556869</v>
      </c>
      <c r="D33" s="102">
        <v>3.6457863902658856</v>
      </c>
    </row>
    <row r="34" spans="1:4" ht="22.5" customHeight="1">
      <c r="A34" s="17" t="s">
        <v>134</v>
      </c>
      <c r="B34" s="102">
        <v>5.039284746681116</v>
      </c>
      <c r="C34" s="102">
        <v>5.614567526555387</v>
      </c>
      <c r="D34" s="102">
        <v>4.3757292882147025</v>
      </c>
    </row>
    <row r="35" spans="1:4" ht="15" customHeight="1">
      <c r="A35" s="17" t="s">
        <v>135</v>
      </c>
      <c r="B35" s="102">
        <v>4.656813120064791</v>
      </c>
      <c r="C35" s="102">
        <v>5.1883166794773246</v>
      </c>
      <c r="D35" s="102">
        <v>4.0650406504065035</v>
      </c>
    </row>
    <row r="36" spans="1:4" ht="15" customHeight="1">
      <c r="A36" s="17" t="s">
        <v>136</v>
      </c>
      <c r="B36" s="102">
        <v>7.351297653048554</v>
      </c>
      <c r="C36" s="102">
        <v>8.465116279069768</v>
      </c>
      <c r="D36" s="102">
        <v>6.075139888089528</v>
      </c>
    </row>
    <row r="37" spans="1:4" ht="15" customHeight="1">
      <c r="A37" s="20" t="s">
        <v>137</v>
      </c>
      <c r="B37" s="103">
        <v>5.057786932143266</v>
      </c>
      <c r="C37" s="103">
        <v>6.210226025894229</v>
      </c>
      <c r="D37" s="103">
        <v>3.802008608321377</v>
      </c>
    </row>
    <row r="38" spans="1:12" ht="16.5" customHeight="1">
      <c r="A38" s="26" t="s">
        <v>138</v>
      </c>
      <c r="I38" s="63"/>
      <c r="J38" s="104"/>
      <c r="K38" s="104"/>
      <c r="L38" s="23"/>
    </row>
    <row r="39" spans="9:12" ht="15" customHeight="1">
      <c r="I39" s="63"/>
      <c r="J39" s="104"/>
      <c r="K39" s="104"/>
      <c r="L39" s="23"/>
    </row>
    <row r="40" spans="9:12" ht="15" customHeight="1">
      <c r="I40" s="63"/>
      <c r="J40" s="104"/>
      <c r="K40" s="104"/>
      <c r="L40" s="23"/>
    </row>
    <row r="41" spans="9:12" ht="15" customHeight="1">
      <c r="I41" s="70"/>
      <c r="J41" s="104"/>
      <c r="K41" s="104"/>
      <c r="L41" s="23"/>
    </row>
    <row r="42" spans="9:12" ht="15" customHeight="1">
      <c r="I42" s="70"/>
      <c r="J42" s="104"/>
      <c r="K42" s="104"/>
      <c r="L42" s="23"/>
    </row>
    <row r="43" spans="9:12" ht="15" customHeight="1">
      <c r="I43" s="70"/>
      <c r="J43" s="104"/>
      <c r="K43" s="104"/>
      <c r="L43" s="23"/>
    </row>
    <row r="44" spans="9:12" ht="15" customHeight="1">
      <c r="I44" s="63"/>
      <c r="J44" s="104"/>
      <c r="K44" s="104"/>
      <c r="L44" s="23"/>
    </row>
    <row r="45" spans="9:11" ht="15" customHeight="1">
      <c r="I45" s="71"/>
      <c r="J45" s="104"/>
      <c r="K45" s="104"/>
    </row>
    <row r="46" ht="15" customHeight="1"/>
    <row r="47" ht="15" customHeight="1"/>
  </sheetData>
  <mergeCells count="2">
    <mergeCell ref="B2:D2"/>
    <mergeCell ref="A1:D1"/>
  </mergeCells>
  <hyperlinks>
    <hyperlink ref="A2" location="indice!B44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2003.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7" customWidth="1"/>
    <col min="11" max="11" width="7.16015625" style="147" bestFit="1" customWidth="1"/>
    <col min="12" max="12" width="7.66015625" style="147" bestFit="1" customWidth="1"/>
    <col min="13" max="13" width="6.83203125" style="147" bestFit="1" customWidth="1"/>
    <col min="14" max="15" width="12" style="147" customWidth="1"/>
  </cols>
  <sheetData>
    <row r="1" spans="1:15" s="2" customFormat="1" ht="39.75" customHeight="1">
      <c r="A1" s="188" t="s">
        <v>27</v>
      </c>
      <c r="B1" s="189"/>
      <c r="C1" s="189"/>
      <c r="D1" s="189"/>
      <c r="E1" s="189"/>
      <c r="F1" s="189"/>
      <c r="G1" s="189"/>
      <c r="J1" s="145"/>
      <c r="K1" s="145"/>
      <c r="L1" s="145"/>
      <c r="M1" s="145"/>
      <c r="N1" s="145"/>
      <c r="O1" s="145"/>
    </row>
    <row r="2" spans="1:15" s="5" customFormat="1" ht="36" customHeight="1">
      <c r="A2" s="175" t="s">
        <v>174</v>
      </c>
      <c r="B2" s="187" t="s">
        <v>1</v>
      </c>
      <c r="C2" s="187"/>
      <c r="D2" s="187" t="s">
        <v>2</v>
      </c>
      <c r="E2" s="187"/>
      <c r="F2" s="187" t="s">
        <v>3</v>
      </c>
      <c r="G2" s="187" t="s">
        <v>4</v>
      </c>
      <c r="H2" s="4"/>
      <c r="I2" s="4"/>
      <c r="J2" s="143"/>
      <c r="K2" s="143"/>
      <c r="L2" s="143"/>
      <c r="M2" s="143"/>
      <c r="N2" s="143"/>
      <c r="O2" s="143"/>
    </row>
    <row r="3" spans="1:15" s="10" customFormat="1" ht="19.5" customHeight="1">
      <c r="A3" s="6"/>
      <c r="B3" s="7" t="s">
        <v>5</v>
      </c>
      <c r="C3" s="8" t="s">
        <v>6</v>
      </c>
      <c r="D3" s="7" t="s">
        <v>5</v>
      </c>
      <c r="E3" s="8" t="s">
        <v>6</v>
      </c>
      <c r="F3" s="7" t="s">
        <v>5</v>
      </c>
      <c r="G3" s="8" t="s">
        <v>6</v>
      </c>
      <c r="H3" s="9"/>
      <c r="I3" s="9"/>
      <c r="J3" s="144"/>
      <c r="K3" s="144"/>
      <c r="L3" s="144"/>
      <c r="M3" s="144"/>
      <c r="N3" s="144"/>
      <c r="O3" s="144"/>
    </row>
    <row r="4" spans="1:15" s="13" customFormat="1" ht="15" customHeight="1">
      <c r="A4" s="11" t="s">
        <v>7</v>
      </c>
      <c r="B4" s="12">
        <f aca="true" t="shared" si="0" ref="B4:B23">D4+F4</f>
        <v>33573</v>
      </c>
      <c r="C4" s="12">
        <f aca="true" t="shared" si="1" ref="C4:C23">B4/$B$4*100</f>
        <v>100</v>
      </c>
      <c r="D4" s="12">
        <f>SUM(D5:D23)</f>
        <v>16779</v>
      </c>
      <c r="E4" s="12">
        <f aca="true" t="shared" si="2" ref="E4:E23">D4/$D$4*100</f>
        <v>100</v>
      </c>
      <c r="F4" s="12">
        <f>SUM(F5:F23)</f>
        <v>16794</v>
      </c>
      <c r="G4" s="12">
        <f aca="true" t="shared" si="3" ref="G4:G23">F4/$F$4*100</f>
        <v>100</v>
      </c>
      <c r="H4"/>
      <c r="I4"/>
      <c r="J4" s="154"/>
      <c r="K4" s="154"/>
      <c r="L4" s="154"/>
      <c r="M4" s="146"/>
      <c r="N4" s="146"/>
      <c r="O4" s="146"/>
    </row>
    <row r="5" spans="1:7" ht="15" customHeight="1">
      <c r="A5" s="14" t="s">
        <v>8</v>
      </c>
      <c r="B5" s="15">
        <f t="shared" si="0"/>
        <v>361</v>
      </c>
      <c r="C5" s="16">
        <f t="shared" si="1"/>
        <v>1.0752688172043012</v>
      </c>
      <c r="D5" s="15">
        <v>167</v>
      </c>
      <c r="E5" s="16">
        <f t="shared" si="2"/>
        <v>0.9952917337147624</v>
      </c>
      <c r="F5" s="15">
        <v>194</v>
      </c>
      <c r="G5" s="16">
        <f t="shared" si="3"/>
        <v>1.1551744670715731</v>
      </c>
    </row>
    <row r="6" spans="1:7" ht="15" customHeight="1">
      <c r="A6" s="14" t="s">
        <v>9</v>
      </c>
      <c r="B6" s="15">
        <f t="shared" si="0"/>
        <v>794</v>
      </c>
      <c r="C6" s="16">
        <f t="shared" si="1"/>
        <v>2.364995681053227</v>
      </c>
      <c r="D6" s="15">
        <v>416</v>
      </c>
      <c r="E6" s="16">
        <f t="shared" si="2"/>
        <v>2.479289588175696</v>
      </c>
      <c r="F6" s="15">
        <v>378</v>
      </c>
      <c r="G6" s="16">
        <f t="shared" si="3"/>
        <v>2.2508038585209005</v>
      </c>
    </row>
    <row r="7" spans="1:7" ht="15" customHeight="1">
      <c r="A7" s="14" t="s">
        <v>10</v>
      </c>
      <c r="B7" s="15">
        <f t="shared" si="0"/>
        <v>1244</v>
      </c>
      <c r="C7" s="16">
        <f t="shared" si="1"/>
        <v>3.7053584725821347</v>
      </c>
      <c r="D7" s="15">
        <v>642</v>
      </c>
      <c r="E7" s="16">
        <f t="shared" si="2"/>
        <v>3.826211335598069</v>
      </c>
      <c r="F7" s="15">
        <v>602</v>
      </c>
      <c r="G7" s="16">
        <f t="shared" si="3"/>
        <v>3.5846135524592113</v>
      </c>
    </row>
    <row r="8" spans="1:7" ht="15" customHeight="1">
      <c r="A8" s="14" t="s">
        <v>11</v>
      </c>
      <c r="B8" s="15">
        <f t="shared" si="0"/>
        <v>1407</v>
      </c>
      <c r="C8" s="16">
        <f t="shared" si="1"/>
        <v>4.190867661513717</v>
      </c>
      <c r="D8" s="15">
        <v>743</v>
      </c>
      <c r="E8" s="16">
        <f t="shared" si="2"/>
        <v>4.4281542404195715</v>
      </c>
      <c r="F8" s="15">
        <v>664</v>
      </c>
      <c r="G8" s="16">
        <f t="shared" si="3"/>
        <v>3.9537930213171366</v>
      </c>
    </row>
    <row r="9" spans="1:7" ht="22.5" customHeight="1">
      <c r="A9" s="17" t="s">
        <v>12</v>
      </c>
      <c r="B9" s="18">
        <f t="shared" si="0"/>
        <v>2038</v>
      </c>
      <c r="C9" s="16">
        <f t="shared" si="1"/>
        <v>6.070354153635361</v>
      </c>
      <c r="D9" s="18">
        <v>1061</v>
      </c>
      <c r="E9" s="16">
        <f t="shared" si="2"/>
        <v>6.323380415996185</v>
      </c>
      <c r="F9" s="18">
        <v>977</v>
      </c>
      <c r="G9" s="16">
        <f t="shared" si="3"/>
        <v>5.817553888293438</v>
      </c>
    </row>
    <row r="10" spans="1:7" ht="15" customHeight="1">
      <c r="A10" s="17" t="s">
        <v>13</v>
      </c>
      <c r="B10" s="18">
        <f t="shared" si="0"/>
        <v>2890</v>
      </c>
      <c r="C10" s="16">
        <f t="shared" si="1"/>
        <v>8.60810770559676</v>
      </c>
      <c r="D10" s="18">
        <v>1499</v>
      </c>
      <c r="E10" s="16">
        <f t="shared" si="2"/>
        <v>8.933786280469635</v>
      </c>
      <c r="F10" s="18">
        <v>1391</v>
      </c>
      <c r="G10" s="16">
        <f t="shared" si="3"/>
        <v>8.282720019054423</v>
      </c>
    </row>
    <row r="11" spans="1:7" ht="15" customHeight="1">
      <c r="A11" s="17" t="s">
        <v>14</v>
      </c>
      <c r="B11" s="18">
        <f t="shared" si="0"/>
        <v>3206</v>
      </c>
      <c r="C11" s="16">
        <f t="shared" si="1"/>
        <v>9.549340243648171</v>
      </c>
      <c r="D11" s="18">
        <v>1650</v>
      </c>
      <c r="E11" s="16">
        <f t="shared" si="2"/>
        <v>9.833720722331487</v>
      </c>
      <c r="F11" s="18">
        <v>1556</v>
      </c>
      <c r="G11" s="16">
        <f t="shared" si="3"/>
        <v>9.265213766821484</v>
      </c>
    </row>
    <row r="12" spans="1:7" ht="15" customHeight="1">
      <c r="A12" s="17" t="s">
        <v>15</v>
      </c>
      <c r="B12" s="18">
        <f t="shared" si="0"/>
        <v>3227</v>
      </c>
      <c r="C12" s="16">
        <f t="shared" si="1"/>
        <v>9.611890507252852</v>
      </c>
      <c r="D12" s="18">
        <v>1675</v>
      </c>
      <c r="E12" s="16">
        <f t="shared" si="2"/>
        <v>9.98271649085166</v>
      </c>
      <c r="F12" s="18">
        <v>1552</v>
      </c>
      <c r="G12" s="16">
        <f t="shared" si="3"/>
        <v>9.241395736572585</v>
      </c>
    </row>
    <row r="13" spans="1:7" ht="15" customHeight="1">
      <c r="A13" s="17" t="s">
        <v>16</v>
      </c>
      <c r="B13" s="18">
        <f t="shared" si="0"/>
        <v>2939</v>
      </c>
      <c r="C13" s="16">
        <f t="shared" si="1"/>
        <v>8.754058320674352</v>
      </c>
      <c r="D13" s="18">
        <v>1513</v>
      </c>
      <c r="E13" s="16">
        <f t="shared" si="2"/>
        <v>9.017223910840933</v>
      </c>
      <c r="F13" s="18">
        <v>1426</v>
      </c>
      <c r="G13" s="16">
        <f t="shared" si="3"/>
        <v>8.491127783732285</v>
      </c>
    </row>
    <row r="14" spans="1:7" ht="22.5" customHeight="1">
      <c r="A14" s="17" t="s">
        <v>17</v>
      </c>
      <c r="B14" s="18">
        <f t="shared" si="0"/>
        <v>2731</v>
      </c>
      <c r="C14" s="16">
        <f t="shared" si="1"/>
        <v>8.134512852589879</v>
      </c>
      <c r="D14" s="18">
        <v>1443</v>
      </c>
      <c r="E14" s="16">
        <f t="shared" si="2"/>
        <v>8.600035758984445</v>
      </c>
      <c r="F14" s="18">
        <v>1288</v>
      </c>
      <c r="G14" s="16">
        <f t="shared" si="3"/>
        <v>7.669405740145289</v>
      </c>
    </row>
    <row r="15" spans="1:7" ht="15" customHeight="1">
      <c r="A15" s="17" t="s">
        <v>18</v>
      </c>
      <c r="B15" s="18">
        <f t="shared" si="0"/>
        <v>2334</v>
      </c>
      <c r="C15" s="16">
        <f t="shared" si="1"/>
        <v>6.952015012063264</v>
      </c>
      <c r="D15" s="18">
        <v>1190</v>
      </c>
      <c r="E15" s="16">
        <f t="shared" si="2"/>
        <v>7.092198581560284</v>
      </c>
      <c r="F15" s="18">
        <v>1144</v>
      </c>
      <c r="G15" s="16">
        <f t="shared" si="3"/>
        <v>6.811956651184947</v>
      </c>
    </row>
    <row r="16" spans="1:7" ht="15" customHeight="1">
      <c r="A16" s="17" t="s">
        <v>19</v>
      </c>
      <c r="B16" s="18">
        <f t="shared" si="0"/>
        <v>2009</v>
      </c>
      <c r="C16" s="16">
        <f t="shared" si="1"/>
        <v>5.983975218181277</v>
      </c>
      <c r="D16" s="18">
        <v>979</v>
      </c>
      <c r="E16" s="16">
        <f t="shared" si="2"/>
        <v>5.834674295250015</v>
      </c>
      <c r="F16" s="18">
        <v>1030</v>
      </c>
      <c r="G16" s="16">
        <f t="shared" si="3"/>
        <v>6.133142789091342</v>
      </c>
    </row>
    <row r="17" spans="1:7" ht="15" customHeight="1">
      <c r="A17" s="17" t="s">
        <v>20</v>
      </c>
      <c r="B17" s="18">
        <f t="shared" si="0"/>
        <v>1728</v>
      </c>
      <c r="C17" s="16">
        <f t="shared" si="1"/>
        <v>5.146993119471004</v>
      </c>
      <c r="D17" s="18">
        <v>820</v>
      </c>
      <c r="E17" s="16">
        <f t="shared" si="2"/>
        <v>4.887061207461708</v>
      </c>
      <c r="F17" s="18">
        <v>908</v>
      </c>
      <c r="G17" s="16">
        <f t="shared" si="3"/>
        <v>5.40669286649994</v>
      </c>
    </row>
    <row r="18" spans="1:15" s="19" customFormat="1" ht="15" customHeight="1">
      <c r="A18" s="17" t="s">
        <v>21</v>
      </c>
      <c r="B18" s="18">
        <f t="shared" si="0"/>
        <v>1968</v>
      </c>
      <c r="C18" s="16">
        <f t="shared" si="1"/>
        <v>5.861853274953088</v>
      </c>
      <c r="D18" s="18">
        <v>965</v>
      </c>
      <c r="E18" s="16">
        <f t="shared" si="2"/>
        <v>5.751236664878717</v>
      </c>
      <c r="F18" s="18">
        <v>1003</v>
      </c>
      <c r="G18" s="16">
        <f t="shared" si="3"/>
        <v>5.972371084911278</v>
      </c>
      <c r="H18"/>
      <c r="I18"/>
      <c r="J18" s="148"/>
      <c r="K18" s="148"/>
      <c r="L18" s="148"/>
      <c r="M18" s="148"/>
      <c r="N18" s="148"/>
      <c r="O18" s="148"/>
    </row>
    <row r="19" spans="1:7" ht="22.5" customHeight="1">
      <c r="A19" t="s">
        <v>22</v>
      </c>
      <c r="B19" s="18">
        <f t="shared" si="0"/>
        <v>1780</v>
      </c>
      <c r="C19" s="16">
        <f t="shared" si="1"/>
        <v>5.301879486492122</v>
      </c>
      <c r="D19" s="18">
        <v>817</v>
      </c>
      <c r="E19" s="16">
        <f t="shared" si="2"/>
        <v>4.8691817152392876</v>
      </c>
      <c r="F19" s="18">
        <v>963</v>
      </c>
      <c r="G19" s="16">
        <f t="shared" si="3"/>
        <v>5.734190782422294</v>
      </c>
    </row>
    <row r="20" spans="1:7" ht="15" customHeight="1">
      <c r="A20" t="s">
        <v>23</v>
      </c>
      <c r="B20" s="18">
        <f t="shared" si="0"/>
        <v>1453</v>
      </c>
      <c r="C20" s="16">
        <f t="shared" si="1"/>
        <v>4.327882524647783</v>
      </c>
      <c r="D20" s="18">
        <v>670</v>
      </c>
      <c r="E20" s="16">
        <f t="shared" si="2"/>
        <v>3.9930865963406643</v>
      </c>
      <c r="F20" s="18">
        <v>783</v>
      </c>
      <c r="G20" s="16">
        <f t="shared" si="3"/>
        <v>4.662379421221865</v>
      </c>
    </row>
    <row r="21" spans="1:7" ht="15" customHeight="1">
      <c r="A21" t="s">
        <v>24</v>
      </c>
      <c r="B21" s="18">
        <f t="shared" si="0"/>
        <v>837</v>
      </c>
      <c r="C21" s="16">
        <f t="shared" si="1"/>
        <v>2.4930747922437675</v>
      </c>
      <c r="D21" s="18">
        <v>319</v>
      </c>
      <c r="E21" s="16">
        <f t="shared" si="2"/>
        <v>1.9011860063174209</v>
      </c>
      <c r="F21" s="18">
        <v>518</v>
      </c>
      <c r="G21" s="16">
        <f t="shared" si="3"/>
        <v>3.0844349172323446</v>
      </c>
    </row>
    <row r="22" spans="1:7" ht="15" customHeight="1">
      <c r="A22" t="s">
        <v>25</v>
      </c>
      <c r="B22" s="18">
        <f t="shared" si="0"/>
        <v>426</v>
      </c>
      <c r="C22" s="16">
        <f t="shared" si="1"/>
        <v>1.268876775980699</v>
      </c>
      <c r="D22" s="18">
        <v>146</v>
      </c>
      <c r="E22" s="16">
        <f t="shared" si="2"/>
        <v>0.8701352881578164</v>
      </c>
      <c r="F22" s="18">
        <v>280</v>
      </c>
      <c r="G22" s="16">
        <f t="shared" si="3"/>
        <v>1.667262117422889</v>
      </c>
    </row>
    <row r="23" spans="1:7" ht="15" customHeight="1">
      <c r="A23" s="20" t="s">
        <v>26</v>
      </c>
      <c r="B23" s="21">
        <f t="shared" si="0"/>
        <v>201</v>
      </c>
      <c r="C23" s="22">
        <f t="shared" si="1"/>
        <v>0.5986953802162451</v>
      </c>
      <c r="D23" s="21">
        <v>64</v>
      </c>
      <c r="E23" s="22">
        <f t="shared" si="2"/>
        <v>0.3814291674116455</v>
      </c>
      <c r="F23" s="21">
        <v>137</v>
      </c>
      <c r="G23" s="22">
        <f t="shared" si="3"/>
        <v>0.8157675360247708</v>
      </c>
    </row>
    <row r="24" spans="2:11" ht="30" customHeight="1">
      <c r="B24" s="17"/>
      <c r="C24" s="17"/>
      <c r="D24" s="17"/>
      <c r="E24" s="17"/>
      <c r="K24" s="148"/>
    </row>
    <row r="25" spans="11:13" ht="15" customHeight="1">
      <c r="K25" s="148"/>
      <c r="L25" s="148" t="s">
        <v>2</v>
      </c>
      <c r="M25" s="148" t="s">
        <v>3</v>
      </c>
    </row>
    <row r="26" spans="11:14" ht="15" customHeight="1">
      <c r="K26" s="150" t="s">
        <v>8</v>
      </c>
      <c r="L26" s="155">
        <f aca="true" t="shared" si="4" ref="L26:L44">-$D5</f>
        <v>-167</v>
      </c>
      <c r="M26" s="155">
        <f aca="true" t="shared" si="5" ref="M26:M44">$F5</f>
        <v>194</v>
      </c>
      <c r="N26" s="149"/>
    </row>
    <row r="27" spans="11:14" ht="15" customHeight="1">
      <c r="K27" s="150" t="s">
        <v>9</v>
      </c>
      <c r="L27" s="155">
        <f t="shared" si="4"/>
        <v>-416</v>
      </c>
      <c r="M27" s="155">
        <f t="shared" si="5"/>
        <v>378</v>
      </c>
      <c r="N27" s="149"/>
    </row>
    <row r="28" spans="11:14" ht="15" customHeight="1">
      <c r="K28" s="150" t="s">
        <v>10</v>
      </c>
      <c r="L28" s="155">
        <f t="shared" si="4"/>
        <v>-642</v>
      </c>
      <c r="M28" s="155">
        <f t="shared" si="5"/>
        <v>602</v>
      </c>
      <c r="N28" s="149"/>
    </row>
    <row r="29" spans="11:14" ht="15" customHeight="1">
      <c r="K29" s="150" t="s">
        <v>11</v>
      </c>
      <c r="L29" s="155">
        <f t="shared" si="4"/>
        <v>-743</v>
      </c>
      <c r="M29" s="155">
        <f t="shared" si="5"/>
        <v>664</v>
      </c>
      <c r="N29" s="149"/>
    </row>
    <row r="30" spans="11:14" ht="15" customHeight="1">
      <c r="K30" s="150" t="s">
        <v>12</v>
      </c>
      <c r="L30" s="155">
        <f t="shared" si="4"/>
        <v>-1061</v>
      </c>
      <c r="M30" s="155">
        <f t="shared" si="5"/>
        <v>977</v>
      </c>
      <c r="N30" s="149"/>
    </row>
    <row r="31" spans="11:14" ht="15" customHeight="1">
      <c r="K31" s="152" t="s">
        <v>13</v>
      </c>
      <c r="L31" s="155">
        <f t="shared" si="4"/>
        <v>-1499</v>
      </c>
      <c r="M31" s="155">
        <f t="shared" si="5"/>
        <v>1391</v>
      </c>
      <c r="N31" s="149"/>
    </row>
    <row r="32" spans="11:14" ht="15" customHeight="1">
      <c r="K32" s="152" t="s">
        <v>14</v>
      </c>
      <c r="L32" s="155">
        <f t="shared" si="4"/>
        <v>-1650</v>
      </c>
      <c r="M32" s="155">
        <f t="shared" si="5"/>
        <v>1556</v>
      </c>
      <c r="N32" s="149"/>
    </row>
    <row r="33" spans="11:14" ht="15" customHeight="1">
      <c r="K33" s="152" t="s">
        <v>15</v>
      </c>
      <c r="L33" s="155">
        <f t="shared" si="4"/>
        <v>-1675</v>
      </c>
      <c r="M33" s="155">
        <f t="shared" si="5"/>
        <v>1552</v>
      </c>
      <c r="N33" s="149"/>
    </row>
    <row r="34" spans="11:14" ht="15" customHeight="1">
      <c r="K34" s="152" t="s">
        <v>16</v>
      </c>
      <c r="L34" s="155">
        <f t="shared" si="4"/>
        <v>-1513</v>
      </c>
      <c r="M34" s="155">
        <f t="shared" si="5"/>
        <v>1426</v>
      </c>
      <c r="N34" s="149"/>
    </row>
    <row r="35" spans="11:14" ht="15" customHeight="1">
      <c r="K35" s="152" t="s">
        <v>17</v>
      </c>
      <c r="L35" s="155">
        <f t="shared" si="4"/>
        <v>-1443</v>
      </c>
      <c r="M35" s="155">
        <f t="shared" si="5"/>
        <v>1288</v>
      </c>
      <c r="N35" s="149"/>
    </row>
    <row r="36" spans="11:14" ht="15" customHeight="1">
      <c r="K36" s="152" t="s">
        <v>18</v>
      </c>
      <c r="L36" s="155">
        <f t="shared" si="4"/>
        <v>-1190</v>
      </c>
      <c r="M36" s="155">
        <f t="shared" si="5"/>
        <v>1144</v>
      </c>
      <c r="N36" s="149"/>
    </row>
    <row r="37" spans="11:14" ht="15" customHeight="1">
      <c r="K37" s="152" t="s">
        <v>19</v>
      </c>
      <c r="L37" s="155">
        <f t="shared" si="4"/>
        <v>-979</v>
      </c>
      <c r="M37" s="155">
        <f t="shared" si="5"/>
        <v>1030</v>
      </c>
      <c r="N37" s="149"/>
    </row>
    <row r="38" spans="11:14" ht="15" customHeight="1">
      <c r="K38" s="152" t="s">
        <v>20</v>
      </c>
      <c r="L38" s="155">
        <f t="shared" si="4"/>
        <v>-820</v>
      </c>
      <c r="M38" s="155">
        <f t="shared" si="5"/>
        <v>908</v>
      </c>
      <c r="N38" s="149"/>
    </row>
    <row r="39" spans="11:14" ht="15" customHeight="1">
      <c r="K39" s="152" t="s">
        <v>21</v>
      </c>
      <c r="L39" s="155">
        <f t="shared" si="4"/>
        <v>-965</v>
      </c>
      <c r="M39" s="155">
        <f t="shared" si="5"/>
        <v>1003</v>
      </c>
      <c r="N39" s="149"/>
    </row>
    <row r="40" spans="11:14" ht="15" customHeight="1">
      <c r="K40" s="148" t="s">
        <v>22</v>
      </c>
      <c r="L40" s="155">
        <f t="shared" si="4"/>
        <v>-817</v>
      </c>
      <c r="M40" s="155">
        <f t="shared" si="5"/>
        <v>963</v>
      </c>
      <c r="N40" s="149"/>
    </row>
    <row r="41" spans="11:14" ht="15" customHeight="1">
      <c r="K41" s="148" t="s">
        <v>23</v>
      </c>
      <c r="L41" s="155">
        <f t="shared" si="4"/>
        <v>-670</v>
      </c>
      <c r="M41" s="155">
        <f t="shared" si="5"/>
        <v>783</v>
      </c>
      <c r="N41" s="149"/>
    </row>
    <row r="42" spans="11:14" ht="15" customHeight="1">
      <c r="K42" s="148" t="s">
        <v>24</v>
      </c>
      <c r="L42" s="155">
        <f t="shared" si="4"/>
        <v>-319</v>
      </c>
      <c r="M42" s="155">
        <f t="shared" si="5"/>
        <v>518</v>
      </c>
      <c r="N42" s="149"/>
    </row>
    <row r="43" spans="11:14" ht="15" customHeight="1">
      <c r="K43" s="152" t="s">
        <v>25</v>
      </c>
      <c r="L43" s="155">
        <f t="shared" si="4"/>
        <v>-146</v>
      </c>
      <c r="M43" s="155">
        <f t="shared" si="5"/>
        <v>280</v>
      </c>
      <c r="N43" s="149"/>
    </row>
    <row r="44" spans="11:13" ht="11.25">
      <c r="K44" s="153" t="s">
        <v>26</v>
      </c>
      <c r="L44" s="155">
        <f t="shared" si="4"/>
        <v>-64</v>
      </c>
      <c r="M44" s="155">
        <f t="shared" si="5"/>
        <v>137</v>
      </c>
    </row>
    <row r="45" spans="11:13" ht="11.25">
      <c r="K45" s="148"/>
      <c r="L45" s="148"/>
      <c r="M45" s="148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2003.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37" style="0" customWidth="1"/>
    <col min="2" max="7" width="11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190" t="s">
        <v>149</v>
      </c>
      <c r="B1" s="191"/>
      <c r="C1" s="191"/>
      <c r="D1" s="191"/>
      <c r="E1" s="191"/>
      <c r="F1" s="191"/>
      <c r="G1" s="191"/>
    </row>
    <row r="2" spans="1:9" s="29" customFormat="1" ht="18" customHeight="1">
      <c r="A2" s="9" t="s">
        <v>31</v>
      </c>
      <c r="B2" s="1"/>
      <c r="C2" s="1"/>
      <c r="D2" s="1"/>
      <c r="E2" s="1"/>
      <c r="F2" s="1"/>
      <c r="G2" s="1"/>
      <c r="H2" s="28"/>
      <c r="I2" s="28"/>
    </row>
    <row r="3" spans="1:9" s="5" customFormat="1" ht="36" customHeight="1">
      <c r="A3" s="175" t="s">
        <v>174</v>
      </c>
      <c r="B3" s="187" t="s">
        <v>1</v>
      </c>
      <c r="C3" s="187"/>
      <c r="D3" s="187" t="s">
        <v>2</v>
      </c>
      <c r="E3" s="187"/>
      <c r="F3" s="187" t="s">
        <v>3</v>
      </c>
      <c r="G3" s="187" t="s">
        <v>4</v>
      </c>
      <c r="H3" s="4"/>
      <c r="I3" s="4"/>
    </row>
    <row r="4" spans="1:9" s="10" customFormat="1" ht="19.5" customHeight="1">
      <c r="A4" s="6"/>
      <c r="B4" s="58" t="s">
        <v>5</v>
      </c>
      <c r="C4" s="59" t="s">
        <v>6</v>
      </c>
      <c r="D4" s="60" t="s">
        <v>5</v>
      </c>
      <c r="E4" s="59" t="s">
        <v>6</v>
      </c>
      <c r="F4" s="60" t="s">
        <v>5</v>
      </c>
      <c r="G4" s="59" t="s">
        <v>6</v>
      </c>
      <c r="H4" s="9"/>
      <c r="I4" s="9"/>
    </row>
    <row r="5" spans="1:11" s="107" customFormat="1" ht="19.5" customHeight="1">
      <c r="A5" s="11" t="s">
        <v>7</v>
      </c>
      <c r="B5" s="105">
        <f aca="true" t="shared" si="0" ref="B5:B38">D5+F5</f>
        <v>70995</v>
      </c>
      <c r="C5" s="105">
        <f aca="true" t="shared" si="1" ref="C5:C38">B5/B$5*100</f>
        <v>100</v>
      </c>
      <c r="D5" s="105">
        <f>SUM(D6:D38)</f>
        <v>39553</v>
      </c>
      <c r="E5" s="105">
        <f aca="true" t="shared" si="2" ref="E5:E38">D5/D$5*100</f>
        <v>100</v>
      </c>
      <c r="F5" s="105">
        <f>SUM(F6:F38)</f>
        <v>31442</v>
      </c>
      <c r="G5" s="105">
        <f aca="true" t="shared" si="3" ref="G5:G38">F5/F$5*100</f>
        <v>100</v>
      </c>
      <c r="H5" s="106"/>
      <c r="I5" s="126"/>
      <c r="J5" s="127"/>
      <c r="K5" s="127"/>
    </row>
    <row r="6" spans="1:11" s="13" customFormat="1" ht="15" customHeight="1">
      <c r="A6" s="108" t="s">
        <v>105</v>
      </c>
      <c r="B6" s="109">
        <f t="shared" si="0"/>
        <v>1007</v>
      </c>
      <c r="C6" s="110">
        <f t="shared" si="1"/>
        <v>1.4184097471652934</v>
      </c>
      <c r="D6" s="109">
        <v>459</v>
      </c>
      <c r="E6" s="111">
        <f t="shared" si="2"/>
        <v>1.160468232498167</v>
      </c>
      <c r="F6" s="109">
        <v>548</v>
      </c>
      <c r="G6" s="111">
        <f t="shared" si="3"/>
        <v>1.7428916735576616</v>
      </c>
      <c r="H6" s="112"/>
      <c r="I6" s="129"/>
      <c r="J6" s="130"/>
      <c r="K6" s="131"/>
    </row>
    <row r="7" spans="1:11" ht="15" customHeight="1">
      <c r="A7" s="108" t="s">
        <v>106</v>
      </c>
      <c r="B7" s="109">
        <f t="shared" si="0"/>
        <v>530</v>
      </c>
      <c r="C7" s="110">
        <f t="shared" si="1"/>
        <v>0.7465314458764701</v>
      </c>
      <c r="D7" s="109">
        <v>266</v>
      </c>
      <c r="E7" s="111">
        <f t="shared" si="2"/>
        <v>0.6725153591383713</v>
      </c>
      <c r="F7" s="109">
        <v>264</v>
      </c>
      <c r="G7" s="111">
        <f t="shared" si="3"/>
        <v>0.8396412441956618</v>
      </c>
      <c r="H7" s="112"/>
      <c r="I7" s="129"/>
      <c r="J7" s="130"/>
      <c r="K7" s="131"/>
    </row>
    <row r="8" spans="1:11" ht="15" customHeight="1">
      <c r="A8" s="108" t="s">
        <v>107</v>
      </c>
      <c r="B8" s="109">
        <f t="shared" si="0"/>
        <v>271</v>
      </c>
      <c r="C8" s="110">
        <f t="shared" si="1"/>
        <v>0.38171702232551585</v>
      </c>
      <c r="D8" s="109">
        <v>138</v>
      </c>
      <c r="E8" s="111">
        <f t="shared" si="2"/>
        <v>0.3488989457184032</v>
      </c>
      <c r="F8" s="109">
        <v>133</v>
      </c>
      <c r="G8" s="111">
        <f t="shared" si="3"/>
        <v>0.4230010813561478</v>
      </c>
      <c r="H8" s="112"/>
      <c r="I8" s="129"/>
      <c r="J8" s="130"/>
      <c r="K8" s="131"/>
    </row>
    <row r="9" spans="1:11" ht="15" customHeight="1">
      <c r="A9" s="108" t="s">
        <v>108</v>
      </c>
      <c r="B9" s="109">
        <f t="shared" si="0"/>
        <v>731</v>
      </c>
      <c r="C9" s="110">
        <f t="shared" si="1"/>
        <v>1.029649975350377</v>
      </c>
      <c r="D9" s="109">
        <v>382</v>
      </c>
      <c r="E9" s="111">
        <f t="shared" si="2"/>
        <v>0.9657927338002175</v>
      </c>
      <c r="F9" s="109">
        <v>349</v>
      </c>
      <c r="G9" s="111">
        <f t="shared" si="3"/>
        <v>1.1099802811525985</v>
      </c>
      <c r="H9" s="112"/>
      <c r="I9" s="129"/>
      <c r="J9" s="130"/>
      <c r="K9" s="131"/>
    </row>
    <row r="10" spans="1:11" ht="15" customHeight="1">
      <c r="A10" s="108" t="s">
        <v>109</v>
      </c>
      <c r="B10" s="109">
        <f t="shared" si="0"/>
        <v>1955</v>
      </c>
      <c r="C10" s="110">
        <f t="shared" si="1"/>
        <v>2.753715050355659</v>
      </c>
      <c r="D10" s="109">
        <v>1317</v>
      </c>
      <c r="E10" s="111">
        <f t="shared" si="2"/>
        <v>3.3297095037038913</v>
      </c>
      <c r="F10" s="109">
        <v>638</v>
      </c>
      <c r="G10" s="111">
        <f t="shared" si="3"/>
        <v>2.0291330068061826</v>
      </c>
      <c r="H10" s="112"/>
      <c r="I10" s="129"/>
      <c r="J10" s="130"/>
      <c r="K10" s="131"/>
    </row>
    <row r="11" spans="1:11" s="113" customFormat="1" ht="19.5" customHeight="1">
      <c r="A11" s="74" t="s">
        <v>110</v>
      </c>
      <c r="B11" s="109">
        <f t="shared" si="0"/>
        <v>2572</v>
      </c>
      <c r="C11" s="111">
        <f t="shared" si="1"/>
        <v>3.6227903373477006</v>
      </c>
      <c r="D11" s="109">
        <v>1343</v>
      </c>
      <c r="E11" s="111">
        <f t="shared" si="2"/>
        <v>3.395444087679822</v>
      </c>
      <c r="F11" s="109">
        <v>1229</v>
      </c>
      <c r="G11" s="111">
        <f t="shared" si="3"/>
        <v>3.9087844284714715</v>
      </c>
      <c r="H11" s="109"/>
      <c r="I11" s="129"/>
      <c r="J11" s="132"/>
      <c r="K11" s="133"/>
    </row>
    <row r="12" spans="1:11" s="13" customFormat="1" ht="15" customHeight="1">
      <c r="A12" s="108" t="s">
        <v>111</v>
      </c>
      <c r="B12" s="109">
        <f t="shared" si="0"/>
        <v>1031</v>
      </c>
      <c r="C12" s="110">
        <f t="shared" si="1"/>
        <v>1.4522149447144166</v>
      </c>
      <c r="D12" s="109">
        <v>551</v>
      </c>
      <c r="E12" s="111">
        <f t="shared" si="2"/>
        <v>1.3930675296437691</v>
      </c>
      <c r="F12" s="109">
        <v>480</v>
      </c>
      <c r="G12" s="111">
        <f t="shared" si="3"/>
        <v>1.5266204439921125</v>
      </c>
      <c r="H12" s="112"/>
      <c r="I12" s="129"/>
      <c r="J12" s="130"/>
      <c r="K12" s="131"/>
    </row>
    <row r="13" spans="1:11" ht="15" customHeight="1">
      <c r="A13" s="108" t="s">
        <v>112</v>
      </c>
      <c r="B13" s="109">
        <f t="shared" si="0"/>
        <v>1576</v>
      </c>
      <c r="C13" s="110">
        <f t="shared" si="1"/>
        <v>2.2198746390590887</v>
      </c>
      <c r="D13" s="109">
        <v>1115</v>
      </c>
      <c r="E13" s="111">
        <f t="shared" si="2"/>
        <v>2.8190023512755036</v>
      </c>
      <c r="F13" s="109">
        <v>461</v>
      </c>
      <c r="G13" s="111">
        <f t="shared" si="3"/>
        <v>1.4661917180840913</v>
      </c>
      <c r="H13" s="112"/>
      <c r="I13" s="129"/>
      <c r="J13" s="130"/>
      <c r="K13" s="131"/>
    </row>
    <row r="14" spans="1:11" ht="15" customHeight="1">
      <c r="A14" s="108" t="s">
        <v>113</v>
      </c>
      <c r="B14" s="109">
        <f t="shared" si="0"/>
        <v>1037</v>
      </c>
      <c r="C14" s="110">
        <f t="shared" si="1"/>
        <v>1.4606662441016973</v>
      </c>
      <c r="D14" s="109">
        <v>712</v>
      </c>
      <c r="E14" s="111">
        <f t="shared" si="2"/>
        <v>1.800116299648573</v>
      </c>
      <c r="F14" s="109">
        <v>325</v>
      </c>
      <c r="G14" s="111">
        <f t="shared" si="3"/>
        <v>1.0336492589529929</v>
      </c>
      <c r="H14" s="112"/>
      <c r="I14" s="129"/>
      <c r="J14" s="130"/>
      <c r="K14" s="131"/>
    </row>
    <row r="15" spans="1:11" ht="15" customHeight="1">
      <c r="A15" s="108" t="s">
        <v>114</v>
      </c>
      <c r="B15" s="109">
        <f t="shared" si="0"/>
        <v>725</v>
      </c>
      <c r="C15" s="110">
        <f t="shared" si="1"/>
        <v>1.021198675963096</v>
      </c>
      <c r="D15" s="109">
        <v>433</v>
      </c>
      <c r="E15" s="111">
        <f t="shared" si="2"/>
        <v>1.0947336485222359</v>
      </c>
      <c r="F15" s="109">
        <v>292</v>
      </c>
      <c r="G15" s="111">
        <f t="shared" si="3"/>
        <v>0.9286941034285351</v>
      </c>
      <c r="H15" s="112"/>
      <c r="I15" s="129"/>
      <c r="J15" s="130"/>
      <c r="K15" s="131"/>
    </row>
    <row r="16" spans="1:11" ht="15" customHeight="1">
      <c r="A16" s="108" t="s">
        <v>115</v>
      </c>
      <c r="B16" s="109">
        <f t="shared" si="0"/>
        <v>1679</v>
      </c>
      <c r="C16" s="110">
        <f t="shared" si="1"/>
        <v>2.3649552785407426</v>
      </c>
      <c r="D16" s="109">
        <v>1182</v>
      </c>
      <c r="E16" s="111">
        <f t="shared" si="2"/>
        <v>2.988395317675018</v>
      </c>
      <c r="F16" s="109">
        <v>497</v>
      </c>
      <c r="G16" s="111">
        <f t="shared" si="3"/>
        <v>1.5806882513834997</v>
      </c>
      <c r="H16" s="112"/>
      <c r="I16" s="129"/>
      <c r="J16" s="130"/>
      <c r="K16" s="131"/>
    </row>
    <row r="17" spans="1:11" s="113" customFormat="1" ht="19.5" customHeight="1">
      <c r="A17" s="74" t="s">
        <v>116</v>
      </c>
      <c r="B17" s="109">
        <f t="shared" si="0"/>
        <v>478</v>
      </c>
      <c r="C17" s="111">
        <f t="shared" si="1"/>
        <v>0.6732868511867033</v>
      </c>
      <c r="D17" s="109">
        <v>257</v>
      </c>
      <c r="E17" s="111">
        <f t="shared" si="2"/>
        <v>0.6497610800697798</v>
      </c>
      <c r="F17" s="109">
        <v>221</v>
      </c>
      <c r="G17" s="111">
        <f t="shared" si="3"/>
        <v>0.7028814960880352</v>
      </c>
      <c r="H17" s="109"/>
      <c r="I17" s="129"/>
      <c r="J17" s="132"/>
      <c r="K17" s="133"/>
    </row>
    <row r="18" spans="1:11" s="13" customFormat="1" ht="15" customHeight="1">
      <c r="A18" s="108" t="s">
        <v>117</v>
      </c>
      <c r="B18" s="109">
        <f t="shared" si="0"/>
        <v>754</v>
      </c>
      <c r="C18" s="110">
        <f t="shared" si="1"/>
        <v>1.06204662300162</v>
      </c>
      <c r="D18" s="109">
        <v>519</v>
      </c>
      <c r="E18" s="111">
        <f t="shared" si="2"/>
        <v>1.3121634262887771</v>
      </c>
      <c r="F18" s="109">
        <v>235</v>
      </c>
      <c r="G18" s="111">
        <f t="shared" si="3"/>
        <v>0.7474079257044717</v>
      </c>
      <c r="H18" s="112"/>
      <c r="I18" s="129"/>
      <c r="J18" s="130"/>
      <c r="K18" s="131"/>
    </row>
    <row r="19" spans="1:11" ht="15" customHeight="1">
      <c r="A19" s="108" t="s">
        <v>118</v>
      </c>
      <c r="B19" s="109">
        <f t="shared" si="0"/>
        <v>361</v>
      </c>
      <c r="C19" s="110">
        <f t="shared" si="1"/>
        <v>0.5084865131347278</v>
      </c>
      <c r="D19" s="109">
        <v>232</v>
      </c>
      <c r="E19" s="111">
        <f t="shared" si="2"/>
        <v>0.5865547493236922</v>
      </c>
      <c r="F19" s="109">
        <v>129</v>
      </c>
      <c r="G19" s="111">
        <f t="shared" si="3"/>
        <v>0.4102792443228802</v>
      </c>
      <c r="H19" s="112"/>
      <c r="I19" s="129"/>
      <c r="J19" s="130"/>
      <c r="K19" s="131"/>
    </row>
    <row r="20" spans="1:11" ht="15" customHeight="1">
      <c r="A20" s="108" t="s">
        <v>119</v>
      </c>
      <c r="B20" s="109">
        <f t="shared" si="0"/>
        <v>1002</v>
      </c>
      <c r="C20" s="110">
        <f t="shared" si="1"/>
        <v>1.4113669976758927</v>
      </c>
      <c r="D20" s="109">
        <v>596</v>
      </c>
      <c r="E20" s="111">
        <f t="shared" si="2"/>
        <v>1.5068389249867267</v>
      </c>
      <c r="F20" s="109">
        <v>406</v>
      </c>
      <c r="G20" s="111">
        <f t="shared" si="3"/>
        <v>1.2912664588766618</v>
      </c>
      <c r="H20" s="112"/>
      <c r="I20" s="129"/>
      <c r="J20" s="130"/>
      <c r="K20" s="131"/>
    </row>
    <row r="21" spans="1:11" ht="15" customHeight="1">
      <c r="A21" s="108" t="s">
        <v>120</v>
      </c>
      <c r="B21" s="109">
        <f t="shared" si="0"/>
        <v>2591</v>
      </c>
      <c r="C21" s="110">
        <f t="shared" si="1"/>
        <v>3.6495527854074226</v>
      </c>
      <c r="D21" s="109">
        <v>1740</v>
      </c>
      <c r="E21" s="111">
        <f t="shared" si="2"/>
        <v>4.399160619927692</v>
      </c>
      <c r="F21" s="109">
        <v>851</v>
      </c>
      <c r="G21" s="111">
        <f t="shared" si="3"/>
        <v>2.7065708288276826</v>
      </c>
      <c r="H21" s="112"/>
      <c r="I21" s="129"/>
      <c r="J21" s="130"/>
      <c r="K21" s="131"/>
    </row>
    <row r="22" spans="1:11" ht="15" customHeight="1">
      <c r="A22" s="108" t="s">
        <v>121</v>
      </c>
      <c r="B22" s="109">
        <f t="shared" si="0"/>
        <v>40801</v>
      </c>
      <c r="C22" s="110">
        <f t="shared" si="1"/>
        <v>57.47024438340729</v>
      </c>
      <c r="D22" s="109">
        <v>21035</v>
      </c>
      <c r="E22" s="111">
        <f t="shared" si="2"/>
        <v>53.18180668975805</v>
      </c>
      <c r="F22" s="109">
        <v>19766</v>
      </c>
      <c r="G22" s="111">
        <f t="shared" si="3"/>
        <v>62.86495769989187</v>
      </c>
      <c r="H22" s="112"/>
      <c r="I22" s="129"/>
      <c r="J22" s="130"/>
      <c r="K22" s="131"/>
    </row>
    <row r="23" spans="1:11" s="113" customFormat="1" ht="19.5" customHeight="1">
      <c r="A23" s="74" t="s">
        <v>122</v>
      </c>
      <c r="B23" s="109">
        <f t="shared" si="0"/>
        <v>237</v>
      </c>
      <c r="C23" s="111">
        <f t="shared" si="1"/>
        <v>0.33382632579759136</v>
      </c>
      <c r="D23" s="109">
        <v>132</v>
      </c>
      <c r="E23" s="111">
        <f t="shared" si="2"/>
        <v>0.33372942633934216</v>
      </c>
      <c r="F23" s="109">
        <v>105</v>
      </c>
      <c r="G23" s="111">
        <f t="shared" si="3"/>
        <v>0.33394822212327463</v>
      </c>
      <c r="H23" s="109"/>
      <c r="I23" s="129"/>
      <c r="J23" s="132"/>
      <c r="K23" s="133"/>
    </row>
    <row r="24" spans="1:11" s="13" customFormat="1" ht="15" customHeight="1">
      <c r="A24" s="108" t="s">
        <v>123</v>
      </c>
      <c r="B24" s="109">
        <f t="shared" si="0"/>
        <v>487</v>
      </c>
      <c r="C24" s="110">
        <f t="shared" si="1"/>
        <v>0.6859638002676245</v>
      </c>
      <c r="D24" s="109">
        <v>329</v>
      </c>
      <c r="E24" s="111">
        <f t="shared" si="2"/>
        <v>0.8317953126185119</v>
      </c>
      <c r="F24" s="109">
        <v>158</v>
      </c>
      <c r="G24" s="111">
        <f t="shared" si="3"/>
        <v>0.5025125628140703</v>
      </c>
      <c r="H24" s="112"/>
      <c r="I24" s="129"/>
      <c r="J24" s="130"/>
      <c r="K24" s="131"/>
    </row>
    <row r="25" spans="1:11" ht="15" customHeight="1">
      <c r="A25" s="108" t="s">
        <v>124</v>
      </c>
      <c r="B25" s="109">
        <f t="shared" si="0"/>
        <v>2946</v>
      </c>
      <c r="C25" s="110">
        <f t="shared" si="1"/>
        <v>4.14958799915487</v>
      </c>
      <c r="D25" s="109">
        <v>1756</v>
      </c>
      <c r="E25" s="111">
        <f t="shared" si="2"/>
        <v>4.439612671605188</v>
      </c>
      <c r="F25" s="109">
        <v>1190</v>
      </c>
      <c r="G25" s="111">
        <f t="shared" si="3"/>
        <v>3.784746517397112</v>
      </c>
      <c r="H25" s="112"/>
      <c r="I25" s="129"/>
      <c r="J25" s="130"/>
      <c r="K25" s="131"/>
    </row>
    <row r="26" spans="1:11" ht="15" customHeight="1">
      <c r="A26" s="108" t="s">
        <v>125</v>
      </c>
      <c r="B26" s="109">
        <f t="shared" si="0"/>
        <v>1360</v>
      </c>
      <c r="C26" s="110">
        <f t="shared" si="1"/>
        <v>1.9156278611169801</v>
      </c>
      <c r="D26" s="109">
        <v>991</v>
      </c>
      <c r="E26" s="111">
        <f t="shared" si="2"/>
        <v>2.5054989507749097</v>
      </c>
      <c r="F26" s="109">
        <v>369</v>
      </c>
      <c r="G26" s="111">
        <f t="shared" si="3"/>
        <v>1.1735894663189366</v>
      </c>
      <c r="H26" s="112"/>
      <c r="I26" s="129"/>
      <c r="J26" s="130"/>
      <c r="K26" s="131"/>
    </row>
    <row r="27" spans="1:11" ht="15" customHeight="1">
      <c r="A27" s="108" t="s">
        <v>126</v>
      </c>
      <c r="B27" s="109">
        <f t="shared" si="0"/>
        <v>79</v>
      </c>
      <c r="C27" s="110">
        <f t="shared" si="1"/>
        <v>0.11127544193253046</v>
      </c>
      <c r="D27" s="109">
        <v>46</v>
      </c>
      <c r="E27" s="111">
        <f t="shared" si="2"/>
        <v>0.11629964857280105</v>
      </c>
      <c r="F27" s="109">
        <v>33</v>
      </c>
      <c r="G27" s="111">
        <f t="shared" si="3"/>
        <v>0.10495515552445772</v>
      </c>
      <c r="H27" s="112"/>
      <c r="I27" s="129"/>
      <c r="J27" s="130"/>
      <c r="K27" s="131"/>
    </row>
    <row r="28" spans="1:11" ht="15" customHeight="1">
      <c r="A28" s="108" t="s">
        <v>127</v>
      </c>
      <c r="B28" s="109">
        <f t="shared" si="0"/>
        <v>216</v>
      </c>
      <c r="C28" s="110">
        <f t="shared" si="1"/>
        <v>0.3042467779421086</v>
      </c>
      <c r="D28" s="109">
        <v>143</v>
      </c>
      <c r="E28" s="111">
        <f t="shared" si="2"/>
        <v>0.36154021186762064</v>
      </c>
      <c r="F28" s="109">
        <v>73</v>
      </c>
      <c r="G28" s="111">
        <f t="shared" si="3"/>
        <v>0.23217352585713377</v>
      </c>
      <c r="H28" s="112"/>
      <c r="I28" s="129"/>
      <c r="J28" s="130"/>
      <c r="K28" s="131"/>
    </row>
    <row r="29" spans="1:11" s="113" customFormat="1" ht="19.5" customHeight="1">
      <c r="A29" s="74" t="s">
        <v>128</v>
      </c>
      <c r="B29" s="109">
        <f t="shared" si="0"/>
        <v>89</v>
      </c>
      <c r="C29" s="111">
        <f t="shared" si="1"/>
        <v>0.1253609409113318</v>
      </c>
      <c r="D29" s="109">
        <v>56</v>
      </c>
      <c r="E29" s="111">
        <f t="shared" si="2"/>
        <v>0.14158218087123606</v>
      </c>
      <c r="F29" s="109">
        <v>33</v>
      </c>
      <c r="G29" s="111">
        <f t="shared" si="3"/>
        <v>0.10495515552445772</v>
      </c>
      <c r="H29" s="109"/>
      <c r="I29" s="129"/>
      <c r="J29" s="132"/>
      <c r="K29" s="133"/>
    </row>
    <row r="30" spans="1:11" s="13" customFormat="1" ht="15" customHeight="1">
      <c r="A30" s="108" t="s">
        <v>129</v>
      </c>
      <c r="B30" s="109">
        <f t="shared" si="0"/>
        <v>568</v>
      </c>
      <c r="C30" s="110">
        <f t="shared" si="1"/>
        <v>0.8000563419959151</v>
      </c>
      <c r="D30" s="109">
        <v>309</v>
      </c>
      <c r="E30" s="111">
        <f t="shared" si="2"/>
        <v>0.7812302480216419</v>
      </c>
      <c r="F30" s="109">
        <v>259</v>
      </c>
      <c r="G30" s="111">
        <f t="shared" si="3"/>
        <v>0.8237389479040773</v>
      </c>
      <c r="H30" s="112"/>
      <c r="I30" s="129"/>
      <c r="J30" s="130"/>
      <c r="K30" s="131"/>
    </row>
    <row r="31" spans="1:11" ht="15" customHeight="1">
      <c r="A31" s="108" t="s">
        <v>130</v>
      </c>
      <c r="B31" s="109">
        <f t="shared" si="0"/>
        <v>367</v>
      </c>
      <c r="C31" s="110">
        <f t="shared" si="1"/>
        <v>0.5169378125220085</v>
      </c>
      <c r="D31" s="109">
        <v>266</v>
      </c>
      <c r="E31" s="111">
        <f t="shared" si="2"/>
        <v>0.6725153591383713</v>
      </c>
      <c r="F31" s="109">
        <v>101</v>
      </c>
      <c r="G31" s="111">
        <f t="shared" si="3"/>
        <v>0.321226385090007</v>
      </c>
      <c r="H31" s="112"/>
      <c r="I31" s="129"/>
      <c r="J31" s="130"/>
      <c r="K31" s="131"/>
    </row>
    <row r="32" spans="1:11" ht="15" customHeight="1">
      <c r="A32" s="108" t="s">
        <v>131</v>
      </c>
      <c r="B32" s="109">
        <f t="shared" si="0"/>
        <v>408</v>
      </c>
      <c r="C32" s="110">
        <f t="shared" si="1"/>
        <v>0.574688358335094</v>
      </c>
      <c r="D32" s="109">
        <v>265</v>
      </c>
      <c r="E32" s="111">
        <f t="shared" si="2"/>
        <v>0.6699871059085278</v>
      </c>
      <c r="F32" s="109">
        <v>143</v>
      </c>
      <c r="G32" s="111">
        <f t="shared" si="3"/>
        <v>0.4548056739393168</v>
      </c>
      <c r="H32" s="112"/>
      <c r="I32" s="129"/>
      <c r="J32" s="130"/>
      <c r="K32" s="131"/>
    </row>
    <row r="33" spans="1:11" ht="15" customHeight="1">
      <c r="A33" s="108" t="s">
        <v>132</v>
      </c>
      <c r="B33" s="109">
        <f t="shared" si="0"/>
        <v>1945</v>
      </c>
      <c r="C33" s="110">
        <f t="shared" si="1"/>
        <v>2.7396295513768574</v>
      </c>
      <c r="D33" s="109">
        <v>1157</v>
      </c>
      <c r="E33" s="111">
        <f t="shared" si="2"/>
        <v>2.9251889869289305</v>
      </c>
      <c r="F33" s="109">
        <v>788</v>
      </c>
      <c r="G33" s="111">
        <f t="shared" si="3"/>
        <v>2.5062018955537178</v>
      </c>
      <c r="H33" s="112"/>
      <c r="I33" s="129"/>
      <c r="J33" s="130"/>
      <c r="K33" s="131"/>
    </row>
    <row r="34" spans="1:11" ht="15" customHeight="1">
      <c r="A34" s="108" t="s">
        <v>133</v>
      </c>
      <c r="B34" s="109">
        <f t="shared" si="0"/>
        <v>1742</v>
      </c>
      <c r="C34" s="110">
        <f t="shared" si="1"/>
        <v>2.453693922107191</v>
      </c>
      <c r="D34" s="109">
        <v>933</v>
      </c>
      <c r="E34" s="111">
        <f t="shared" si="2"/>
        <v>2.3588602634439866</v>
      </c>
      <c r="F34" s="109">
        <v>809</v>
      </c>
      <c r="G34" s="111">
        <f t="shared" si="3"/>
        <v>2.572991539978373</v>
      </c>
      <c r="H34" s="112"/>
      <c r="I34" s="129"/>
      <c r="J34" s="130"/>
      <c r="K34" s="131"/>
    </row>
    <row r="35" spans="1:11" s="113" customFormat="1" ht="19.5" customHeight="1">
      <c r="A35" s="74" t="s">
        <v>134</v>
      </c>
      <c r="B35" s="109">
        <f t="shared" si="0"/>
        <v>186</v>
      </c>
      <c r="C35" s="111">
        <f t="shared" si="1"/>
        <v>0.2619902810057046</v>
      </c>
      <c r="D35" s="109">
        <v>111</v>
      </c>
      <c r="E35" s="111">
        <f t="shared" si="2"/>
        <v>0.2806361085126286</v>
      </c>
      <c r="F35" s="109">
        <v>75</v>
      </c>
      <c r="G35" s="111">
        <f t="shared" si="3"/>
        <v>0.23853444437376756</v>
      </c>
      <c r="H35" s="109"/>
      <c r="I35" s="129"/>
      <c r="J35" s="132"/>
      <c r="K35" s="133"/>
    </row>
    <row r="36" spans="1:11" s="13" customFormat="1" ht="15" customHeight="1">
      <c r="A36" s="108" t="s">
        <v>135</v>
      </c>
      <c r="B36" s="109">
        <f t="shared" si="0"/>
        <v>230</v>
      </c>
      <c r="C36" s="110">
        <f t="shared" si="1"/>
        <v>0.32396647651243043</v>
      </c>
      <c r="D36" s="109">
        <v>135</v>
      </c>
      <c r="E36" s="111">
        <f t="shared" si="2"/>
        <v>0.34131418602887265</v>
      </c>
      <c r="F36" s="109">
        <v>95</v>
      </c>
      <c r="G36" s="111">
        <f t="shared" si="3"/>
        <v>0.3021436295401056</v>
      </c>
      <c r="H36" s="112"/>
      <c r="I36" s="129"/>
      <c r="J36" s="130"/>
      <c r="K36" s="131"/>
    </row>
    <row r="37" spans="1:11" ht="15" customHeight="1">
      <c r="A37" s="108" t="s">
        <v>136</v>
      </c>
      <c r="B37" s="109">
        <f t="shared" si="0"/>
        <v>592</v>
      </c>
      <c r="C37" s="110">
        <f t="shared" si="1"/>
        <v>0.8338615395450383</v>
      </c>
      <c r="D37" s="109">
        <v>364</v>
      </c>
      <c r="E37" s="111">
        <f t="shared" si="2"/>
        <v>0.9202841756630343</v>
      </c>
      <c r="F37" s="109">
        <v>228</v>
      </c>
      <c r="G37" s="111">
        <f t="shared" si="3"/>
        <v>0.7251447108962534</v>
      </c>
      <c r="H37" s="112"/>
      <c r="I37" s="129"/>
      <c r="J37" s="130"/>
      <c r="K37" s="131"/>
    </row>
    <row r="38" spans="1:11" ht="15" customHeight="1">
      <c r="A38" s="114" t="s">
        <v>137</v>
      </c>
      <c r="B38" s="115">
        <f t="shared" si="0"/>
        <v>442</v>
      </c>
      <c r="C38" s="116">
        <f t="shared" si="1"/>
        <v>0.6225790548630185</v>
      </c>
      <c r="D38" s="115">
        <v>283</v>
      </c>
      <c r="E38" s="116">
        <f t="shared" si="2"/>
        <v>0.7154956640457109</v>
      </c>
      <c r="F38" s="115">
        <v>159</v>
      </c>
      <c r="G38" s="116">
        <f t="shared" si="3"/>
        <v>0.5056930220723873</v>
      </c>
      <c r="H38" s="109"/>
      <c r="I38" s="129"/>
      <c r="J38" s="129"/>
      <c r="K38" s="135"/>
    </row>
    <row r="39" spans="1:12" s="107" customFormat="1" ht="19.5" customHeight="1">
      <c r="A39" s="26" t="s">
        <v>138</v>
      </c>
      <c r="B39" s="117"/>
      <c r="C39" s="117"/>
      <c r="D39" s="117"/>
      <c r="E39" s="117"/>
      <c r="F39" s="117"/>
      <c r="G39" s="117"/>
      <c r="H39" s="117"/>
      <c r="I39" s="136"/>
      <c r="J39" s="137"/>
      <c r="K39" s="137"/>
      <c r="L39" s="118"/>
    </row>
    <row r="40" spans="1:12" s="13" customFormat="1" ht="15" customHeight="1">
      <c r="A40" s="119"/>
      <c r="B40" s="120"/>
      <c r="C40" s="121"/>
      <c r="D40" s="122"/>
      <c r="E40" s="122"/>
      <c r="F40" s="122"/>
      <c r="G40" s="122"/>
      <c r="H40" s="122"/>
      <c r="I40" s="141"/>
      <c r="J40" s="141"/>
      <c r="K40" s="142"/>
      <c r="L40" s="123"/>
    </row>
    <row r="41" spans="4:7" ht="15" customHeight="1">
      <c r="D41" s="23"/>
      <c r="F41" s="23"/>
      <c r="G41" s="52"/>
    </row>
    <row r="42" spans="1:9" ht="15" customHeight="1">
      <c r="A42" s="17"/>
      <c r="B42" s="35"/>
      <c r="C42" s="24"/>
      <c r="D42" s="35"/>
      <c r="E42" s="24"/>
      <c r="F42" s="35"/>
      <c r="G42" s="24"/>
      <c r="H42" s="53"/>
      <c r="I42" s="53"/>
    </row>
    <row r="43" spans="1:7" ht="15" customHeight="1">
      <c r="A43" s="17"/>
      <c r="B43" s="35"/>
      <c r="C43" s="24"/>
      <c r="D43" s="35"/>
      <c r="E43" s="24"/>
      <c r="F43" s="35"/>
      <c r="G43" s="24"/>
    </row>
    <row r="44" spans="4:14" ht="15" customHeight="1">
      <c r="D44" s="23"/>
      <c r="F44" s="23"/>
      <c r="K44" s="70"/>
      <c r="L44" s="54"/>
      <c r="M44" s="54"/>
      <c r="N44" s="23"/>
    </row>
    <row r="45" spans="4:14" ht="15" customHeight="1">
      <c r="D45" s="23"/>
      <c r="F45" s="23"/>
      <c r="K45" s="63"/>
      <c r="L45" s="54"/>
      <c r="M45" s="54"/>
      <c r="N45" s="23"/>
    </row>
    <row r="46" spans="4:13" ht="15" customHeight="1">
      <c r="D46" s="23"/>
      <c r="F46" s="23"/>
      <c r="K46" s="71"/>
      <c r="L46" s="54"/>
      <c r="M46" s="54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B44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2003.&amp;R&amp;9&amp;P+8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37" style="0" customWidth="1"/>
    <col min="2" max="7" width="11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190" t="s">
        <v>149</v>
      </c>
      <c r="B1" s="191"/>
      <c r="C1" s="191"/>
      <c r="D1" s="191"/>
      <c r="E1" s="191"/>
      <c r="F1" s="191"/>
      <c r="G1" s="191"/>
    </row>
    <row r="2" spans="1:9" s="29" customFormat="1" ht="18" customHeight="1">
      <c r="A2" s="9" t="s">
        <v>45</v>
      </c>
      <c r="B2" s="1"/>
      <c r="C2" s="1"/>
      <c r="D2" s="1"/>
      <c r="E2" s="1"/>
      <c r="F2" s="1"/>
      <c r="G2" s="1"/>
      <c r="H2" s="28"/>
      <c r="I2" s="28"/>
    </row>
    <row r="3" spans="1:9" s="5" customFormat="1" ht="36" customHeight="1">
      <c r="A3" s="175" t="s">
        <v>174</v>
      </c>
      <c r="B3" s="187" t="s">
        <v>1</v>
      </c>
      <c r="C3" s="187"/>
      <c r="D3" s="187" t="s">
        <v>2</v>
      </c>
      <c r="E3" s="187"/>
      <c r="F3" s="187" t="s">
        <v>3</v>
      </c>
      <c r="G3" s="187" t="s">
        <v>4</v>
      </c>
      <c r="H3" s="4"/>
      <c r="I3" s="4"/>
    </row>
    <row r="4" spans="1:9" s="10" customFormat="1" ht="19.5" customHeight="1">
      <c r="A4" s="6"/>
      <c r="B4" s="58" t="s">
        <v>5</v>
      </c>
      <c r="C4" s="59" t="s">
        <v>6</v>
      </c>
      <c r="D4" s="60" t="s">
        <v>5</v>
      </c>
      <c r="E4" s="59" t="s">
        <v>6</v>
      </c>
      <c r="F4" s="60" t="s">
        <v>5</v>
      </c>
      <c r="G4" s="59" t="s">
        <v>6</v>
      </c>
      <c r="H4" s="9"/>
      <c r="I4" s="9"/>
    </row>
    <row r="5" spans="1:11" s="107" customFormat="1" ht="19.5" customHeight="1">
      <c r="A5" s="11" t="s">
        <v>7</v>
      </c>
      <c r="B5" s="105">
        <f aca="true" t="shared" si="0" ref="B5:B38">D5+F5</f>
        <v>70995</v>
      </c>
      <c r="C5" s="124">
        <f aca="true" t="shared" si="1" ref="C5:C38">B5/$B5*100</f>
        <v>100</v>
      </c>
      <c r="D5" s="105">
        <f>SUM(D6:D38)</f>
        <v>39553</v>
      </c>
      <c r="E5" s="125">
        <f aca="true" t="shared" si="2" ref="E5:E38">D5/$B5*100</f>
        <v>55.71237411085288</v>
      </c>
      <c r="F5" s="105">
        <f>SUM(F6:F38)</f>
        <v>31442</v>
      </c>
      <c r="G5" s="125">
        <f aca="true" t="shared" si="3" ref="G5:G38">F5/$B5*100</f>
        <v>44.28762588914712</v>
      </c>
      <c r="H5" s="106"/>
      <c r="I5" s="126"/>
      <c r="J5" s="127"/>
      <c r="K5" s="127"/>
    </row>
    <row r="6" spans="1:11" s="13" customFormat="1" ht="15" customHeight="1">
      <c r="A6" s="108" t="s">
        <v>105</v>
      </c>
      <c r="B6" s="109">
        <f t="shared" si="0"/>
        <v>1007</v>
      </c>
      <c r="C6" s="128">
        <f t="shared" si="1"/>
        <v>100</v>
      </c>
      <c r="D6" s="109">
        <v>459</v>
      </c>
      <c r="E6" s="111">
        <f t="shared" si="2"/>
        <v>45.58093346573982</v>
      </c>
      <c r="F6" s="109">
        <v>548</v>
      </c>
      <c r="G6" s="111">
        <f t="shared" si="3"/>
        <v>54.419066534260175</v>
      </c>
      <c r="H6" s="109"/>
      <c r="I6" s="129"/>
      <c r="J6" s="130"/>
      <c r="K6" s="131"/>
    </row>
    <row r="7" spans="1:11" ht="15" customHeight="1">
      <c r="A7" s="108" t="s">
        <v>106</v>
      </c>
      <c r="B7" s="109">
        <f t="shared" si="0"/>
        <v>530</v>
      </c>
      <c r="C7" s="128">
        <f t="shared" si="1"/>
        <v>100</v>
      </c>
      <c r="D7" s="109">
        <v>266</v>
      </c>
      <c r="E7" s="111">
        <f t="shared" si="2"/>
        <v>50.18867924528302</v>
      </c>
      <c r="F7" s="109">
        <v>264</v>
      </c>
      <c r="G7" s="111">
        <f t="shared" si="3"/>
        <v>49.81132075471698</v>
      </c>
      <c r="H7" s="109"/>
      <c r="I7" s="129"/>
      <c r="J7" s="130"/>
      <c r="K7" s="131"/>
    </row>
    <row r="8" spans="1:11" ht="15" customHeight="1">
      <c r="A8" s="108" t="s">
        <v>107</v>
      </c>
      <c r="B8" s="109">
        <f t="shared" si="0"/>
        <v>271</v>
      </c>
      <c r="C8" s="128">
        <f t="shared" si="1"/>
        <v>100</v>
      </c>
      <c r="D8" s="109">
        <v>138</v>
      </c>
      <c r="E8" s="111">
        <f t="shared" si="2"/>
        <v>50.92250922509225</v>
      </c>
      <c r="F8" s="109">
        <v>133</v>
      </c>
      <c r="G8" s="111">
        <f t="shared" si="3"/>
        <v>49.07749077490775</v>
      </c>
      <c r="H8" s="109"/>
      <c r="I8" s="129"/>
      <c r="J8" s="130"/>
      <c r="K8" s="131"/>
    </row>
    <row r="9" spans="1:11" ht="15" customHeight="1">
      <c r="A9" s="108" t="s">
        <v>108</v>
      </c>
      <c r="B9" s="109">
        <f t="shared" si="0"/>
        <v>731</v>
      </c>
      <c r="C9" s="128">
        <f t="shared" si="1"/>
        <v>100</v>
      </c>
      <c r="D9" s="109">
        <v>382</v>
      </c>
      <c r="E9" s="111">
        <f t="shared" si="2"/>
        <v>52.25718194254446</v>
      </c>
      <c r="F9" s="109">
        <v>349</v>
      </c>
      <c r="G9" s="111">
        <f t="shared" si="3"/>
        <v>47.74281805745554</v>
      </c>
      <c r="H9" s="109"/>
      <c r="I9" s="129"/>
      <c r="J9" s="130"/>
      <c r="K9" s="131"/>
    </row>
    <row r="10" spans="1:11" ht="15" customHeight="1">
      <c r="A10" s="108" t="s">
        <v>109</v>
      </c>
      <c r="B10" s="109">
        <f t="shared" si="0"/>
        <v>1955</v>
      </c>
      <c r="C10" s="128">
        <f t="shared" si="1"/>
        <v>100</v>
      </c>
      <c r="D10" s="109">
        <v>1317</v>
      </c>
      <c r="E10" s="111">
        <f t="shared" si="2"/>
        <v>67.36572890025575</v>
      </c>
      <c r="F10" s="109">
        <v>638</v>
      </c>
      <c r="G10" s="111">
        <f t="shared" si="3"/>
        <v>32.63427109974425</v>
      </c>
      <c r="H10" s="109"/>
      <c r="I10" s="129"/>
      <c r="J10" s="130"/>
      <c r="K10" s="131"/>
    </row>
    <row r="11" spans="1:11" s="113" customFormat="1" ht="19.5" customHeight="1">
      <c r="A11" s="74" t="s">
        <v>110</v>
      </c>
      <c r="B11" s="109">
        <f t="shared" si="0"/>
        <v>2572</v>
      </c>
      <c r="C11" s="128">
        <f t="shared" si="1"/>
        <v>100</v>
      </c>
      <c r="D11" s="109">
        <v>1343</v>
      </c>
      <c r="E11" s="111">
        <f t="shared" si="2"/>
        <v>52.216174183514774</v>
      </c>
      <c r="F11" s="109">
        <v>1229</v>
      </c>
      <c r="G11" s="111">
        <f t="shared" si="3"/>
        <v>47.783825816485226</v>
      </c>
      <c r="H11" s="109"/>
      <c r="I11" s="129"/>
      <c r="J11" s="132"/>
      <c r="K11" s="133"/>
    </row>
    <row r="12" spans="1:11" s="13" customFormat="1" ht="15" customHeight="1">
      <c r="A12" s="108" t="s">
        <v>111</v>
      </c>
      <c r="B12" s="109">
        <f t="shared" si="0"/>
        <v>1031</v>
      </c>
      <c r="C12" s="128">
        <f t="shared" si="1"/>
        <v>100</v>
      </c>
      <c r="D12" s="109">
        <v>551</v>
      </c>
      <c r="E12" s="111">
        <f t="shared" si="2"/>
        <v>53.44325897187196</v>
      </c>
      <c r="F12" s="109">
        <v>480</v>
      </c>
      <c r="G12" s="111">
        <f t="shared" si="3"/>
        <v>46.55674102812803</v>
      </c>
      <c r="H12" s="109"/>
      <c r="I12" s="129"/>
      <c r="J12" s="130"/>
      <c r="K12" s="131"/>
    </row>
    <row r="13" spans="1:11" ht="15" customHeight="1">
      <c r="A13" s="108" t="s">
        <v>112</v>
      </c>
      <c r="B13" s="109">
        <f t="shared" si="0"/>
        <v>1576</v>
      </c>
      <c r="C13" s="128">
        <f t="shared" si="1"/>
        <v>100</v>
      </c>
      <c r="D13" s="109">
        <v>1115</v>
      </c>
      <c r="E13" s="111">
        <f t="shared" si="2"/>
        <v>70.74873096446701</v>
      </c>
      <c r="F13" s="109">
        <v>461</v>
      </c>
      <c r="G13" s="111">
        <f t="shared" si="3"/>
        <v>29.251269035532996</v>
      </c>
      <c r="H13" s="109"/>
      <c r="I13" s="129"/>
      <c r="J13" s="130"/>
      <c r="K13" s="131"/>
    </row>
    <row r="14" spans="1:11" ht="15" customHeight="1">
      <c r="A14" s="108" t="s">
        <v>113</v>
      </c>
      <c r="B14" s="109">
        <f t="shared" si="0"/>
        <v>1037</v>
      </c>
      <c r="C14" s="128">
        <f t="shared" si="1"/>
        <v>100</v>
      </c>
      <c r="D14" s="109">
        <v>712</v>
      </c>
      <c r="E14" s="111">
        <f t="shared" si="2"/>
        <v>68.6595949855352</v>
      </c>
      <c r="F14" s="109">
        <v>325</v>
      </c>
      <c r="G14" s="111">
        <f t="shared" si="3"/>
        <v>31.3404050144648</v>
      </c>
      <c r="H14" s="109"/>
      <c r="I14" s="129"/>
      <c r="J14" s="130"/>
      <c r="K14" s="131"/>
    </row>
    <row r="15" spans="1:11" ht="15" customHeight="1">
      <c r="A15" s="108" t="s">
        <v>114</v>
      </c>
      <c r="B15" s="109">
        <f t="shared" si="0"/>
        <v>725</v>
      </c>
      <c r="C15" s="128">
        <f t="shared" si="1"/>
        <v>100</v>
      </c>
      <c r="D15" s="109">
        <v>433</v>
      </c>
      <c r="E15" s="111">
        <f t="shared" si="2"/>
        <v>59.724137931034484</v>
      </c>
      <c r="F15" s="109">
        <v>292</v>
      </c>
      <c r="G15" s="111">
        <f t="shared" si="3"/>
        <v>40.275862068965516</v>
      </c>
      <c r="H15" s="109"/>
      <c r="I15" s="129"/>
      <c r="J15" s="130"/>
      <c r="K15" s="131"/>
    </row>
    <row r="16" spans="1:11" ht="15" customHeight="1">
      <c r="A16" s="108" t="s">
        <v>115</v>
      </c>
      <c r="B16" s="109">
        <f t="shared" si="0"/>
        <v>1679</v>
      </c>
      <c r="C16" s="128">
        <f t="shared" si="1"/>
        <v>100</v>
      </c>
      <c r="D16" s="109">
        <v>1182</v>
      </c>
      <c r="E16" s="111">
        <f t="shared" si="2"/>
        <v>70.39904705181655</v>
      </c>
      <c r="F16" s="109">
        <v>497</v>
      </c>
      <c r="G16" s="111">
        <f t="shared" si="3"/>
        <v>29.60095294818344</v>
      </c>
      <c r="H16" s="109"/>
      <c r="I16" s="129"/>
      <c r="J16" s="130"/>
      <c r="K16" s="131"/>
    </row>
    <row r="17" spans="1:11" s="113" customFormat="1" ht="19.5" customHeight="1">
      <c r="A17" s="74" t="s">
        <v>116</v>
      </c>
      <c r="B17" s="109">
        <f t="shared" si="0"/>
        <v>478</v>
      </c>
      <c r="C17" s="128">
        <f t="shared" si="1"/>
        <v>100</v>
      </c>
      <c r="D17" s="109">
        <v>257</v>
      </c>
      <c r="E17" s="111">
        <f t="shared" si="2"/>
        <v>53.76569037656904</v>
      </c>
      <c r="F17" s="109">
        <v>221</v>
      </c>
      <c r="G17" s="111">
        <f t="shared" si="3"/>
        <v>46.23430962343097</v>
      </c>
      <c r="H17" s="109"/>
      <c r="I17" s="129"/>
      <c r="J17" s="132"/>
      <c r="K17" s="133"/>
    </row>
    <row r="18" spans="1:11" s="13" customFormat="1" ht="15" customHeight="1">
      <c r="A18" s="108" t="s">
        <v>117</v>
      </c>
      <c r="B18" s="109">
        <f t="shared" si="0"/>
        <v>754</v>
      </c>
      <c r="C18" s="128">
        <f t="shared" si="1"/>
        <v>100</v>
      </c>
      <c r="D18" s="109">
        <v>519</v>
      </c>
      <c r="E18" s="111">
        <f t="shared" si="2"/>
        <v>68.83289124668434</v>
      </c>
      <c r="F18" s="109">
        <v>235</v>
      </c>
      <c r="G18" s="111">
        <f t="shared" si="3"/>
        <v>31.16710875331565</v>
      </c>
      <c r="H18" s="109"/>
      <c r="I18" s="129"/>
      <c r="J18" s="130"/>
      <c r="K18" s="131"/>
    </row>
    <row r="19" spans="1:11" ht="15" customHeight="1">
      <c r="A19" s="108" t="s">
        <v>118</v>
      </c>
      <c r="B19" s="109">
        <f t="shared" si="0"/>
        <v>361</v>
      </c>
      <c r="C19" s="128">
        <f t="shared" si="1"/>
        <v>100</v>
      </c>
      <c r="D19" s="109">
        <v>232</v>
      </c>
      <c r="E19" s="111">
        <f t="shared" si="2"/>
        <v>64.26592797783933</v>
      </c>
      <c r="F19" s="109">
        <v>129</v>
      </c>
      <c r="G19" s="111">
        <f t="shared" si="3"/>
        <v>35.73407202216066</v>
      </c>
      <c r="H19" s="109"/>
      <c r="I19" s="129"/>
      <c r="J19" s="130"/>
      <c r="K19" s="131"/>
    </row>
    <row r="20" spans="1:11" ht="15" customHeight="1">
      <c r="A20" s="108" t="s">
        <v>119</v>
      </c>
      <c r="B20" s="109">
        <f t="shared" si="0"/>
        <v>1002</v>
      </c>
      <c r="C20" s="128">
        <f t="shared" si="1"/>
        <v>100</v>
      </c>
      <c r="D20" s="109">
        <v>596</v>
      </c>
      <c r="E20" s="111">
        <f t="shared" si="2"/>
        <v>59.48103792415169</v>
      </c>
      <c r="F20" s="109">
        <v>406</v>
      </c>
      <c r="G20" s="111">
        <f t="shared" si="3"/>
        <v>40.5189620758483</v>
      </c>
      <c r="H20" s="109"/>
      <c r="I20" s="129"/>
      <c r="J20" s="130"/>
      <c r="K20" s="131"/>
    </row>
    <row r="21" spans="1:11" ht="15" customHeight="1">
      <c r="A21" s="108" t="s">
        <v>120</v>
      </c>
      <c r="B21" s="109">
        <f t="shared" si="0"/>
        <v>2591</v>
      </c>
      <c r="C21" s="128">
        <f t="shared" si="1"/>
        <v>100</v>
      </c>
      <c r="D21" s="109">
        <v>1740</v>
      </c>
      <c r="E21" s="111">
        <f t="shared" si="2"/>
        <v>67.15553840216133</v>
      </c>
      <c r="F21" s="109">
        <v>851</v>
      </c>
      <c r="G21" s="111">
        <f t="shared" si="3"/>
        <v>32.844461597838674</v>
      </c>
      <c r="H21" s="109"/>
      <c r="I21" s="129"/>
      <c r="J21" s="130"/>
      <c r="K21" s="131"/>
    </row>
    <row r="22" spans="1:11" ht="15" customHeight="1">
      <c r="A22" s="108" t="s">
        <v>121</v>
      </c>
      <c r="B22" s="109">
        <f t="shared" si="0"/>
        <v>40801</v>
      </c>
      <c r="C22" s="128">
        <f t="shared" si="1"/>
        <v>100</v>
      </c>
      <c r="D22" s="109">
        <v>21035</v>
      </c>
      <c r="E22" s="111">
        <f t="shared" si="2"/>
        <v>51.55510894340824</v>
      </c>
      <c r="F22" s="109">
        <v>19766</v>
      </c>
      <c r="G22" s="111">
        <f t="shared" si="3"/>
        <v>48.44489105659175</v>
      </c>
      <c r="H22" s="109"/>
      <c r="I22" s="129"/>
      <c r="J22" s="130"/>
      <c r="K22" s="131"/>
    </row>
    <row r="23" spans="1:11" s="113" customFormat="1" ht="19.5" customHeight="1">
      <c r="A23" s="74" t="s">
        <v>122</v>
      </c>
      <c r="B23" s="109">
        <f t="shared" si="0"/>
        <v>237</v>
      </c>
      <c r="C23" s="128">
        <f t="shared" si="1"/>
        <v>100</v>
      </c>
      <c r="D23" s="109">
        <v>132</v>
      </c>
      <c r="E23" s="111">
        <f t="shared" si="2"/>
        <v>55.69620253164557</v>
      </c>
      <c r="F23" s="109">
        <v>105</v>
      </c>
      <c r="G23" s="111">
        <f t="shared" si="3"/>
        <v>44.303797468354425</v>
      </c>
      <c r="H23" s="109"/>
      <c r="I23" s="129"/>
      <c r="J23" s="132"/>
      <c r="K23" s="133"/>
    </row>
    <row r="24" spans="1:11" s="13" customFormat="1" ht="15" customHeight="1">
      <c r="A24" s="108" t="s">
        <v>123</v>
      </c>
      <c r="B24" s="109">
        <f t="shared" si="0"/>
        <v>487</v>
      </c>
      <c r="C24" s="128">
        <f t="shared" si="1"/>
        <v>100</v>
      </c>
      <c r="D24" s="109">
        <v>329</v>
      </c>
      <c r="E24" s="111">
        <f t="shared" si="2"/>
        <v>67.5564681724846</v>
      </c>
      <c r="F24" s="109">
        <v>158</v>
      </c>
      <c r="G24" s="111">
        <f t="shared" si="3"/>
        <v>32.4435318275154</v>
      </c>
      <c r="H24" s="109"/>
      <c r="I24" s="129"/>
      <c r="J24" s="130"/>
      <c r="K24" s="131"/>
    </row>
    <row r="25" spans="1:11" ht="15" customHeight="1">
      <c r="A25" s="108" t="s">
        <v>124</v>
      </c>
      <c r="B25" s="109">
        <f t="shared" si="0"/>
        <v>2946</v>
      </c>
      <c r="C25" s="128">
        <f t="shared" si="1"/>
        <v>100</v>
      </c>
      <c r="D25" s="109">
        <v>1756</v>
      </c>
      <c r="E25" s="111">
        <f t="shared" si="2"/>
        <v>59.606245756958586</v>
      </c>
      <c r="F25" s="109">
        <v>1190</v>
      </c>
      <c r="G25" s="111">
        <f t="shared" si="3"/>
        <v>40.393754243041414</v>
      </c>
      <c r="H25" s="109"/>
      <c r="I25" s="129"/>
      <c r="J25" s="130"/>
      <c r="K25" s="131"/>
    </row>
    <row r="26" spans="1:11" ht="15" customHeight="1">
      <c r="A26" s="108" t="s">
        <v>125</v>
      </c>
      <c r="B26" s="109">
        <f t="shared" si="0"/>
        <v>1360</v>
      </c>
      <c r="C26" s="128">
        <f t="shared" si="1"/>
        <v>100</v>
      </c>
      <c r="D26" s="109">
        <v>991</v>
      </c>
      <c r="E26" s="111">
        <f t="shared" si="2"/>
        <v>72.86764705882352</v>
      </c>
      <c r="F26" s="109">
        <v>369</v>
      </c>
      <c r="G26" s="111">
        <f t="shared" si="3"/>
        <v>27.132352941176467</v>
      </c>
      <c r="H26" s="109"/>
      <c r="I26" s="129"/>
      <c r="J26" s="130"/>
      <c r="K26" s="131"/>
    </row>
    <row r="27" spans="1:11" ht="15" customHeight="1">
      <c r="A27" s="108" t="s">
        <v>126</v>
      </c>
      <c r="B27" s="109">
        <f t="shared" si="0"/>
        <v>79</v>
      </c>
      <c r="C27" s="128">
        <f t="shared" si="1"/>
        <v>100</v>
      </c>
      <c r="D27" s="109">
        <v>46</v>
      </c>
      <c r="E27" s="111">
        <f t="shared" si="2"/>
        <v>58.22784810126582</v>
      </c>
      <c r="F27" s="109">
        <v>33</v>
      </c>
      <c r="G27" s="111">
        <f t="shared" si="3"/>
        <v>41.77215189873418</v>
      </c>
      <c r="H27" s="109"/>
      <c r="I27" s="129"/>
      <c r="J27" s="130"/>
      <c r="K27" s="131"/>
    </row>
    <row r="28" spans="1:11" ht="15" customHeight="1">
      <c r="A28" s="108" t="s">
        <v>127</v>
      </c>
      <c r="B28" s="109">
        <f t="shared" si="0"/>
        <v>216</v>
      </c>
      <c r="C28" s="128">
        <f t="shared" si="1"/>
        <v>100</v>
      </c>
      <c r="D28" s="109">
        <v>143</v>
      </c>
      <c r="E28" s="111">
        <f t="shared" si="2"/>
        <v>66.20370370370371</v>
      </c>
      <c r="F28" s="109">
        <v>73</v>
      </c>
      <c r="G28" s="111">
        <f t="shared" si="3"/>
        <v>33.7962962962963</v>
      </c>
      <c r="H28" s="109"/>
      <c r="I28" s="129"/>
      <c r="J28" s="130"/>
      <c r="K28" s="131"/>
    </row>
    <row r="29" spans="1:11" s="113" customFormat="1" ht="19.5" customHeight="1">
      <c r="A29" s="74" t="s">
        <v>128</v>
      </c>
      <c r="B29" s="109">
        <f t="shared" si="0"/>
        <v>89</v>
      </c>
      <c r="C29" s="128">
        <f t="shared" si="1"/>
        <v>100</v>
      </c>
      <c r="D29" s="109">
        <v>56</v>
      </c>
      <c r="E29" s="111">
        <f t="shared" si="2"/>
        <v>62.92134831460674</v>
      </c>
      <c r="F29" s="109">
        <v>33</v>
      </c>
      <c r="G29" s="111">
        <f t="shared" si="3"/>
        <v>37.07865168539326</v>
      </c>
      <c r="H29" s="109"/>
      <c r="I29" s="129"/>
      <c r="J29" s="132"/>
      <c r="K29" s="133"/>
    </row>
    <row r="30" spans="1:11" s="13" customFormat="1" ht="15" customHeight="1">
      <c r="A30" s="108" t="s">
        <v>129</v>
      </c>
      <c r="B30" s="109">
        <f t="shared" si="0"/>
        <v>568</v>
      </c>
      <c r="C30" s="128">
        <f t="shared" si="1"/>
        <v>100</v>
      </c>
      <c r="D30" s="109">
        <v>309</v>
      </c>
      <c r="E30" s="111">
        <f t="shared" si="2"/>
        <v>54.401408450704224</v>
      </c>
      <c r="F30" s="109">
        <v>259</v>
      </c>
      <c r="G30" s="111">
        <f t="shared" si="3"/>
        <v>45.598591549295776</v>
      </c>
      <c r="H30" s="109"/>
      <c r="I30" s="129"/>
      <c r="J30" s="130"/>
      <c r="K30" s="131"/>
    </row>
    <row r="31" spans="1:11" ht="15" customHeight="1">
      <c r="A31" s="108" t="s">
        <v>130</v>
      </c>
      <c r="B31" s="109">
        <f t="shared" si="0"/>
        <v>367</v>
      </c>
      <c r="C31" s="128">
        <f t="shared" si="1"/>
        <v>100</v>
      </c>
      <c r="D31" s="109">
        <v>266</v>
      </c>
      <c r="E31" s="111">
        <f t="shared" si="2"/>
        <v>72.47956403269755</v>
      </c>
      <c r="F31" s="109">
        <v>101</v>
      </c>
      <c r="G31" s="111">
        <f t="shared" si="3"/>
        <v>27.520435967302454</v>
      </c>
      <c r="H31" s="109"/>
      <c r="I31" s="129"/>
      <c r="J31" s="130"/>
      <c r="K31" s="131"/>
    </row>
    <row r="32" spans="1:11" ht="15" customHeight="1">
      <c r="A32" s="108" t="s">
        <v>131</v>
      </c>
      <c r="B32" s="109">
        <f t="shared" si="0"/>
        <v>408</v>
      </c>
      <c r="C32" s="128">
        <f t="shared" si="1"/>
        <v>100</v>
      </c>
      <c r="D32" s="109">
        <v>265</v>
      </c>
      <c r="E32" s="111">
        <f t="shared" si="2"/>
        <v>64.95098039215686</v>
      </c>
      <c r="F32" s="109">
        <v>143</v>
      </c>
      <c r="G32" s="111">
        <f t="shared" si="3"/>
        <v>35.049019607843135</v>
      </c>
      <c r="H32" s="109"/>
      <c r="I32" s="129"/>
      <c r="J32" s="130"/>
      <c r="K32" s="131"/>
    </row>
    <row r="33" spans="1:11" ht="15" customHeight="1">
      <c r="A33" s="108" t="s">
        <v>132</v>
      </c>
      <c r="B33" s="109">
        <f t="shared" si="0"/>
        <v>1945</v>
      </c>
      <c r="C33" s="128">
        <f t="shared" si="1"/>
        <v>100</v>
      </c>
      <c r="D33" s="109">
        <v>1157</v>
      </c>
      <c r="E33" s="111">
        <f t="shared" si="2"/>
        <v>59.48586118251929</v>
      </c>
      <c r="F33" s="109">
        <v>788</v>
      </c>
      <c r="G33" s="111">
        <f t="shared" si="3"/>
        <v>40.51413881748072</v>
      </c>
      <c r="H33" s="109"/>
      <c r="I33" s="129"/>
      <c r="J33" s="130"/>
      <c r="K33" s="131"/>
    </row>
    <row r="34" spans="1:11" ht="15" customHeight="1">
      <c r="A34" s="108" t="s">
        <v>133</v>
      </c>
      <c r="B34" s="109">
        <f t="shared" si="0"/>
        <v>1742</v>
      </c>
      <c r="C34" s="128">
        <f t="shared" si="1"/>
        <v>100</v>
      </c>
      <c r="D34" s="109">
        <v>933</v>
      </c>
      <c r="E34" s="111">
        <f t="shared" si="2"/>
        <v>53.55912743972445</v>
      </c>
      <c r="F34" s="109">
        <v>809</v>
      </c>
      <c r="G34" s="111">
        <f t="shared" si="3"/>
        <v>46.44087256027555</v>
      </c>
      <c r="H34" s="109"/>
      <c r="I34" s="129"/>
      <c r="J34" s="130"/>
      <c r="K34" s="131"/>
    </row>
    <row r="35" spans="1:11" s="113" customFormat="1" ht="19.5" customHeight="1">
      <c r="A35" s="74" t="s">
        <v>134</v>
      </c>
      <c r="B35" s="109">
        <f t="shared" si="0"/>
        <v>186</v>
      </c>
      <c r="C35" s="128">
        <f t="shared" si="1"/>
        <v>100</v>
      </c>
      <c r="D35" s="109">
        <v>111</v>
      </c>
      <c r="E35" s="111">
        <f t="shared" si="2"/>
        <v>59.67741935483871</v>
      </c>
      <c r="F35" s="109">
        <v>75</v>
      </c>
      <c r="G35" s="111">
        <f t="shared" si="3"/>
        <v>40.32258064516129</v>
      </c>
      <c r="H35" s="109"/>
      <c r="I35" s="129"/>
      <c r="J35" s="132"/>
      <c r="K35" s="133"/>
    </row>
    <row r="36" spans="1:11" s="13" customFormat="1" ht="15" customHeight="1">
      <c r="A36" s="108" t="s">
        <v>135</v>
      </c>
      <c r="B36" s="109">
        <f t="shared" si="0"/>
        <v>230</v>
      </c>
      <c r="C36" s="128">
        <f t="shared" si="1"/>
        <v>100</v>
      </c>
      <c r="D36" s="109">
        <v>135</v>
      </c>
      <c r="E36" s="111">
        <f t="shared" si="2"/>
        <v>58.69565217391305</v>
      </c>
      <c r="F36" s="109">
        <v>95</v>
      </c>
      <c r="G36" s="111">
        <f t="shared" si="3"/>
        <v>41.30434782608695</v>
      </c>
      <c r="H36" s="109"/>
      <c r="I36" s="129"/>
      <c r="J36" s="130"/>
      <c r="K36" s="131"/>
    </row>
    <row r="37" spans="1:11" ht="15" customHeight="1">
      <c r="A37" s="108" t="s">
        <v>136</v>
      </c>
      <c r="B37" s="109">
        <f t="shared" si="0"/>
        <v>592</v>
      </c>
      <c r="C37" s="128">
        <f t="shared" si="1"/>
        <v>100</v>
      </c>
      <c r="D37" s="109">
        <v>364</v>
      </c>
      <c r="E37" s="111">
        <f t="shared" si="2"/>
        <v>61.48648648648649</v>
      </c>
      <c r="F37" s="109">
        <v>228</v>
      </c>
      <c r="G37" s="111">
        <f t="shared" si="3"/>
        <v>38.513513513513516</v>
      </c>
      <c r="H37" s="109"/>
      <c r="I37" s="129"/>
      <c r="J37" s="130"/>
      <c r="K37" s="131"/>
    </row>
    <row r="38" spans="1:11" ht="15" customHeight="1">
      <c r="A38" s="114" t="s">
        <v>137</v>
      </c>
      <c r="B38" s="115">
        <f t="shared" si="0"/>
        <v>442</v>
      </c>
      <c r="C38" s="134">
        <f t="shared" si="1"/>
        <v>100</v>
      </c>
      <c r="D38" s="115">
        <v>283</v>
      </c>
      <c r="E38" s="116">
        <f t="shared" si="2"/>
        <v>64.02714932126696</v>
      </c>
      <c r="F38" s="115">
        <v>159</v>
      </c>
      <c r="G38" s="116">
        <f t="shared" si="3"/>
        <v>35.97285067873303</v>
      </c>
      <c r="H38" s="109"/>
      <c r="I38" s="129"/>
      <c r="J38" s="129"/>
      <c r="K38" s="135"/>
    </row>
    <row r="39" spans="1:12" s="107" customFormat="1" ht="19.5" customHeight="1">
      <c r="A39" s="26" t="s">
        <v>138</v>
      </c>
      <c r="B39" s="117"/>
      <c r="C39" s="117"/>
      <c r="D39" s="117"/>
      <c r="E39" s="117"/>
      <c r="F39" s="117"/>
      <c r="G39" s="117"/>
      <c r="H39" s="117"/>
      <c r="I39" s="136"/>
      <c r="J39" s="137"/>
      <c r="K39" s="137"/>
      <c r="L39" s="118"/>
    </row>
    <row r="40" spans="4:7" ht="15" customHeight="1">
      <c r="D40" s="23"/>
      <c r="F40" s="23"/>
      <c r="G40" s="52"/>
    </row>
    <row r="41" spans="1:9" ht="15" customHeight="1">
      <c r="A41" s="17"/>
      <c r="B41" s="35"/>
      <c r="C41" s="24"/>
      <c r="D41" s="35"/>
      <c r="E41" s="24"/>
      <c r="F41" s="35"/>
      <c r="G41" s="24"/>
      <c r="H41" s="53"/>
      <c r="I41" s="53"/>
    </row>
    <row r="42" spans="1:7" ht="15" customHeight="1">
      <c r="A42" s="17"/>
      <c r="B42" s="35"/>
      <c r="C42" s="24"/>
      <c r="D42" s="35"/>
      <c r="E42" s="24"/>
      <c r="F42" s="35"/>
      <c r="G42" s="24"/>
    </row>
    <row r="43" spans="4:14" ht="15" customHeight="1">
      <c r="D43" s="23"/>
      <c r="F43" s="23"/>
      <c r="K43" s="70"/>
      <c r="L43" s="54"/>
      <c r="M43" s="54"/>
      <c r="N43" s="23"/>
    </row>
    <row r="44" spans="4:14" ht="15" customHeight="1">
      <c r="D44" s="23"/>
      <c r="F44" s="23"/>
      <c r="K44" s="63"/>
      <c r="L44" s="54"/>
      <c r="M44" s="54"/>
      <c r="N44" s="23"/>
    </row>
    <row r="45" spans="4:13" ht="15" customHeight="1">
      <c r="D45" s="23"/>
      <c r="F45" s="23"/>
      <c r="K45" s="71"/>
      <c r="L45" s="54"/>
      <c r="M45" s="54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B44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7" customWidth="1"/>
    <col min="11" max="11" width="7.16015625" style="147" bestFit="1" customWidth="1"/>
    <col min="12" max="12" width="7.66015625" style="147" bestFit="1" customWidth="1"/>
    <col min="13" max="13" width="6.83203125" style="147" bestFit="1" customWidth="1"/>
    <col min="14" max="15" width="12" style="147" customWidth="1"/>
  </cols>
  <sheetData>
    <row r="1" spans="1:15" s="2" customFormat="1" ht="39.75" customHeight="1">
      <c r="A1" s="188" t="s">
        <v>28</v>
      </c>
      <c r="B1" s="189"/>
      <c r="C1" s="189"/>
      <c r="D1" s="189"/>
      <c r="E1" s="189"/>
      <c r="F1" s="189"/>
      <c r="G1" s="189"/>
      <c r="J1" s="145"/>
      <c r="K1" s="145"/>
      <c r="L1" s="145"/>
      <c r="M1" s="145"/>
      <c r="N1" s="145"/>
      <c r="O1" s="145"/>
    </row>
    <row r="2" spans="1:15" s="5" customFormat="1" ht="36" customHeight="1">
      <c r="A2" s="175" t="s">
        <v>174</v>
      </c>
      <c r="B2" s="187" t="s">
        <v>1</v>
      </c>
      <c r="C2" s="187"/>
      <c r="D2" s="187" t="s">
        <v>2</v>
      </c>
      <c r="E2" s="187"/>
      <c r="F2" s="187" t="s">
        <v>3</v>
      </c>
      <c r="G2" s="187" t="s">
        <v>4</v>
      </c>
      <c r="H2" s="4"/>
      <c r="I2" s="4"/>
      <c r="J2" s="143"/>
      <c r="K2" s="143"/>
      <c r="L2" s="143"/>
      <c r="M2" s="143"/>
      <c r="N2" s="143"/>
      <c r="O2" s="143"/>
    </row>
    <row r="3" spans="1:15" s="10" customFormat="1" ht="19.5" customHeight="1">
      <c r="A3" s="6"/>
      <c r="B3" s="7" t="s">
        <v>5</v>
      </c>
      <c r="C3" s="8" t="s">
        <v>6</v>
      </c>
      <c r="D3" s="7" t="s">
        <v>5</v>
      </c>
      <c r="E3" s="8" t="s">
        <v>6</v>
      </c>
      <c r="F3" s="7" t="s">
        <v>5</v>
      </c>
      <c r="G3" s="8" t="s">
        <v>6</v>
      </c>
      <c r="H3" s="9"/>
      <c r="I3" s="9"/>
      <c r="J3" s="144"/>
      <c r="K3" s="144"/>
      <c r="L3" s="144"/>
      <c r="M3" s="144"/>
      <c r="N3" s="144"/>
      <c r="O3" s="144"/>
    </row>
    <row r="4" spans="1:15" s="13" customFormat="1" ht="15" customHeight="1">
      <c r="A4" s="11" t="s">
        <v>7</v>
      </c>
      <c r="B4" s="12">
        <f aca="true" t="shared" si="0" ref="B4:B23">D4+F4</f>
        <v>16893</v>
      </c>
      <c r="C4" s="12">
        <f aca="true" t="shared" si="1" ref="C4:C23">B4/$B$4*100</f>
        <v>100</v>
      </c>
      <c r="D4" s="12">
        <f>SUM(D5:D23)</f>
        <v>8491</v>
      </c>
      <c r="E4" s="12">
        <f aca="true" t="shared" si="2" ref="E4:E23">D4/$D$4*100</f>
        <v>100</v>
      </c>
      <c r="F4" s="12">
        <f>SUM(F5:F23)</f>
        <v>8402</v>
      </c>
      <c r="G4" s="12">
        <f aca="true" t="shared" si="3" ref="G4:G23">F4/$F$4*100</f>
        <v>100</v>
      </c>
      <c r="H4"/>
      <c r="I4"/>
      <c r="J4" s="146"/>
      <c r="K4" s="146"/>
      <c r="L4" s="146"/>
      <c r="M4" s="146"/>
      <c r="N4" s="146"/>
      <c r="O4" s="146"/>
    </row>
    <row r="5" spans="1:7" ht="15" customHeight="1">
      <c r="A5" s="14" t="s">
        <v>8</v>
      </c>
      <c r="B5" s="15">
        <f t="shared" si="0"/>
        <v>223</v>
      </c>
      <c r="C5" s="16">
        <f t="shared" si="1"/>
        <v>1.3200734031847512</v>
      </c>
      <c r="D5" s="15">
        <v>116</v>
      </c>
      <c r="E5" s="16">
        <f t="shared" si="2"/>
        <v>1.366152396655282</v>
      </c>
      <c r="F5" s="15">
        <v>107</v>
      </c>
      <c r="G5" s="16">
        <f t="shared" si="3"/>
        <v>1.2735063080218996</v>
      </c>
    </row>
    <row r="6" spans="1:7" ht="15" customHeight="1">
      <c r="A6" s="14" t="s">
        <v>9</v>
      </c>
      <c r="B6" s="15">
        <f t="shared" si="0"/>
        <v>333</v>
      </c>
      <c r="C6" s="16">
        <f t="shared" si="1"/>
        <v>1.9712306872669154</v>
      </c>
      <c r="D6" s="15">
        <v>176</v>
      </c>
      <c r="E6" s="16">
        <f t="shared" si="2"/>
        <v>2.072782946649393</v>
      </c>
      <c r="F6" s="15">
        <v>157</v>
      </c>
      <c r="G6" s="16">
        <f t="shared" si="3"/>
        <v>1.8686027136396097</v>
      </c>
    </row>
    <row r="7" spans="1:7" ht="15" customHeight="1">
      <c r="A7" s="14" t="s">
        <v>10</v>
      </c>
      <c r="B7" s="15">
        <f t="shared" si="0"/>
        <v>480</v>
      </c>
      <c r="C7" s="16">
        <f t="shared" si="1"/>
        <v>2.841413603267626</v>
      </c>
      <c r="D7" s="15">
        <v>248</v>
      </c>
      <c r="E7" s="16">
        <f t="shared" si="2"/>
        <v>2.9207396066423272</v>
      </c>
      <c r="F7" s="15">
        <v>232</v>
      </c>
      <c r="G7" s="16">
        <f t="shared" si="3"/>
        <v>2.7612473220661746</v>
      </c>
    </row>
    <row r="8" spans="1:7" ht="15" customHeight="1">
      <c r="A8" s="14" t="s">
        <v>11</v>
      </c>
      <c r="B8" s="15">
        <f t="shared" si="0"/>
        <v>569</v>
      </c>
      <c r="C8" s="16">
        <f t="shared" si="1"/>
        <v>3.368259042206831</v>
      </c>
      <c r="D8" s="15">
        <v>288</v>
      </c>
      <c r="E8" s="16">
        <f t="shared" si="2"/>
        <v>3.3918266399717343</v>
      </c>
      <c r="F8" s="15">
        <v>281</v>
      </c>
      <c r="G8" s="16">
        <f t="shared" si="3"/>
        <v>3.3444417995715305</v>
      </c>
    </row>
    <row r="9" spans="1:7" ht="22.5" customHeight="1">
      <c r="A9" s="17" t="s">
        <v>12</v>
      </c>
      <c r="B9" s="18">
        <f t="shared" si="0"/>
        <v>916</v>
      </c>
      <c r="C9" s="16">
        <f t="shared" si="1"/>
        <v>5.422364292902385</v>
      </c>
      <c r="D9" s="18">
        <v>466</v>
      </c>
      <c r="E9" s="16">
        <f t="shared" si="2"/>
        <v>5.488163938287598</v>
      </c>
      <c r="F9" s="18">
        <v>450</v>
      </c>
      <c r="G9" s="16">
        <f t="shared" si="3"/>
        <v>5.35586765055939</v>
      </c>
    </row>
    <row r="10" spans="1:7" ht="15" customHeight="1">
      <c r="A10" s="17" t="s">
        <v>13</v>
      </c>
      <c r="B10" s="18">
        <f t="shared" si="0"/>
        <v>1429</v>
      </c>
      <c r="C10" s="16">
        <f t="shared" si="1"/>
        <v>8.459125081394662</v>
      </c>
      <c r="D10" s="18">
        <v>762</v>
      </c>
      <c r="E10" s="16">
        <f t="shared" si="2"/>
        <v>8.974207984925215</v>
      </c>
      <c r="F10" s="18">
        <v>667</v>
      </c>
      <c r="G10" s="16">
        <f t="shared" si="3"/>
        <v>7.938586050940252</v>
      </c>
    </row>
    <row r="11" spans="1:7" ht="15" customHeight="1">
      <c r="A11" s="17" t="s">
        <v>14</v>
      </c>
      <c r="B11" s="18">
        <f t="shared" si="0"/>
        <v>1512</v>
      </c>
      <c r="C11" s="16">
        <f t="shared" si="1"/>
        <v>8.95045285029302</v>
      </c>
      <c r="D11" s="18">
        <v>772</v>
      </c>
      <c r="E11" s="16">
        <f t="shared" si="2"/>
        <v>9.091979743257566</v>
      </c>
      <c r="F11" s="18">
        <v>740</v>
      </c>
      <c r="G11" s="16">
        <f t="shared" si="3"/>
        <v>8.807426803142109</v>
      </c>
    </row>
    <row r="12" spans="1:7" ht="15" customHeight="1">
      <c r="A12" s="17" t="s">
        <v>15</v>
      </c>
      <c r="B12" s="18">
        <f t="shared" si="0"/>
        <v>1559</v>
      </c>
      <c r="C12" s="16">
        <f t="shared" si="1"/>
        <v>9.22867459894631</v>
      </c>
      <c r="D12" s="18">
        <v>758</v>
      </c>
      <c r="E12" s="16">
        <f t="shared" si="2"/>
        <v>8.927099281592273</v>
      </c>
      <c r="F12" s="18">
        <v>801</v>
      </c>
      <c r="G12" s="16">
        <f t="shared" si="3"/>
        <v>9.533444417995716</v>
      </c>
    </row>
    <row r="13" spans="1:7" ht="15" customHeight="1">
      <c r="A13" s="17" t="s">
        <v>16</v>
      </c>
      <c r="B13" s="18">
        <f t="shared" si="0"/>
        <v>1536</v>
      </c>
      <c r="C13" s="16">
        <f t="shared" si="1"/>
        <v>9.092523530456402</v>
      </c>
      <c r="D13" s="18">
        <v>781</v>
      </c>
      <c r="E13" s="16">
        <f t="shared" si="2"/>
        <v>9.197974325756682</v>
      </c>
      <c r="F13" s="18">
        <v>755</v>
      </c>
      <c r="G13" s="16">
        <f t="shared" si="3"/>
        <v>8.985955724827424</v>
      </c>
    </row>
    <row r="14" spans="1:7" ht="22.5" customHeight="1">
      <c r="A14" s="17" t="s">
        <v>17</v>
      </c>
      <c r="B14" s="18">
        <f t="shared" si="0"/>
        <v>1422</v>
      </c>
      <c r="C14" s="16">
        <f t="shared" si="1"/>
        <v>8.417687799680342</v>
      </c>
      <c r="D14" s="18">
        <v>793</v>
      </c>
      <c r="E14" s="16">
        <f t="shared" si="2"/>
        <v>9.339300435755506</v>
      </c>
      <c r="F14" s="18">
        <v>629</v>
      </c>
      <c r="G14" s="16">
        <f t="shared" si="3"/>
        <v>7.486312782670793</v>
      </c>
    </row>
    <row r="15" spans="1:7" ht="15" customHeight="1">
      <c r="A15" s="17" t="s">
        <v>18</v>
      </c>
      <c r="B15" s="18">
        <f t="shared" si="0"/>
        <v>1172</v>
      </c>
      <c r="C15" s="16">
        <f t="shared" si="1"/>
        <v>6.937784881311786</v>
      </c>
      <c r="D15" s="18">
        <v>618</v>
      </c>
      <c r="E15" s="16">
        <f t="shared" si="2"/>
        <v>7.278294664939347</v>
      </c>
      <c r="F15" s="18">
        <v>554</v>
      </c>
      <c r="G15" s="16">
        <f t="shared" si="3"/>
        <v>6.593668174244227</v>
      </c>
    </row>
    <row r="16" spans="1:7" ht="15" customHeight="1">
      <c r="A16" s="17" t="s">
        <v>19</v>
      </c>
      <c r="B16" s="18">
        <f t="shared" si="0"/>
        <v>1081</v>
      </c>
      <c r="C16" s="16">
        <f t="shared" si="1"/>
        <v>6.399100219025631</v>
      </c>
      <c r="D16" s="18">
        <v>545</v>
      </c>
      <c r="E16" s="16">
        <f t="shared" si="2"/>
        <v>6.418560829113179</v>
      </c>
      <c r="F16" s="18">
        <v>536</v>
      </c>
      <c r="G16" s="16">
        <f t="shared" si="3"/>
        <v>6.379433468221853</v>
      </c>
    </row>
    <row r="17" spans="1:7" ht="15" customHeight="1">
      <c r="A17" s="17" t="s">
        <v>20</v>
      </c>
      <c r="B17" s="18">
        <f t="shared" si="0"/>
        <v>935</v>
      </c>
      <c r="C17" s="16">
        <f t="shared" si="1"/>
        <v>5.5348369146983964</v>
      </c>
      <c r="D17" s="18">
        <v>491</v>
      </c>
      <c r="E17" s="16">
        <f t="shared" si="2"/>
        <v>5.782593334118478</v>
      </c>
      <c r="F17" s="18">
        <v>444</v>
      </c>
      <c r="G17" s="16">
        <f t="shared" si="3"/>
        <v>5.284456081885265</v>
      </c>
    </row>
    <row r="18" spans="1:15" s="19" customFormat="1" ht="15" customHeight="1">
      <c r="A18" s="17" t="s">
        <v>21</v>
      </c>
      <c r="B18" s="18">
        <f t="shared" si="0"/>
        <v>1141</v>
      </c>
      <c r="C18" s="16">
        <f t="shared" si="1"/>
        <v>6.754276919434085</v>
      </c>
      <c r="D18" s="18">
        <v>529</v>
      </c>
      <c r="E18" s="16">
        <f t="shared" si="2"/>
        <v>6.230126015781416</v>
      </c>
      <c r="F18" s="18">
        <v>612</v>
      </c>
      <c r="G18" s="16">
        <f t="shared" si="3"/>
        <v>7.283980004760771</v>
      </c>
      <c r="H18"/>
      <c r="I18"/>
      <c r="J18" s="148"/>
      <c r="K18" s="148"/>
      <c r="L18" s="148"/>
      <c r="M18" s="148"/>
      <c r="N18" s="148"/>
      <c r="O18" s="148"/>
    </row>
    <row r="19" spans="1:7" ht="22.5" customHeight="1">
      <c r="A19" t="s">
        <v>22</v>
      </c>
      <c r="B19" s="18">
        <f t="shared" si="0"/>
        <v>977</v>
      </c>
      <c r="C19" s="16">
        <f t="shared" si="1"/>
        <v>5.783460604984313</v>
      </c>
      <c r="D19" s="18">
        <v>451</v>
      </c>
      <c r="E19" s="16">
        <f t="shared" si="2"/>
        <v>5.311506300789071</v>
      </c>
      <c r="F19" s="18">
        <v>526</v>
      </c>
      <c r="G19" s="16">
        <f t="shared" si="3"/>
        <v>6.260414187098309</v>
      </c>
    </row>
    <row r="20" spans="1:7" ht="15" customHeight="1">
      <c r="A20" t="s">
        <v>23</v>
      </c>
      <c r="B20" s="18">
        <f t="shared" si="0"/>
        <v>773</v>
      </c>
      <c r="C20" s="16">
        <f t="shared" si="1"/>
        <v>4.5758598235955725</v>
      </c>
      <c r="D20" s="18">
        <v>362</v>
      </c>
      <c r="E20" s="16">
        <f t="shared" si="2"/>
        <v>4.263337651631139</v>
      </c>
      <c r="F20" s="18">
        <v>411</v>
      </c>
      <c r="G20" s="16">
        <f t="shared" si="3"/>
        <v>4.891692454177577</v>
      </c>
    </row>
    <row r="21" spans="1:7" ht="15" customHeight="1">
      <c r="A21" t="s">
        <v>24</v>
      </c>
      <c r="B21" s="18">
        <f t="shared" si="0"/>
        <v>471</v>
      </c>
      <c r="C21" s="16">
        <f t="shared" si="1"/>
        <v>2.7881370982063576</v>
      </c>
      <c r="D21" s="18">
        <v>210</v>
      </c>
      <c r="E21" s="16">
        <f t="shared" si="2"/>
        <v>2.4732069249793898</v>
      </c>
      <c r="F21" s="18">
        <v>261</v>
      </c>
      <c r="G21" s="16">
        <f t="shared" si="3"/>
        <v>3.1064032373244466</v>
      </c>
    </row>
    <row r="22" spans="1:7" ht="15" customHeight="1">
      <c r="A22" t="s">
        <v>25</v>
      </c>
      <c r="B22" s="18">
        <f t="shared" si="0"/>
        <v>230</v>
      </c>
      <c r="C22" s="16">
        <f t="shared" si="1"/>
        <v>1.3615106848990706</v>
      </c>
      <c r="D22" s="18">
        <v>76</v>
      </c>
      <c r="E22" s="16">
        <f t="shared" si="2"/>
        <v>0.8950653633258745</v>
      </c>
      <c r="F22" s="18">
        <v>154</v>
      </c>
      <c r="G22" s="16">
        <f t="shared" si="3"/>
        <v>1.832896929302547</v>
      </c>
    </row>
    <row r="23" spans="1:7" ht="15" customHeight="1">
      <c r="A23" s="20" t="s">
        <v>26</v>
      </c>
      <c r="B23" s="21">
        <f t="shared" si="0"/>
        <v>134</v>
      </c>
      <c r="C23" s="22">
        <f t="shared" si="1"/>
        <v>0.7932279642455455</v>
      </c>
      <c r="D23" s="21">
        <v>49</v>
      </c>
      <c r="E23" s="22">
        <f t="shared" si="2"/>
        <v>0.5770816158285244</v>
      </c>
      <c r="F23" s="21">
        <v>85</v>
      </c>
      <c r="G23" s="22">
        <f t="shared" si="3"/>
        <v>1.011663889550107</v>
      </c>
    </row>
    <row r="24" spans="2:5" ht="30" customHeight="1">
      <c r="B24" s="17"/>
      <c r="C24" s="17"/>
      <c r="D24" s="17"/>
      <c r="E24" s="17"/>
    </row>
    <row r="25" spans="11:14" ht="15" customHeight="1">
      <c r="K25" s="148"/>
      <c r="L25" s="148"/>
      <c r="M25" s="148"/>
      <c r="N25" s="148"/>
    </row>
    <row r="26" spans="11:14" ht="15" customHeight="1">
      <c r="K26" s="148"/>
      <c r="L26" s="148" t="s">
        <v>2</v>
      </c>
      <c r="M26" s="148" t="s">
        <v>3</v>
      </c>
      <c r="N26" s="148"/>
    </row>
    <row r="27" spans="11:14" ht="15" customHeight="1">
      <c r="K27" s="150" t="s">
        <v>8</v>
      </c>
      <c r="L27" s="155">
        <f aca="true" t="shared" si="4" ref="L27:L45">-$D5</f>
        <v>-116</v>
      </c>
      <c r="M27" s="155">
        <f aca="true" t="shared" si="5" ref="M27:M45">$F5</f>
        <v>107</v>
      </c>
      <c r="N27" s="151"/>
    </row>
    <row r="28" spans="11:14" ht="15" customHeight="1">
      <c r="K28" s="150" t="s">
        <v>9</v>
      </c>
      <c r="L28" s="155">
        <f t="shared" si="4"/>
        <v>-176</v>
      </c>
      <c r="M28" s="155">
        <f t="shared" si="5"/>
        <v>157</v>
      </c>
      <c r="N28" s="151"/>
    </row>
    <row r="29" spans="11:14" ht="15" customHeight="1">
      <c r="K29" s="150" t="s">
        <v>10</v>
      </c>
      <c r="L29" s="155">
        <f t="shared" si="4"/>
        <v>-248</v>
      </c>
      <c r="M29" s="155">
        <f t="shared" si="5"/>
        <v>232</v>
      </c>
      <c r="N29" s="151"/>
    </row>
    <row r="30" spans="11:14" ht="15" customHeight="1">
      <c r="K30" s="150" t="s">
        <v>11</v>
      </c>
      <c r="L30" s="155">
        <f t="shared" si="4"/>
        <v>-288</v>
      </c>
      <c r="M30" s="155">
        <f t="shared" si="5"/>
        <v>281</v>
      </c>
      <c r="N30" s="151"/>
    </row>
    <row r="31" spans="11:14" ht="15" customHeight="1">
      <c r="K31" s="150" t="s">
        <v>12</v>
      </c>
      <c r="L31" s="155">
        <f t="shared" si="4"/>
        <v>-466</v>
      </c>
      <c r="M31" s="155">
        <f t="shared" si="5"/>
        <v>450</v>
      </c>
      <c r="N31" s="151"/>
    </row>
    <row r="32" spans="11:14" ht="15" customHeight="1">
      <c r="K32" s="152" t="s">
        <v>13</v>
      </c>
      <c r="L32" s="155">
        <f t="shared" si="4"/>
        <v>-762</v>
      </c>
      <c r="M32" s="155">
        <f t="shared" si="5"/>
        <v>667</v>
      </c>
      <c r="N32" s="151"/>
    </row>
    <row r="33" spans="11:14" ht="15" customHeight="1">
      <c r="K33" s="152" t="s">
        <v>14</v>
      </c>
      <c r="L33" s="155">
        <f t="shared" si="4"/>
        <v>-772</v>
      </c>
      <c r="M33" s="155">
        <f t="shared" si="5"/>
        <v>740</v>
      </c>
      <c r="N33" s="151"/>
    </row>
    <row r="34" spans="11:14" ht="15" customHeight="1">
      <c r="K34" s="152" t="s">
        <v>15</v>
      </c>
      <c r="L34" s="155">
        <f t="shared" si="4"/>
        <v>-758</v>
      </c>
      <c r="M34" s="155">
        <f t="shared" si="5"/>
        <v>801</v>
      </c>
      <c r="N34" s="151"/>
    </row>
    <row r="35" spans="11:14" ht="15" customHeight="1">
      <c r="K35" s="152" t="s">
        <v>16</v>
      </c>
      <c r="L35" s="155">
        <f t="shared" si="4"/>
        <v>-781</v>
      </c>
      <c r="M35" s="155">
        <f t="shared" si="5"/>
        <v>755</v>
      </c>
      <c r="N35" s="151"/>
    </row>
    <row r="36" spans="11:14" ht="15" customHeight="1">
      <c r="K36" s="152" t="s">
        <v>17</v>
      </c>
      <c r="L36" s="155">
        <f t="shared" si="4"/>
        <v>-793</v>
      </c>
      <c r="M36" s="155">
        <f t="shared" si="5"/>
        <v>629</v>
      </c>
      <c r="N36" s="151"/>
    </row>
    <row r="37" spans="11:14" ht="15" customHeight="1">
      <c r="K37" s="152" t="s">
        <v>18</v>
      </c>
      <c r="L37" s="155">
        <f t="shared" si="4"/>
        <v>-618</v>
      </c>
      <c r="M37" s="155">
        <f t="shared" si="5"/>
        <v>554</v>
      </c>
      <c r="N37" s="151"/>
    </row>
    <row r="38" spans="11:14" ht="15" customHeight="1">
      <c r="K38" s="152" t="s">
        <v>19</v>
      </c>
      <c r="L38" s="155">
        <f t="shared" si="4"/>
        <v>-545</v>
      </c>
      <c r="M38" s="155">
        <f t="shared" si="5"/>
        <v>536</v>
      </c>
      <c r="N38" s="151"/>
    </row>
    <row r="39" spans="11:14" ht="15" customHeight="1">
      <c r="K39" s="152" t="s">
        <v>20</v>
      </c>
      <c r="L39" s="155">
        <f t="shared" si="4"/>
        <v>-491</v>
      </c>
      <c r="M39" s="155">
        <f t="shared" si="5"/>
        <v>444</v>
      </c>
      <c r="N39" s="151"/>
    </row>
    <row r="40" spans="11:14" ht="15" customHeight="1">
      <c r="K40" s="152" t="s">
        <v>21</v>
      </c>
      <c r="L40" s="155">
        <f t="shared" si="4"/>
        <v>-529</v>
      </c>
      <c r="M40" s="155">
        <f t="shared" si="5"/>
        <v>612</v>
      </c>
      <c r="N40" s="151"/>
    </row>
    <row r="41" spans="11:14" ht="15" customHeight="1">
      <c r="K41" s="148" t="s">
        <v>22</v>
      </c>
      <c r="L41" s="155">
        <f t="shared" si="4"/>
        <v>-451</v>
      </c>
      <c r="M41" s="155">
        <f t="shared" si="5"/>
        <v>526</v>
      </c>
      <c r="N41" s="151"/>
    </row>
    <row r="42" spans="11:14" ht="15" customHeight="1">
      <c r="K42" s="148" t="s">
        <v>23</v>
      </c>
      <c r="L42" s="155">
        <f t="shared" si="4"/>
        <v>-362</v>
      </c>
      <c r="M42" s="155">
        <f t="shared" si="5"/>
        <v>411</v>
      </c>
      <c r="N42" s="151"/>
    </row>
    <row r="43" spans="11:14" ht="15" customHeight="1">
      <c r="K43" s="148" t="s">
        <v>24</v>
      </c>
      <c r="L43" s="155">
        <f t="shared" si="4"/>
        <v>-210</v>
      </c>
      <c r="M43" s="155">
        <f t="shared" si="5"/>
        <v>261</v>
      </c>
      <c r="N43" s="151"/>
    </row>
    <row r="44" spans="11:14" ht="11.25">
      <c r="K44" s="152" t="s">
        <v>25</v>
      </c>
      <c r="L44" s="155">
        <f t="shared" si="4"/>
        <v>-76</v>
      </c>
      <c r="M44" s="155">
        <f t="shared" si="5"/>
        <v>154</v>
      </c>
      <c r="N44" s="151"/>
    </row>
    <row r="45" spans="11:14" ht="11.25">
      <c r="K45" s="153" t="s">
        <v>26</v>
      </c>
      <c r="L45" s="155">
        <f t="shared" si="4"/>
        <v>-49</v>
      </c>
      <c r="M45" s="155">
        <f t="shared" si="5"/>
        <v>85</v>
      </c>
      <c r="N45" s="148"/>
    </row>
    <row r="46" spans="11:14" ht="11.25">
      <c r="K46" s="148"/>
      <c r="L46" s="148"/>
      <c r="M46" s="148"/>
      <c r="N46" s="148"/>
    </row>
    <row r="47" spans="11:14" ht="11.25">
      <c r="K47" s="148"/>
      <c r="L47" s="148"/>
      <c r="M47" s="148"/>
      <c r="N47" s="148"/>
    </row>
    <row r="48" spans="11:14" ht="11.25">
      <c r="K48" s="148"/>
      <c r="L48" s="148"/>
      <c r="M48" s="148"/>
      <c r="N48" s="148"/>
    </row>
    <row r="49" spans="11:14" ht="11.25">
      <c r="K49" s="148"/>
      <c r="L49" s="148"/>
      <c r="M49" s="148"/>
      <c r="N49" s="148"/>
    </row>
    <row r="50" spans="11:14" ht="11.25">
      <c r="K50" s="148"/>
      <c r="L50" s="148"/>
      <c r="M50" s="148"/>
      <c r="N50" s="148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2003.&amp;R&amp;9&amp;P+8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7" customWidth="1"/>
    <col min="11" max="11" width="8.83203125" style="147" bestFit="1" customWidth="1"/>
    <col min="12" max="12" width="7.66015625" style="147" bestFit="1" customWidth="1"/>
    <col min="13" max="13" width="6.83203125" style="147" bestFit="1" customWidth="1"/>
    <col min="14" max="15" width="12" style="147" customWidth="1"/>
  </cols>
  <sheetData>
    <row r="1" spans="1:15" s="2" customFormat="1" ht="39.75" customHeight="1">
      <c r="A1" s="188" t="s">
        <v>29</v>
      </c>
      <c r="B1" s="189"/>
      <c r="C1" s="189"/>
      <c r="D1" s="189"/>
      <c r="E1" s="189"/>
      <c r="F1" s="189"/>
      <c r="G1" s="189"/>
      <c r="J1" s="145"/>
      <c r="K1" s="145"/>
      <c r="L1" s="145"/>
      <c r="M1" s="145"/>
      <c r="N1" s="145"/>
      <c r="O1" s="145"/>
    </row>
    <row r="2" spans="1:15" s="5" customFormat="1" ht="36" customHeight="1">
      <c r="A2" s="175" t="s">
        <v>174</v>
      </c>
      <c r="B2" s="187" t="s">
        <v>1</v>
      </c>
      <c r="C2" s="187"/>
      <c r="D2" s="187" t="s">
        <v>2</v>
      </c>
      <c r="E2" s="187"/>
      <c r="F2" s="187" t="s">
        <v>3</v>
      </c>
      <c r="G2" s="187" t="s">
        <v>4</v>
      </c>
      <c r="H2" s="4"/>
      <c r="I2" s="4"/>
      <c r="J2" s="143"/>
      <c r="K2" s="143"/>
      <c r="L2" s="143"/>
      <c r="M2" s="143"/>
      <c r="N2" s="143"/>
      <c r="O2" s="143"/>
    </row>
    <row r="3" spans="1:15" s="10" customFormat="1" ht="19.5" customHeight="1">
      <c r="A3" s="6"/>
      <c r="B3" s="7" t="s">
        <v>5</v>
      </c>
      <c r="C3" s="8" t="s">
        <v>6</v>
      </c>
      <c r="D3" s="7" t="s">
        <v>5</v>
      </c>
      <c r="E3" s="8" t="s">
        <v>6</v>
      </c>
      <c r="F3" s="7" t="s">
        <v>5</v>
      </c>
      <c r="G3" s="8" t="s">
        <v>6</v>
      </c>
      <c r="H3" s="9"/>
      <c r="I3" s="9"/>
      <c r="J3" s="144"/>
      <c r="K3" s="144"/>
      <c r="L3" s="144"/>
      <c r="M3" s="144"/>
      <c r="N3" s="144"/>
      <c r="O3" s="144"/>
    </row>
    <row r="4" spans="1:15" s="13" customFormat="1" ht="15" customHeight="1">
      <c r="A4" s="11" t="s">
        <v>7</v>
      </c>
      <c r="B4" s="12">
        <f aca="true" t="shared" si="0" ref="B4:B23">D4+F4</f>
        <v>139967</v>
      </c>
      <c r="C4" s="12">
        <f aca="true" t="shared" si="1" ref="C4:C23">B4/$B$4*100</f>
        <v>100</v>
      </c>
      <c r="D4" s="12">
        <f>SUM(D5:D23)</f>
        <v>66035</v>
      </c>
      <c r="E4" s="12">
        <f aca="true" t="shared" si="2" ref="E4:E23">D4/$D$4*100</f>
        <v>100</v>
      </c>
      <c r="F4" s="12">
        <f>SUM(F5:F23)</f>
        <v>73932</v>
      </c>
      <c r="G4" s="12">
        <f aca="true" t="shared" si="3" ref="G4:G23">F4/$F$4*100</f>
        <v>100</v>
      </c>
      <c r="H4"/>
      <c r="I4"/>
      <c r="J4" s="154"/>
      <c r="K4" s="154"/>
      <c r="L4" s="154"/>
      <c r="M4" s="154"/>
      <c r="N4" s="154"/>
      <c r="O4" s="146"/>
    </row>
    <row r="5" spans="1:7" ht="15" customHeight="1">
      <c r="A5" s="14" t="s">
        <v>8</v>
      </c>
      <c r="B5" s="15">
        <f t="shared" si="0"/>
        <v>790</v>
      </c>
      <c r="C5" s="16">
        <f t="shared" si="1"/>
        <v>0.5644187558495931</v>
      </c>
      <c r="D5" s="15">
        <v>417</v>
      </c>
      <c r="E5" s="16">
        <f t="shared" si="2"/>
        <v>0.6314833043083213</v>
      </c>
      <c r="F5" s="15">
        <v>373</v>
      </c>
      <c r="G5" s="16">
        <f t="shared" si="3"/>
        <v>0.5045176648812423</v>
      </c>
    </row>
    <row r="6" spans="1:7" ht="15" customHeight="1">
      <c r="A6" s="14" t="s">
        <v>9</v>
      </c>
      <c r="B6" s="15">
        <f t="shared" si="0"/>
        <v>1692</v>
      </c>
      <c r="C6" s="16">
        <f t="shared" si="1"/>
        <v>1.2088563732879893</v>
      </c>
      <c r="D6" s="15">
        <v>868</v>
      </c>
      <c r="E6" s="16">
        <f t="shared" si="2"/>
        <v>1.3144544559703188</v>
      </c>
      <c r="F6" s="15">
        <v>824</v>
      </c>
      <c r="G6" s="16">
        <f t="shared" si="3"/>
        <v>1.1145376832765244</v>
      </c>
    </row>
    <row r="7" spans="1:7" ht="15" customHeight="1">
      <c r="A7" s="14" t="s">
        <v>10</v>
      </c>
      <c r="B7" s="15">
        <f t="shared" si="0"/>
        <v>2342</v>
      </c>
      <c r="C7" s="16">
        <f t="shared" si="1"/>
        <v>1.6732515521515785</v>
      </c>
      <c r="D7" s="15">
        <v>1191</v>
      </c>
      <c r="E7" s="16">
        <f t="shared" si="2"/>
        <v>1.8035890058302413</v>
      </c>
      <c r="F7" s="15">
        <v>1151</v>
      </c>
      <c r="G7" s="16">
        <f t="shared" si="3"/>
        <v>1.5568360114699995</v>
      </c>
    </row>
    <row r="8" spans="1:7" ht="15" customHeight="1">
      <c r="A8" s="14" t="s">
        <v>11</v>
      </c>
      <c r="B8" s="15">
        <f t="shared" si="0"/>
        <v>3385</v>
      </c>
      <c r="C8" s="16">
        <f t="shared" si="1"/>
        <v>2.418427200697307</v>
      </c>
      <c r="D8" s="15">
        <v>1790</v>
      </c>
      <c r="E8" s="16">
        <f t="shared" si="2"/>
        <v>2.7106837283258876</v>
      </c>
      <c r="F8" s="15">
        <v>1595</v>
      </c>
      <c r="G8" s="16">
        <f t="shared" si="3"/>
        <v>2.157387869934534</v>
      </c>
    </row>
    <row r="9" spans="1:7" ht="22.5" customHeight="1">
      <c r="A9" s="17" t="s">
        <v>12</v>
      </c>
      <c r="B9" s="18">
        <f t="shared" si="0"/>
        <v>5329</v>
      </c>
      <c r="C9" s="16">
        <f t="shared" si="1"/>
        <v>3.8073260125601034</v>
      </c>
      <c r="D9" s="18">
        <v>2672</v>
      </c>
      <c r="E9" s="16">
        <f t="shared" si="2"/>
        <v>4.0463390626183084</v>
      </c>
      <c r="F9" s="18">
        <v>2657</v>
      </c>
      <c r="G9" s="16">
        <f t="shared" si="3"/>
        <v>3.5938429908564626</v>
      </c>
    </row>
    <row r="10" spans="1:7" ht="15" customHeight="1">
      <c r="A10" s="17" t="s">
        <v>13</v>
      </c>
      <c r="B10" s="18">
        <f t="shared" si="0"/>
        <v>8031</v>
      </c>
      <c r="C10" s="16">
        <f t="shared" si="1"/>
        <v>5.737781048389977</v>
      </c>
      <c r="D10" s="18">
        <v>4068</v>
      </c>
      <c r="E10" s="16">
        <f t="shared" si="2"/>
        <v>6.160369501022185</v>
      </c>
      <c r="F10" s="18">
        <v>3963</v>
      </c>
      <c r="G10" s="16">
        <f t="shared" si="3"/>
        <v>5.360331115078721</v>
      </c>
    </row>
    <row r="11" spans="1:7" ht="15" customHeight="1">
      <c r="A11" s="17" t="s">
        <v>14</v>
      </c>
      <c r="B11" s="18">
        <f t="shared" si="0"/>
        <v>9996</v>
      </c>
      <c r="C11" s="16">
        <f t="shared" si="1"/>
        <v>7.1416833968006745</v>
      </c>
      <c r="D11" s="18">
        <v>5014</v>
      </c>
      <c r="E11" s="16">
        <f t="shared" si="2"/>
        <v>7.592943136215643</v>
      </c>
      <c r="F11" s="18">
        <v>4982</v>
      </c>
      <c r="G11" s="16">
        <f t="shared" si="3"/>
        <v>6.738624682140346</v>
      </c>
    </row>
    <row r="12" spans="1:7" ht="15" customHeight="1">
      <c r="A12" s="17" t="s">
        <v>15</v>
      </c>
      <c r="B12" s="18">
        <f t="shared" si="0"/>
        <v>11324</v>
      </c>
      <c r="C12" s="16">
        <f t="shared" si="1"/>
        <v>8.090478469925054</v>
      </c>
      <c r="D12" s="18">
        <v>5699</v>
      </c>
      <c r="E12" s="16">
        <f t="shared" si="2"/>
        <v>8.630271825547059</v>
      </c>
      <c r="F12" s="18">
        <v>5625</v>
      </c>
      <c r="G12" s="16">
        <f t="shared" si="3"/>
        <v>7.608342801493265</v>
      </c>
    </row>
    <row r="13" spans="1:7" ht="15" customHeight="1">
      <c r="A13" s="17" t="s">
        <v>16</v>
      </c>
      <c r="B13" s="18">
        <f t="shared" si="0"/>
        <v>12434</v>
      </c>
      <c r="C13" s="16">
        <f t="shared" si="1"/>
        <v>8.883522544599797</v>
      </c>
      <c r="D13" s="18">
        <v>6156</v>
      </c>
      <c r="E13" s="16">
        <f t="shared" si="2"/>
        <v>9.322329067918528</v>
      </c>
      <c r="F13" s="18">
        <v>6278</v>
      </c>
      <c r="G13" s="16">
        <f t="shared" si="3"/>
        <v>8.491586863604393</v>
      </c>
    </row>
    <row r="14" spans="1:7" ht="22.5" customHeight="1">
      <c r="A14" s="17" t="s">
        <v>17</v>
      </c>
      <c r="B14" s="18">
        <f t="shared" si="0"/>
        <v>12751</v>
      </c>
      <c r="C14" s="16">
        <f t="shared" si="1"/>
        <v>9.110004501060963</v>
      </c>
      <c r="D14" s="18">
        <v>6237</v>
      </c>
      <c r="E14" s="16">
        <f t="shared" si="2"/>
        <v>9.444991292496404</v>
      </c>
      <c r="F14" s="18">
        <v>6514</v>
      </c>
      <c r="G14" s="16">
        <f t="shared" si="3"/>
        <v>8.810799112698154</v>
      </c>
    </row>
    <row r="15" spans="1:7" ht="15" customHeight="1">
      <c r="A15" s="17" t="s">
        <v>18</v>
      </c>
      <c r="B15" s="18">
        <f t="shared" si="0"/>
        <v>12554</v>
      </c>
      <c r="C15" s="16">
        <f t="shared" si="1"/>
        <v>8.96925703915923</v>
      </c>
      <c r="D15" s="18">
        <v>6040</v>
      </c>
      <c r="E15" s="16">
        <f t="shared" si="2"/>
        <v>9.146664647535397</v>
      </c>
      <c r="F15" s="18">
        <v>6514</v>
      </c>
      <c r="G15" s="16">
        <f t="shared" si="3"/>
        <v>8.810799112698154</v>
      </c>
    </row>
    <row r="16" spans="1:7" ht="15" customHeight="1">
      <c r="A16" s="17" t="s">
        <v>19</v>
      </c>
      <c r="B16" s="18">
        <f t="shared" si="0"/>
        <v>12443</v>
      </c>
      <c r="C16" s="16">
        <f t="shared" si="1"/>
        <v>8.889952631691756</v>
      </c>
      <c r="D16" s="18">
        <v>5920</v>
      </c>
      <c r="E16" s="16">
        <f t="shared" si="2"/>
        <v>8.964942833345953</v>
      </c>
      <c r="F16" s="18">
        <v>6523</v>
      </c>
      <c r="G16" s="16">
        <f t="shared" si="3"/>
        <v>8.822972461180544</v>
      </c>
    </row>
    <row r="17" spans="1:7" ht="15" customHeight="1">
      <c r="A17" s="17" t="s">
        <v>20</v>
      </c>
      <c r="B17" s="18">
        <f t="shared" si="0"/>
        <v>9962</v>
      </c>
      <c r="C17" s="16">
        <f t="shared" si="1"/>
        <v>7.117391956675502</v>
      </c>
      <c r="D17" s="18">
        <v>4910</v>
      </c>
      <c r="E17" s="16">
        <f t="shared" si="2"/>
        <v>7.435450897251458</v>
      </c>
      <c r="F17" s="18">
        <v>5052</v>
      </c>
      <c r="G17" s="16">
        <f t="shared" si="3"/>
        <v>6.8333062814478165</v>
      </c>
    </row>
    <row r="18" spans="1:15" s="19" customFormat="1" ht="15" customHeight="1">
      <c r="A18" s="17" t="s">
        <v>21</v>
      </c>
      <c r="B18" s="18">
        <f t="shared" si="0"/>
        <v>10384</v>
      </c>
      <c r="C18" s="16">
        <f t="shared" si="1"/>
        <v>7.41889159587617</v>
      </c>
      <c r="D18" s="18">
        <v>4721</v>
      </c>
      <c r="E18" s="16">
        <f t="shared" si="2"/>
        <v>7.149239039903081</v>
      </c>
      <c r="F18" s="18">
        <v>5663</v>
      </c>
      <c r="G18" s="16">
        <f t="shared" si="3"/>
        <v>7.659741383974462</v>
      </c>
      <c r="H18"/>
      <c r="I18"/>
      <c r="J18" s="148"/>
      <c r="K18" s="148"/>
      <c r="L18" s="148"/>
      <c r="M18" s="148"/>
      <c r="N18" s="148"/>
      <c r="O18" s="148"/>
    </row>
    <row r="19" spans="1:7" ht="22.5" customHeight="1">
      <c r="A19" t="s">
        <v>22</v>
      </c>
      <c r="B19" s="18">
        <f t="shared" si="0"/>
        <v>9440</v>
      </c>
      <c r="C19" s="16">
        <f t="shared" si="1"/>
        <v>6.744446905341974</v>
      </c>
      <c r="D19" s="18">
        <v>4070</v>
      </c>
      <c r="E19" s="16">
        <f t="shared" si="2"/>
        <v>6.163398197925343</v>
      </c>
      <c r="F19" s="18">
        <v>5370</v>
      </c>
      <c r="G19" s="16">
        <f t="shared" si="3"/>
        <v>7.263431261158902</v>
      </c>
    </row>
    <row r="20" spans="1:7" ht="15" customHeight="1">
      <c r="A20" t="s">
        <v>23</v>
      </c>
      <c r="B20" s="18">
        <f t="shared" si="0"/>
        <v>7679</v>
      </c>
      <c r="C20" s="16">
        <f t="shared" si="1"/>
        <v>5.48629319768231</v>
      </c>
      <c r="D20" s="18">
        <v>3056</v>
      </c>
      <c r="E20" s="16">
        <f t="shared" si="2"/>
        <v>4.627848868024532</v>
      </c>
      <c r="F20" s="18">
        <v>4623</v>
      </c>
      <c r="G20" s="16">
        <f t="shared" si="3"/>
        <v>6.253043337120598</v>
      </c>
    </row>
    <row r="21" spans="1:7" ht="15" customHeight="1">
      <c r="A21" t="s">
        <v>24</v>
      </c>
      <c r="B21" s="18">
        <f t="shared" si="0"/>
        <v>5288</v>
      </c>
      <c r="C21" s="16">
        <f t="shared" si="1"/>
        <v>3.778033393585631</v>
      </c>
      <c r="D21" s="18">
        <v>1925</v>
      </c>
      <c r="E21" s="16">
        <f t="shared" si="2"/>
        <v>2.9151207692890133</v>
      </c>
      <c r="F21" s="18">
        <v>3363</v>
      </c>
      <c r="G21" s="16">
        <f t="shared" si="3"/>
        <v>4.548774549586106</v>
      </c>
    </row>
    <row r="22" spans="1:7" ht="15" customHeight="1">
      <c r="A22" t="s">
        <v>25</v>
      </c>
      <c r="B22" s="18">
        <f t="shared" si="0"/>
        <v>2842</v>
      </c>
      <c r="C22" s="16">
        <f t="shared" si="1"/>
        <v>2.030478612815878</v>
      </c>
      <c r="D22" s="18">
        <v>916</v>
      </c>
      <c r="E22" s="16">
        <f t="shared" si="2"/>
        <v>1.3871431816460968</v>
      </c>
      <c r="F22" s="18">
        <v>1926</v>
      </c>
      <c r="G22" s="16">
        <f t="shared" si="3"/>
        <v>2.605096575231294</v>
      </c>
    </row>
    <row r="23" spans="1:7" ht="15" customHeight="1">
      <c r="A23" s="20" t="s">
        <v>26</v>
      </c>
      <c r="B23" s="21">
        <f t="shared" si="0"/>
        <v>1301</v>
      </c>
      <c r="C23" s="22">
        <f t="shared" si="1"/>
        <v>0.9295048118485071</v>
      </c>
      <c r="D23" s="21">
        <v>365</v>
      </c>
      <c r="E23" s="22">
        <f t="shared" si="2"/>
        <v>0.5527371848262285</v>
      </c>
      <c r="F23" s="21">
        <v>936</v>
      </c>
      <c r="G23" s="22">
        <f t="shared" si="3"/>
        <v>1.2660282421684792</v>
      </c>
    </row>
    <row r="24" spans="2:5" ht="30" customHeight="1">
      <c r="B24" s="17"/>
      <c r="C24" s="17"/>
      <c r="D24" s="17"/>
      <c r="E24" s="17"/>
    </row>
    <row r="25" spans="11:13" ht="15" customHeight="1">
      <c r="K25" s="148"/>
      <c r="L25" s="148" t="s">
        <v>2</v>
      </c>
      <c r="M25" s="148" t="s">
        <v>3</v>
      </c>
    </row>
    <row r="26" spans="11:14" ht="15" customHeight="1">
      <c r="K26" s="150" t="s">
        <v>8</v>
      </c>
      <c r="L26" s="155">
        <f aca="true" t="shared" si="4" ref="L26:L44">-$D5</f>
        <v>-417</v>
      </c>
      <c r="M26" s="155">
        <f aca="true" t="shared" si="5" ref="M26:M44">$F5</f>
        <v>373</v>
      </c>
      <c r="N26" s="149"/>
    </row>
    <row r="27" spans="11:14" ht="15" customHeight="1">
      <c r="K27" s="150" t="s">
        <v>9</v>
      </c>
      <c r="L27" s="155">
        <f t="shared" si="4"/>
        <v>-868</v>
      </c>
      <c r="M27" s="155">
        <f t="shared" si="5"/>
        <v>824</v>
      </c>
      <c r="N27" s="149"/>
    </row>
    <row r="28" spans="11:14" ht="15" customHeight="1">
      <c r="K28" s="150" t="s">
        <v>10</v>
      </c>
      <c r="L28" s="155">
        <f t="shared" si="4"/>
        <v>-1191</v>
      </c>
      <c r="M28" s="155">
        <f t="shared" si="5"/>
        <v>1151</v>
      </c>
      <c r="N28" s="149"/>
    </row>
    <row r="29" spans="11:14" ht="15" customHeight="1">
      <c r="K29" s="150" t="s">
        <v>11</v>
      </c>
      <c r="L29" s="155">
        <f t="shared" si="4"/>
        <v>-1790</v>
      </c>
      <c r="M29" s="155">
        <f t="shared" si="5"/>
        <v>1595</v>
      </c>
      <c r="N29" s="149"/>
    </row>
    <row r="30" spans="11:14" ht="15" customHeight="1">
      <c r="K30" s="150" t="s">
        <v>12</v>
      </c>
      <c r="L30" s="155">
        <f t="shared" si="4"/>
        <v>-2672</v>
      </c>
      <c r="M30" s="155">
        <f t="shared" si="5"/>
        <v>2657</v>
      </c>
      <c r="N30" s="149"/>
    </row>
    <row r="31" spans="11:14" ht="15" customHeight="1">
      <c r="K31" s="152" t="s">
        <v>13</v>
      </c>
      <c r="L31" s="155">
        <f t="shared" si="4"/>
        <v>-4068</v>
      </c>
      <c r="M31" s="155">
        <f t="shared" si="5"/>
        <v>3963</v>
      </c>
      <c r="N31" s="149"/>
    </row>
    <row r="32" spans="11:14" ht="15" customHeight="1">
      <c r="K32" s="152" t="s">
        <v>14</v>
      </c>
      <c r="L32" s="155">
        <f t="shared" si="4"/>
        <v>-5014</v>
      </c>
      <c r="M32" s="155">
        <f t="shared" si="5"/>
        <v>4982</v>
      </c>
      <c r="N32" s="149"/>
    </row>
    <row r="33" spans="11:14" ht="15" customHeight="1">
      <c r="K33" s="152" t="s">
        <v>15</v>
      </c>
      <c r="L33" s="155">
        <f t="shared" si="4"/>
        <v>-5699</v>
      </c>
      <c r="M33" s="155">
        <f t="shared" si="5"/>
        <v>5625</v>
      </c>
      <c r="N33" s="149"/>
    </row>
    <row r="34" spans="11:14" ht="15" customHeight="1">
      <c r="K34" s="152" t="s">
        <v>16</v>
      </c>
      <c r="L34" s="155">
        <f t="shared" si="4"/>
        <v>-6156</v>
      </c>
      <c r="M34" s="155">
        <f t="shared" si="5"/>
        <v>6278</v>
      </c>
      <c r="N34" s="149"/>
    </row>
    <row r="35" spans="11:14" ht="15" customHeight="1">
      <c r="K35" s="152" t="s">
        <v>17</v>
      </c>
      <c r="L35" s="155">
        <f t="shared" si="4"/>
        <v>-6237</v>
      </c>
      <c r="M35" s="155">
        <f t="shared" si="5"/>
        <v>6514</v>
      </c>
      <c r="N35" s="149"/>
    </row>
    <row r="36" spans="11:14" ht="15" customHeight="1">
      <c r="K36" s="152" t="s">
        <v>18</v>
      </c>
      <c r="L36" s="155">
        <f t="shared" si="4"/>
        <v>-6040</v>
      </c>
      <c r="M36" s="155">
        <f t="shared" si="5"/>
        <v>6514</v>
      </c>
      <c r="N36" s="149"/>
    </row>
    <row r="37" spans="11:14" ht="15" customHeight="1">
      <c r="K37" s="152" t="s">
        <v>19</v>
      </c>
      <c r="L37" s="155">
        <f t="shared" si="4"/>
        <v>-5920</v>
      </c>
      <c r="M37" s="155">
        <f t="shared" si="5"/>
        <v>6523</v>
      </c>
      <c r="N37" s="149"/>
    </row>
    <row r="38" spans="11:14" ht="15" customHeight="1">
      <c r="K38" s="152" t="s">
        <v>20</v>
      </c>
      <c r="L38" s="155">
        <f t="shared" si="4"/>
        <v>-4910</v>
      </c>
      <c r="M38" s="155">
        <f t="shared" si="5"/>
        <v>5052</v>
      </c>
      <c r="N38" s="149"/>
    </row>
    <row r="39" spans="11:14" ht="15" customHeight="1">
      <c r="K39" s="152" t="s">
        <v>21</v>
      </c>
      <c r="L39" s="155">
        <f t="shared" si="4"/>
        <v>-4721</v>
      </c>
      <c r="M39" s="155">
        <f t="shared" si="5"/>
        <v>5663</v>
      </c>
      <c r="N39" s="149"/>
    </row>
    <row r="40" spans="11:14" ht="15" customHeight="1">
      <c r="K40" s="148" t="s">
        <v>22</v>
      </c>
      <c r="L40" s="155">
        <f t="shared" si="4"/>
        <v>-4070</v>
      </c>
      <c r="M40" s="155">
        <f t="shared" si="5"/>
        <v>5370</v>
      </c>
      <c r="N40" s="149"/>
    </row>
    <row r="41" spans="11:14" ht="15" customHeight="1">
      <c r="K41" s="148" t="s">
        <v>23</v>
      </c>
      <c r="L41" s="155">
        <f t="shared" si="4"/>
        <v>-3056</v>
      </c>
      <c r="M41" s="155">
        <f t="shared" si="5"/>
        <v>4623</v>
      </c>
      <c r="N41" s="149"/>
    </row>
    <row r="42" spans="11:14" ht="15" customHeight="1">
      <c r="K42" s="148" t="s">
        <v>24</v>
      </c>
      <c r="L42" s="155">
        <f t="shared" si="4"/>
        <v>-1925</v>
      </c>
      <c r="M42" s="155">
        <f t="shared" si="5"/>
        <v>3363</v>
      </c>
      <c r="N42" s="149"/>
    </row>
    <row r="43" spans="11:14" ht="15" customHeight="1">
      <c r="K43" s="152" t="s">
        <v>25</v>
      </c>
      <c r="L43" s="155">
        <f t="shared" si="4"/>
        <v>-916</v>
      </c>
      <c r="M43" s="155">
        <f t="shared" si="5"/>
        <v>1926</v>
      </c>
      <c r="N43" s="149"/>
    </row>
    <row r="44" spans="11:13" ht="11.25">
      <c r="K44" s="153" t="s">
        <v>26</v>
      </c>
      <c r="L44" s="155">
        <f t="shared" si="4"/>
        <v>-365</v>
      </c>
      <c r="M44" s="155">
        <f t="shared" si="5"/>
        <v>936</v>
      </c>
    </row>
    <row r="45" spans="11:13" ht="11.25">
      <c r="K45" s="148"/>
      <c r="L45" s="148"/>
      <c r="M45" s="148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2003.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5.33203125" style="0" customWidth="1"/>
    <col min="2" max="7" width="12.83203125" style="0" customWidth="1"/>
    <col min="8" max="8" width="10.83203125" style="0" customWidth="1"/>
  </cols>
  <sheetData>
    <row r="1" spans="1:7" s="2" customFormat="1" ht="39.75" customHeight="1">
      <c r="A1" s="190" t="s">
        <v>30</v>
      </c>
      <c r="B1" s="191"/>
      <c r="C1" s="191"/>
      <c r="D1" s="191"/>
      <c r="E1" s="191"/>
      <c r="F1" s="191"/>
      <c r="G1" s="191"/>
    </row>
    <row r="2" spans="1:8" s="29" customFormat="1" ht="18" customHeight="1">
      <c r="A2" s="9" t="s">
        <v>31</v>
      </c>
      <c r="B2" s="17"/>
      <c r="C2" s="17"/>
      <c r="D2" s="17"/>
      <c r="E2" s="17"/>
      <c r="F2" s="17"/>
      <c r="G2" s="17"/>
      <c r="H2" s="28"/>
    </row>
    <row r="3" spans="1:8" s="5" customFormat="1" ht="36" customHeight="1">
      <c r="A3" s="175" t="s">
        <v>174</v>
      </c>
      <c r="B3" s="187" t="s">
        <v>1</v>
      </c>
      <c r="C3" s="187"/>
      <c r="D3" s="187" t="s">
        <v>2</v>
      </c>
      <c r="E3" s="187"/>
      <c r="F3" s="187" t="s">
        <v>3</v>
      </c>
      <c r="G3" s="187" t="s">
        <v>4</v>
      </c>
      <c r="H3" s="4"/>
    </row>
    <row r="4" spans="1:8" s="10" customFormat="1" ht="19.5" customHeight="1">
      <c r="A4" s="6"/>
      <c r="B4" s="7" t="s">
        <v>5</v>
      </c>
      <c r="C4" s="8" t="s">
        <v>6</v>
      </c>
      <c r="D4" s="7" t="s">
        <v>5</v>
      </c>
      <c r="E4" s="8" t="s">
        <v>6</v>
      </c>
      <c r="F4" s="7" t="s">
        <v>5</v>
      </c>
      <c r="G4" s="8" t="s">
        <v>6</v>
      </c>
      <c r="H4" s="9"/>
    </row>
    <row r="5" spans="1:7" s="13" customFormat="1" ht="15" customHeight="1">
      <c r="A5" s="11" t="s">
        <v>7</v>
      </c>
      <c r="B5" s="30">
        <f aca="true" t="shared" si="0" ref="B5:B23">D5+F5</f>
        <v>190433</v>
      </c>
      <c r="C5" s="31">
        <f aca="true" t="shared" si="1" ref="C5:C23">B5/$B$5*100</f>
        <v>100</v>
      </c>
      <c r="D5" s="30">
        <f>SUM(D6:D23)</f>
        <v>91305</v>
      </c>
      <c r="E5" s="31">
        <f aca="true" t="shared" si="2" ref="E5:E23">D5/$D$5*100</f>
        <v>100</v>
      </c>
      <c r="F5" s="30">
        <f>SUM(F6:F23)</f>
        <v>99128</v>
      </c>
      <c r="G5" s="31">
        <f aca="true" t="shared" si="3" ref="G5:G23">F5/$F$5*100</f>
        <v>100</v>
      </c>
    </row>
    <row r="6" spans="1:7" ht="15" customHeight="1">
      <c r="A6" s="14" t="s">
        <v>32</v>
      </c>
      <c r="B6" s="32">
        <f t="shared" si="0"/>
        <v>27105</v>
      </c>
      <c r="C6" s="33">
        <f t="shared" si="1"/>
        <v>14.233352412659569</v>
      </c>
      <c r="D6" s="32">
        <v>13476</v>
      </c>
      <c r="E6" s="33">
        <f t="shared" si="2"/>
        <v>14.759323147691802</v>
      </c>
      <c r="F6" s="23">
        <v>13629</v>
      </c>
      <c r="G6" s="16">
        <f t="shared" si="3"/>
        <v>13.748890323621984</v>
      </c>
    </row>
    <row r="7" spans="1:7" ht="15" customHeight="1">
      <c r="A7" s="34" t="s">
        <v>150</v>
      </c>
      <c r="B7" s="32">
        <f t="shared" si="0"/>
        <v>2598</v>
      </c>
      <c r="C7" s="33">
        <f t="shared" si="1"/>
        <v>1.3642593458066616</v>
      </c>
      <c r="D7" s="32">
        <v>1303</v>
      </c>
      <c r="E7" s="33">
        <f t="shared" si="2"/>
        <v>1.4270850446306336</v>
      </c>
      <c r="F7" s="23">
        <v>1295</v>
      </c>
      <c r="G7" s="16">
        <f t="shared" si="3"/>
        <v>1.3063917359373738</v>
      </c>
    </row>
    <row r="8" spans="1:7" ht="15" customHeight="1">
      <c r="A8" s="34" t="s">
        <v>151</v>
      </c>
      <c r="B8" s="32">
        <f t="shared" si="0"/>
        <v>873</v>
      </c>
      <c r="C8" s="33">
        <f t="shared" si="1"/>
        <v>0.45842894876413226</v>
      </c>
      <c r="D8" s="32">
        <v>427</v>
      </c>
      <c r="E8" s="33">
        <f t="shared" si="2"/>
        <v>0.46766332621433654</v>
      </c>
      <c r="F8" s="23">
        <v>446</v>
      </c>
      <c r="G8" s="16">
        <f t="shared" si="3"/>
        <v>0.44992333145024616</v>
      </c>
    </row>
    <row r="9" spans="1:7" ht="15" customHeight="1">
      <c r="A9" s="14" t="s">
        <v>33</v>
      </c>
      <c r="B9" s="32">
        <f t="shared" si="0"/>
        <v>1120</v>
      </c>
      <c r="C9" s="33">
        <f t="shared" si="1"/>
        <v>0.5881333592392074</v>
      </c>
      <c r="D9" s="32">
        <v>508</v>
      </c>
      <c r="E9" s="33">
        <f t="shared" si="2"/>
        <v>0.5563769782596791</v>
      </c>
      <c r="F9" s="23">
        <v>612</v>
      </c>
      <c r="G9" s="16">
        <f t="shared" si="3"/>
        <v>0.617383584859979</v>
      </c>
    </row>
    <row r="10" spans="1:7" ht="15" customHeight="1">
      <c r="A10" s="14" t="s">
        <v>34</v>
      </c>
      <c r="B10" s="32">
        <f t="shared" si="0"/>
        <v>2020</v>
      </c>
      <c r="C10" s="33">
        <f t="shared" si="1"/>
        <v>1.0607405229135707</v>
      </c>
      <c r="D10" s="32">
        <v>912</v>
      </c>
      <c r="E10" s="33">
        <f t="shared" si="2"/>
        <v>0.9988500082142271</v>
      </c>
      <c r="F10" s="23">
        <v>1108</v>
      </c>
      <c r="G10" s="16">
        <f t="shared" si="3"/>
        <v>1.1177467516746027</v>
      </c>
    </row>
    <row r="11" spans="1:7" ht="22.5" customHeight="1">
      <c r="A11" s="17" t="s">
        <v>35</v>
      </c>
      <c r="B11" s="35">
        <f t="shared" si="0"/>
        <v>37905</v>
      </c>
      <c r="C11" s="36">
        <f t="shared" si="1"/>
        <v>19.90463837675193</v>
      </c>
      <c r="D11" s="35">
        <v>17774</v>
      </c>
      <c r="E11" s="36">
        <f t="shared" si="2"/>
        <v>19.46662285745578</v>
      </c>
      <c r="F11" s="23">
        <v>20131</v>
      </c>
      <c r="G11" s="16">
        <f t="shared" si="3"/>
        <v>20.30808651440562</v>
      </c>
    </row>
    <row r="12" spans="1:7" ht="15" customHeight="1">
      <c r="A12" s="14" t="s">
        <v>36</v>
      </c>
      <c r="B12" s="32">
        <f t="shared" si="0"/>
        <v>17078</v>
      </c>
      <c r="C12" s="33">
        <f t="shared" si="1"/>
        <v>8.967983490256417</v>
      </c>
      <c r="D12" s="32">
        <v>8234</v>
      </c>
      <c r="E12" s="33">
        <f t="shared" si="2"/>
        <v>9.018126061004326</v>
      </c>
      <c r="F12" s="23">
        <v>8844</v>
      </c>
      <c r="G12" s="16">
        <f t="shared" si="3"/>
        <v>8.92179807925107</v>
      </c>
    </row>
    <row r="13" spans="1:7" ht="15" customHeight="1">
      <c r="A13" s="17" t="s">
        <v>37</v>
      </c>
      <c r="B13" s="35">
        <f t="shared" si="0"/>
        <v>34475</v>
      </c>
      <c r="C13" s="36">
        <f t="shared" si="1"/>
        <v>18.103479964081856</v>
      </c>
      <c r="D13" s="35">
        <v>16811</v>
      </c>
      <c r="E13" s="36">
        <f t="shared" si="2"/>
        <v>18.411916105361154</v>
      </c>
      <c r="F13" s="23">
        <v>17664</v>
      </c>
      <c r="G13" s="16">
        <f t="shared" si="3"/>
        <v>17.819385037527237</v>
      </c>
    </row>
    <row r="14" spans="1:7" ht="15" customHeight="1">
      <c r="A14" s="17" t="s">
        <v>38</v>
      </c>
      <c r="B14" s="35">
        <f t="shared" si="0"/>
        <v>10316</v>
      </c>
      <c r="C14" s="36">
        <f t="shared" si="1"/>
        <v>5.4171283338497</v>
      </c>
      <c r="D14" s="35">
        <v>5012</v>
      </c>
      <c r="E14" s="36">
        <f t="shared" si="2"/>
        <v>5.48929412408959</v>
      </c>
      <c r="F14" s="23">
        <v>5304</v>
      </c>
      <c r="G14" s="16">
        <f t="shared" si="3"/>
        <v>5.350657735453152</v>
      </c>
    </row>
    <row r="15" spans="1:7" ht="15" customHeight="1">
      <c r="A15" s="17" t="s">
        <v>39</v>
      </c>
      <c r="B15" s="35">
        <f t="shared" si="0"/>
        <v>8444</v>
      </c>
      <c r="C15" s="36">
        <f t="shared" si="1"/>
        <v>4.434105433407025</v>
      </c>
      <c r="D15" s="35">
        <v>4245</v>
      </c>
      <c r="E15" s="36">
        <f t="shared" si="2"/>
        <v>4.6492525053392475</v>
      </c>
      <c r="F15" s="23">
        <v>4199</v>
      </c>
      <c r="G15" s="16">
        <f t="shared" si="3"/>
        <v>4.235937373900411</v>
      </c>
    </row>
    <row r="16" spans="1:7" ht="15" customHeight="1">
      <c r="A16" s="17" t="s">
        <v>40</v>
      </c>
      <c r="B16" s="35">
        <f t="shared" si="0"/>
        <v>4802</v>
      </c>
      <c r="C16" s="36">
        <f t="shared" si="1"/>
        <v>2.521621777738102</v>
      </c>
      <c r="D16" s="35">
        <v>2447</v>
      </c>
      <c r="E16" s="36">
        <f t="shared" si="2"/>
        <v>2.6800284759870765</v>
      </c>
      <c r="F16" s="23">
        <v>2355</v>
      </c>
      <c r="G16" s="16">
        <f t="shared" si="3"/>
        <v>2.3757162456621743</v>
      </c>
    </row>
    <row r="17" spans="1:7" ht="22.5" customHeight="1">
      <c r="A17" s="17" t="s">
        <v>152</v>
      </c>
      <c r="B17" s="35">
        <f t="shared" si="0"/>
        <v>13056</v>
      </c>
      <c r="C17" s="36">
        <f t="shared" si="1"/>
        <v>6.855954587702762</v>
      </c>
      <c r="D17" s="35">
        <v>6458</v>
      </c>
      <c r="E17" s="36">
        <f t="shared" si="2"/>
        <v>7.072997097639779</v>
      </c>
      <c r="F17" s="23">
        <v>6598</v>
      </c>
      <c r="G17" s="16">
        <f t="shared" si="3"/>
        <v>6.656040674683237</v>
      </c>
    </row>
    <row r="18" spans="1:7" ht="15" customHeight="1">
      <c r="A18" s="17" t="s">
        <v>153</v>
      </c>
      <c r="B18" s="35">
        <f t="shared" si="0"/>
        <v>2055</v>
      </c>
      <c r="C18" s="36">
        <f t="shared" si="1"/>
        <v>1.079119690389796</v>
      </c>
      <c r="D18" s="35">
        <v>1043</v>
      </c>
      <c r="E18" s="36">
        <f t="shared" si="2"/>
        <v>1.1423251738678057</v>
      </c>
      <c r="F18" s="23">
        <v>1012</v>
      </c>
      <c r="G18" s="16">
        <f t="shared" si="3"/>
        <v>1.020902267774998</v>
      </c>
    </row>
    <row r="19" spans="1:7" s="19" customFormat="1" ht="15" customHeight="1">
      <c r="A19" s="17" t="s">
        <v>154</v>
      </c>
      <c r="B19" s="18">
        <f t="shared" si="0"/>
        <v>11621</v>
      </c>
      <c r="C19" s="36">
        <f t="shared" si="1"/>
        <v>6.102408721177527</v>
      </c>
      <c r="D19" s="18">
        <v>4973</v>
      </c>
      <c r="E19" s="36">
        <f t="shared" si="2"/>
        <v>5.446580143475166</v>
      </c>
      <c r="F19" s="23">
        <v>6648</v>
      </c>
      <c r="G19" s="16">
        <f t="shared" si="3"/>
        <v>6.706480510047615</v>
      </c>
    </row>
    <row r="20" spans="1:7" ht="15" customHeight="1">
      <c r="A20" t="s">
        <v>41</v>
      </c>
      <c r="B20" s="18">
        <f t="shared" si="0"/>
        <v>8461</v>
      </c>
      <c r="C20" s="36">
        <f t="shared" si="1"/>
        <v>4.443032457609763</v>
      </c>
      <c r="D20" s="18">
        <v>4028</v>
      </c>
      <c r="E20" s="36">
        <f t="shared" si="2"/>
        <v>4.4115875362795025</v>
      </c>
      <c r="F20" s="23">
        <v>4433</v>
      </c>
      <c r="G20" s="16">
        <f t="shared" si="3"/>
        <v>4.471995803405697</v>
      </c>
    </row>
    <row r="21" spans="1:7" ht="15" customHeight="1">
      <c r="A21" t="s">
        <v>42</v>
      </c>
      <c r="B21" s="18">
        <f t="shared" si="0"/>
        <v>6933</v>
      </c>
      <c r="C21" s="36">
        <f t="shared" si="1"/>
        <v>3.640650517504844</v>
      </c>
      <c r="D21" s="18">
        <v>2910</v>
      </c>
      <c r="E21" s="36">
        <f t="shared" si="2"/>
        <v>3.187120091999343</v>
      </c>
      <c r="F21" s="23">
        <v>4023</v>
      </c>
      <c r="G21" s="16">
        <f t="shared" si="3"/>
        <v>4.058389153417803</v>
      </c>
    </row>
    <row r="22" spans="1:7" ht="15" customHeight="1">
      <c r="A22" t="s">
        <v>43</v>
      </c>
      <c r="B22" s="18">
        <f t="shared" si="0"/>
        <v>651</v>
      </c>
      <c r="C22" s="36">
        <f t="shared" si="1"/>
        <v>0.34185251505778935</v>
      </c>
      <c r="D22" s="18">
        <v>309</v>
      </c>
      <c r="E22" s="36">
        <f t="shared" si="2"/>
        <v>0.3384261540988993</v>
      </c>
      <c r="F22" s="23">
        <v>342</v>
      </c>
      <c r="G22" s="16">
        <f t="shared" si="3"/>
        <v>0.3450084738923412</v>
      </c>
    </row>
    <row r="23" spans="1:7" ht="15" customHeight="1">
      <c r="A23" s="20" t="s">
        <v>44</v>
      </c>
      <c r="B23" s="21">
        <f t="shared" si="0"/>
        <v>920</v>
      </c>
      <c r="C23" s="37">
        <f t="shared" si="1"/>
        <v>0.483109545089349</v>
      </c>
      <c r="D23" s="21">
        <v>435</v>
      </c>
      <c r="E23" s="37">
        <f t="shared" si="2"/>
        <v>0.4764251683916544</v>
      </c>
      <c r="F23" s="38">
        <v>485</v>
      </c>
      <c r="G23" s="22">
        <f t="shared" si="3"/>
        <v>0.4892664030344605</v>
      </c>
    </row>
    <row r="24" spans="2:5" ht="15" customHeight="1">
      <c r="B24" s="17"/>
      <c r="C24" s="17"/>
      <c r="D24" s="17"/>
      <c r="E24" s="17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B13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2003.&amp;R&amp;9&amp;P+8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2" customFormat="1" ht="39.75" customHeight="1">
      <c r="A1" s="190" t="s">
        <v>30</v>
      </c>
      <c r="B1" s="191"/>
      <c r="C1" s="191"/>
      <c r="D1" s="191"/>
      <c r="E1" s="191"/>
      <c r="F1" s="191"/>
      <c r="G1" s="191"/>
    </row>
    <row r="2" spans="1:9" s="29" customFormat="1" ht="18" customHeight="1">
      <c r="A2" s="9" t="s">
        <v>45</v>
      </c>
      <c r="B2" s="17"/>
      <c r="C2" s="17"/>
      <c r="D2" s="17"/>
      <c r="E2" s="17"/>
      <c r="F2" s="17"/>
      <c r="G2" s="17"/>
      <c r="H2" s="28"/>
      <c r="I2" s="28"/>
    </row>
    <row r="3" spans="1:9" s="5" customFormat="1" ht="36" customHeight="1">
      <c r="A3" s="175" t="s">
        <v>174</v>
      </c>
      <c r="B3" s="187" t="s">
        <v>1</v>
      </c>
      <c r="C3" s="187"/>
      <c r="D3" s="187" t="s">
        <v>2</v>
      </c>
      <c r="E3" s="187"/>
      <c r="F3" s="187" t="s">
        <v>3</v>
      </c>
      <c r="G3" s="187" t="s">
        <v>4</v>
      </c>
      <c r="H3" s="4"/>
      <c r="I3" s="4"/>
    </row>
    <row r="4" spans="1:9" s="10" customFormat="1" ht="19.5" customHeight="1">
      <c r="A4" s="6"/>
      <c r="B4" s="7" t="s">
        <v>5</v>
      </c>
      <c r="C4" s="8" t="s">
        <v>6</v>
      </c>
      <c r="D4" s="7" t="s">
        <v>5</v>
      </c>
      <c r="E4" s="8" t="s">
        <v>6</v>
      </c>
      <c r="F4" s="7" t="s">
        <v>5</v>
      </c>
      <c r="G4" s="8" t="s">
        <v>6</v>
      </c>
      <c r="H4" s="9"/>
      <c r="I4" s="9"/>
    </row>
    <row r="5" spans="1:9" s="13" customFormat="1" ht="15" customHeight="1">
      <c r="A5" s="11" t="s">
        <v>7</v>
      </c>
      <c r="B5" s="12">
        <f aca="true" t="shared" si="0" ref="B5:B23">D5+F5</f>
        <v>190433</v>
      </c>
      <c r="C5" s="31">
        <f aca="true" t="shared" si="1" ref="C5:C23">B5/$B5*100</f>
        <v>100</v>
      </c>
      <c r="D5" s="30">
        <v>91305</v>
      </c>
      <c r="E5" s="39">
        <f aca="true" t="shared" si="2" ref="E5:E23">D5/$B5*100</f>
        <v>47.94599675476414</v>
      </c>
      <c r="F5" s="30">
        <v>99128</v>
      </c>
      <c r="G5" s="39">
        <f aca="true" t="shared" si="3" ref="G5:G23">F5/$B5*100</f>
        <v>52.05400324523586</v>
      </c>
      <c r="H5"/>
      <c r="I5"/>
    </row>
    <row r="6" spans="1:7" ht="15" customHeight="1">
      <c r="A6" s="14" t="s">
        <v>32</v>
      </c>
      <c r="B6" s="15">
        <f t="shared" si="0"/>
        <v>27105</v>
      </c>
      <c r="C6" s="40">
        <f t="shared" si="1"/>
        <v>100</v>
      </c>
      <c r="D6" s="32">
        <v>13476</v>
      </c>
      <c r="E6" s="16">
        <f t="shared" si="2"/>
        <v>49.71776425013835</v>
      </c>
      <c r="F6" s="23">
        <v>13629</v>
      </c>
      <c r="G6" s="16">
        <f t="shared" si="3"/>
        <v>50.28223574986165</v>
      </c>
    </row>
    <row r="7" spans="1:7" ht="15" customHeight="1">
      <c r="A7" s="34" t="s">
        <v>150</v>
      </c>
      <c r="B7" s="15">
        <f t="shared" si="0"/>
        <v>2598</v>
      </c>
      <c r="C7" s="40">
        <f t="shared" si="1"/>
        <v>100</v>
      </c>
      <c r="D7" s="32">
        <v>1303</v>
      </c>
      <c r="E7" s="16">
        <f t="shared" si="2"/>
        <v>50.15396458814473</v>
      </c>
      <c r="F7" s="23">
        <v>1295</v>
      </c>
      <c r="G7" s="16">
        <f t="shared" si="3"/>
        <v>49.84603541185527</v>
      </c>
    </row>
    <row r="8" spans="1:7" ht="15" customHeight="1">
      <c r="A8" s="34" t="s">
        <v>151</v>
      </c>
      <c r="B8" s="15">
        <f t="shared" si="0"/>
        <v>873</v>
      </c>
      <c r="C8" s="40">
        <f t="shared" si="1"/>
        <v>100</v>
      </c>
      <c r="D8" s="32">
        <v>427</v>
      </c>
      <c r="E8" s="16">
        <f t="shared" si="2"/>
        <v>48.911798396334476</v>
      </c>
      <c r="F8" s="23">
        <v>446</v>
      </c>
      <c r="G8" s="16">
        <f t="shared" si="3"/>
        <v>51.08820160366552</v>
      </c>
    </row>
    <row r="9" spans="1:7" ht="15" customHeight="1">
      <c r="A9" s="14" t="s">
        <v>33</v>
      </c>
      <c r="B9" s="15">
        <f t="shared" si="0"/>
        <v>1120</v>
      </c>
      <c r="C9" s="40">
        <f t="shared" si="1"/>
        <v>100</v>
      </c>
      <c r="D9" s="32">
        <v>508</v>
      </c>
      <c r="E9" s="16">
        <f t="shared" si="2"/>
        <v>45.357142857142854</v>
      </c>
      <c r="F9" s="23">
        <v>612</v>
      </c>
      <c r="G9" s="16">
        <f t="shared" si="3"/>
        <v>54.64285714285714</v>
      </c>
    </row>
    <row r="10" spans="1:7" ht="15" customHeight="1">
      <c r="A10" s="14" t="s">
        <v>34</v>
      </c>
      <c r="B10" s="15">
        <f t="shared" si="0"/>
        <v>2020</v>
      </c>
      <c r="C10" s="40">
        <f t="shared" si="1"/>
        <v>100</v>
      </c>
      <c r="D10" s="32">
        <v>912</v>
      </c>
      <c r="E10" s="16">
        <f t="shared" si="2"/>
        <v>45.14851485148515</v>
      </c>
      <c r="F10" s="23">
        <v>1108</v>
      </c>
      <c r="G10" s="16">
        <f t="shared" si="3"/>
        <v>54.851485148514854</v>
      </c>
    </row>
    <row r="11" spans="1:7" ht="22.5" customHeight="1">
      <c r="A11" s="17" t="s">
        <v>35</v>
      </c>
      <c r="B11" s="18">
        <f t="shared" si="0"/>
        <v>37905</v>
      </c>
      <c r="C11" s="41">
        <f t="shared" si="1"/>
        <v>100</v>
      </c>
      <c r="D11" s="35">
        <v>17774</v>
      </c>
      <c r="E11" s="16">
        <f t="shared" si="2"/>
        <v>46.89091148924944</v>
      </c>
      <c r="F11" s="23">
        <v>20131</v>
      </c>
      <c r="G11" s="16">
        <f t="shared" si="3"/>
        <v>53.10908851075056</v>
      </c>
    </row>
    <row r="12" spans="1:7" ht="15" customHeight="1">
      <c r="A12" s="14" t="s">
        <v>36</v>
      </c>
      <c r="B12" s="18">
        <f t="shared" si="0"/>
        <v>17078</v>
      </c>
      <c r="C12" s="41">
        <f t="shared" si="1"/>
        <v>100</v>
      </c>
      <c r="D12" s="32">
        <v>8234</v>
      </c>
      <c r="E12" s="16">
        <f t="shared" si="2"/>
        <v>48.21407658976461</v>
      </c>
      <c r="F12" s="23">
        <v>8844</v>
      </c>
      <c r="G12" s="16">
        <f t="shared" si="3"/>
        <v>51.78592341023539</v>
      </c>
    </row>
    <row r="13" spans="1:7" ht="15" customHeight="1">
      <c r="A13" s="17" t="s">
        <v>37</v>
      </c>
      <c r="B13" s="18">
        <f t="shared" si="0"/>
        <v>34475</v>
      </c>
      <c r="C13" s="41">
        <f t="shared" si="1"/>
        <v>100</v>
      </c>
      <c r="D13" s="35">
        <v>16811</v>
      </c>
      <c r="E13" s="16">
        <f t="shared" si="2"/>
        <v>48.762871646120374</v>
      </c>
      <c r="F13" s="23">
        <v>17664</v>
      </c>
      <c r="G13" s="16">
        <f t="shared" si="3"/>
        <v>51.237128353879626</v>
      </c>
    </row>
    <row r="14" spans="1:7" ht="15" customHeight="1">
      <c r="A14" s="17" t="s">
        <v>38</v>
      </c>
      <c r="B14" s="18">
        <f t="shared" si="0"/>
        <v>10316</v>
      </c>
      <c r="C14" s="41">
        <f t="shared" si="1"/>
        <v>100</v>
      </c>
      <c r="D14" s="35">
        <v>5012</v>
      </c>
      <c r="E14" s="16">
        <f t="shared" si="2"/>
        <v>48.58472276075999</v>
      </c>
      <c r="F14" s="23">
        <v>5304</v>
      </c>
      <c r="G14" s="16">
        <f t="shared" si="3"/>
        <v>51.41527723924002</v>
      </c>
    </row>
    <row r="15" spans="1:7" ht="15" customHeight="1">
      <c r="A15" s="17" t="s">
        <v>39</v>
      </c>
      <c r="B15" s="18">
        <f t="shared" si="0"/>
        <v>8444</v>
      </c>
      <c r="C15" s="41">
        <f t="shared" si="1"/>
        <v>100</v>
      </c>
      <c r="D15" s="35">
        <v>4245</v>
      </c>
      <c r="E15" s="16">
        <f t="shared" si="2"/>
        <v>50.27238275698721</v>
      </c>
      <c r="F15" s="23">
        <v>4199</v>
      </c>
      <c r="G15" s="16">
        <f t="shared" si="3"/>
        <v>49.72761724301279</v>
      </c>
    </row>
    <row r="16" spans="1:7" ht="15" customHeight="1">
      <c r="A16" s="17" t="s">
        <v>40</v>
      </c>
      <c r="B16" s="18">
        <f t="shared" si="0"/>
        <v>4802</v>
      </c>
      <c r="C16" s="41">
        <f t="shared" si="1"/>
        <v>100</v>
      </c>
      <c r="D16" s="35">
        <v>2447</v>
      </c>
      <c r="E16" s="16">
        <f t="shared" si="2"/>
        <v>50.957934194085794</v>
      </c>
      <c r="F16" s="23">
        <v>2355</v>
      </c>
      <c r="G16" s="16">
        <f t="shared" si="3"/>
        <v>49.042065805914206</v>
      </c>
    </row>
    <row r="17" spans="1:7" ht="22.5" customHeight="1">
      <c r="A17" s="17" t="s">
        <v>152</v>
      </c>
      <c r="B17" s="18">
        <f t="shared" si="0"/>
        <v>13056</v>
      </c>
      <c r="C17" s="41">
        <f t="shared" si="1"/>
        <v>100</v>
      </c>
      <c r="D17" s="35">
        <v>6458</v>
      </c>
      <c r="E17" s="16">
        <f t="shared" si="2"/>
        <v>49.463848039215684</v>
      </c>
      <c r="F17" s="23">
        <v>6598</v>
      </c>
      <c r="G17" s="16">
        <f t="shared" si="3"/>
        <v>50.536151960784316</v>
      </c>
    </row>
    <row r="18" spans="1:7" ht="15" customHeight="1">
      <c r="A18" s="17" t="s">
        <v>153</v>
      </c>
      <c r="B18" s="18">
        <f t="shared" si="0"/>
        <v>2055</v>
      </c>
      <c r="C18" s="41">
        <f t="shared" si="1"/>
        <v>100</v>
      </c>
      <c r="D18" s="35">
        <v>1043</v>
      </c>
      <c r="E18" s="16">
        <f t="shared" si="2"/>
        <v>50.75425790754258</v>
      </c>
      <c r="F18" s="23">
        <v>1012</v>
      </c>
      <c r="G18" s="16">
        <f t="shared" si="3"/>
        <v>49.24574209245742</v>
      </c>
    </row>
    <row r="19" spans="1:9" s="19" customFormat="1" ht="15" customHeight="1">
      <c r="A19" s="17" t="s">
        <v>154</v>
      </c>
      <c r="B19" s="18">
        <f t="shared" si="0"/>
        <v>11621</v>
      </c>
      <c r="C19" s="41">
        <f t="shared" si="1"/>
        <v>100</v>
      </c>
      <c r="D19" s="18">
        <v>4973</v>
      </c>
      <c r="E19" s="16">
        <f t="shared" si="2"/>
        <v>42.79321917218828</v>
      </c>
      <c r="F19" s="23">
        <v>6648</v>
      </c>
      <c r="G19" s="16">
        <f t="shared" si="3"/>
        <v>57.20678082781172</v>
      </c>
      <c r="H19"/>
      <c r="I19"/>
    </row>
    <row r="20" spans="1:7" ht="15" customHeight="1">
      <c r="A20" t="s">
        <v>41</v>
      </c>
      <c r="B20" s="18">
        <f t="shared" si="0"/>
        <v>8461</v>
      </c>
      <c r="C20" s="41">
        <f t="shared" si="1"/>
        <v>100</v>
      </c>
      <c r="D20" s="18">
        <v>4028</v>
      </c>
      <c r="E20" s="16">
        <f t="shared" si="2"/>
        <v>47.606665878737736</v>
      </c>
      <c r="F20" s="23">
        <v>4433</v>
      </c>
      <c r="G20" s="16">
        <f t="shared" si="3"/>
        <v>52.39333412126226</v>
      </c>
    </row>
    <row r="21" spans="1:7" ht="15" customHeight="1">
      <c r="A21" t="s">
        <v>42</v>
      </c>
      <c r="B21" s="18">
        <f t="shared" si="0"/>
        <v>6933</v>
      </c>
      <c r="C21" s="41">
        <f t="shared" si="1"/>
        <v>100</v>
      </c>
      <c r="D21" s="18">
        <v>2910</v>
      </c>
      <c r="E21" s="16">
        <f t="shared" si="2"/>
        <v>41.97317178710515</v>
      </c>
      <c r="F21" s="23">
        <v>4023</v>
      </c>
      <c r="G21" s="16">
        <f t="shared" si="3"/>
        <v>58.026828212894856</v>
      </c>
    </row>
    <row r="22" spans="1:7" ht="15" customHeight="1">
      <c r="A22" t="s">
        <v>43</v>
      </c>
      <c r="B22" s="18">
        <f t="shared" si="0"/>
        <v>651</v>
      </c>
      <c r="C22" s="41">
        <f t="shared" si="1"/>
        <v>100</v>
      </c>
      <c r="D22" s="18">
        <v>309</v>
      </c>
      <c r="E22" s="16">
        <f t="shared" si="2"/>
        <v>47.465437788018434</v>
      </c>
      <c r="F22" s="23">
        <v>342</v>
      </c>
      <c r="G22" s="16">
        <f t="shared" si="3"/>
        <v>52.53456221198156</v>
      </c>
    </row>
    <row r="23" spans="1:7" ht="15" customHeight="1">
      <c r="A23" s="20" t="s">
        <v>44</v>
      </c>
      <c r="B23" s="21">
        <f t="shared" si="0"/>
        <v>920</v>
      </c>
      <c r="C23" s="42">
        <f t="shared" si="1"/>
        <v>100</v>
      </c>
      <c r="D23" s="21">
        <v>435</v>
      </c>
      <c r="E23" s="22">
        <f t="shared" si="2"/>
        <v>47.28260869565217</v>
      </c>
      <c r="F23" s="38">
        <v>485</v>
      </c>
      <c r="G23" s="22">
        <f t="shared" si="3"/>
        <v>52.71739130434783</v>
      </c>
    </row>
    <row r="24" spans="2:5" ht="15" customHeight="1">
      <c r="B24" s="17"/>
      <c r="C24" s="17"/>
      <c r="D24" s="17"/>
      <c r="E24" s="17"/>
    </row>
    <row r="25" ht="15" customHeight="1"/>
    <row r="26" spans="11:13" ht="15" customHeight="1">
      <c r="K26" s="43"/>
      <c r="L26" s="43"/>
      <c r="M26" s="43"/>
    </row>
    <row r="27" spans="11:14" ht="15" customHeight="1">
      <c r="K27" s="14"/>
      <c r="L27" s="44"/>
      <c r="M27" s="44"/>
      <c r="N27" s="23"/>
    </row>
    <row r="28" spans="11:14" ht="15" customHeight="1">
      <c r="K28" s="14"/>
      <c r="L28" s="44"/>
      <c r="M28" s="44"/>
      <c r="N28" s="23"/>
    </row>
    <row r="29" spans="11:14" ht="15" customHeight="1">
      <c r="K29" s="14"/>
      <c r="L29" s="44"/>
      <c r="M29" s="44"/>
      <c r="N29" s="23"/>
    </row>
    <row r="30" spans="11:14" ht="15" customHeight="1">
      <c r="K30" s="14"/>
      <c r="L30" s="44"/>
      <c r="M30" s="44"/>
      <c r="N30" s="23"/>
    </row>
    <row r="31" spans="11:14" ht="15" customHeight="1">
      <c r="K31" s="14"/>
      <c r="L31" s="44"/>
      <c r="M31" s="44"/>
      <c r="N31" s="23"/>
    </row>
    <row r="32" spans="11:14" ht="15" customHeight="1">
      <c r="K32" s="45"/>
      <c r="L32" s="44"/>
      <c r="M32" s="44"/>
      <c r="N32" s="23"/>
    </row>
    <row r="33" spans="11:14" ht="15" customHeight="1">
      <c r="K33" s="45"/>
      <c r="L33" s="44"/>
      <c r="M33" s="44"/>
      <c r="N33" s="23"/>
    </row>
    <row r="34" spans="11:14" ht="15" customHeight="1">
      <c r="K34" s="45"/>
      <c r="L34" s="44"/>
      <c r="M34" s="44"/>
      <c r="N34" s="23"/>
    </row>
    <row r="35" spans="11:14" ht="15" customHeight="1">
      <c r="K35" s="45"/>
      <c r="L35" s="44"/>
      <c r="M35" s="44"/>
      <c r="N35" s="23"/>
    </row>
    <row r="36" spans="11:14" ht="15" customHeight="1">
      <c r="K36" s="45"/>
      <c r="L36" s="44"/>
      <c r="M36" s="44"/>
      <c r="N36" s="23"/>
    </row>
    <row r="37" spans="11:14" ht="15" customHeight="1">
      <c r="K37" s="45"/>
      <c r="L37" s="44"/>
      <c r="M37" s="44"/>
      <c r="N37" s="23"/>
    </row>
    <row r="38" spans="11:14" ht="15" customHeight="1">
      <c r="K38" s="45"/>
      <c r="L38" s="44"/>
      <c r="M38" s="44"/>
      <c r="N38" s="23"/>
    </row>
    <row r="39" spans="11:14" ht="15" customHeight="1">
      <c r="K39" s="45"/>
      <c r="L39" s="44"/>
      <c r="M39" s="44"/>
      <c r="N39" s="23"/>
    </row>
    <row r="40" spans="11:14" ht="15" customHeight="1">
      <c r="K40" s="45"/>
      <c r="L40" s="44"/>
      <c r="M40" s="44"/>
      <c r="N40" s="23"/>
    </row>
    <row r="41" spans="11:14" ht="15" customHeight="1">
      <c r="K41" s="43"/>
      <c r="L41" s="44"/>
      <c r="M41" s="44"/>
      <c r="N41" s="23"/>
    </row>
    <row r="42" spans="11:14" ht="15" customHeight="1">
      <c r="K42" s="43"/>
      <c r="L42" s="44"/>
      <c r="M42" s="44"/>
      <c r="N42" s="23"/>
    </row>
    <row r="43" spans="11:14" ht="15" customHeight="1">
      <c r="K43" s="43"/>
      <c r="L43" s="44"/>
      <c r="M43" s="44"/>
      <c r="N43" s="23"/>
    </row>
    <row r="44" spans="11:14" ht="15" customHeight="1">
      <c r="K44" s="45"/>
      <c r="L44" s="44"/>
      <c r="M44" s="44"/>
      <c r="N44" s="23"/>
    </row>
    <row r="45" spans="11:13" ht="15" customHeight="1">
      <c r="K45" s="46"/>
      <c r="L45" s="44"/>
      <c r="M45" s="44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B13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2003.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</cols>
  <sheetData>
    <row r="1" spans="1:9" s="2" customFormat="1" ht="60" customHeight="1">
      <c r="A1" s="190" t="s">
        <v>46</v>
      </c>
      <c r="B1" s="192"/>
      <c r="C1" s="192"/>
      <c r="D1" s="192"/>
      <c r="E1" s="192"/>
      <c r="F1" s="192"/>
      <c r="G1" s="192"/>
      <c r="H1" s="193"/>
      <c r="I1" s="193"/>
    </row>
    <row r="2" spans="1:9" s="29" customFormat="1" ht="18" customHeight="1">
      <c r="A2" s="9" t="s">
        <v>31</v>
      </c>
      <c r="B2" s="17"/>
      <c r="C2" s="17"/>
      <c r="D2" s="17"/>
      <c r="E2" s="17"/>
      <c r="F2" s="17"/>
      <c r="G2" s="17"/>
      <c r="H2" s="28"/>
      <c r="I2" s="28"/>
    </row>
    <row r="3" spans="1:9" s="5" customFormat="1" ht="36" customHeight="1">
      <c r="A3" s="175" t="s">
        <v>174</v>
      </c>
      <c r="B3" s="187" t="s">
        <v>1</v>
      </c>
      <c r="C3" s="187"/>
      <c r="D3" s="187" t="s">
        <v>47</v>
      </c>
      <c r="E3" s="187"/>
      <c r="F3" s="187" t="s">
        <v>4</v>
      </c>
      <c r="G3" s="187" t="s">
        <v>4</v>
      </c>
      <c r="H3" s="187" t="s">
        <v>48</v>
      </c>
      <c r="I3" s="187"/>
    </row>
    <row r="4" spans="1:9" s="10" customFormat="1" ht="19.5" customHeight="1">
      <c r="A4" s="6"/>
      <c r="B4" s="7" t="s">
        <v>5</v>
      </c>
      <c r="C4" s="8" t="s">
        <v>6</v>
      </c>
      <c r="D4" s="7" t="s">
        <v>5</v>
      </c>
      <c r="E4" s="8" t="s">
        <v>6</v>
      </c>
      <c r="F4" s="7" t="s">
        <v>5</v>
      </c>
      <c r="G4" s="8" t="s">
        <v>6</v>
      </c>
      <c r="H4" s="7" t="s">
        <v>5</v>
      </c>
      <c r="I4" s="8" t="s">
        <v>6</v>
      </c>
    </row>
    <row r="5" spans="1:9" s="13" customFormat="1" ht="15" customHeight="1">
      <c r="A5" s="11" t="s">
        <v>7</v>
      </c>
      <c r="B5" s="30">
        <f aca="true" t="shared" si="0" ref="B5:B23">D5+F5+H5</f>
        <v>190433</v>
      </c>
      <c r="C5" s="31">
        <f aca="true" t="shared" si="1" ref="C5:C23">B5/$B$5*100</f>
        <v>100</v>
      </c>
      <c r="D5" s="30">
        <f>SUM(D6:D23)</f>
        <v>33573</v>
      </c>
      <c r="E5" s="31">
        <f aca="true" t="shared" si="2" ref="E5:E23">D5/$D$5*100</f>
        <v>100</v>
      </c>
      <c r="F5" s="30">
        <f>SUM(F6:F23)</f>
        <v>16893</v>
      </c>
      <c r="G5" s="31">
        <f aca="true" t="shared" si="3" ref="G5:G23">F5/$F$5*100</f>
        <v>100</v>
      </c>
      <c r="H5" s="30">
        <f>SUM(H6:H23)</f>
        <v>139967</v>
      </c>
      <c r="I5" s="31">
        <f aca="true" t="shared" si="4" ref="I5:I23">H5/$H$5*100</f>
        <v>100</v>
      </c>
    </row>
    <row r="6" spans="1:9" ht="15" customHeight="1">
      <c r="A6" s="14" t="s">
        <v>32</v>
      </c>
      <c r="B6" s="32">
        <f t="shared" si="0"/>
        <v>27105</v>
      </c>
      <c r="C6" s="33">
        <f t="shared" si="1"/>
        <v>14.233352412659569</v>
      </c>
      <c r="D6" s="32">
        <v>5789</v>
      </c>
      <c r="E6" s="33">
        <f t="shared" si="2"/>
        <v>17.243022667024096</v>
      </c>
      <c r="F6" s="23">
        <v>3061</v>
      </c>
      <c r="G6" s="16">
        <f t="shared" si="3"/>
        <v>18.11993133250459</v>
      </c>
      <c r="H6" s="23">
        <v>18255</v>
      </c>
      <c r="I6" s="16">
        <f t="shared" si="4"/>
        <v>13.042359984853572</v>
      </c>
    </row>
    <row r="7" spans="1:9" ht="15" customHeight="1">
      <c r="A7" s="34" t="s">
        <v>150</v>
      </c>
      <c r="B7" s="32">
        <f t="shared" si="0"/>
        <v>2598</v>
      </c>
      <c r="C7" s="33">
        <f t="shared" si="1"/>
        <v>1.3642593458066616</v>
      </c>
      <c r="D7" s="32">
        <v>398</v>
      </c>
      <c r="E7" s="33">
        <f t="shared" si="2"/>
        <v>1.1854764245077891</v>
      </c>
      <c r="F7" s="23">
        <v>212</v>
      </c>
      <c r="G7" s="16">
        <f t="shared" si="3"/>
        <v>1.2549576747765345</v>
      </c>
      <c r="H7" s="23">
        <v>1988</v>
      </c>
      <c r="I7" s="16">
        <f t="shared" si="4"/>
        <v>1.4203347932012544</v>
      </c>
    </row>
    <row r="8" spans="1:9" ht="15" customHeight="1">
      <c r="A8" s="34" t="s">
        <v>151</v>
      </c>
      <c r="B8" s="32">
        <f t="shared" si="0"/>
        <v>873</v>
      </c>
      <c r="C8" s="33">
        <f t="shared" si="1"/>
        <v>0.45842894876413226</v>
      </c>
      <c r="D8" s="32">
        <v>140</v>
      </c>
      <c r="E8" s="33">
        <f t="shared" si="2"/>
        <v>0.41700175736454886</v>
      </c>
      <c r="F8" s="23">
        <v>55</v>
      </c>
      <c r="G8" s="16">
        <f t="shared" si="3"/>
        <v>0.3255786420410821</v>
      </c>
      <c r="H8" s="23">
        <v>678</v>
      </c>
      <c r="I8" s="16">
        <f t="shared" si="4"/>
        <v>0.48439989426079</v>
      </c>
    </row>
    <row r="9" spans="1:9" ht="15" customHeight="1">
      <c r="A9" s="14" t="s">
        <v>33</v>
      </c>
      <c r="B9" s="32">
        <f t="shared" si="0"/>
        <v>1120</v>
      </c>
      <c r="C9" s="33">
        <f t="shared" si="1"/>
        <v>0.5881333592392074</v>
      </c>
      <c r="D9" s="32">
        <v>122</v>
      </c>
      <c r="E9" s="33">
        <f t="shared" si="2"/>
        <v>0.3633872457033926</v>
      </c>
      <c r="F9" s="23">
        <v>58</v>
      </c>
      <c r="G9" s="16">
        <f t="shared" si="3"/>
        <v>0.3433374770615048</v>
      </c>
      <c r="H9" s="23">
        <v>940</v>
      </c>
      <c r="I9" s="16">
        <f t="shared" si="4"/>
        <v>0.671586874048883</v>
      </c>
    </row>
    <row r="10" spans="1:9" ht="15" customHeight="1">
      <c r="A10" s="14" t="s">
        <v>34</v>
      </c>
      <c r="B10" s="32">
        <f t="shared" si="0"/>
        <v>2020</v>
      </c>
      <c r="C10" s="33">
        <f t="shared" si="1"/>
        <v>1.0607405229135707</v>
      </c>
      <c r="D10" s="32">
        <v>264</v>
      </c>
      <c r="E10" s="33">
        <f t="shared" si="2"/>
        <v>0.7863461710302923</v>
      </c>
      <c r="F10" s="23">
        <v>67</v>
      </c>
      <c r="G10" s="16">
        <f t="shared" si="3"/>
        <v>0.39661398212277277</v>
      </c>
      <c r="H10" s="23">
        <v>1689</v>
      </c>
      <c r="I10" s="16">
        <f t="shared" si="4"/>
        <v>1.2067130109240036</v>
      </c>
    </row>
    <row r="11" spans="1:9" ht="22.5" customHeight="1">
      <c r="A11" s="17" t="s">
        <v>35</v>
      </c>
      <c r="B11" s="35">
        <f t="shared" si="0"/>
        <v>37905</v>
      </c>
      <c r="C11" s="36">
        <f t="shared" si="1"/>
        <v>19.90463837675193</v>
      </c>
      <c r="D11" s="35">
        <v>2677</v>
      </c>
      <c r="E11" s="36">
        <f t="shared" si="2"/>
        <v>7.973669317606411</v>
      </c>
      <c r="F11" s="23">
        <v>1103</v>
      </c>
      <c r="G11" s="16">
        <f t="shared" si="3"/>
        <v>6.529331675842065</v>
      </c>
      <c r="H11" s="23">
        <v>34125</v>
      </c>
      <c r="I11" s="16">
        <f t="shared" si="4"/>
        <v>24.380746890338436</v>
      </c>
    </row>
    <row r="12" spans="1:9" ht="15" customHeight="1">
      <c r="A12" s="14" t="s">
        <v>36</v>
      </c>
      <c r="B12" s="35">
        <f t="shared" si="0"/>
        <v>17078</v>
      </c>
      <c r="C12" s="36">
        <f t="shared" si="1"/>
        <v>8.967983490256417</v>
      </c>
      <c r="D12" s="35">
        <v>1834</v>
      </c>
      <c r="E12" s="36">
        <f t="shared" si="2"/>
        <v>5.462723021475591</v>
      </c>
      <c r="F12" s="23">
        <v>1883</v>
      </c>
      <c r="G12" s="16">
        <f t="shared" si="3"/>
        <v>11.146628781151957</v>
      </c>
      <c r="H12" s="23">
        <v>13361</v>
      </c>
      <c r="I12" s="16">
        <f t="shared" si="4"/>
        <v>9.54582151507141</v>
      </c>
    </row>
    <row r="13" spans="1:9" ht="15" customHeight="1">
      <c r="A13" s="17" t="s">
        <v>37</v>
      </c>
      <c r="B13" s="35">
        <f t="shared" si="0"/>
        <v>34475</v>
      </c>
      <c r="C13" s="36">
        <f t="shared" si="1"/>
        <v>18.103479964081856</v>
      </c>
      <c r="D13" s="35">
        <v>14086</v>
      </c>
      <c r="E13" s="36">
        <f t="shared" si="2"/>
        <v>41.95633395883597</v>
      </c>
      <c r="F13" s="23">
        <v>4023</v>
      </c>
      <c r="G13" s="16">
        <f t="shared" si="3"/>
        <v>23.81459776238679</v>
      </c>
      <c r="H13" s="23">
        <v>16366</v>
      </c>
      <c r="I13" s="16">
        <f t="shared" si="4"/>
        <v>11.692756149663849</v>
      </c>
    </row>
    <row r="14" spans="1:9" ht="15" customHeight="1">
      <c r="A14" s="17" t="s">
        <v>38</v>
      </c>
      <c r="B14" s="35">
        <f t="shared" si="0"/>
        <v>10316</v>
      </c>
      <c r="C14" s="36">
        <f t="shared" si="1"/>
        <v>5.4171283338497</v>
      </c>
      <c r="D14" s="35">
        <v>1076</v>
      </c>
      <c r="E14" s="36">
        <f t="shared" si="2"/>
        <v>3.204956363744676</v>
      </c>
      <c r="F14" s="23">
        <v>3966</v>
      </c>
      <c r="G14" s="16">
        <f t="shared" si="3"/>
        <v>23.477179896998756</v>
      </c>
      <c r="H14" s="23">
        <v>5274</v>
      </c>
      <c r="I14" s="16">
        <f t="shared" si="4"/>
        <v>3.7680310358870304</v>
      </c>
    </row>
    <row r="15" spans="1:9" ht="15" customHeight="1">
      <c r="A15" s="17" t="s">
        <v>39</v>
      </c>
      <c r="B15" s="35">
        <f t="shared" si="0"/>
        <v>8444</v>
      </c>
      <c r="C15" s="36">
        <f t="shared" si="1"/>
        <v>4.434105433407025</v>
      </c>
      <c r="D15" s="35">
        <v>1575</v>
      </c>
      <c r="E15" s="36">
        <f t="shared" si="2"/>
        <v>4.691269770351175</v>
      </c>
      <c r="F15" s="23">
        <v>480</v>
      </c>
      <c r="G15" s="16">
        <f t="shared" si="3"/>
        <v>2.841413603267626</v>
      </c>
      <c r="H15" s="23">
        <v>6389</v>
      </c>
      <c r="I15" s="16">
        <f t="shared" si="4"/>
        <v>4.5646473811684185</v>
      </c>
    </row>
    <row r="16" spans="1:9" ht="15" customHeight="1">
      <c r="A16" s="17" t="s">
        <v>40</v>
      </c>
      <c r="B16" s="35">
        <f t="shared" si="0"/>
        <v>4802</v>
      </c>
      <c r="C16" s="36">
        <f t="shared" si="1"/>
        <v>2.521621777738102</v>
      </c>
      <c r="D16" s="35">
        <v>895</v>
      </c>
      <c r="E16" s="36">
        <f t="shared" si="2"/>
        <v>2.6658326631519373</v>
      </c>
      <c r="F16" s="23">
        <v>366</v>
      </c>
      <c r="G16" s="16">
        <f t="shared" si="3"/>
        <v>2.1665778724915645</v>
      </c>
      <c r="H16" s="23">
        <v>3541</v>
      </c>
      <c r="I16" s="16">
        <f t="shared" si="4"/>
        <v>2.5298820436245686</v>
      </c>
    </row>
    <row r="17" spans="1:9" ht="22.5" customHeight="1">
      <c r="A17" s="17" t="s">
        <v>152</v>
      </c>
      <c r="B17" s="35">
        <f t="shared" si="0"/>
        <v>13056</v>
      </c>
      <c r="C17" s="36">
        <f t="shared" si="1"/>
        <v>6.855954587702762</v>
      </c>
      <c r="D17" s="35">
        <v>1627</v>
      </c>
      <c r="E17" s="36">
        <f t="shared" si="2"/>
        <v>4.846156137372294</v>
      </c>
      <c r="F17" s="23">
        <v>819</v>
      </c>
      <c r="G17" s="16">
        <f t="shared" si="3"/>
        <v>4.848161960575386</v>
      </c>
      <c r="H17" s="23">
        <v>10610</v>
      </c>
      <c r="I17" s="16">
        <f t="shared" si="4"/>
        <v>7.580358227296434</v>
      </c>
    </row>
    <row r="18" spans="1:9" ht="15" customHeight="1">
      <c r="A18" s="17" t="s">
        <v>153</v>
      </c>
      <c r="B18" s="35">
        <f t="shared" si="0"/>
        <v>2055</v>
      </c>
      <c r="C18" s="36">
        <f t="shared" si="1"/>
        <v>1.079119690389796</v>
      </c>
      <c r="D18" s="35">
        <v>339</v>
      </c>
      <c r="E18" s="36">
        <f t="shared" si="2"/>
        <v>1.0097399696184435</v>
      </c>
      <c r="F18" s="23">
        <v>204</v>
      </c>
      <c r="G18" s="16">
        <f t="shared" si="3"/>
        <v>1.2076007813887408</v>
      </c>
      <c r="H18" s="23">
        <v>1512</v>
      </c>
      <c r="I18" s="16">
        <f t="shared" si="4"/>
        <v>1.0802546314488415</v>
      </c>
    </row>
    <row r="19" spans="1:9" s="19" customFormat="1" ht="15" customHeight="1">
      <c r="A19" s="17" t="s">
        <v>154</v>
      </c>
      <c r="B19" s="18">
        <f t="shared" si="0"/>
        <v>11621</v>
      </c>
      <c r="C19" s="36">
        <f t="shared" si="1"/>
        <v>6.102408721177527</v>
      </c>
      <c r="D19" s="18">
        <v>1079</v>
      </c>
      <c r="E19" s="36">
        <f t="shared" si="2"/>
        <v>3.2138921156882017</v>
      </c>
      <c r="F19" s="23">
        <v>181</v>
      </c>
      <c r="G19" s="16">
        <f t="shared" si="3"/>
        <v>1.0714497128988338</v>
      </c>
      <c r="H19" s="23">
        <v>10361</v>
      </c>
      <c r="I19" s="16">
        <f t="shared" si="4"/>
        <v>7.402459151085614</v>
      </c>
    </row>
    <row r="20" spans="1:9" ht="15" customHeight="1">
      <c r="A20" t="s">
        <v>41</v>
      </c>
      <c r="B20" s="18">
        <f t="shared" si="0"/>
        <v>8461</v>
      </c>
      <c r="C20" s="36">
        <f t="shared" si="1"/>
        <v>4.443032457609763</v>
      </c>
      <c r="D20" s="18">
        <v>1184</v>
      </c>
      <c r="E20" s="36">
        <f t="shared" si="2"/>
        <v>3.5266434337116133</v>
      </c>
      <c r="F20" s="23">
        <v>252</v>
      </c>
      <c r="G20" s="16">
        <f t="shared" si="3"/>
        <v>1.4917421417155035</v>
      </c>
      <c r="H20" s="23">
        <v>7025</v>
      </c>
      <c r="I20" s="16">
        <f t="shared" si="4"/>
        <v>5.019040202333407</v>
      </c>
    </row>
    <row r="21" spans="1:9" ht="15" customHeight="1">
      <c r="A21" t="s">
        <v>42</v>
      </c>
      <c r="B21" s="18">
        <f t="shared" si="0"/>
        <v>6933</v>
      </c>
      <c r="C21" s="36">
        <f t="shared" si="1"/>
        <v>3.640650517504844</v>
      </c>
      <c r="D21" s="18">
        <v>353</v>
      </c>
      <c r="E21" s="36">
        <f t="shared" si="2"/>
        <v>1.0514401453548983</v>
      </c>
      <c r="F21" s="23">
        <v>120</v>
      </c>
      <c r="G21" s="16">
        <f t="shared" si="3"/>
        <v>0.7103534008169065</v>
      </c>
      <c r="H21" s="23">
        <v>6460</v>
      </c>
      <c r="I21" s="16">
        <f t="shared" si="4"/>
        <v>4.615373623782749</v>
      </c>
    </row>
    <row r="22" spans="1:9" ht="15" customHeight="1">
      <c r="A22" t="s">
        <v>43</v>
      </c>
      <c r="B22" s="18">
        <f t="shared" si="0"/>
        <v>651</v>
      </c>
      <c r="C22" s="36">
        <f t="shared" si="1"/>
        <v>0.34185251505778935</v>
      </c>
      <c r="D22" s="18">
        <v>62</v>
      </c>
      <c r="E22" s="36">
        <f t="shared" si="2"/>
        <v>0.18467220683287164</v>
      </c>
      <c r="F22" s="23">
        <v>10</v>
      </c>
      <c r="G22" s="16">
        <f t="shared" si="3"/>
        <v>0.059196116734742205</v>
      </c>
      <c r="H22" s="23">
        <v>579</v>
      </c>
      <c r="I22" s="16">
        <f t="shared" si="4"/>
        <v>0.41366893624925877</v>
      </c>
    </row>
    <row r="23" spans="1:9" ht="15" customHeight="1">
      <c r="A23" s="20" t="s">
        <v>44</v>
      </c>
      <c r="B23" s="21">
        <f t="shared" si="0"/>
        <v>920</v>
      </c>
      <c r="C23" s="37">
        <f t="shared" si="1"/>
        <v>0.483109545089349</v>
      </c>
      <c r="D23" s="21">
        <v>73</v>
      </c>
      <c r="E23" s="37">
        <f t="shared" si="2"/>
        <v>0.21743663062580051</v>
      </c>
      <c r="F23" s="38">
        <v>33</v>
      </c>
      <c r="G23" s="22">
        <f t="shared" si="3"/>
        <v>0.19534718522464925</v>
      </c>
      <c r="H23" s="38">
        <v>814</v>
      </c>
      <c r="I23" s="22">
        <f t="shared" si="4"/>
        <v>0.5815656547614795</v>
      </c>
    </row>
    <row r="24" spans="2:5" ht="15" customHeight="1">
      <c r="B24" s="17"/>
      <c r="C24" s="17"/>
      <c r="D24" s="17"/>
      <c r="E24" s="17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3" location="indice!B13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2003.&amp;R&amp;9&amp;P+8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8.5" style="0" bestFit="1" customWidth="1"/>
    <col min="11" max="11" width="10.33203125" style="0" bestFit="1" customWidth="1"/>
    <col min="12" max="12" width="7.5" style="0" bestFit="1" customWidth="1"/>
  </cols>
  <sheetData>
    <row r="1" spans="1:9" s="2" customFormat="1" ht="60" customHeight="1">
      <c r="A1" s="190" t="s">
        <v>49</v>
      </c>
      <c r="B1" s="192"/>
      <c r="C1" s="192"/>
      <c r="D1" s="192"/>
      <c r="E1" s="192"/>
      <c r="F1" s="192"/>
      <c r="G1" s="192"/>
      <c r="H1" s="193"/>
      <c r="I1" s="193"/>
    </row>
    <row r="2" spans="1:9" s="29" customFormat="1" ht="18" customHeight="1">
      <c r="A2" s="9" t="s">
        <v>45</v>
      </c>
      <c r="B2" s="17"/>
      <c r="C2" s="17"/>
      <c r="D2" s="17"/>
      <c r="E2" s="17"/>
      <c r="F2" s="17"/>
      <c r="G2" s="17"/>
      <c r="H2" s="28"/>
      <c r="I2" s="28"/>
    </row>
    <row r="3" spans="1:9" s="5" customFormat="1" ht="36" customHeight="1">
      <c r="A3" s="175" t="s">
        <v>174</v>
      </c>
      <c r="B3" s="187" t="s">
        <v>1</v>
      </c>
      <c r="C3" s="187"/>
      <c r="D3" s="187" t="s">
        <v>47</v>
      </c>
      <c r="E3" s="187"/>
      <c r="F3" s="187" t="s">
        <v>4</v>
      </c>
      <c r="G3" s="187" t="s">
        <v>4</v>
      </c>
      <c r="H3" s="187" t="s">
        <v>48</v>
      </c>
      <c r="I3" s="187"/>
    </row>
    <row r="4" spans="1:9" s="10" customFormat="1" ht="19.5" customHeight="1">
      <c r="A4" s="6"/>
      <c r="B4" s="7" t="s">
        <v>5</v>
      </c>
      <c r="C4" s="8" t="s">
        <v>6</v>
      </c>
      <c r="D4" s="7" t="s">
        <v>5</v>
      </c>
      <c r="E4" s="8" t="s">
        <v>6</v>
      </c>
      <c r="F4" s="7" t="s">
        <v>5</v>
      </c>
      <c r="G4" s="8" t="s">
        <v>6</v>
      </c>
      <c r="H4" s="7" t="s">
        <v>5</v>
      </c>
      <c r="I4" s="8" t="s">
        <v>6</v>
      </c>
    </row>
    <row r="5" spans="1:9" s="13" customFormat="1" ht="15" customHeight="1">
      <c r="A5" s="11" t="s">
        <v>7</v>
      </c>
      <c r="B5" s="12">
        <f aca="true" t="shared" si="0" ref="B5:B23">D5+F5+H5</f>
        <v>190433</v>
      </c>
      <c r="C5" s="31">
        <f aca="true" t="shared" si="1" ref="C5:C23">B5/$B5*100</f>
        <v>100</v>
      </c>
      <c r="D5" s="30">
        <f>SUM(D6:D23)</f>
        <v>33573</v>
      </c>
      <c r="E5" s="39">
        <f aca="true" t="shared" si="2" ref="E5:E23">D5/$B5*100</f>
        <v>17.629822562265993</v>
      </c>
      <c r="F5" s="30">
        <f>SUM(F6:F23)</f>
        <v>16893</v>
      </c>
      <c r="G5" s="39">
        <f aca="true" t="shared" si="3" ref="G5:G23">F5/$B5*100</f>
        <v>8.870836462167798</v>
      </c>
      <c r="H5" s="30">
        <f>SUM(H6:H23)</f>
        <v>139967</v>
      </c>
      <c r="I5" s="39">
        <f aca="true" t="shared" si="4" ref="I5:I23">H5/$B5*100</f>
        <v>73.49934097556621</v>
      </c>
    </row>
    <row r="6" spans="1:9" ht="15" customHeight="1">
      <c r="A6" s="14" t="s">
        <v>32</v>
      </c>
      <c r="B6" s="15">
        <f t="shared" si="0"/>
        <v>27105</v>
      </c>
      <c r="C6" s="40">
        <f t="shared" si="1"/>
        <v>100</v>
      </c>
      <c r="D6" s="32">
        <v>5789</v>
      </c>
      <c r="E6" s="33">
        <f t="shared" si="2"/>
        <v>21.35768308430179</v>
      </c>
      <c r="F6" s="23">
        <v>3061</v>
      </c>
      <c r="G6" s="16">
        <f t="shared" si="3"/>
        <v>11.293119350673306</v>
      </c>
      <c r="H6" s="23">
        <v>18255</v>
      </c>
      <c r="I6" s="16">
        <f t="shared" si="4"/>
        <v>67.3491975650249</v>
      </c>
    </row>
    <row r="7" spans="1:9" ht="15" customHeight="1">
      <c r="A7" s="34" t="s">
        <v>150</v>
      </c>
      <c r="B7" s="15">
        <f t="shared" si="0"/>
        <v>2598</v>
      </c>
      <c r="C7" s="40">
        <f t="shared" si="1"/>
        <v>100</v>
      </c>
      <c r="D7" s="32">
        <v>398</v>
      </c>
      <c r="E7" s="33">
        <f t="shared" si="2"/>
        <v>15.319476520400308</v>
      </c>
      <c r="F7" s="23">
        <v>212</v>
      </c>
      <c r="G7" s="16">
        <f t="shared" si="3"/>
        <v>8.160123171670516</v>
      </c>
      <c r="H7" s="23">
        <v>1988</v>
      </c>
      <c r="I7" s="16">
        <f t="shared" si="4"/>
        <v>76.52040030792918</v>
      </c>
    </row>
    <row r="8" spans="1:9" ht="15" customHeight="1">
      <c r="A8" s="34" t="s">
        <v>151</v>
      </c>
      <c r="B8" s="15">
        <f t="shared" si="0"/>
        <v>873</v>
      </c>
      <c r="C8" s="40">
        <f t="shared" si="1"/>
        <v>100</v>
      </c>
      <c r="D8" s="32">
        <v>140</v>
      </c>
      <c r="E8" s="33">
        <f t="shared" si="2"/>
        <v>16.036655211912944</v>
      </c>
      <c r="F8" s="23">
        <v>55</v>
      </c>
      <c r="G8" s="16">
        <f t="shared" si="3"/>
        <v>6.300114547537228</v>
      </c>
      <c r="H8" s="23">
        <v>678</v>
      </c>
      <c r="I8" s="16">
        <f t="shared" si="4"/>
        <v>77.66323024054984</v>
      </c>
    </row>
    <row r="9" spans="1:9" ht="15" customHeight="1">
      <c r="A9" s="14" t="s">
        <v>33</v>
      </c>
      <c r="B9" s="15">
        <f t="shared" si="0"/>
        <v>1120</v>
      </c>
      <c r="C9" s="40">
        <f t="shared" si="1"/>
        <v>100</v>
      </c>
      <c r="D9" s="32">
        <v>122</v>
      </c>
      <c r="E9" s="33">
        <f t="shared" si="2"/>
        <v>10.892857142857142</v>
      </c>
      <c r="F9" s="23">
        <v>58</v>
      </c>
      <c r="G9" s="16">
        <f t="shared" si="3"/>
        <v>5.178571428571429</v>
      </c>
      <c r="H9" s="23">
        <v>940</v>
      </c>
      <c r="I9" s="16">
        <f t="shared" si="4"/>
        <v>83.92857142857143</v>
      </c>
    </row>
    <row r="10" spans="1:9" ht="15" customHeight="1">
      <c r="A10" s="14" t="s">
        <v>34</v>
      </c>
      <c r="B10" s="15">
        <f t="shared" si="0"/>
        <v>2020</v>
      </c>
      <c r="C10" s="40">
        <f t="shared" si="1"/>
        <v>100</v>
      </c>
      <c r="D10" s="32">
        <v>264</v>
      </c>
      <c r="E10" s="33">
        <f t="shared" si="2"/>
        <v>13.06930693069307</v>
      </c>
      <c r="F10" s="23">
        <v>67</v>
      </c>
      <c r="G10" s="16">
        <f t="shared" si="3"/>
        <v>3.316831683168317</v>
      </c>
      <c r="H10" s="23">
        <v>1689</v>
      </c>
      <c r="I10" s="16">
        <f t="shared" si="4"/>
        <v>83.61386138613861</v>
      </c>
    </row>
    <row r="11" spans="1:9" ht="22.5" customHeight="1">
      <c r="A11" s="17" t="s">
        <v>35</v>
      </c>
      <c r="B11" s="18">
        <f t="shared" si="0"/>
        <v>37905</v>
      </c>
      <c r="C11" s="41">
        <f t="shared" si="1"/>
        <v>100</v>
      </c>
      <c r="D11" s="35">
        <v>2677</v>
      </c>
      <c r="E11" s="36">
        <f t="shared" si="2"/>
        <v>7.062392824165678</v>
      </c>
      <c r="F11" s="23">
        <v>1103</v>
      </c>
      <c r="G11" s="16">
        <f t="shared" si="3"/>
        <v>2.9099063448093916</v>
      </c>
      <c r="H11" s="23">
        <v>34125</v>
      </c>
      <c r="I11" s="16">
        <f t="shared" si="4"/>
        <v>90.02770083102493</v>
      </c>
    </row>
    <row r="12" spans="1:9" ht="15" customHeight="1">
      <c r="A12" s="14" t="s">
        <v>36</v>
      </c>
      <c r="B12" s="18">
        <f t="shared" si="0"/>
        <v>17078</v>
      </c>
      <c r="C12" s="41">
        <f t="shared" si="1"/>
        <v>100</v>
      </c>
      <c r="D12" s="35">
        <v>1834</v>
      </c>
      <c r="E12" s="36">
        <f t="shared" si="2"/>
        <v>10.738962407776086</v>
      </c>
      <c r="F12" s="23">
        <v>1883</v>
      </c>
      <c r="G12" s="16">
        <f t="shared" si="3"/>
        <v>11.025881250731937</v>
      </c>
      <c r="H12" s="23">
        <v>13361</v>
      </c>
      <c r="I12" s="16">
        <f t="shared" si="4"/>
        <v>78.23515634149197</v>
      </c>
    </row>
    <row r="13" spans="1:9" ht="15" customHeight="1">
      <c r="A13" s="17" t="s">
        <v>37</v>
      </c>
      <c r="B13" s="18">
        <f t="shared" si="0"/>
        <v>34475</v>
      </c>
      <c r="C13" s="41">
        <f t="shared" si="1"/>
        <v>100</v>
      </c>
      <c r="D13" s="35">
        <v>14086</v>
      </c>
      <c r="E13" s="36">
        <f t="shared" si="2"/>
        <v>40.85859318346628</v>
      </c>
      <c r="F13" s="23">
        <v>4023</v>
      </c>
      <c r="G13" s="16">
        <f t="shared" si="3"/>
        <v>11.669325598259608</v>
      </c>
      <c r="H13" s="23">
        <v>16366</v>
      </c>
      <c r="I13" s="16">
        <f t="shared" si="4"/>
        <v>47.47208121827411</v>
      </c>
    </row>
    <row r="14" spans="1:9" ht="15" customHeight="1">
      <c r="A14" s="17" t="s">
        <v>38</v>
      </c>
      <c r="B14" s="18">
        <f t="shared" si="0"/>
        <v>10316</v>
      </c>
      <c r="C14" s="41">
        <f t="shared" si="1"/>
        <v>100</v>
      </c>
      <c r="D14" s="35">
        <v>1076</v>
      </c>
      <c r="E14" s="36">
        <f t="shared" si="2"/>
        <v>10.430399379604498</v>
      </c>
      <c r="F14" s="23">
        <v>3966</v>
      </c>
      <c r="G14" s="16">
        <f t="shared" si="3"/>
        <v>38.445133772780146</v>
      </c>
      <c r="H14" s="23">
        <v>5274</v>
      </c>
      <c r="I14" s="16">
        <f t="shared" si="4"/>
        <v>51.12446684761536</v>
      </c>
    </row>
    <row r="15" spans="1:9" ht="15" customHeight="1">
      <c r="A15" s="17" t="s">
        <v>39</v>
      </c>
      <c r="B15" s="18">
        <f t="shared" si="0"/>
        <v>8444</v>
      </c>
      <c r="C15" s="41">
        <f t="shared" si="1"/>
        <v>100</v>
      </c>
      <c r="D15" s="35">
        <v>1575</v>
      </c>
      <c r="E15" s="36">
        <f t="shared" si="2"/>
        <v>18.652297489341542</v>
      </c>
      <c r="F15" s="23">
        <v>480</v>
      </c>
      <c r="G15" s="16">
        <f t="shared" si="3"/>
        <v>5.684509711037423</v>
      </c>
      <c r="H15" s="23">
        <v>6389</v>
      </c>
      <c r="I15" s="16">
        <f t="shared" si="4"/>
        <v>75.66319279962104</v>
      </c>
    </row>
    <row r="16" spans="1:9" ht="15" customHeight="1">
      <c r="A16" s="17" t="s">
        <v>40</v>
      </c>
      <c r="B16" s="18">
        <f t="shared" si="0"/>
        <v>4802</v>
      </c>
      <c r="C16" s="41">
        <f t="shared" si="1"/>
        <v>100</v>
      </c>
      <c r="D16" s="35">
        <v>895</v>
      </c>
      <c r="E16" s="36">
        <f t="shared" si="2"/>
        <v>18.638067471886714</v>
      </c>
      <c r="F16" s="23">
        <v>366</v>
      </c>
      <c r="G16" s="16">
        <f t="shared" si="3"/>
        <v>7.621824239900042</v>
      </c>
      <c r="H16" s="23">
        <v>3541</v>
      </c>
      <c r="I16" s="16">
        <f t="shared" si="4"/>
        <v>73.74010828821325</v>
      </c>
    </row>
    <row r="17" spans="1:9" ht="22.5" customHeight="1">
      <c r="A17" s="17" t="s">
        <v>152</v>
      </c>
      <c r="B17" s="18">
        <f t="shared" si="0"/>
        <v>13056</v>
      </c>
      <c r="C17" s="41">
        <f t="shared" si="1"/>
        <v>100</v>
      </c>
      <c r="D17" s="35">
        <v>1627</v>
      </c>
      <c r="E17" s="36">
        <f t="shared" si="2"/>
        <v>12.461703431372548</v>
      </c>
      <c r="F17" s="23">
        <v>819</v>
      </c>
      <c r="G17" s="16">
        <f t="shared" si="3"/>
        <v>6.27297794117647</v>
      </c>
      <c r="H17" s="23">
        <v>10610</v>
      </c>
      <c r="I17" s="16">
        <f t="shared" si="4"/>
        <v>81.26531862745098</v>
      </c>
    </row>
    <row r="18" spans="1:9" ht="15" customHeight="1">
      <c r="A18" s="17" t="s">
        <v>153</v>
      </c>
      <c r="B18" s="18">
        <f t="shared" si="0"/>
        <v>2055</v>
      </c>
      <c r="C18" s="41">
        <f t="shared" si="1"/>
        <v>100</v>
      </c>
      <c r="D18" s="35">
        <v>339</v>
      </c>
      <c r="E18" s="36">
        <f t="shared" si="2"/>
        <v>16.4963503649635</v>
      </c>
      <c r="F18" s="23">
        <v>204</v>
      </c>
      <c r="G18" s="16">
        <f t="shared" si="3"/>
        <v>9.927007299270073</v>
      </c>
      <c r="H18" s="23">
        <v>1512</v>
      </c>
      <c r="I18" s="16">
        <f t="shared" si="4"/>
        <v>73.57664233576642</v>
      </c>
    </row>
    <row r="19" spans="1:9" s="19" customFormat="1" ht="15" customHeight="1">
      <c r="A19" s="17" t="s">
        <v>154</v>
      </c>
      <c r="B19" s="18">
        <f t="shared" si="0"/>
        <v>11621</v>
      </c>
      <c r="C19" s="41">
        <f t="shared" si="1"/>
        <v>100</v>
      </c>
      <c r="D19" s="18">
        <v>1079</v>
      </c>
      <c r="E19" s="36">
        <f t="shared" si="2"/>
        <v>9.284915239652355</v>
      </c>
      <c r="F19" s="23">
        <v>181</v>
      </c>
      <c r="G19" s="16">
        <f t="shared" si="3"/>
        <v>1.557525169950951</v>
      </c>
      <c r="H19" s="23">
        <v>10361</v>
      </c>
      <c r="I19" s="16">
        <f t="shared" si="4"/>
        <v>89.1575595903967</v>
      </c>
    </row>
    <row r="20" spans="1:9" ht="15" customHeight="1">
      <c r="A20" t="s">
        <v>41</v>
      </c>
      <c r="B20" s="18">
        <f t="shared" si="0"/>
        <v>8461</v>
      </c>
      <c r="C20" s="41">
        <f t="shared" si="1"/>
        <v>100</v>
      </c>
      <c r="D20" s="18">
        <v>1184</v>
      </c>
      <c r="E20" s="36">
        <f t="shared" si="2"/>
        <v>13.993617775676634</v>
      </c>
      <c r="F20" s="23">
        <v>252</v>
      </c>
      <c r="G20" s="16">
        <f t="shared" si="3"/>
        <v>2.9783713509041485</v>
      </c>
      <c r="H20" s="23">
        <v>7025</v>
      </c>
      <c r="I20" s="16">
        <f t="shared" si="4"/>
        <v>83.02801087341922</v>
      </c>
    </row>
    <row r="21" spans="1:9" ht="15" customHeight="1">
      <c r="A21" t="s">
        <v>42</v>
      </c>
      <c r="B21" s="18">
        <f t="shared" si="0"/>
        <v>6933</v>
      </c>
      <c r="C21" s="41">
        <f t="shared" si="1"/>
        <v>100</v>
      </c>
      <c r="D21" s="18">
        <v>353</v>
      </c>
      <c r="E21" s="36">
        <f t="shared" si="2"/>
        <v>5.091590941872205</v>
      </c>
      <c r="F21" s="23">
        <v>120</v>
      </c>
      <c r="G21" s="16">
        <f t="shared" si="3"/>
        <v>1.730852444829078</v>
      </c>
      <c r="H21" s="23">
        <v>6460</v>
      </c>
      <c r="I21" s="16">
        <f t="shared" si="4"/>
        <v>93.17755661329872</v>
      </c>
    </row>
    <row r="22" spans="1:9" ht="15" customHeight="1">
      <c r="A22" t="s">
        <v>43</v>
      </c>
      <c r="B22" s="18">
        <f t="shared" si="0"/>
        <v>651</v>
      </c>
      <c r="C22" s="41">
        <f t="shared" si="1"/>
        <v>100</v>
      </c>
      <c r="D22" s="18">
        <v>62</v>
      </c>
      <c r="E22" s="36">
        <f t="shared" si="2"/>
        <v>9.523809523809524</v>
      </c>
      <c r="F22" s="23">
        <v>10</v>
      </c>
      <c r="G22" s="16">
        <f t="shared" si="3"/>
        <v>1.5360983102918586</v>
      </c>
      <c r="H22" s="23">
        <v>579</v>
      </c>
      <c r="I22" s="16">
        <f t="shared" si="4"/>
        <v>88.94009216589862</v>
      </c>
    </row>
    <row r="23" spans="1:9" ht="15" customHeight="1">
      <c r="A23" s="20" t="s">
        <v>44</v>
      </c>
      <c r="B23" s="21">
        <f t="shared" si="0"/>
        <v>920</v>
      </c>
      <c r="C23" s="42">
        <f t="shared" si="1"/>
        <v>100</v>
      </c>
      <c r="D23" s="21">
        <v>73</v>
      </c>
      <c r="E23" s="37">
        <f t="shared" si="2"/>
        <v>7.934782608695652</v>
      </c>
      <c r="F23" s="38">
        <v>33</v>
      </c>
      <c r="G23" s="22">
        <f t="shared" si="3"/>
        <v>3.5869565217391304</v>
      </c>
      <c r="H23" s="38">
        <v>814</v>
      </c>
      <c r="I23" s="22">
        <f t="shared" si="4"/>
        <v>88.47826086956522</v>
      </c>
    </row>
    <row r="24" spans="2:5" ht="15" customHeight="1">
      <c r="B24" s="17"/>
      <c r="C24" s="17"/>
      <c r="D24" s="17"/>
      <c r="E24" s="17"/>
    </row>
    <row r="25" ht="15" customHeight="1"/>
    <row r="26" spans="10:12" ht="15" customHeight="1">
      <c r="J26" s="43"/>
      <c r="K26" s="43"/>
      <c r="L26" s="43"/>
    </row>
    <row r="27" spans="10:13" ht="15" customHeight="1">
      <c r="J27" s="14"/>
      <c r="K27" s="44"/>
      <c r="L27" s="44"/>
      <c r="M27" s="23"/>
    </row>
    <row r="28" spans="10:13" ht="15" customHeight="1">
      <c r="J28" s="14"/>
      <c r="K28" s="44"/>
      <c r="L28" s="44"/>
      <c r="M28" s="23"/>
    </row>
    <row r="29" spans="10:13" ht="15" customHeight="1">
      <c r="J29" s="14"/>
      <c r="K29" s="44"/>
      <c r="L29" s="44"/>
      <c r="M29" s="23"/>
    </row>
    <row r="30" spans="10:13" ht="15" customHeight="1">
      <c r="J30" s="14"/>
      <c r="K30" s="44"/>
      <c r="L30" s="44"/>
      <c r="M30" s="23"/>
    </row>
    <row r="31" spans="10:13" ht="15" customHeight="1">
      <c r="J31" s="14"/>
      <c r="K31" s="44"/>
      <c r="L31" s="44"/>
      <c r="M31" s="23"/>
    </row>
    <row r="32" spans="10:13" ht="15" customHeight="1">
      <c r="J32" s="45"/>
      <c r="K32" s="44"/>
      <c r="L32" s="44"/>
      <c r="M32" s="23"/>
    </row>
    <row r="33" spans="10:13" ht="15" customHeight="1">
      <c r="J33" s="45"/>
      <c r="K33" s="44"/>
      <c r="L33" s="44"/>
      <c r="M33" s="23"/>
    </row>
    <row r="34" spans="10:13" ht="15" customHeight="1">
      <c r="J34" s="45"/>
      <c r="K34" s="44"/>
      <c r="L34" s="44"/>
      <c r="M34" s="23"/>
    </row>
    <row r="35" spans="10:13" ht="15" customHeight="1">
      <c r="J35" s="45"/>
      <c r="K35" s="44"/>
      <c r="L35" s="44"/>
      <c r="M35" s="23"/>
    </row>
    <row r="36" spans="10:13" ht="15" customHeight="1">
      <c r="J36" s="45"/>
      <c r="K36" s="44"/>
      <c r="L36" s="44"/>
      <c r="M36" s="23"/>
    </row>
    <row r="37" spans="10:13" ht="15" customHeight="1">
      <c r="J37" s="45"/>
      <c r="K37" s="44"/>
      <c r="L37" s="44"/>
      <c r="M37" s="23"/>
    </row>
    <row r="38" spans="10:13" ht="15" customHeight="1">
      <c r="J38" s="45"/>
      <c r="K38" s="44"/>
      <c r="L38" s="44"/>
      <c r="M38" s="23"/>
    </row>
    <row r="39" spans="10:13" ht="15" customHeight="1">
      <c r="J39" s="45"/>
      <c r="K39" s="44"/>
      <c r="L39" s="44"/>
      <c r="M39" s="23"/>
    </row>
    <row r="40" spans="10:13" ht="15" customHeight="1">
      <c r="J40" s="45"/>
      <c r="K40" s="44"/>
      <c r="L40" s="44"/>
      <c r="M40" s="23"/>
    </row>
    <row r="41" spans="10:13" ht="15" customHeight="1">
      <c r="J41" s="43"/>
      <c r="K41" s="44"/>
      <c r="L41" s="44"/>
      <c r="M41" s="23"/>
    </row>
    <row r="42" spans="10:13" ht="15" customHeight="1">
      <c r="J42" s="43"/>
      <c r="K42" s="44"/>
      <c r="L42" s="44"/>
      <c r="M42" s="23"/>
    </row>
    <row r="43" spans="10:13" ht="15" customHeight="1">
      <c r="J43" s="43"/>
      <c r="K43" s="44"/>
      <c r="L43" s="44"/>
      <c r="M43" s="23"/>
    </row>
    <row r="44" spans="10:13" ht="15" customHeight="1">
      <c r="J44" s="45"/>
      <c r="K44" s="44"/>
      <c r="L44" s="44"/>
      <c r="M44" s="23"/>
    </row>
    <row r="45" spans="10:12" ht="15" customHeight="1">
      <c r="J45" s="46"/>
      <c r="K45" s="44"/>
      <c r="L45" s="44"/>
    </row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3" location="indice!B19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IAEST</cp:lastModifiedBy>
  <cp:lastPrinted>2004-12-13T11:46:50Z</cp:lastPrinted>
  <dcterms:created xsi:type="dcterms:W3CDTF">2004-09-20T08:19:31Z</dcterms:created>
  <dcterms:modified xsi:type="dcterms:W3CDTF">2006-06-13T12:07:15Z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