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120" windowHeight="9120" tabRatio="952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1" sheetId="6" r:id="rId6"/>
    <sheet name="pag12" sheetId="7" r:id="rId7"/>
    <sheet name="pag13" sheetId="8" r:id="rId8"/>
    <sheet name="pag14" sheetId="9" r:id="rId9"/>
    <sheet name="pag15" sheetId="10" r:id="rId10"/>
    <sheet name="pag16" sheetId="11" r:id="rId11"/>
    <sheet name="pag17" sheetId="12" r:id="rId12"/>
    <sheet name="pag18" sheetId="13" r:id="rId13"/>
    <sheet name="pag19" sheetId="14" r:id="rId14"/>
    <sheet name="pag 20" sheetId="15" r:id="rId15"/>
    <sheet name="pag 21" sheetId="16" r:id="rId16"/>
    <sheet name="pag 22" sheetId="17" r:id="rId17"/>
    <sheet name="pag 23" sheetId="18" r:id="rId18"/>
    <sheet name="pag 24" sheetId="19" r:id="rId19"/>
    <sheet name="pag 25" sheetId="20" r:id="rId20"/>
    <sheet name="pag 26" sheetId="21" r:id="rId21"/>
    <sheet name="pag 27" sheetId="22" r:id="rId22"/>
    <sheet name="pag 28" sheetId="23" r:id="rId23"/>
    <sheet name="pag 29" sheetId="24" r:id="rId24"/>
    <sheet name="pag 30" sheetId="25" r:id="rId25"/>
    <sheet name="pag 31" sheetId="26" r:id="rId26"/>
    <sheet name="pag 32" sheetId="27" r:id="rId27"/>
    <sheet name="pag 33" sheetId="28" r:id="rId28"/>
    <sheet name="pag 34" sheetId="29" r:id="rId29"/>
    <sheet name="pag 35" sheetId="30" r:id="rId30"/>
    <sheet name="pag 36" sheetId="31" r:id="rId31"/>
    <sheet name="pag 37" sheetId="32" r:id="rId32"/>
    <sheet name="pag 38" sheetId="33" r:id="rId33"/>
    <sheet name="pag 39" sheetId="34" r:id="rId34"/>
    <sheet name="pag 40" sheetId="35" r:id="rId35"/>
    <sheet name="pag 41" sheetId="36" r:id="rId36"/>
    <sheet name="pag 42" sheetId="37" r:id="rId37"/>
    <sheet name="pag 43" sheetId="38" r:id="rId38"/>
    <sheet name="pag 44" sheetId="39" r:id="rId39"/>
    <sheet name="pag 45" sheetId="40" r:id="rId40"/>
    <sheet name="pag 46" sheetId="41" r:id="rId41"/>
    <sheet name="pag 47" sheetId="42" r:id="rId42"/>
  </sheets>
  <definedNames>
    <definedName name="_xlnm.Print_Area" localSheetId="0">'indice'!$A$1:$H$49</definedName>
    <definedName name="_xlnm.Print_Area" localSheetId="14">'pag 20'!$A$1:$H$41</definedName>
    <definedName name="_xlnm.Print_Area" localSheetId="15">'pag 21'!$A$1:$H$43</definedName>
    <definedName name="_xlnm.Print_Area" localSheetId="16">'pag 22'!$A$1:$H$41</definedName>
    <definedName name="_xlnm.Print_Area" localSheetId="17">'pag 23'!$A$1:$H$43</definedName>
    <definedName name="_xlnm.Print_Area" localSheetId="18">'pag 24'!$A$1:$M$41</definedName>
    <definedName name="_xlnm.Print_Area" localSheetId="19">'pag 25'!$A$1:$M$45</definedName>
    <definedName name="_xlnm.Print_Area" localSheetId="20">'pag 26'!$A$1:$M$41</definedName>
    <definedName name="_xlnm.Print_Area" localSheetId="21">'pag 27'!$A$1:$M$45</definedName>
    <definedName name="_xlnm.Print_Area" localSheetId="22">'pag 28'!$A$1:$M$41</definedName>
    <definedName name="_xlnm.Print_Area" localSheetId="23">'pag 29'!$A$1:$M$45</definedName>
    <definedName name="_xlnm.Print_Area" localSheetId="24">'pag 30'!$A$1:$M$41</definedName>
    <definedName name="_xlnm.Print_Area" localSheetId="25">'pag 31'!$A$1:$M$45</definedName>
    <definedName name="_xlnm.Print_Area" localSheetId="26">'pag 32'!$A$1:$I$41</definedName>
    <definedName name="_xlnm.Print_Area" localSheetId="27">'pag 33'!$A$1:$I$45</definedName>
    <definedName name="_xlnm.Print_Area" localSheetId="28">'pag 34'!$A$1:$I$41</definedName>
    <definedName name="_xlnm.Print_Area" localSheetId="29">'pag 35'!$A$1:$I$45</definedName>
    <definedName name="_xlnm.Print_Area" localSheetId="30">'pag 36'!$A$1:$G$35</definedName>
    <definedName name="_xlnm.Print_Area" localSheetId="31">'pag 37'!$A$1:$M$38</definedName>
    <definedName name="_xlnm.Print_Area" localSheetId="32">'pag 38'!$A$1:$M$42</definedName>
    <definedName name="_xlnm.Print_Area" localSheetId="33">'pag 39'!$A$1:$F$41</definedName>
    <definedName name="_xlnm.Print_Area" localSheetId="34">'pag 40'!$A$1:$J$40</definedName>
    <definedName name="_xlnm.Print_Area" localSheetId="35">'pag 41'!$A$1:$K$40</definedName>
    <definedName name="_xlnm.Print_Area" localSheetId="36">'pag 42'!$A$1:$G$40</definedName>
    <definedName name="_xlnm.Print_Area" localSheetId="37">'pag 43'!$A$1:$G$40</definedName>
    <definedName name="_xlnm.Print_Area" localSheetId="38">'pag 44'!$A$1:$M$42</definedName>
    <definedName name="_xlnm.Print_Area" localSheetId="39">'pag 45'!$A$1:$M$41</definedName>
    <definedName name="_xlnm.Print_Area" localSheetId="40">'pag 46'!$A$1:$M$42</definedName>
    <definedName name="_xlnm.Print_Area" localSheetId="41">'pag 47'!$A$1:$M$39</definedName>
    <definedName name="_xlnm.Print_Area" localSheetId="5">'pag11'!$A$1:$G$41</definedName>
    <definedName name="_xlnm.Print_Area" localSheetId="6">'pag12'!$A$1:$G$44</definedName>
    <definedName name="_xlnm.Print_Area" localSheetId="7">'pag13'!$A$1:$G$44</definedName>
    <definedName name="_xlnm.Print_Area" localSheetId="8">'pag14'!$A$1:$M$45</definedName>
    <definedName name="_xlnm.Print_Area" localSheetId="9">'pag15'!$A$1:$M$45</definedName>
    <definedName name="_xlnm.Print_Area" localSheetId="10">'pag16'!$A$1:$M$44</definedName>
    <definedName name="_xlnm.Print_Area" localSheetId="11">'pag17'!$A$1:$M$44</definedName>
    <definedName name="_xlnm.Print_Area" localSheetId="12">'pag18'!$A$1:$I$44</definedName>
    <definedName name="_xlnm.Print_Area" localSheetId="13">'pag19'!$A$1:$I$44</definedName>
    <definedName name="_xlnm.Print_Area" localSheetId="1">'Piramide AR'!$A$1:$I$40</definedName>
    <definedName name="_xlnm.Print_Area" localSheetId="2">'Piramide HU'!$A$1:$I$40</definedName>
    <definedName name="_xlnm.Print_Area" localSheetId="3">'Piramide TE'!$A$1:$I$40</definedName>
    <definedName name="_xlnm.Print_Area" localSheetId="4">'Piramide ZA'!$A$1:$I$40</definedName>
  </definedNames>
  <calcPr fullCalcOnLoad="1"/>
</workbook>
</file>

<file path=xl/sharedStrings.xml><?xml version="1.0" encoding="utf-8"?>
<sst xmlns="http://schemas.openxmlformats.org/spreadsheetml/2006/main" count="1933" uniqueCount="208">
  <si>
    <t>Teruel</t>
  </si>
  <si>
    <t>Total</t>
  </si>
  <si>
    <t>Hombres</t>
  </si>
  <si>
    <t>Mujeres</t>
  </si>
  <si>
    <t>Número</t>
  </si>
  <si>
    <t>Porcentaje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</si>
  <si>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</si>
  <si>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</si>
  <si>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</si>
  <si>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</si>
  <si>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</si>
  <si>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</si>
  <si>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</si>
  <si>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</si>
  <si>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</si>
  <si>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</si>
  <si>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</si>
  <si>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</si>
  <si>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</si>
  <si>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</si>
  <si>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</si>
  <si>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</si>
  <si>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</si>
  <si>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</t>
  </si>
  <si>
    <t>Andalucía</t>
  </si>
  <si>
    <t>Canarias</t>
  </si>
  <si>
    <t>Cantabria</t>
  </si>
  <si>
    <t>Castilla y León</t>
  </si>
  <si>
    <t>Cataluña</t>
  </si>
  <si>
    <t>Extremadura</t>
  </si>
  <si>
    <t>Galicia</t>
  </si>
  <si>
    <t>Navarra</t>
  </si>
  <si>
    <t>País Vasco</t>
  </si>
  <si>
    <t>Ceuta</t>
  </si>
  <si>
    <t>Melilla</t>
  </si>
  <si>
    <t>Huesca</t>
  </si>
  <si>
    <t>Zaragoza</t>
  </si>
  <si>
    <t>Unidad: Porcentajes verticales.</t>
  </si>
  <si>
    <t>Unidad: Porcentajes horizontales.</t>
  </si>
  <si>
    <t>Álava</t>
  </si>
  <si>
    <t>Albacete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</si>
  <si>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</si>
  <si>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</si>
  <si>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</si>
  <si>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</si>
  <si>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</si>
  <si>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</si>
  <si>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</si>
  <si>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</si>
  <si>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</si>
  <si>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</si>
  <si>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</si>
  <si>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</si>
  <si>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</si>
  <si>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</si>
  <si>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</si>
  <si>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</si>
  <si>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</si>
  <si>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</si>
  <si>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</si>
  <si>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</si>
  <si>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</si>
  <si>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</si>
  <si>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</si>
  <si>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</si>
  <si>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</si>
  <si>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</si>
  <si>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</si>
  <si>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</si>
  <si>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</si>
  <si>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</si>
  <si>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</si>
  <si>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</si>
  <si>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</si>
  <si>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</si>
  <si>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</si>
  <si>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</si>
  <si>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</si>
  <si>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</si>
  <si>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</si>
  <si>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</si>
  <si>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</si>
  <si>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(Continúa en la página siguiente)</t>
  </si>
  <si>
    <t>(Viene de la página anterior)</t>
  </si>
  <si>
    <t>65 y más</t>
  </si>
  <si>
    <t>%</t>
  </si>
  <si>
    <t>Num</t>
  </si>
  <si>
    <t>Numero</t>
  </si>
  <si>
    <t>Aragón</t>
  </si>
  <si>
    <t>Nacidos en Aragón residentes en otra C.A./ Población residente en la provincia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</si>
  <si>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</si>
  <si>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</si>
  <si>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</si>
  <si>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</si>
  <si>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</si>
  <si>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</si>
  <si>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</si>
  <si>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</si>
  <si>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</si>
  <si>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</si>
  <si>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</si>
  <si>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</si>
  <si>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</si>
  <si>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</si>
  <si>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</si>
  <si>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</si>
  <si>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</si>
  <si>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</si>
  <si>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</si>
  <si>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</si>
  <si>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</si>
  <si>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</si>
  <si>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</si>
  <si>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</si>
  <si>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</si>
  <si>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</si>
  <si>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</si>
  <si>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</si>
  <si>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</si>
  <si>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</si>
  <si>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</si>
  <si>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</si>
  <si>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</si>
  <si>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No contesta</t>
  </si>
  <si>
    <t>No sabe leer ni escribir</t>
  </si>
  <si>
    <t>Titulación inferior al grado de escolaridad</t>
  </si>
  <si>
    <t>Graduado escolar o equivalente</t>
  </si>
  <si>
    <t>Bachiller, FP de 2º grado, equivalentes o superiores</t>
  </si>
  <si>
    <t>Bachiller, FP 2º grado, equivalentes o superior</t>
  </si>
  <si>
    <t>No sabe ni leer ni escribir</t>
  </si>
  <si>
    <t>Titulación inferior al Grado de Escolaridad</t>
  </si>
  <si>
    <t>Graduado Escolar o equivalente</t>
  </si>
  <si>
    <t>Castilla-La Mancha</t>
  </si>
  <si>
    <t>D.C.: Delimitación Comarcal</t>
  </si>
  <si>
    <t>Nacidos en Aragón residentes en otras Comunidades Autónomas.</t>
  </si>
  <si>
    <t>Explotación Padrón Municipal de Habitantes.</t>
  </si>
  <si>
    <t>Pirámide de población</t>
  </si>
  <si>
    <t>Nacidos en Aragón residentes en otras Comunidades Autónomas según sexo por nivel de estudios</t>
  </si>
  <si>
    <t>Según Comunidad Autónoma de residencia</t>
  </si>
  <si>
    <t>por sexo</t>
  </si>
  <si>
    <t>(% verticales)</t>
  </si>
  <si>
    <t>(% horizontales)</t>
  </si>
  <si>
    <t>por grupos de edad</t>
  </si>
  <si>
    <t>por nivel de estudios</t>
  </si>
  <si>
    <t>por provincia de nacimiento</t>
  </si>
  <si>
    <t>Según Provincia de residencia</t>
  </si>
  <si>
    <t>Según Provincia de nacimiento</t>
  </si>
  <si>
    <t>relación entre los nacidos en Aragón residentes en otra Comunidad Autónoma y la población residente</t>
  </si>
  <si>
    <t>Según Comarca de nacimiento</t>
  </si>
  <si>
    <t>relación entre los nacidos en Aragón residentes en otra Comunidad Autónoma y la población residente en Aragón</t>
  </si>
  <si>
    <t>por Comunidad Autónoma de residencia</t>
  </si>
  <si>
    <t>por nivel de estudios y sexo</t>
  </si>
  <si>
    <t>Índice</t>
  </si>
  <si>
    <t>0 a 14</t>
  </si>
  <si>
    <t>15 a 29</t>
  </si>
  <si>
    <t>50 a 64</t>
  </si>
  <si>
    <t>30 a 49</t>
  </si>
  <si>
    <t>Nacidos en la comarca residentes en otra C.A./ Población residente en la Comarca</t>
  </si>
  <si>
    <t>El total no coincide porque hay una persona que no consta el nivel de estudios.</t>
  </si>
  <si>
    <t>85 y más</t>
  </si>
  <si>
    <t>Alicante/Alacant</t>
  </si>
  <si>
    <t>Castellón/Castelló</t>
  </si>
  <si>
    <t>Valencia/València</t>
  </si>
  <si>
    <t>Total general</t>
  </si>
  <si>
    <t>Nacimiento provincia código</t>
  </si>
  <si>
    <t>Nacidos residentes en otra CA</t>
  </si>
  <si>
    <t>Residentes en la provincia</t>
  </si>
  <si>
    <t>De 0 a 14</t>
  </si>
  <si>
    <t>De 15 a 29</t>
  </si>
  <si>
    <t>De 30 a 49</t>
  </si>
  <si>
    <t>De 50 a 64</t>
  </si>
  <si>
    <t>De 65 y más</t>
  </si>
  <si>
    <t xml:space="preserve">Asturias </t>
  </si>
  <si>
    <t xml:space="preserve">Madrid </t>
  </si>
  <si>
    <t xml:space="preserve">Murcia </t>
  </si>
  <si>
    <t xml:space="preserve">Navarra </t>
  </si>
  <si>
    <t>1 de enero de 2010.</t>
  </si>
  <si>
    <t>Pirámide de población. Nacidos en Aragón residentes en otras Comunidades Autónomas por sexo. Año 2010.</t>
  </si>
  <si>
    <t>Nacidos en Aragón residentes en otras Comunidades Autónomas, según comarca de nacimiento por nivel de estudios. Año 2010.</t>
  </si>
  <si>
    <t>Nacidos en Aragón residentes en otras Comunidades Autónomas, según comarca de nacimiento por sexo. Año 2010.</t>
  </si>
  <si>
    <t>Nacidos en Aragón residentes en otras Comunidades Autónomas, según comarca de nacimiento por Comunidad Autónoma de residencia. 
Año 2010.</t>
  </si>
  <si>
    <t>Relación entre los nacidos en las comarcas de Aragón residentes en otra Comunidad Autónoma y la población residente en las comarcas de Aragón. Año 2010.</t>
  </si>
  <si>
    <t>Nacidos en Aragón residentes en otras Comunidades Autónomas, según provincia de nacimiento por nivel de estudios. Año 2010.</t>
  </si>
  <si>
    <t>Nacidos en Aragón residentes en otras Comunidades Autónomas, según provincia de nacimiento por grupos de edad. Año 2010.</t>
  </si>
  <si>
    <t>Nacidos en Aragón residentes en otras Comunidades Autónomas, según provincia de nacimiento por sexo. Año 2010.</t>
  </si>
  <si>
    <t>Relación entre los nacidos en Aragón residentes en otra Comunidad Autónoma y la población residente, según provincia de nacimiento. Año 2010.</t>
  </si>
  <si>
    <t>Nacidos en Aragón residentes en otras Comunidades Autónomas, según provincia de residencia por provincia de nacimiento. Año 2010.</t>
  </si>
  <si>
    <t>Nacidos en Aragón residentes en otras Comunidades Autónomas, según provincia de residencia por nivel de estudios. Año 2010.</t>
  </si>
  <si>
    <t>Nacidos en Aragón residentes en otras Comunidades Autónomas, según provincia de residencia por grupos de edad. Año 2010.</t>
  </si>
  <si>
    <t>Nacidos en Aragón residentes en otras Comunidades Autónomas, según provincia de residencia por sexo. Año 2010.</t>
  </si>
  <si>
    <t>Nacidos en Aragón residentes en otras Comunidades Autónomas, según Comunidad autónoma de residencia por grupos de edad. Año 2010.</t>
  </si>
  <si>
    <t>Nacidos en Aragón residentes en otras Comunidades Autónomas, según Comunidad autónoma de residencia por sexo. Año 2010.</t>
  </si>
  <si>
    <t>Nacidos en Aragón residentes en otras Comunidades Autónomas, según Comunidad Autónoma de residencia por sexo. Año 2010.</t>
  </si>
  <si>
    <t>Nacidos en Aragón residentes en otras Comunidades Autónomas, según sexo por nivel de estudios y edad. Año 2010.</t>
  </si>
  <si>
    <t>Pirámide de población. Nacidos en Zaragoza residentes en otras Comunidades Autónomas por sexo. Año 2010.</t>
  </si>
  <si>
    <t>Pirámide de población. Nacidos en Teruel residentes en otras Comunidades Autónomas por sexo. Año 2010.</t>
  </si>
  <si>
    <t>Pirámide de población. Nacidos en Huesca residentes en otras Comunidades Autónomas por sexo. Año 2010.</t>
  </si>
  <si>
    <t>Nacidos</t>
  </si>
  <si>
    <t>Residentes</t>
  </si>
  <si>
    <t>Asturias (Principado de)</t>
  </si>
  <si>
    <t>Comunitat Valenciana</t>
  </si>
  <si>
    <t>Madrid (Comunidad de)</t>
  </si>
  <si>
    <t>Murcia (Región de)</t>
  </si>
  <si>
    <t>Navarra (Comunidad Foral de)</t>
  </si>
  <si>
    <t>Ciudad Autónoma de Ceuta</t>
  </si>
  <si>
    <t>Ciudad Autónoma de Melilla</t>
  </si>
  <si>
    <t>Nacidos en Aragón residentes en otras Comunidades Autónomas, según Comunidad autónoma de residencia por provincia de nacimiento. Año 2010.</t>
  </si>
  <si>
    <t>Nacidos en Aragón residentes en otras Comunidades Autónomas, según Comunidad autónoma de residencia por nivel de estudios. 
Año 2010.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</si>
</sst>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"/>
    <numFmt numFmtId="193" formatCode="#,##0.0"/>
  </numFmts>
  <fonts count="60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8"/>
      <color indexed="12"/>
      <name val="Arial"/>
      <family val="2"/>
    </font>
    <font>
      <b/>
      <sz val="12"/>
      <color indexed="54"/>
      <name val="Arial"/>
      <family val="2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sz val="9"/>
      <color indexed="12"/>
      <name val="Arial"/>
      <family val="0"/>
    </font>
    <font>
      <sz val="9"/>
      <name val="Swis721 BT"/>
      <family val="2"/>
    </font>
    <font>
      <u val="single"/>
      <sz val="11"/>
      <color indexed="12"/>
      <name val="Arial"/>
      <family val="0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b/>
      <sz val="10"/>
      <color indexed="12"/>
      <name val="Swis721 BT"/>
      <family val="2"/>
    </font>
    <font>
      <sz val="10"/>
      <color indexed="12"/>
      <name val="Arial"/>
      <family val="0"/>
    </font>
    <font>
      <sz val="11"/>
      <color indexed="10"/>
      <name val="Arial Black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Arial Black"/>
      <family val="2"/>
    </font>
    <font>
      <sz val="11"/>
      <color indexed="22"/>
      <name val="Arial Black"/>
      <family val="2"/>
    </font>
    <font>
      <sz val="9"/>
      <color indexed="22"/>
      <name val="Arial"/>
      <family val="2"/>
    </font>
    <font>
      <sz val="10"/>
      <color indexed="22"/>
      <name val="Arial"/>
      <family val="0"/>
    </font>
    <font>
      <sz val="7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9"/>
      <name val="Arial"/>
      <family val="2"/>
    </font>
    <font>
      <sz val="11"/>
      <color indexed="9"/>
      <name val="Arial Black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sz val="12"/>
      <color indexed="22"/>
      <name val="Arial Black"/>
      <family val="2"/>
    </font>
    <font>
      <sz val="8"/>
      <color indexed="22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5" xfId="0" applyFont="1" applyBorder="1" applyAlignment="1">
      <alignment horizontal="left"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1" fontId="8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/>
    </xf>
    <xf numFmtId="2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5" xfId="0" applyFont="1" applyBorder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" fontId="8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12" fillId="0" borderId="8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" xfId="0" applyFont="1" applyBorder="1" applyAlignment="1">
      <alignment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6" fillId="0" borderId="17" xfId="15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6" fillId="0" borderId="17" xfId="15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0" fillId="0" borderId="1" xfId="0" applyNumberFormat="1" applyFill="1" applyBorder="1" applyAlignment="1">
      <alignment/>
    </xf>
    <xf numFmtId="0" fontId="5" fillId="0" borderId="0" xfId="0" applyFont="1" applyAlignment="1">
      <alignment/>
    </xf>
    <xf numFmtId="0" fontId="18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19" fillId="0" borderId="17" xfId="15" applyFont="1" applyBorder="1" applyAlignment="1">
      <alignment horizontal="left"/>
    </xf>
    <xf numFmtId="0" fontId="20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 indent="4"/>
      <protection/>
    </xf>
    <xf numFmtId="0" fontId="18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23" fillId="0" borderId="0" xfId="15" applyFont="1" applyAlignment="1">
      <alignment/>
    </xf>
    <xf numFmtId="0" fontId="24" fillId="0" borderId="0" xfId="21" applyFont="1">
      <alignment/>
      <protection/>
    </xf>
    <xf numFmtId="0" fontId="25" fillId="0" borderId="0" xfId="15" applyFont="1" applyAlignment="1">
      <alignment/>
    </xf>
    <xf numFmtId="0" fontId="26" fillId="0" borderId="0" xfId="21" applyFont="1">
      <alignment/>
      <protection/>
    </xf>
    <xf numFmtId="0" fontId="27" fillId="0" borderId="0" xfId="15" applyFont="1" applyAlignment="1">
      <alignment horizontal="left" indent="1"/>
    </xf>
    <xf numFmtId="0" fontId="28" fillId="0" borderId="0" xfId="21" applyFont="1">
      <alignment/>
      <protection/>
    </xf>
    <xf numFmtId="0" fontId="25" fillId="0" borderId="0" xfId="15" applyFont="1" applyAlignment="1">
      <alignment/>
    </xf>
    <xf numFmtId="0" fontId="29" fillId="0" borderId="0" xfId="15" applyFont="1" applyAlignment="1">
      <alignment/>
    </xf>
    <xf numFmtId="0" fontId="27" fillId="0" borderId="0" xfId="15" applyFont="1" applyAlignment="1">
      <alignment/>
    </xf>
    <xf numFmtId="0" fontId="30" fillId="0" borderId="0" xfId="21" applyFont="1">
      <alignment/>
      <protection/>
    </xf>
    <xf numFmtId="0" fontId="31" fillId="0" borderId="0" xfId="15" applyFont="1" applyAlignment="1">
      <alignment horizontal="left" indent="1"/>
    </xf>
    <xf numFmtId="0" fontId="32" fillId="0" borderId="0" xfId="15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/>
    </xf>
    <xf numFmtId="0" fontId="33" fillId="0" borderId="0" xfId="15" applyFont="1" applyAlignment="1">
      <alignment/>
    </xf>
    <xf numFmtId="0" fontId="16" fillId="0" borderId="5" xfId="15" applyBorder="1" applyAlignment="1">
      <alignment horizontal="left"/>
    </xf>
    <xf numFmtId="0" fontId="16" fillId="0" borderId="0" xfId="15" applyAlignment="1">
      <alignment/>
    </xf>
    <xf numFmtId="0" fontId="16" fillId="0" borderId="0" xfId="15" applyFill="1" applyBorder="1" applyAlignment="1">
      <alignment horizontal="left"/>
    </xf>
    <xf numFmtId="0" fontId="15" fillId="0" borderId="0" xfId="27" applyFont="1" applyFill="1" applyBorder="1" applyAlignment="1">
      <alignment horizontal="center"/>
      <protection/>
    </xf>
    <xf numFmtId="0" fontId="15" fillId="0" borderId="0" xfId="27" applyFont="1" applyFill="1" applyBorder="1" applyAlignment="1">
      <alignment horizontal="right" wrapText="1"/>
      <protection/>
    </xf>
    <xf numFmtId="0" fontId="37" fillId="2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3" fillId="3" borderId="0" xfId="26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0" fontId="43" fillId="0" borderId="0" xfId="26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3" fontId="0" fillId="0" borderId="6" xfId="29" applyNumberFormat="1" applyFont="1" applyBorder="1" applyAlignment="1">
      <alignment horizontal="right"/>
      <protection/>
    </xf>
    <xf numFmtId="3" fontId="0" fillId="0" borderId="0" xfId="29" applyNumberFormat="1" applyFont="1" applyBorder="1" applyAlignment="1">
      <alignment horizontal="right"/>
      <protection/>
    </xf>
    <xf numFmtId="3" fontId="0" fillId="0" borderId="1" xfId="29" applyNumberFormat="1" applyFont="1" applyBorder="1" applyAlignment="1">
      <alignment horizontal="right"/>
      <protection/>
    </xf>
    <xf numFmtId="3" fontId="0" fillId="0" borderId="0" xfId="29" applyNumberFormat="1" applyBorder="1" applyAlignment="1">
      <alignment horizontal="right"/>
      <protection/>
    </xf>
    <xf numFmtId="3" fontId="0" fillId="0" borderId="1" xfId="29" applyNumberFormat="1" applyBorder="1" applyAlignment="1">
      <alignment horizontal="right"/>
      <protection/>
    </xf>
    <xf numFmtId="3" fontId="0" fillId="0" borderId="0" xfId="29" applyNumberFormat="1" applyBorder="1">
      <alignment/>
      <protection/>
    </xf>
    <xf numFmtId="3" fontId="0" fillId="0" borderId="1" xfId="29" applyNumberFormat="1" applyBorder="1">
      <alignment/>
      <protection/>
    </xf>
    <xf numFmtId="3" fontId="0" fillId="0" borderId="0" xfId="29" applyNumberFormat="1">
      <alignment/>
      <protection/>
    </xf>
    <xf numFmtId="2" fontId="8" fillId="0" borderId="18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6" fillId="0" borderId="5" xfId="15" applyFill="1" applyBorder="1" applyAlignment="1">
      <alignment horizontal="left"/>
    </xf>
    <xf numFmtId="2" fontId="6" fillId="0" borderId="4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left"/>
    </xf>
    <xf numFmtId="2" fontId="6" fillId="0" borderId="9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6" fillId="0" borderId="8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43" fillId="0" borderId="0" xfId="22" applyFont="1" applyFill="1" applyBorder="1" applyAlignment="1">
      <alignment horizontal="right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3" fontId="14" fillId="0" borderId="0" xfId="0" applyNumberFormat="1" applyFont="1" applyAlignment="1">
      <alignment/>
    </xf>
    <xf numFmtId="0" fontId="44" fillId="0" borderId="0" xfId="0" applyFont="1" applyBorder="1" applyAlignment="1">
      <alignment horizontal="left"/>
    </xf>
    <xf numFmtId="3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1" fontId="44" fillId="0" borderId="0" xfId="0" applyNumberFormat="1" applyFont="1" applyAlignment="1">
      <alignment/>
    </xf>
    <xf numFmtId="0" fontId="42" fillId="0" borderId="0" xfId="0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43" fillId="4" borderId="0" xfId="28" applyFont="1" applyFill="1" applyBorder="1" applyAlignment="1">
      <alignment horizontal="center"/>
      <protection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8" fillId="0" borderId="6" xfId="23" applyNumberFormat="1" applyFont="1" applyBorder="1">
      <alignment/>
      <protection/>
    </xf>
    <xf numFmtId="2" fontId="0" fillId="0" borderId="0" xfId="23" applyNumberFormat="1" applyFont="1" applyFill="1" applyBorder="1">
      <alignment/>
      <protection/>
    </xf>
    <xf numFmtId="0" fontId="53" fillId="0" borderId="0" xfId="15" applyFont="1" applyAlignment="1">
      <alignment horizontal="right" vertical="top"/>
    </xf>
    <xf numFmtId="0" fontId="53" fillId="0" borderId="0" xfId="15" applyFont="1" applyAlignment="1">
      <alignment horizontal="right"/>
    </xf>
    <xf numFmtId="0" fontId="57" fillId="2" borderId="0" xfId="0" applyFont="1" applyFill="1" applyBorder="1" applyAlignment="1">
      <alignment horizontal="left" vertical="center" wrapText="1"/>
    </xf>
    <xf numFmtId="0" fontId="56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4" fillId="2" borderId="0" xfId="0" applyFont="1" applyFill="1" applyBorder="1" applyAlignment="1">
      <alignment wrapText="1"/>
    </xf>
    <xf numFmtId="0" fontId="55" fillId="5" borderId="0" xfId="0" applyFont="1" applyFill="1" applyBorder="1" applyAlignment="1">
      <alignment wrapText="1"/>
    </xf>
    <xf numFmtId="0" fontId="54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3" fillId="0" borderId="0" xfId="15" applyFont="1" applyFill="1" applyAlignment="1">
      <alignment horizontal="right" vertical="top"/>
    </xf>
    <xf numFmtId="0" fontId="53" fillId="0" borderId="0" xfId="15" applyFont="1" applyFill="1" applyAlignment="1">
      <alignment horizontal="right"/>
    </xf>
    <xf numFmtId="0" fontId="19" fillId="0" borderId="0" xfId="15" applyFont="1" applyAlignment="1">
      <alignment horizontal="right"/>
    </xf>
    <xf numFmtId="0" fontId="46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3" fillId="3" borderId="0" xfId="22" applyFont="1" applyFill="1" applyBorder="1" applyAlignment="1">
      <alignment horizontal="center"/>
      <protection/>
    </xf>
    <xf numFmtId="0" fontId="43" fillId="0" borderId="0" xfId="22" applyFont="1" applyFill="1" applyBorder="1" applyAlignment="1">
      <alignment horizontal="right" wrapText="1"/>
      <protection/>
    </xf>
    <xf numFmtId="0" fontId="43" fillId="0" borderId="0" xfId="0" applyFont="1" applyBorder="1" applyAlignment="1">
      <alignment/>
    </xf>
    <xf numFmtId="0" fontId="53" fillId="0" borderId="1" xfId="15" applyFont="1" applyBorder="1" applyAlignment="1">
      <alignment horizontal="right"/>
    </xf>
    <xf numFmtId="0" fontId="15" fillId="0" borderId="0" xfId="24" applyFont="1" applyFill="1" applyBorder="1" applyAlignment="1">
      <alignment horizontal="left" wrapText="1"/>
      <protection/>
    </xf>
    <xf numFmtId="0" fontId="15" fillId="0" borderId="0" xfId="24" applyFont="1" applyFill="1" applyBorder="1" applyAlignment="1">
      <alignment horizontal="right" wrapText="1"/>
      <protection/>
    </xf>
    <xf numFmtId="3" fontId="43" fillId="0" borderId="0" xfId="0" applyNumberFormat="1" applyFont="1" applyAlignment="1">
      <alignment/>
    </xf>
    <xf numFmtId="2" fontId="0" fillId="0" borderId="1" xfId="23" applyNumberFormat="1" applyFont="1" applyFill="1" applyBorder="1">
      <alignment/>
      <protection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8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46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4" fillId="3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right" wrapText="1"/>
      <protection/>
    </xf>
    <xf numFmtId="0" fontId="54" fillId="2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2" fontId="13" fillId="0" borderId="3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5" fillId="5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1" fillId="2" borderId="0" xfId="0" applyFont="1" applyFill="1" applyAlignment="1">
      <alignment/>
    </xf>
    <xf numFmtId="0" fontId="59" fillId="2" borderId="0" xfId="0" applyFont="1" applyFill="1" applyAlignment="1">
      <alignment/>
    </xf>
    <xf numFmtId="0" fontId="45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Border="1" applyAlignment="1">
      <alignment/>
    </xf>
    <xf numFmtId="0" fontId="42" fillId="2" borderId="0" xfId="0" applyFont="1" applyFill="1" applyAlignment="1">
      <alignment horizontal="left"/>
    </xf>
    <xf numFmtId="2" fontId="42" fillId="0" borderId="0" xfId="0" applyNumberFormat="1" applyFont="1" applyBorder="1" applyAlignment="1">
      <alignment horizontal="right"/>
    </xf>
    <xf numFmtId="0" fontId="42" fillId="2" borderId="0" xfId="0" applyFont="1" applyFill="1" applyBorder="1" applyAlignment="1">
      <alignment/>
    </xf>
    <xf numFmtId="0" fontId="42" fillId="2" borderId="0" xfId="0" applyFont="1" applyFill="1" applyAlignment="1">
      <alignment/>
    </xf>
    <xf numFmtId="1" fontId="47" fillId="0" borderId="0" xfId="0" applyNumberFormat="1" applyFont="1" applyBorder="1" applyAlignment="1">
      <alignment/>
    </xf>
    <xf numFmtId="0" fontId="14" fillId="2" borderId="0" xfId="0" applyFont="1" applyFill="1" applyAlignment="1">
      <alignment/>
    </xf>
    <xf numFmtId="0" fontId="43" fillId="2" borderId="0" xfId="0" applyFont="1" applyFill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0" fontId="14" fillId="2" borderId="0" xfId="0" applyFont="1" applyFill="1" applyAlignment="1">
      <alignment horizontal="left"/>
    </xf>
    <xf numFmtId="4" fontId="47" fillId="0" borderId="0" xfId="0" applyNumberFormat="1" applyFont="1" applyBorder="1" applyAlignment="1">
      <alignment/>
    </xf>
    <xf numFmtId="0" fontId="14" fillId="6" borderId="0" xfId="0" applyFont="1" applyFill="1" applyBorder="1" applyAlignment="1">
      <alignment/>
    </xf>
    <xf numFmtId="0" fontId="47" fillId="6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42" fillId="0" borderId="0" xfId="0" applyFont="1" applyFill="1" applyAlignment="1">
      <alignment horizontal="left"/>
    </xf>
    <xf numFmtId="0" fontId="42" fillId="6" borderId="0" xfId="0" applyFont="1" applyFill="1" applyBorder="1" applyAlignment="1">
      <alignment horizontal="right"/>
    </xf>
    <xf numFmtId="0" fontId="14" fillId="6" borderId="0" xfId="0" applyFont="1" applyFill="1" applyBorder="1" applyAlignment="1">
      <alignment horizontal="right"/>
    </xf>
    <xf numFmtId="0" fontId="43" fillId="0" borderId="0" xfId="25" applyFont="1" applyFill="1" applyBorder="1" applyAlignment="1">
      <alignment horizontal="right"/>
      <protection/>
    </xf>
    <xf numFmtId="0" fontId="14" fillId="0" borderId="0" xfId="25" applyFont="1" applyFill="1" applyBorder="1" applyAlignment="1">
      <alignment horizontal="right"/>
      <protection/>
    </xf>
    <xf numFmtId="0" fontId="14" fillId="6" borderId="0" xfId="25" applyFont="1" applyFill="1" applyBorder="1" applyAlignment="1">
      <alignment horizontal="right"/>
      <protection/>
    </xf>
    <xf numFmtId="0" fontId="43" fillId="6" borderId="0" xfId="25" applyFont="1" applyFill="1" applyBorder="1" applyAlignment="1">
      <alignment horizontal="right"/>
      <protection/>
    </xf>
    <xf numFmtId="177" fontId="14" fillId="6" borderId="0" xfId="18" applyFont="1" applyFill="1" applyBorder="1" applyAlignment="1">
      <alignment horizontal="right"/>
    </xf>
    <xf numFmtId="0" fontId="43" fillId="7" borderId="0" xfId="25" applyFont="1" applyFill="1" applyBorder="1" applyAlignment="1">
      <alignment horizontal="right" wrapText="1"/>
      <protection/>
    </xf>
    <xf numFmtId="177" fontId="14" fillId="6" borderId="0" xfId="18" applyFont="1" applyFill="1" applyBorder="1" applyAlignment="1">
      <alignment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Normal_Hoja1" xfId="22"/>
    <cellStyle name="Normal_Lo nuevo de nacidos 2006 para la publi" xfId="23"/>
    <cellStyle name="Normal_pag 32" xfId="24"/>
    <cellStyle name="Normal_pag 36" xfId="25"/>
    <cellStyle name="Normal_pag 39" xfId="26"/>
    <cellStyle name="Normal_Piramide AR_1" xfId="27"/>
    <cellStyle name="Normal_Piramide TE" xfId="28"/>
    <cellStyle name="Normal_Residentes 2004 -impreso-" xfId="29"/>
    <cellStyle name="Pie de tabla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AR'!$K$25:$K$42</c:f>
              <c:strCache/>
            </c:strRef>
          </c:cat>
          <c:val>
            <c:numRef>
              <c:f>'Piramide AR'!$L$25:$L$42</c:f>
              <c:numCache/>
            </c:numRef>
          </c:val>
        </c:ser>
        <c:ser>
          <c:idx val="0"/>
          <c:order val="1"/>
          <c:tx>
            <c:strRef>
              <c:f>'Piramide AR'!$M$24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AR'!$K$25:$K$42</c:f>
              <c:strCache/>
            </c:strRef>
          </c:cat>
          <c:val>
            <c:numRef>
              <c:f>'Piramide AR'!$M$25:$M$42</c:f>
              <c:numCache/>
            </c:numRef>
          </c:val>
        </c:ser>
        <c:overlap val="100"/>
        <c:gapWidth val="20"/>
        <c:axId val="19759635"/>
        <c:axId val="43618988"/>
      </c:barChart>
      <c:catAx>
        <c:axId val="1975963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  <c:max val="14000"/>
          <c:min val="-14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19759635"/>
        <c:crossesAt val="1"/>
        <c:crossBetween val="between"/>
        <c:dispUnits/>
        <c:majorUnit val="3500"/>
        <c:minorUnit val="3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6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HU'!$K$25:$K$42</c:f>
              <c:strCache/>
            </c:strRef>
          </c:cat>
          <c:val>
            <c:numRef>
              <c:f>'Piramide HU'!$L$25:$L$42</c:f>
              <c:numCache/>
            </c:numRef>
          </c:val>
        </c:ser>
        <c:ser>
          <c:idx val="0"/>
          <c:order val="1"/>
          <c:tx>
            <c:strRef>
              <c:f>'Piramide HU'!$M$24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HU'!$K$25:$K$42</c:f>
              <c:strCache/>
            </c:strRef>
          </c:cat>
          <c:val>
            <c:numRef>
              <c:f>'Piramide HU'!$M$25:$M$42</c:f>
              <c:numCache/>
            </c:numRef>
          </c:val>
        </c:ser>
        <c:overlap val="100"/>
        <c:gapWidth val="20"/>
        <c:axId val="57026573"/>
        <c:axId val="43477110"/>
      </c:barChart>
      <c:catAx>
        <c:axId val="5702657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  <c:max val="3200"/>
          <c:min val="-3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7026573"/>
        <c:crossesAt val="1"/>
        <c:crossBetween val="between"/>
        <c:dispUnits/>
        <c:majorUnit val="800"/>
        <c:minorUnit val="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TE'!$K$26:$K$43</c:f>
              <c:strCache/>
            </c:strRef>
          </c:cat>
          <c:val>
            <c:numRef>
              <c:f>'Piramide TE'!$L$26:$L$43</c:f>
              <c:numCache/>
            </c:numRef>
          </c:val>
        </c:ser>
        <c:ser>
          <c:idx val="0"/>
          <c:order val="1"/>
          <c:tx>
            <c:strRef>
              <c:f>'Piramide TE'!$M$25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TE'!$K$26:$K$43</c:f>
              <c:strCache/>
            </c:strRef>
          </c:cat>
          <c:val>
            <c:numRef>
              <c:f>'Piramide TE'!$M$26:$M$43</c:f>
              <c:numCache/>
            </c:numRef>
          </c:val>
        </c:ser>
        <c:overlap val="100"/>
        <c:gapWidth val="20"/>
        <c:axId val="55749671"/>
        <c:axId val="31984992"/>
      </c:barChart>
      <c:catAx>
        <c:axId val="5574967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  <c:max val="5400"/>
          <c:min val="-5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5749671"/>
        <c:crossesAt val="1"/>
        <c:crossBetween val="between"/>
        <c:dispUnits/>
        <c:majorUnit val="900"/>
        <c:minorUnit val="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5"/>
          <c:y val="0.003"/>
          <c:w val="0.456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ZA'!$K$25:$K$42</c:f>
              <c:strCache/>
            </c:strRef>
          </c:cat>
          <c:val>
            <c:numRef>
              <c:f>'Piramide ZA'!$L$25:$L$42</c:f>
              <c:numCache/>
            </c:numRef>
          </c:val>
        </c:ser>
        <c:ser>
          <c:idx val="0"/>
          <c:order val="1"/>
          <c:tx>
            <c:strRef>
              <c:f>'Piramide ZA'!$M$24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ZA'!$K$25:$K$42</c:f>
              <c:strCache/>
            </c:strRef>
          </c:cat>
          <c:val>
            <c:numRef>
              <c:f>'Piramide ZA'!$M$25:$M$42</c:f>
              <c:numCache/>
            </c:numRef>
          </c:val>
        </c:ser>
        <c:overlap val="100"/>
        <c:gapWidth val="20"/>
        <c:axId val="19429473"/>
        <c:axId val="40647530"/>
      </c:barChart>
      <c:catAx>
        <c:axId val="1942947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9429473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nacidos en Aragón residentes en otras Comunidades Autónomas, según provincia de nacimiento por grupos de edad. Año 2009
.</a:t>
            </a:r>
          </a:p>
        </c:rich>
      </c:tx>
      <c:layout>
        <c:manualLayout>
          <c:xMode val="factor"/>
          <c:yMode val="factor"/>
          <c:x val="-0.12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35"/>
          <c:w val="0.941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37'!$P$21</c:f>
              <c:strCache>
                <c:ptCount val="1"/>
                <c:pt idx="0">
                  <c:v>De 0 a 14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37'!$P$22:$P$25</c:f>
              <c:numCache/>
            </c:numRef>
          </c:val>
        </c:ser>
        <c:ser>
          <c:idx val="1"/>
          <c:order val="1"/>
          <c:tx>
            <c:strRef>
              <c:f>'pag 37'!$Q$21</c:f>
              <c:strCache>
                <c:ptCount val="1"/>
                <c:pt idx="0">
                  <c:v>De 15 a 29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37'!$Q$22:$Q$25</c:f>
              <c:numCache/>
            </c:numRef>
          </c:val>
        </c:ser>
        <c:ser>
          <c:idx val="2"/>
          <c:order val="2"/>
          <c:tx>
            <c:strRef>
              <c:f>'pag 37'!$R$21</c:f>
              <c:strCache>
                <c:ptCount val="1"/>
                <c:pt idx="0">
                  <c:v>De 30 a 49</c:v>
                </c:pt>
              </c:strCache>
            </c:strRef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37'!$R$22:$R$25</c:f>
              <c:numCache/>
            </c:numRef>
          </c:val>
        </c:ser>
        <c:ser>
          <c:idx val="3"/>
          <c:order val="3"/>
          <c:tx>
            <c:strRef>
              <c:f>'pag 37'!$S$21</c:f>
              <c:strCache>
                <c:ptCount val="1"/>
                <c:pt idx="0">
                  <c:v>De 50 a 64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37'!$S$22:$S$25</c:f>
              <c:numCache/>
            </c:numRef>
          </c:val>
        </c:ser>
        <c:ser>
          <c:idx val="4"/>
          <c:order val="4"/>
          <c:tx>
            <c:strRef>
              <c:f>'pag 37'!$T$21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33333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37'!$T$22:$T$25</c:f>
              <c:numCache/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8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12</xdr:col>
      <xdr:colOff>276225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0" y="4857750"/>
        <a:ext cx="60007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600075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609600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6</xdr:col>
      <xdr:colOff>0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152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485775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A1">
      <selection activeCell="A3" sqref="A3"/>
    </sheetView>
  </sheetViews>
  <sheetFormatPr defaultColWidth="12" defaultRowHeight="11.25"/>
  <cols>
    <col min="1" max="1" width="6.83203125" style="185" customWidth="1"/>
    <col min="2" max="2" width="15.83203125" style="185" customWidth="1"/>
    <col min="3" max="3" width="14.83203125" style="185" customWidth="1"/>
    <col min="4" max="6" width="13.33203125" style="185" customWidth="1"/>
    <col min="7" max="7" width="19.66015625" style="185" customWidth="1"/>
    <col min="8" max="8" width="18" style="185" customWidth="1"/>
    <col min="9" max="16384" width="13.33203125" style="185" customWidth="1"/>
  </cols>
  <sheetData>
    <row r="1" spans="1:7" s="183" customFormat="1" ht="15.75">
      <c r="A1" s="179" t="s">
        <v>134</v>
      </c>
      <c r="B1" s="180"/>
      <c r="C1" s="181"/>
      <c r="D1" s="182"/>
      <c r="E1" s="182"/>
      <c r="F1" s="182"/>
      <c r="G1" s="181"/>
    </row>
    <row r="2" spans="2:7" s="183" customFormat="1" ht="12.75">
      <c r="B2" s="184" t="s">
        <v>135</v>
      </c>
      <c r="C2" s="180"/>
      <c r="D2" s="180"/>
      <c r="E2" s="180"/>
      <c r="F2" s="180"/>
      <c r="G2" s="180"/>
    </row>
    <row r="3" ht="12.75">
      <c r="B3" s="184" t="s">
        <v>176</v>
      </c>
    </row>
    <row r="5" s="184" customFormat="1" ht="12.75">
      <c r="A5" s="186"/>
    </row>
    <row r="6" spans="2:6" s="187" customFormat="1" ht="15">
      <c r="B6" s="188" t="s">
        <v>136</v>
      </c>
      <c r="C6"/>
      <c r="D6" s="184"/>
      <c r="E6" s="189"/>
      <c r="F6" s="189"/>
    </row>
    <row r="7" spans="2:5" ht="12.75">
      <c r="B7" s="190" t="s">
        <v>88</v>
      </c>
      <c r="C7" s="191"/>
      <c r="D7" s="191"/>
      <c r="E7" s="191"/>
    </row>
    <row r="8" spans="2:5" ht="12.75">
      <c r="B8" s="190" t="s">
        <v>35</v>
      </c>
      <c r="C8" s="191"/>
      <c r="D8" s="191"/>
      <c r="E8" s="191"/>
    </row>
    <row r="9" spans="2:5" ht="12.75">
      <c r="B9" s="190" t="s">
        <v>0</v>
      </c>
      <c r="C9" s="191"/>
      <c r="D9" s="191"/>
      <c r="E9" s="191"/>
    </row>
    <row r="10" spans="2:5" ht="12.75">
      <c r="B10" s="190" t="s">
        <v>36</v>
      </c>
      <c r="C10" s="191"/>
      <c r="D10" s="191"/>
      <c r="E10" s="191"/>
    </row>
    <row r="12" spans="2:9" s="187" customFormat="1" ht="14.25">
      <c r="B12" s="192" t="s">
        <v>137</v>
      </c>
      <c r="C12" s="192"/>
      <c r="D12" s="192"/>
      <c r="E12" s="192"/>
      <c r="F12" s="192"/>
      <c r="G12" s="192"/>
      <c r="H12" s="184"/>
      <c r="I12" s="184"/>
    </row>
    <row r="13" s="187" customFormat="1" ht="14.25">
      <c r="B13" s="193"/>
    </row>
    <row r="14" spans="2:6" s="187" customFormat="1" ht="14.25">
      <c r="B14" s="188" t="s">
        <v>138</v>
      </c>
      <c r="C14"/>
      <c r="D14"/>
      <c r="E14" s="184"/>
      <c r="F14" s="184"/>
    </row>
    <row r="15" spans="2:7" ht="12.75">
      <c r="B15" s="190" t="s">
        <v>139</v>
      </c>
      <c r="C15" s="194" t="s">
        <v>140</v>
      </c>
      <c r="D15" s="194"/>
      <c r="E15" s="191"/>
      <c r="F15" s="191"/>
      <c r="G15" s="191"/>
    </row>
    <row r="16" spans="2:7" ht="12.75">
      <c r="B16" s="190" t="s">
        <v>139</v>
      </c>
      <c r="C16" s="194" t="s">
        <v>141</v>
      </c>
      <c r="D16" s="194"/>
      <c r="E16" s="191"/>
      <c r="F16" s="191"/>
      <c r="G16" s="191"/>
    </row>
    <row r="17" spans="2:7" ht="12.75">
      <c r="B17" s="190" t="s">
        <v>142</v>
      </c>
      <c r="C17" s="194"/>
      <c r="D17" s="194" t="s">
        <v>140</v>
      </c>
      <c r="E17" s="191"/>
      <c r="F17" s="191"/>
      <c r="G17" s="191"/>
    </row>
    <row r="18" spans="2:7" ht="12.75">
      <c r="B18" s="190" t="s">
        <v>142</v>
      </c>
      <c r="C18" s="194"/>
      <c r="D18" s="194" t="s">
        <v>141</v>
      </c>
      <c r="E18" s="194"/>
      <c r="F18" s="191"/>
      <c r="G18" s="191"/>
    </row>
    <row r="19" spans="2:7" ht="12.75">
      <c r="B19" s="190" t="s">
        <v>143</v>
      </c>
      <c r="C19" s="194"/>
      <c r="D19" s="194" t="s">
        <v>140</v>
      </c>
      <c r="E19" s="194"/>
      <c r="F19" s="191"/>
      <c r="G19" s="191"/>
    </row>
    <row r="20" spans="2:7" ht="12.75">
      <c r="B20" s="190" t="s">
        <v>143</v>
      </c>
      <c r="C20" s="194"/>
      <c r="D20" s="194" t="s">
        <v>141</v>
      </c>
      <c r="E20" s="194"/>
      <c r="F20" s="191"/>
      <c r="G20" s="191"/>
    </row>
    <row r="21" spans="2:7" ht="12.75">
      <c r="B21" s="190" t="s">
        <v>144</v>
      </c>
      <c r="C21" s="194"/>
      <c r="D21" s="194" t="s">
        <v>140</v>
      </c>
      <c r="E21" s="191"/>
      <c r="F21" s="191"/>
      <c r="G21" s="191"/>
    </row>
    <row r="22" spans="2:7" ht="12.75">
      <c r="B22" s="190" t="s">
        <v>144</v>
      </c>
      <c r="C22" s="194"/>
      <c r="D22" s="194" t="s">
        <v>141</v>
      </c>
      <c r="E22" s="191"/>
      <c r="F22" s="191"/>
      <c r="G22" s="191"/>
    </row>
    <row r="23" spans="1:3" ht="15">
      <c r="A23" s="195"/>
      <c r="B23" s="196"/>
      <c r="C23" s="195"/>
    </row>
    <row r="24" spans="2:8" s="187" customFormat="1" ht="14.25">
      <c r="B24" s="188" t="s">
        <v>145</v>
      </c>
      <c r="C24" s="192"/>
      <c r="D24" s="192"/>
      <c r="E24" s="184"/>
      <c r="F24" s="184"/>
      <c r="G24" s="184"/>
      <c r="H24" s="184"/>
    </row>
    <row r="25" spans="2:7" ht="12.75">
      <c r="B25" s="190" t="s">
        <v>139</v>
      </c>
      <c r="C25" s="194" t="s">
        <v>140</v>
      </c>
      <c r="D25" s="194"/>
      <c r="E25" s="191"/>
      <c r="F25" s="191"/>
      <c r="G25" s="191"/>
    </row>
    <row r="26" spans="2:7" ht="12.75">
      <c r="B26" s="190" t="s">
        <v>139</v>
      </c>
      <c r="C26" s="194" t="s">
        <v>141</v>
      </c>
      <c r="D26" s="194"/>
      <c r="E26" s="191"/>
      <c r="F26" s="191"/>
      <c r="G26" s="191"/>
    </row>
    <row r="27" spans="2:7" ht="12.75">
      <c r="B27" s="190" t="s">
        <v>142</v>
      </c>
      <c r="C27" s="194"/>
      <c r="D27" s="194" t="s">
        <v>140</v>
      </c>
      <c r="E27" s="194"/>
      <c r="F27" s="191"/>
      <c r="G27" s="191"/>
    </row>
    <row r="28" spans="1:7" ht="12.75">
      <c r="A28" s="197"/>
      <c r="B28" s="190" t="s">
        <v>142</v>
      </c>
      <c r="C28" s="194"/>
      <c r="D28" s="194" t="s">
        <v>141</v>
      </c>
      <c r="E28" s="194"/>
      <c r="F28" s="191"/>
      <c r="G28" s="191"/>
    </row>
    <row r="29" spans="2:7" ht="12.75">
      <c r="B29" s="190" t="s">
        <v>143</v>
      </c>
      <c r="C29" s="194"/>
      <c r="D29" s="194" t="s">
        <v>140</v>
      </c>
      <c r="E29" s="194"/>
      <c r="F29" s="191"/>
      <c r="G29" s="191"/>
    </row>
    <row r="30" spans="2:7" ht="12.75">
      <c r="B30" s="190" t="s">
        <v>143</v>
      </c>
      <c r="C30" s="194"/>
      <c r="D30" s="194" t="s">
        <v>141</v>
      </c>
      <c r="E30" s="194"/>
      <c r="F30" s="191"/>
      <c r="G30" s="191"/>
    </row>
    <row r="31" spans="2:7" ht="12.75">
      <c r="B31" s="190" t="s">
        <v>144</v>
      </c>
      <c r="C31" s="194"/>
      <c r="D31" s="194" t="s">
        <v>140</v>
      </c>
      <c r="E31" s="194"/>
      <c r="F31" s="191"/>
      <c r="G31" s="191"/>
    </row>
    <row r="32" spans="2:7" ht="12.75">
      <c r="B32" s="190" t="s">
        <v>144</v>
      </c>
      <c r="C32" s="194"/>
      <c r="D32" s="194" t="s">
        <v>141</v>
      </c>
      <c r="E32" s="194"/>
      <c r="F32" s="191"/>
      <c r="G32" s="191"/>
    </row>
    <row r="33" spans="1:6" ht="15">
      <c r="A33" s="195"/>
      <c r="B33" s="196"/>
      <c r="C33" s="195"/>
      <c r="D33" s="195"/>
      <c r="E33" s="195"/>
      <c r="F33" s="195"/>
    </row>
    <row r="34" spans="2:8" s="187" customFormat="1" ht="14.25">
      <c r="B34" s="188" t="s">
        <v>146</v>
      </c>
      <c r="C34" s="192"/>
      <c r="D34" s="192"/>
      <c r="E34" s="184"/>
      <c r="F34" s="184"/>
      <c r="G34" s="184"/>
      <c r="H34" s="184"/>
    </row>
    <row r="35" spans="1:9" ht="12.75">
      <c r="A35" s="197"/>
      <c r="B35" s="190" t="s">
        <v>139</v>
      </c>
      <c r="C35" s="194" t="s">
        <v>140</v>
      </c>
      <c r="D35" s="14"/>
      <c r="E35" s="191"/>
      <c r="F35" s="191"/>
      <c r="G35" s="191"/>
      <c r="H35" s="191"/>
      <c r="I35" s="191"/>
    </row>
    <row r="36" spans="2:9" ht="12.75">
      <c r="B36" s="190" t="s">
        <v>139</v>
      </c>
      <c r="C36" s="194" t="s">
        <v>141</v>
      </c>
      <c r="D36" s="14"/>
      <c r="E36" s="191"/>
      <c r="F36" s="191"/>
      <c r="G36" s="191"/>
      <c r="H36" s="191"/>
      <c r="I36" s="191"/>
    </row>
    <row r="37" spans="2:9" ht="12.75">
      <c r="B37" s="190" t="s">
        <v>147</v>
      </c>
      <c r="C37" s="194"/>
      <c r="D37" s="194"/>
      <c r="E37" s="194"/>
      <c r="F37" s="194"/>
      <c r="G37" s="194"/>
      <c r="H37" s="194"/>
      <c r="I37" s="194"/>
    </row>
    <row r="38" spans="2:9" ht="12.75">
      <c r="B38" s="190" t="s">
        <v>142</v>
      </c>
      <c r="C38" s="194"/>
      <c r="D38" s="194" t="s">
        <v>140</v>
      </c>
      <c r="E38" s="14"/>
      <c r="F38" s="191"/>
      <c r="G38" s="191"/>
      <c r="H38" s="191"/>
      <c r="I38" s="191"/>
    </row>
    <row r="39" spans="2:9" ht="12.75">
      <c r="B39" s="190" t="s">
        <v>142</v>
      </c>
      <c r="C39" s="194"/>
      <c r="D39" s="194" t="s">
        <v>141</v>
      </c>
      <c r="E39" s="14"/>
      <c r="F39" s="191"/>
      <c r="G39" s="191"/>
      <c r="H39" s="191"/>
      <c r="I39" s="191"/>
    </row>
    <row r="40" spans="2:9" ht="12.75">
      <c r="B40" s="190" t="s">
        <v>143</v>
      </c>
      <c r="C40" s="194"/>
      <c r="D40" s="194" t="s">
        <v>140</v>
      </c>
      <c r="E40" s="14"/>
      <c r="F40" s="191"/>
      <c r="G40" s="191"/>
      <c r="H40" s="191"/>
      <c r="I40" s="191"/>
    </row>
    <row r="41" spans="2:9" ht="12.75">
      <c r="B41" s="190" t="s">
        <v>143</v>
      </c>
      <c r="C41" s="194"/>
      <c r="D41" s="194" t="s">
        <v>141</v>
      </c>
      <c r="E41" s="14"/>
      <c r="F41" s="191"/>
      <c r="G41" s="191"/>
      <c r="H41" s="191"/>
      <c r="I41" s="191"/>
    </row>
    <row r="42" spans="1:9" ht="15">
      <c r="A42" s="195"/>
      <c r="B42" s="198"/>
      <c r="C42" s="199"/>
      <c r="D42" s="199"/>
      <c r="E42" s="199"/>
      <c r="F42" s="195"/>
      <c r="G42" s="195"/>
      <c r="H42" s="195"/>
      <c r="I42" s="195"/>
    </row>
    <row r="43" spans="2:7" s="187" customFormat="1" ht="14.25">
      <c r="B43" s="188" t="s">
        <v>148</v>
      </c>
      <c r="C43"/>
      <c r="D43" s="192"/>
      <c r="E43" s="184"/>
      <c r="F43" s="184"/>
      <c r="G43" s="184"/>
    </row>
    <row r="44" spans="1:10" ht="12.75">
      <c r="A44" s="197"/>
      <c r="B44" s="190" t="s">
        <v>149</v>
      </c>
      <c r="C44" s="194"/>
      <c r="D44" s="194"/>
      <c r="E44" s="194"/>
      <c r="F44" s="194"/>
      <c r="G44" s="194"/>
      <c r="H44" s="194"/>
      <c r="I44" s="194"/>
      <c r="J44" s="194"/>
    </row>
    <row r="45" spans="2:10" ht="12.75">
      <c r="B45" s="190" t="s">
        <v>150</v>
      </c>
      <c r="C45" s="194"/>
      <c r="D45" s="194"/>
      <c r="E45" s="191"/>
      <c r="F45" s="191"/>
      <c r="G45" s="191"/>
      <c r="H45" s="191"/>
      <c r="I45" s="191"/>
      <c r="J45" s="191"/>
    </row>
    <row r="46" spans="2:10" ht="12.75">
      <c r="B46" s="190" t="s">
        <v>139</v>
      </c>
      <c r="C46" s="194" t="s">
        <v>140</v>
      </c>
      <c r="D46" s="14"/>
      <c r="E46" s="14"/>
      <c r="F46" s="191"/>
      <c r="G46" s="14"/>
      <c r="H46" s="14"/>
      <c r="I46" s="14"/>
      <c r="J46" s="191"/>
    </row>
    <row r="47" spans="2:10" ht="12.75">
      <c r="B47" s="190" t="s">
        <v>139</v>
      </c>
      <c r="C47" s="194" t="s">
        <v>141</v>
      </c>
      <c r="D47" s="14"/>
      <c r="E47" s="191"/>
      <c r="F47" s="191"/>
      <c r="G47" s="191"/>
      <c r="H47" s="191"/>
      <c r="I47" s="191"/>
      <c r="J47" s="191"/>
    </row>
    <row r="48" spans="2:10" ht="12.75">
      <c r="B48" s="190" t="s">
        <v>151</v>
      </c>
      <c r="C48" s="194"/>
      <c r="D48" s="194" t="s">
        <v>140</v>
      </c>
      <c r="E48" s="194"/>
      <c r="F48" s="191"/>
      <c r="G48" s="191"/>
      <c r="H48" s="191"/>
      <c r="I48" s="191"/>
      <c r="J48" s="191"/>
    </row>
    <row r="49" spans="2:10" ht="12.75">
      <c r="B49" s="190" t="s">
        <v>151</v>
      </c>
      <c r="C49" s="194"/>
      <c r="D49" s="194" t="s">
        <v>141</v>
      </c>
      <c r="E49" s="194"/>
      <c r="F49" s="191"/>
      <c r="G49" s="191"/>
      <c r="H49" s="191"/>
      <c r="I49" s="191"/>
      <c r="J49" s="191"/>
    </row>
    <row r="50" spans="3:5" ht="12.75">
      <c r="C50" s="200"/>
      <c r="D50" s="200"/>
      <c r="E50" s="32"/>
    </row>
  </sheetData>
  <hyperlinks>
    <hyperlink ref="B7" location="'Piramide AR'!A1" display="Aragón"/>
    <hyperlink ref="B8" location="'Piramide HU'!A1" display="Huesca"/>
    <hyperlink ref="B9" location="'Piramide TE'!A1" display="Teruel"/>
    <hyperlink ref="B10" location="'Piramide ZA'!A1" display="Zaragoza"/>
    <hyperlink ref="C15" location="'nacidos-2'!A6" display="(% verticales)"/>
    <hyperlink ref="B16:C16" location="'nacidos-2'!A31" display="por sexo"/>
    <hyperlink ref="B15:C15" location="'nacidos-2'!A6" display="por sexo"/>
    <hyperlink ref="C16" location="'nacidos-2'!A34" display="(% horizontales)"/>
    <hyperlink ref="B12:G12" location="pag11!A1" display="Nacidos en Aragón residentes en otras Comunidades Autónomas según sexo por nivel de estudios"/>
    <hyperlink ref="B6" location="indice!B7" display="Pirámide de población"/>
    <hyperlink ref="B15:D15" location="pag12!A1" display="por sexo"/>
    <hyperlink ref="B16:D16" location="pag13!A1" display="por sexo"/>
    <hyperlink ref="D17" location="pag12!A1" display="por sexo"/>
    <hyperlink ref="D18" location="pag13!A1" display="por sexo"/>
    <hyperlink ref="B17:D17" location="pag14!A1" display="por grupos de edad"/>
    <hyperlink ref="B18:E18" location="pag15!A1" display="por grupos de edad"/>
    <hyperlink ref="D19" location="pag14!A1" display="por grupos de edad"/>
    <hyperlink ref="D21" location="pag14!A1" display="por grupos de edad"/>
    <hyperlink ref="D20" location="pag13!A1" display="por sexo"/>
    <hyperlink ref="D22" location="pag15!A1" display="por grupos de edad"/>
    <hyperlink ref="D20:E20" location="pag15!A1" display="por grupos de edad"/>
    <hyperlink ref="B19:E19" location="pag16!A1" display="por nivel de estudios"/>
    <hyperlink ref="B20:D20" location="pag17!A1" display="por nivel de estudios"/>
    <hyperlink ref="B21:D21" location="pag18!A1" display="por provincia de nacimiento"/>
    <hyperlink ref="B22:D22" location="pag19!A1" display="por provincia de nacimiento"/>
    <hyperlink ref="B24:D24" location="indice!C17" display="Según Comunidad Autónoma de residencia"/>
    <hyperlink ref="C25" location="'nacidos-2'!A6" display="(% verticales)"/>
    <hyperlink ref="B26:C26" location="'nacidos-2'!A31" display="por sexo"/>
    <hyperlink ref="B25:C25" location="'nacidos-2'!A6" display="por sexo"/>
    <hyperlink ref="C26" location="'nacidos-2'!A34" display="(% horizontales)"/>
    <hyperlink ref="B25:D25" location="'pag 20'!A1" display="por sexo"/>
    <hyperlink ref="B26:D26" location="'pag 22'!A1" display="por sexo"/>
    <hyperlink ref="D27" location="pag12!A1" display="por sexo"/>
    <hyperlink ref="D28" location="pag13!A1" display="por sexo"/>
    <hyperlink ref="B27:D27" location="pag14!A1" display="por grupos de edad"/>
    <hyperlink ref="B28:E28" location="'pag 26'!A1" display="por grupos de edad"/>
    <hyperlink ref="D29" location="pag14!A1" display="por grupos de edad"/>
    <hyperlink ref="D31" location="pag14!A1" display="por grupos de edad"/>
    <hyperlink ref="D30" location="pag13!A1" display="por sexo"/>
    <hyperlink ref="D32" location="pag15!A1" display="por grupos de edad"/>
    <hyperlink ref="D30:E30" location="pag15!A1" display="por grupos de edad"/>
    <hyperlink ref="B29:E29" location="'pag 28'!A1" display="por nivel de estudios"/>
    <hyperlink ref="B30:D30" location="pag17!A1" display="por nivel de estudios"/>
    <hyperlink ref="B31:D31" location="pag18!A1" display="por provincia de nacimiento"/>
    <hyperlink ref="B32:D32" location="pag19!A1" display="por provincia de nacimiento"/>
    <hyperlink ref="B27:E27" location="'pag 24'!A1" display="por grupos de edad"/>
    <hyperlink ref="B30:E30" location="'pag 30'!A1" display="por nivel de estudios"/>
    <hyperlink ref="B31:E31" location="'pag 32'!A1" display="por provincia de nacimiento"/>
    <hyperlink ref="B32:E32" location="'pag 34'!A1" display="por provincia de nacimiento"/>
    <hyperlink ref="B34:D34" location="indice!C17" display="Según Comunidad Autónoma de residencia"/>
    <hyperlink ref="B35:C35" location="'pag 36'!A1" display="por sexo"/>
    <hyperlink ref="B36:C36" location="'pag 36'!A1" display="por sexo"/>
    <hyperlink ref="B37:I37" location="'pag 36'!A30" display="relación entre los nacidos en Aragón residentes en otra Comunidad Autónoma y la población residente"/>
    <hyperlink ref="B38:D38" location="'pag 37'!A1" display="por grupos de edad"/>
    <hyperlink ref="B39:D39" location="'pag 37'!A1" display="por grupos de edad"/>
    <hyperlink ref="B40:D40" location="'pag 38'!A1" display="por nivel de estudios"/>
    <hyperlink ref="B41:D41" location="'pag 38'!A1" display="por nivel de estudios"/>
    <hyperlink ref="B44:J44" location="'pag 39'!A1" display="Relación entre los nacidos en Aragón residentes en otra Comunidad Autónoma y la población residente en Aragón"/>
    <hyperlink ref="B45:D45" location="'pag 40'!A1" display="por Comunidad Autónoma de residencia"/>
    <hyperlink ref="C46" location="'pag 37'!A1" display="por grupos de edad"/>
    <hyperlink ref="C47" location="'pag 37'!A1" display="por grupos de edad"/>
    <hyperlink ref="D48" location="'pag 38'!A1" display="por nivel de estudios"/>
    <hyperlink ref="D49" location="'pag 38'!A1" display="por nivel de estudios"/>
    <hyperlink ref="B46:C46" location="'pag 42'!A1" display="por sexo"/>
    <hyperlink ref="B47:C47" location="'pag 43'!A1" display="por sexo"/>
    <hyperlink ref="B48:E48" location="'pag 44'!A1" display="por nivel de estudios y sexo"/>
    <hyperlink ref="B49:E49" location="'pag 46'!A1" display="por nivel de estudios y sexo"/>
    <hyperlink ref="B14" location="B15" display="Según Comunidad Autónoma de residencia"/>
    <hyperlink ref="B24" location="indice!B25" display="Según Provincia de residencia"/>
    <hyperlink ref="B34" location="indice!B35" display="Según Provincia de nacimiento"/>
    <hyperlink ref="B43" location="indice!B44" display="Según Comarca de nacimiento"/>
  </hyperlinks>
  <printOptions/>
  <pageMargins left="0.7874015748031497" right="0.1968503937007874" top="1.1811023622047245" bottom="0.7874015748031497" header="0" footer="0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7.66015625" style="0" customWidth="1"/>
    <col min="2" max="2" width="8.5" style="0" customWidth="1"/>
    <col min="3" max="3" width="4.16015625" style="83" bestFit="1" customWidth="1"/>
    <col min="4" max="4" width="7.83203125" style="0" customWidth="1"/>
    <col min="5" max="5" width="5.66015625" style="0" bestFit="1" customWidth="1"/>
    <col min="6" max="6" width="7.83203125" style="0" customWidth="1"/>
    <col min="7" max="7" width="5.66015625" style="0" bestFit="1" customWidth="1"/>
    <col min="8" max="8" width="7.83203125" style="23" customWidth="1"/>
    <col min="9" max="9" width="5.66015625" style="74" bestFit="1" customWidth="1"/>
    <col min="10" max="10" width="7.83203125" style="35" customWidth="1"/>
    <col min="11" max="11" width="5.66015625" style="75" bestFit="1" customWidth="1"/>
    <col min="12" max="12" width="7.83203125" style="35" customWidth="1"/>
    <col min="13" max="13" width="5.66015625" style="75" bestFit="1" customWidth="1"/>
  </cols>
  <sheetData>
    <row r="1" spans="1:13" s="1" customFormat="1" ht="39.75" customHeight="1">
      <c r="A1" s="380" t="s">
        <v>190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2" customFormat="1" ht="18" customHeight="1">
      <c r="A2" s="3" t="s">
        <v>38</v>
      </c>
      <c r="B2" s="4"/>
      <c r="C2" s="81"/>
      <c r="D2" s="4"/>
      <c r="E2" s="4"/>
      <c r="F2" s="4"/>
      <c r="G2" s="4"/>
      <c r="H2" s="68"/>
      <c r="I2" s="69"/>
      <c r="J2" s="70"/>
      <c r="K2" s="71"/>
      <c r="L2" s="70"/>
      <c r="M2" s="71"/>
    </row>
    <row r="3" spans="1:13" s="17" customFormat="1" ht="36" customHeight="1">
      <c r="A3" s="154"/>
      <c r="B3" s="375" t="s">
        <v>1</v>
      </c>
      <c r="C3" s="375"/>
      <c r="D3" s="375" t="s">
        <v>153</v>
      </c>
      <c r="E3" s="375"/>
      <c r="F3" s="375" t="s">
        <v>154</v>
      </c>
      <c r="G3" s="375"/>
      <c r="H3" s="375" t="s">
        <v>156</v>
      </c>
      <c r="I3" s="375"/>
      <c r="J3" s="375" t="s">
        <v>155</v>
      </c>
      <c r="K3" s="375"/>
      <c r="L3" s="375" t="s">
        <v>84</v>
      </c>
      <c r="M3" s="375"/>
    </row>
    <row r="4" spans="1:13" s="10" customFormat="1" ht="19.5" customHeight="1">
      <c r="A4" s="201" t="s">
        <v>152</v>
      </c>
      <c r="B4" s="18" t="s">
        <v>86</v>
      </c>
      <c r="C4" s="19" t="s">
        <v>85</v>
      </c>
      <c r="D4" s="18" t="s">
        <v>86</v>
      </c>
      <c r="E4" s="19" t="s">
        <v>85</v>
      </c>
      <c r="F4" s="18" t="s">
        <v>86</v>
      </c>
      <c r="G4" s="19" t="s">
        <v>85</v>
      </c>
      <c r="H4" s="18" t="s">
        <v>86</v>
      </c>
      <c r="I4" s="19" t="s">
        <v>85</v>
      </c>
      <c r="J4" s="18" t="s">
        <v>86</v>
      </c>
      <c r="K4" s="19" t="s">
        <v>85</v>
      </c>
      <c r="L4" s="18" t="s">
        <v>86</v>
      </c>
      <c r="M4" s="19" t="s">
        <v>85</v>
      </c>
    </row>
    <row r="5" spans="1:25" s="73" customFormat="1" ht="15" customHeight="1">
      <c r="A5" s="30" t="s">
        <v>23</v>
      </c>
      <c r="B5" s="29">
        <v>254099</v>
      </c>
      <c r="C5" s="31">
        <f>E5+G5+I5+K5+M5</f>
        <v>100</v>
      </c>
      <c r="D5" s="29">
        <v>7150</v>
      </c>
      <c r="E5" s="43">
        <f>D5/$B5*100</f>
        <v>2.8138638876973148</v>
      </c>
      <c r="F5" s="29">
        <v>15958</v>
      </c>
      <c r="G5" s="43">
        <f>F5/$B5*100</f>
        <v>6.280229359422902</v>
      </c>
      <c r="H5" s="29">
        <v>63328</v>
      </c>
      <c r="I5" s="43">
        <f>H5/$B5*100</f>
        <v>24.922569549663713</v>
      </c>
      <c r="J5" s="29">
        <v>72450</v>
      </c>
      <c r="K5" s="43">
        <f>J5/$B5*100</f>
        <v>28.512508904009852</v>
      </c>
      <c r="L5" s="29">
        <v>95213</v>
      </c>
      <c r="M5" s="43">
        <f>L5/$B5*100</f>
        <v>37.47082829920622</v>
      </c>
      <c r="Y5" s="73">
        <v>100</v>
      </c>
    </row>
    <row r="6" spans="1:25" ht="15" customHeight="1">
      <c r="A6" s="6" t="s">
        <v>24</v>
      </c>
      <c r="B6" s="89">
        <v>11635</v>
      </c>
      <c r="C6" s="49">
        <f aca="true" t="shared" si="0" ref="C6:C23">E6+G6+I6+K6+M6</f>
        <v>100</v>
      </c>
      <c r="D6" s="89">
        <v>725</v>
      </c>
      <c r="E6" s="228">
        <f aca="true" t="shared" si="1" ref="E6:E23">D6/$B6*100</f>
        <v>6.231198968629136</v>
      </c>
      <c r="F6" s="89">
        <v>1494</v>
      </c>
      <c r="G6" s="228">
        <f aca="true" t="shared" si="2" ref="G6:G23">F6/$B6*100</f>
        <v>12.840567253975074</v>
      </c>
      <c r="H6" s="89">
        <v>4402</v>
      </c>
      <c r="I6" s="228">
        <f aca="true" t="shared" si="3" ref="I6:I23">H6/$B6*100</f>
        <v>37.834121186076494</v>
      </c>
      <c r="J6" s="89">
        <v>2807</v>
      </c>
      <c r="K6" s="228">
        <f aca="true" t="shared" si="4" ref="K6:K23">J6/$B6*100</f>
        <v>24.125483455092393</v>
      </c>
      <c r="L6" s="89">
        <v>2207</v>
      </c>
      <c r="M6" s="228">
        <f aca="true" t="shared" si="5" ref="M6:M23">L6/$B6*100</f>
        <v>18.9686291362269</v>
      </c>
      <c r="Y6">
        <v>2.3</v>
      </c>
    </row>
    <row r="7" spans="1:25" ht="15" customHeight="1">
      <c r="A7" s="38" t="s">
        <v>199</v>
      </c>
      <c r="B7" s="89">
        <v>1647</v>
      </c>
      <c r="C7" s="49">
        <f t="shared" si="0"/>
        <v>100</v>
      </c>
      <c r="D7" s="89">
        <v>106</v>
      </c>
      <c r="E7" s="228">
        <f t="shared" si="1"/>
        <v>6.435944140862174</v>
      </c>
      <c r="F7" s="89">
        <v>159</v>
      </c>
      <c r="G7" s="228">
        <f t="shared" si="2"/>
        <v>9.65391621129326</v>
      </c>
      <c r="H7" s="89">
        <v>520</v>
      </c>
      <c r="I7" s="228">
        <f t="shared" si="3"/>
        <v>31.572556162720094</v>
      </c>
      <c r="J7" s="89">
        <v>455</v>
      </c>
      <c r="K7" s="228">
        <f t="shared" si="4"/>
        <v>27.625986642380084</v>
      </c>
      <c r="L7" s="89">
        <v>407</v>
      </c>
      <c r="M7" s="228">
        <f t="shared" si="5"/>
        <v>24.711596842744385</v>
      </c>
      <c r="Y7">
        <v>0.4</v>
      </c>
    </row>
    <row r="8" spans="1:25" ht="15" customHeight="1">
      <c r="A8" s="38" t="s">
        <v>44</v>
      </c>
      <c r="B8" s="89">
        <v>4400</v>
      </c>
      <c r="C8" s="49">
        <f t="shared" si="0"/>
        <v>100</v>
      </c>
      <c r="D8" s="89">
        <v>131</v>
      </c>
      <c r="E8" s="228">
        <f t="shared" si="1"/>
        <v>2.9772727272727275</v>
      </c>
      <c r="F8" s="89">
        <v>469</v>
      </c>
      <c r="G8" s="228">
        <f t="shared" si="2"/>
        <v>10.65909090909091</v>
      </c>
      <c r="H8" s="89">
        <v>1641</v>
      </c>
      <c r="I8" s="228">
        <f t="shared" si="3"/>
        <v>37.29545454545454</v>
      </c>
      <c r="J8" s="89">
        <v>1267</v>
      </c>
      <c r="K8" s="228">
        <f t="shared" si="4"/>
        <v>28.795454545454547</v>
      </c>
      <c r="L8" s="89">
        <v>892</v>
      </c>
      <c r="M8" s="228">
        <f t="shared" si="5"/>
        <v>20.272727272727273</v>
      </c>
      <c r="Y8">
        <v>0.9</v>
      </c>
    </row>
    <row r="9" spans="1:25" ht="15" customHeight="1">
      <c r="A9" s="6" t="s">
        <v>25</v>
      </c>
      <c r="B9" s="89">
        <v>4093</v>
      </c>
      <c r="C9" s="49">
        <f t="shared" si="0"/>
        <v>100</v>
      </c>
      <c r="D9" s="89">
        <v>215</v>
      </c>
      <c r="E9" s="228">
        <f t="shared" si="1"/>
        <v>5.252870754947471</v>
      </c>
      <c r="F9" s="89">
        <v>535</v>
      </c>
      <c r="G9" s="228">
        <f t="shared" si="2"/>
        <v>13.071096994869288</v>
      </c>
      <c r="H9" s="89">
        <v>1616</v>
      </c>
      <c r="I9" s="228">
        <f t="shared" si="3"/>
        <v>39.48204251160518</v>
      </c>
      <c r="J9" s="89">
        <v>1072</v>
      </c>
      <c r="K9" s="228">
        <f t="shared" si="4"/>
        <v>26.19105790373809</v>
      </c>
      <c r="L9" s="89">
        <v>655</v>
      </c>
      <c r="M9" s="228">
        <f t="shared" si="5"/>
        <v>16.00293183483997</v>
      </c>
      <c r="Y9">
        <v>0.7</v>
      </c>
    </row>
    <row r="10" spans="1:25" ht="15" customHeight="1">
      <c r="A10" s="6" t="s">
        <v>26</v>
      </c>
      <c r="B10" s="89">
        <v>1434</v>
      </c>
      <c r="C10" s="49">
        <f t="shared" si="0"/>
        <v>100</v>
      </c>
      <c r="D10" s="89">
        <v>90</v>
      </c>
      <c r="E10" s="228">
        <f t="shared" si="1"/>
        <v>6.2761506276150625</v>
      </c>
      <c r="F10" s="89">
        <v>162</v>
      </c>
      <c r="G10" s="228">
        <f t="shared" si="2"/>
        <v>11.297071129707113</v>
      </c>
      <c r="H10" s="89">
        <v>445</v>
      </c>
      <c r="I10" s="228">
        <f t="shared" si="3"/>
        <v>31.032078103207812</v>
      </c>
      <c r="J10" s="89">
        <v>399</v>
      </c>
      <c r="K10" s="228">
        <f t="shared" si="4"/>
        <v>27.824267782426777</v>
      </c>
      <c r="L10" s="89">
        <v>338</v>
      </c>
      <c r="M10" s="228">
        <f t="shared" si="5"/>
        <v>23.570432357043238</v>
      </c>
      <c r="Y10">
        <v>0.3</v>
      </c>
    </row>
    <row r="11" spans="1:25" ht="22.5" customHeight="1">
      <c r="A11" s="4" t="s">
        <v>27</v>
      </c>
      <c r="B11" s="89">
        <v>7445</v>
      </c>
      <c r="C11" s="49">
        <f t="shared" si="0"/>
        <v>100</v>
      </c>
      <c r="D11" s="89">
        <v>499</v>
      </c>
      <c r="E11" s="228">
        <f t="shared" si="1"/>
        <v>6.702484889187374</v>
      </c>
      <c r="F11" s="89">
        <v>847</v>
      </c>
      <c r="G11" s="228">
        <f t="shared" si="2"/>
        <v>11.37676292813969</v>
      </c>
      <c r="H11" s="89">
        <v>2524</v>
      </c>
      <c r="I11" s="228">
        <f t="shared" si="3"/>
        <v>33.901947615849565</v>
      </c>
      <c r="J11" s="89">
        <v>1833</v>
      </c>
      <c r="K11" s="228">
        <f t="shared" si="4"/>
        <v>24.620550705171258</v>
      </c>
      <c r="L11" s="89">
        <v>1742</v>
      </c>
      <c r="M11" s="228">
        <f t="shared" si="5"/>
        <v>23.398253861652115</v>
      </c>
      <c r="Y11">
        <v>1.8</v>
      </c>
    </row>
    <row r="12" spans="1:25" ht="15" customHeight="1">
      <c r="A12" s="4" t="s">
        <v>132</v>
      </c>
      <c r="B12" s="89">
        <v>5467</v>
      </c>
      <c r="C12" s="49">
        <f t="shared" si="0"/>
        <v>99.99999999999999</v>
      </c>
      <c r="D12" s="89">
        <v>366</v>
      </c>
      <c r="E12" s="228">
        <f t="shared" si="1"/>
        <v>6.694713736967257</v>
      </c>
      <c r="F12" s="89">
        <v>780</v>
      </c>
      <c r="G12" s="228">
        <f t="shared" si="2"/>
        <v>14.267422718126943</v>
      </c>
      <c r="H12" s="89">
        <v>2140</v>
      </c>
      <c r="I12" s="228">
        <f t="shared" si="3"/>
        <v>39.14395463691238</v>
      </c>
      <c r="J12" s="89">
        <v>1191</v>
      </c>
      <c r="K12" s="228">
        <f t="shared" si="4"/>
        <v>21.785256996524602</v>
      </c>
      <c r="L12" s="89">
        <v>990</v>
      </c>
      <c r="M12" s="228">
        <f t="shared" si="5"/>
        <v>18.10865191146881</v>
      </c>
      <c r="Y12">
        <v>1</v>
      </c>
    </row>
    <row r="13" spans="1:25" ht="15" customHeight="1">
      <c r="A13" s="4" t="s">
        <v>28</v>
      </c>
      <c r="B13" s="89">
        <v>112315</v>
      </c>
      <c r="C13" s="49">
        <f t="shared" si="0"/>
        <v>100</v>
      </c>
      <c r="D13" s="89">
        <v>1531</v>
      </c>
      <c r="E13" s="228">
        <f t="shared" si="1"/>
        <v>1.36313048123581</v>
      </c>
      <c r="F13" s="89">
        <v>3686</v>
      </c>
      <c r="G13" s="228">
        <f t="shared" si="2"/>
        <v>3.281841250055647</v>
      </c>
      <c r="H13" s="89">
        <v>20260</v>
      </c>
      <c r="I13" s="228">
        <f t="shared" si="3"/>
        <v>18.03855228598139</v>
      </c>
      <c r="J13" s="89">
        <v>33891</v>
      </c>
      <c r="K13" s="228">
        <f t="shared" si="4"/>
        <v>30.17495436940747</v>
      </c>
      <c r="L13" s="89">
        <v>52947</v>
      </c>
      <c r="M13" s="228">
        <f t="shared" si="5"/>
        <v>47.14152161331968</v>
      </c>
      <c r="Y13">
        <v>56</v>
      </c>
    </row>
    <row r="14" spans="1:25" ht="15" customHeight="1">
      <c r="A14" s="4" t="s">
        <v>200</v>
      </c>
      <c r="B14" s="89">
        <v>44401</v>
      </c>
      <c r="C14" s="49">
        <f t="shared" si="0"/>
        <v>100</v>
      </c>
      <c r="D14" s="89">
        <v>1028</v>
      </c>
      <c r="E14" s="228">
        <f t="shared" si="1"/>
        <v>2.3152631697484294</v>
      </c>
      <c r="F14" s="89">
        <v>2417</v>
      </c>
      <c r="G14" s="228">
        <f t="shared" si="2"/>
        <v>5.4435710907412</v>
      </c>
      <c r="H14" s="89">
        <v>10447</v>
      </c>
      <c r="I14" s="228">
        <f t="shared" si="3"/>
        <v>23.528749352492063</v>
      </c>
      <c r="J14" s="89">
        <v>13332</v>
      </c>
      <c r="K14" s="228">
        <f t="shared" si="4"/>
        <v>30.026350757865817</v>
      </c>
      <c r="L14" s="89">
        <v>17177</v>
      </c>
      <c r="M14" s="228">
        <f t="shared" si="5"/>
        <v>38.686065629152495</v>
      </c>
      <c r="Y14">
        <v>18</v>
      </c>
    </row>
    <row r="15" spans="1:25" ht="15" customHeight="1">
      <c r="A15" s="4" t="s">
        <v>29</v>
      </c>
      <c r="B15" s="89">
        <v>1539</v>
      </c>
      <c r="C15" s="49">
        <f t="shared" si="0"/>
        <v>100</v>
      </c>
      <c r="D15" s="89">
        <v>155</v>
      </c>
      <c r="E15" s="228">
        <f t="shared" si="1"/>
        <v>10.071474983755685</v>
      </c>
      <c r="F15" s="89">
        <v>250</v>
      </c>
      <c r="G15" s="228">
        <f t="shared" si="2"/>
        <v>16.244314489928524</v>
      </c>
      <c r="H15" s="89">
        <v>644</v>
      </c>
      <c r="I15" s="228">
        <f t="shared" si="3"/>
        <v>41.84535412605588</v>
      </c>
      <c r="J15" s="89">
        <v>270</v>
      </c>
      <c r="K15" s="228">
        <f t="shared" si="4"/>
        <v>17.543859649122805</v>
      </c>
      <c r="L15" s="89">
        <v>220</v>
      </c>
      <c r="M15" s="228">
        <f t="shared" si="5"/>
        <v>14.294996751137102</v>
      </c>
      <c r="Y15">
        <v>0.2</v>
      </c>
    </row>
    <row r="16" spans="1:25" ht="15" customHeight="1">
      <c r="A16" s="4" t="s">
        <v>30</v>
      </c>
      <c r="B16" s="89">
        <v>2720</v>
      </c>
      <c r="C16" s="49">
        <f t="shared" si="0"/>
        <v>100</v>
      </c>
      <c r="D16" s="89">
        <v>208</v>
      </c>
      <c r="E16" s="228">
        <f t="shared" si="1"/>
        <v>7.647058823529412</v>
      </c>
      <c r="F16" s="89">
        <v>276</v>
      </c>
      <c r="G16" s="228">
        <f t="shared" si="2"/>
        <v>10.147058823529411</v>
      </c>
      <c r="H16" s="89">
        <v>889</v>
      </c>
      <c r="I16" s="228">
        <f t="shared" si="3"/>
        <v>32.68382352941177</v>
      </c>
      <c r="J16" s="89">
        <v>741</v>
      </c>
      <c r="K16" s="228">
        <f t="shared" si="4"/>
        <v>27.242647058823525</v>
      </c>
      <c r="L16" s="89">
        <v>606</v>
      </c>
      <c r="M16" s="228">
        <f t="shared" si="5"/>
        <v>22.279411764705884</v>
      </c>
      <c r="Y16">
        <v>0.6</v>
      </c>
    </row>
    <row r="17" spans="1:25" ht="22.5" customHeight="1">
      <c r="A17" s="4" t="s">
        <v>201</v>
      </c>
      <c r="B17" s="89">
        <v>32418</v>
      </c>
      <c r="C17" s="49">
        <f t="shared" si="0"/>
        <v>100</v>
      </c>
      <c r="D17" s="89">
        <v>949</v>
      </c>
      <c r="E17" s="228">
        <f t="shared" si="1"/>
        <v>2.927386020112283</v>
      </c>
      <c r="F17" s="89">
        <v>2506</v>
      </c>
      <c r="G17" s="228">
        <f t="shared" si="2"/>
        <v>7.730273304954038</v>
      </c>
      <c r="H17" s="89">
        <v>10491</v>
      </c>
      <c r="I17" s="228">
        <f t="shared" si="3"/>
        <v>32.361650934665924</v>
      </c>
      <c r="J17" s="89">
        <v>8518</v>
      </c>
      <c r="K17" s="228">
        <f t="shared" si="4"/>
        <v>26.27552594237769</v>
      </c>
      <c r="L17" s="89">
        <v>9954</v>
      </c>
      <c r="M17" s="228">
        <f t="shared" si="5"/>
        <v>30.705163797890062</v>
      </c>
      <c r="Y17">
        <v>10.4</v>
      </c>
    </row>
    <row r="18" spans="1:25" ht="15" customHeight="1">
      <c r="A18" s="4" t="s">
        <v>202</v>
      </c>
      <c r="B18" s="89">
        <v>2109</v>
      </c>
      <c r="C18" s="49">
        <f t="shared" si="0"/>
        <v>100</v>
      </c>
      <c r="D18" s="89">
        <v>153</v>
      </c>
      <c r="E18" s="228">
        <f t="shared" si="1"/>
        <v>7.254623044096728</v>
      </c>
      <c r="F18" s="89">
        <v>252</v>
      </c>
      <c r="G18" s="228">
        <f t="shared" si="2"/>
        <v>11.948790896159316</v>
      </c>
      <c r="H18" s="89">
        <v>664</v>
      </c>
      <c r="I18" s="228">
        <f t="shared" si="3"/>
        <v>31.48411569464201</v>
      </c>
      <c r="J18" s="89">
        <v>545</v>
      </c>
      <c r="K18" s="228">
        <f t="shared" si="4"/>
        <v>25.841631104789</v>
      </c>
      <c r="L18" s="89">
        <v>495</v>
      </c>
      <c r="M18" s="228">
        <f t="shared" si="5"/>
        <v>23.470839260312946</v>
      </c>
      <c r="Y18">
        <v>0.5</v>
      </c>
    </row>
    <row r="19" spans="1:25" s="10" customFormat="1" ht="15" customHeight="1">
      <c r="A19" s="4" t="s">
        <v>203</v>
      </c>
      <c r="B19" s="109">
        <v>11444</v>
      </c>
      <c r="C19" s="49">
        <f t="shared" si="0"/>
        <v>100</v>
      </c>
      <c r="D19" s="109">
        <v>452</v>
      </c>
      <c r="E19" s="228">
        <f t="shared" si="1"/>
        <v>3.949667948269836</v>
      </c>
      <c r="F19" s="89">
        <v>1080</v>
      </c>
      <c r="G19" s="228">
        <f t="shared" si="2"/>
        <v>9.437259699405802</v>
      </c>
      <c r="H19" s="89">
        <v>3431</v>
      </c>
      <c r="I19" s="228">
        <f t="shared" si="3"/>
        <v>29.98077595246417</v>
      </c>
      <c r="J19" s="89">
        <v>3094</v>
      </c>
      <c r="K19" s="228">
        <f t="shared" si="4"/>
        <v>27.036001398112546</v>
      </c>
      <c r="L19" s="89">
        <v>3387</v>
      </c>
      <c r="M19" s="228">
        <f t="shared" si="5"/>
        <v>29.59629500174764</v>
      </c>
      <c r="Y19" s="10">
        <v>3.5</v>
      </c>
    </row>
    <row r="20" spans="1:25" ht="15" customHeight="1">
      <c r="A20" t="s">
        <v>32</v>
      </c>
      <c r="B20" s="109">
        <v>6560</v>
      </c>
      <c r="C20" s="49">
        <f t="shared" si="0"/>
        <v>100</v>
      </c>
      <c r="D20" s="109">
        <v>182</v>
      </c>
      <c r="E20" s="228">
        <f t="shared" si="1"/>
        <v>2.774390243902439</v>
      </c>
      <c r="F20" s="89">
        <v>400</v>
      </c>
      <c r="G20" s="228">
        <f t="shared" si="2"/>
        <v>6.097560975609756</v>
      </c>
      <c r="H20" s="89">
        <v>1511</v>
      </c>
      <c r="I20" s="228">
        <f t="shared" si="3"/>
        <v>23.033536585365855</v>
      </c>
      <c r="J20" s="89">
        <v>1992</v>
      </c>
      <c r="K20" s="228">
        <f t="shared" si="4"/>
        <v>30.365853658536583</v>
      </c>
      <c r="L20" s="89">
        <v>2475</v>
      </c>
      <c r="M20" s="228">
        <f t="shared" si="5"/>
        <v>37.728658536585364</v>
      </c>
      <c r="Y20">
        <v>2.6</v>
      </c>
    </row>
    <row r="21" spans="1:25" ht="15" customHeight="1">
      <c r="A21" t="s">
        <v>61</v>
      </c>
      <c r="B21" s="109">
        <v>3970</v>
      </c>
      <c r="C21" s="49">
        <f t="shared" si="0"/>
        <v>100</v>
      </c>
      <c r="D21" s="109">
        <v>299</v>
      </c>
      <c r="E21" s="228">
        <f t="shared" si="1"/>
        <v>7.531486146095717</v>
      </c>
      <c r="F21" s="89">
        <v>551</v>
      </c>
      <c r="G21" s="228">
        <f t="shared" si="2"/>
        <v>13.879093198992443</v>
      </c>
      <c r="H21" s="89">
        <v>1523</v>
      </c>
      <c r="I21" s="228">
        <f t="shared" si="3"/>
        <v>38.36272040302267</v>
      </c>
      <c r="J21" s="89">
        <v>944</v>
      </c>
      <c r="K21" s="228">
        <f t="shared" si="4"/>
        <v>23.778337531486144</v>
      </c>
      <c r="L21" s="89">
        <v>653</v>
      </c>
      <c r="M21" s="228">
        <f t="shared" si="5"/>
        <v>16.448362720403022</v>
      </c>
      <c r="Y21">
        <v>0.7</v>
      </c>
    </row>
    <row r="22" spans="1:25" ht="15" customHeight="1">
      <c r="A22" t="s">
        <v>204</v>
      </c>
      <c r="B22" s="109">
        <v>251</v>
      </c>
      <c r="C22" s="49">
        <f t="shared" si="0"/>
        <v>100</v>
      </c>
      <c r="D22" s="109">
        <v>32</v>
      </c>
      <c r="E22" s="228">
        <f t="shared" si="1"/>
        <v>12.749003984063744</v>
      </c>
      <c r="F22" s="89">
        <v>48</v>
      </c>
      <c r="G22" s="228">
        <f t="shared" si="2"/>
        <v>19.12350597609562</v>
      </c>
      <c r="H22" s="89">
        <v>96</v>
      </c>
      <c r="I22" s="228">
        <f t="shared" si="3"/>
        <v>38.24701195219124</v>
      </c>
      <c r="J22" s="89">
        <v>44</v>
      </c>
      <c r="K22" s="228">
        <f t="shared" si="4"/>
        <v>17.52988047808765</v>
      </c>
      <c r="L22" s="89">
        <v>31</v>
      </c>
      <c r="M22" s="228">
        <f t="shared" si="5"/>
        <v>12.350597609561753</v>
      </c>
      <c r="Y22">
        <v>0</v>
      </c>
    </row>
    <row r="23" spans="1:25" ht="15" customHeight="1">
      <c r="A23" s="8" t="s">
        <v>205</v>
      </c>
      <c r="B23" s="110">
        <v>251</v>
      </c>
      <c r="C23" s="148">
        <f t="shared" si="0"/>
        <v>99.99999999999999</v>
      </c>
      <c r="D23" s="110">
        <v>29</v>
      </c>
      <c r="E23" s="147">
        <f t="shared" si="1"/>
        <v>11.553784860557768</v>
      </c>
      <c r="F23" s="76">
        <v>46</v>
      </c>
      <c r="G23" s="147">
        <f t="shared" si="2"/>
        <v>18.326693227091635</v>
      </c>
      <c r="H23" s="76">
        <v>84</v>
      </c>
      <c r="I23" s="147">
        <f t="shared" si="3"/>
        <v>33.46613545816733</v>
      </c>
      <c r="J23" s="76">
        <v>55</v>
      </c>
      <c r="K23" s="147">
        <f t="shared" si="4"/>
        <v>21.91235059760956</v>
      </c>
      <c r="L23" s="76">
        <v>37</v>
      </c>
      <c r="M23" s="147">
        <f t="shared" si="5"/>
        <v>14.741035856573706</v>
      </c>
      <c r="Y23">
        <v>0</v>
      </c>
    </row>
    <row r="24" spans="2:5" ht="15" customHeight="1">
      <c r="B24" s="4"/>
      <c r="C24" s="81"/>
      <c r="D24" s="4"/>
      <c r="E24" s="4"/>
    </row>
    <row r="25" ht="15" customHeight="1"/>
    <row r="26" ht="15" customHeight="1"/>
    <row r="27" spans="11:14" ht="15" customHeight="1">
      <c r="K27" s="78"/>
      <c r="N27" s="23"/>
    </row>
    <row r="28" spans="11:14" ht="15" customHeight="1">
      <c r="K28" s="78"/>
      <c r="N28" s="23"/>
    </row>
    <row r="29" spans="11:14" ht="15" customHeight="1">
      <c r="K29" s="78"/>
      <c r="N29" s="23"/>
    </row>
    <row r="30" spans="11:14" ht="15" customHeight="1">
      <c r="K30" s="78"/>
      <c r="N30" s="23"/>
    </row>
    <row r="31" spans="11:14" ht="15" customHeight="1">
      <c r="K31" s="78"/>
      <c r="N31" s="23"/>
    </row>
    <row r="32" spans="11:14" ht="15" customHeight="1">
      <c r="K32" s="79"/>
      <c r="N32" s="23"/>
    </row>
    <row r="33" spans="11:14" ht="15" customHeight="1">
      <c r="K33" s="79"/>
      <c r="N33" s="23"/>
    </row>
    <row r="34" spans="11:14" ht="15" customHeight="1">
      <c r="K34" s="79"/>
      <c r="N34" s="23"/>
    </row>
    <row r="35" spans="11:14" ht="15" customHeight="1">
      <c r="K35" s="79"/>
      <c r="N35" s="23"/>
    </row>
    <row r="36" spans="11:14" ht="15" customHeight="1">
      <c r="K36" s="79"/>
      <c r="N36" s="23"/>
    </row>
    <row r="37" spans="11:14" ht="15" customHeight="1">
      <c r="K37" s="79"/>
      <c r="N37" s="23"/>
    </row>
    <row r="38" spans="11:14" ht="15" customHeight="1">
      <c r="K38" s="79"/>
      <c r="N38" s="23"/>
    </row>
    <row r="39" spans="11:14" ht="15" customHeight="1">
      <c r="K39" s="79"/>
      <c r="N39" s="23"/>
    </row>
    <row r="40" spans="11:14" ht="15" customHeight="1">
      <c r="K40" s="79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79"/>
      <c r="N44" s="23"/>
    </row>
    <row r="45" ht="15" customHeight="1">
      <c r="K45" s="80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5" style="0" customWidth="1"/>
    <col min="2" max="2" width="7.33203125" style="0" customWidth="1"/>
    <col min="3" max="3" width="5.66015625" style="0" bestFit="1" customWidth="1"/>
    <col min="4" max="4" width="6.33203125" style="0" customWidth="1"/>
    <col min="5" max="5" width="5.66015625" style="0" bestFit="1" customWidth="1"/>
    <col min="6" max="6" width="6.33203125" style="0" customWidth="1"/>
    <col min="7" max="7" width="5.66015625" style="0" bestFit="1" customWidth="1"/>
    <col min="8" max="8" width="7.83203125" style="23" customWidth="1"/>
    <col min="9" max="9" width="5.66015625" style="74" bestFit="1" customWidth="1"/>
    <col min="10" max="10" width="7.5" style="35" customWidth="1"/>
    <col min="11" max="11" width="5.66015625" style="75" bestFit="1" customWidth="1"/>
    <col min="12" max="12" width="9.66015625" style="35" customWidth="1"/>
    <col min="13" max="13" width="5.66015625" style="75" bestFit="1" customWidth="1"/>
  </cols>
  <sheetData>
    <row r="1" spans="1:13" s="1" customFormat="1" ht="60" customHeight="1">
      <c r="A1" s="380" t="s">
        <v>207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2" customFormat="1" ht="18" customHeight="1">
      <c r="A2" s="3" t="s">
        <v>37</v>
      </c>
      <c r="B2" s="4"/>
      <c r="C2" s="4"/>
      <c r="D2" s="4"/>
      <c r="E2" s="4"/>
      <c r="F2" s="4"/>
      <c r="G2" s="4"/>
      <c r="H2" s="68"/>
      <c r="I2" s="69"/>
      <c r="J2" s="70"/>
      <c r="K2" s="71"/>
      <c r="L2" s="70"/>
      <c r="M2" s="71"/>
    </row>
    <row r="3" spans="1:13" s="17" customFormat="1" ht="36" customHeight="1">
      <c r="A3" s="154"/>
      <c r="B3" s="381" t="s">
        <v>1</v>
      </c>
      <c r="C3" s="381"/>
      <c r="D3" s="381" t="s">
        <v>123</v>
      </c>
      <c r="E3" s="381"/>
      <c r="F3" s="382" t="s">
        <v>124</v>
      </c>
      <c r="G3" s="382"/>
      <c r="H3" s="382" t="s">
        <v>125</v>
      </c>
      <c r="I3" s="382"/>
      <c r="J3" s="382" t="s">
        <v>126</v>
      </c>
      <c r="K3" s="382"/>
      <c r="L3" s="382" t="s">
        <v>127</v>
      </c>
      <c r="M3" s="382"/>
    </row>
    <row r="4" spans="1:13" s="14" customFormat="1" ht="19.5" customHeight="1">
      <c r="A4" s="201" t="s">
        <v>152</v>
      </c>
      <c r="B4" s="18" t="s">
        <v>86</v>
      </c>
      <c r="C4" s="19" t="s">
        <v>85</v>
      </c>
      <c r="D4" s="18" t="s">
        <v>86</v>
      </c>
      <c r="E4" s="19" t="s">
        <v>85</v>
      </c>
      <c r="F4" s="18" t="s">
        <v>86</v>
      </c>
      <c r="G4" s="19" t="s">
        <v>85</v>
      </c>
      <c r="H4" s="18" t="s">
        <v>86</v>
      </c>
      <c r="I4" s="19" t="s">
        <v>85</v>
      </c>
      <c r="J4" s="18" t="s">
        <v>86</v>
      </c>
      <c r="K4" s="19" t="s">
        <v>85</v>
      </c>
      <c r="L4" s="18" t="s">
        <v>86</v>
      </c>
      <c r="M4" s="19" t="s">
        <v>85</v>
      </c>
    </row>
    <row r="5" spans="1:13" s="73" customFormat="1" ht="15" customHeight="1">
      <c r="A5" s="30" t="s">
        <v>23</v>
      </c>
      <c r="B5" s="29">
        <v>254099</v>
      </c>
      <c r="C5" s="31">
        <f>SUM(C6:C23)</f>
        <v>100.00000000000004</v>
      </c>
      <c r="D5" s="29">
        <v>1911</v>
      </c>
      <c r="E5" s="31">
        <f>SUM(E6:E23)</f>
        <v>100</v>
      </c>
      <c r="F5" s="29">
        <v>13277</v>
      </c>
      <c r="G5" s="31">
        <f>SUM(G6:G23)</f>
        <v>100.00000000000003</v>
      </c>
      <c r="H5" s="29">
        <v>81938</v>
      </c>
      <c r="I5" s="31">
        <f>SUM(I6:I23)</f>
        <v>100.00000000000001</v>
      </c>
      <c r="J5" s="29">
        <v>62558</v>
      </c>
      <c r="K5" s="31">
        <f>SUM(K6:K23)</f>
        <v>99.99999999999999</v>
      </c>
      <c r="L5" s="29">
        <v>94415</v>
      </c>
      <c r="M5" s="31">
        <f>SUM(M6:M23)</f>
        <v>100</v>
      </c>
    </row>
    <row r="6" spans="1:13" ht="15" customHeight="1">
      <c r="A6" s="6" t="s">
        <v>24</v>
      </c>
      <c r="B6" s="21">
        <v>11635</v>
      </c>
      <c r="C6" s="7">
        <f>B6/B$5*100</f>
        <v>4.5789239627074485</v>
      </c>
      <c r="D6" s="21">
        <v>172</v>
      </c>
      <c r="E6" s="7">
        <f>D6/D$5*100</f>
        <v>9.000523286237572</v>
      </c>
      <c r="F6" s="23">
        <v>471</v>
      </c>
      <c r="G6" s="7">
        <f aca="true" t="shared" si="0" ref="G6:G23">F6/F$5*100</f>
        <v>3.547488137380432</v>
      </c>
      <c r="H6" s="23">
        <v>2798</v>
      </c>
      <c r="I6" s="7">
        <f aca="true" t="shared" si="1" ref="I6:I23">H6/H$5*100</f>
        <v>3.4147770265322563</v>
      </c>
      <c r="J6" s="35">
        <v>3150</v>
      </c>
      <c r="K6" s="7">
        <f aca="true" t="shared" si="2" ref="K6:K23">J6/J$5*100</f>
        <v>5.035327216343234</v>
      </c>
      <c r="L6" s="35">
        <v>5044</v>
      </c>
      <c r="M6" s="7">
        <f aca="true" t="shared" si="3" ref="M6:M23">L6/L$5*100</f>
        <v>5.342371445215273</v>
      </c>
    </row>
    <row r="7" spans="1:13" ht="15" customHeight="1">
      <c r="A7" s="38" t="s">
        <v>199</v>
      </c>
      <c r="B7" s="21">
        <v>1647</v>
      </c>
      <c r="C7" s="7">
        <f aca="true" t="shared" si="4" ref="C7:E23">B7/B$5*100</f>
        <v>0.6481725626625843</v>
      </c>
      <c r="D7" s="21">
        <v>3</v>
      </c>
      <c r="E7" s="7">
        <f t="shared" si="4"/>
        <v>0.15698587127158556</v>
      </c>
      <c r="F7" s="23">
        <v>53</v>
      </c>
      <c r="G7" s="7">
        <f t="shared" si="0"/>
        <v>0.3991865632296453</v>
      </c>
      <c r="H7" s="23">
        <v>453</v>
      </c>
      <c r="I7" s="7">
        <f t="shared" si="1"/>
        <v>0.5528570382484318</v>
      </c>
      <c r="J7" s="35">
        <v>332</v>
      </c>
      <c r="K7" s="7">
        <f t="shared" si="2"/>
        <v>0.5307075034368106</v>
      </c>
      <c r="L7" s="35">
        <v>806</v>
      </c>
      <c r="M7" s="7">
        <f t="shared" si="3"/>
        <v>0.8536779113488322</v>
      </c>
    </row>
    <row r="8" spans="1:13" ht="15" customHeight="1">
      <c r="A8" s="38" t="s">
        <v>44</v>
      </c>
      <c r="B8" s="21">
        <v>4400</v>
      </c>
      <c r="C8" s="7">
        <f t="shared" si="4"/>
        <v>1.7316085462752706</v>
      </c>
      <c r="D8" s="21">
        <v>42</v>
      </c>
      <c r="E8" s="7">
        <f t="shared" si="4"/>
        <v>2.197802197802198</v>
      </c>
      <c r="F8" s="23">
        <v>110</v>
      </c>
      <c r="G8" s="7">
        <f t="shared" si="0"/>
        <v>0.8285004142502072</v>
      </c>
      <c r="H8" s="23">
        <v>948</v>
      </c>
      <c r="I8" s="7">
        <f t="shared" si="1"/>
        <v>1.1569723449437381</v>
      </c>
      <c r="J8" s="35">
        <v>1247</v>
      </c>
      <c r="K8" s="7">
        <f t="shared" si="2"/>
        <v>1.9933501710412738</v>
      </c>
      <c r="L8" s="35">
        <v>2053</v>
      </c>
      <c r="M8" s="7">
        <f t="shared" si="3"/>
        <v>2.1744426203463436</v>
      </c>
    </row>
    <row r="9" spans="1:13" ht="15" customHeight="1">
      <c r="A9" s="6" t="s">
        <v>25</v>
      </c>
      <c r="B9" s="21">
        <v>4093</v>
      </c>
      <c r="C9" s="7">
        <f t="shared" si="4"/>
        <v>1.6107894954328825</v>
      </c>
      <c r="D9" s="21">
        <v>121</v>
      </c>
      <c r="E9" s="7">
        <f t="shared" si="4"/>
        <v>6.331763474620618</v>
      </c>
      <c r="F9" s="23">
        <v>181</v>
      </c>
      <c r="G9" s="7">
        <f t="shared" si="0"/>
        <v>1.3632597725389772</v>
      </c>
      <c r="H9" s="23">
        <v>557</v>
      </c>
      <c r="I9" s="7">
        <f t="shared" si="1"/>
        <v>0.6797822744025971</v>
      </c>
      <c r="J9" s="35">
        <v>1071</v>
      </c>
      <c r="K9" s="7">
        <f t="shared" si="2"/>
        <v>1.7120112535566994</v>
      </c>
      <c r="L9" s="35">
        <v>2163</v>
      </c>
      <c r="M9" s="7">
        <f t="shared" si="3"/>
        <v>2.290949531324472</v>
      </c>
    </row>
    <row r="10" spans="1:13" ht="15" customHeight="1">
      <c r="A10" s="6" t="s">
        <v>26</v>
      </c>
      <c r="B10" s="21">
        <v>1434</v>
      </c>
      <c r="C10" s="7">
        <f t="shared" si="4"/>
        <v>0.564346967126986</v>
      </c>
      <c r="D10" s="21">
        <v>14</v>
      </c>
      <c r="E10" s="7">
        <f t="shared" si="4"/>
        <v>0.7326007326007326</v>
      </c>
      <c r="F10" s="23">
        <v>38</v>
      </c>
      <c r="G10" s="7">
        <f t="shared" si="0"/>
        <v>0.2862092340137079</v>
      </c>
      <c r="H10" s="23">
        <v>330</v>
      </c>
      <c r="I10" s="7">
        <f t="shared" si="1"/>
        <v>0.4027435377968708</v>
      </c>
      <c r="J10" s="35">
        <v>332</v>
      </c>
      <c r="K10" s="7">
        <f t="shared" si="2"/>
        <v>0.5307075034368106</v>
      </c>
      <c r="L10" s="35">
        <v>720</v>
      </c>
      <c r="M10" s="7">
        <f t="shared" si="3"/>
        <v>0.7625906900386591</v>
      </c>
    </row>
    <row r="11" spans="1:13" ht="22.5" customHeight="1">
      <c r="A11" s="4" t="s">
        <v>27</v>
      </c>
      <c r="B11" s="20">
        <v>7445</v>
      </c>
      <c r="C11" s="7">
        <f t="shared" si="4"/>
        <v>2.929960369777134</v>
      </c>
      <c r="D11" s="20">
        <v>63</v>
      </c>
      <c r="E11" s="7">
        <f t="shared" si="4"/>
        <v>3.296703296703297</v>
      </c>
      <c r="F11" s="23">
        <v>339</v>
      </c>
      <c r="G11" s="7">
        <f t="shared" si="0"/>
        <v>2.5532876402801836</v>
      </c>
      <c r="H11" s="23">
        <v>1862</v>
      </c>
      <c r="I11" s="7">
        <f t="shared" si="1"/>
        <v>2.2724499011447676</v>
      </c>
      <c r="J11" s="35">
        <v>1817</v>
      </c>
      <c r="K11" s="7">
        <f t="shared" si="2"/>
        <v>2.9045046197129065</v>
      </c>
      <c r="L11" s="35">
        <v>3364</v>
      </c>
      <c r="M11" s="7">
        <f t="shared" si="3"/>
        <v>3.562993168458402</v>
      </c>
    </row>
    <row r="12" spans="1:13" ht="15" customHeight="1">
      <c r="A12" s="4" t="s">
        <v>132</v>
      </c>
      <c r="B12" s="20">
        <v>5467</v>
      </c>
      <c r="C12" s="7">
        <f t="shared" si="4"/>
        <v>2.151523618747024</v>
      </c>
      <c r="D12" s="20">
        <v>75</v>
      </c>
      <c r="E12" s="7">
        <f t="shared" si="4"/>
        <v>3.924646781789639</v>
      </c>
      <c r="F12" s="23">
        <v>182</v>
      </c>
      <c r="G12" s="7">
        <f t="shared" si="0"/>
        <v>1.3707915944867064</v>
      </c>
      <c r="H12" s="23">
        <v>1312</v>
      </c>
      <c r="I12" s="7">
        <f t="shared" si="1"/>
        <v>1.6012106714833167</v>
      </c>
      <c r="J12" s="35">
        <v>1500</v>
      </c>
      <c r="K12" s="7">
        <f t="shared" si="2"/>
        <v>2.397774864925349</v>
      </c>
      <c r="L12" s="35">
        <v>2398</v>
      </c>
      <c r="M12" s="7">
        <f t="shared" si="3"/>
        <v>2.539850659323201</v>
      </c>
    </row>
    <row r="13" spans="1:13" ht="15" customHeight="1">
      <c r="A13" s="4" t="s">
        <v>28</v>
      </c>
      <c r="B13" s="20">
        <v>112315</v>
      </c>
      <c r="C13" s="7">
        <f t="shared" si="4"/>
        <v>44.20127588066069</v>
      </c>
      <c r="D13" s="20">
        <v>548</v>
      </c>
      <c r="E13" s="7">
        <f t="shared" si="4"/>
        <v>28.67608581894296</v>
      </c>
      <c r="F13" s="23">
        <v>8805</v>
      </c>
      <c r="G13" s="7">
        <f t="shared" si="0"/>
        <v>66.31769224975521</v>
      </c>
      <c r="H13" s="23">
        <v>43743</v>
      </c>
      <c r="I13" s="7">
        <f t="shared" si="1"/>
        <v>53.38548658741976</v>
      </c>
      <c r="J13" s="35">
        <v>26608</v>
      </c>
      <c r="K13" s="7">
        <f t="shared" si="2"/>
        <v>42.53332907062246</v>
      </c>
      <c r="L13" s="35">
        <v>32611</v>
      </c>
      <c r="M13" s="7">
        <f t="shared" si="3"/>
        <v>34.54006249007043</v>
      </c>
    </row>
    <row r="14" spans="1:13" ht="15" customHeight="1">
      <c r="A14" s="4" t="s">
        <v>200</v>
      </c>
      <c r="B14" s="20">
        <v>44401</v>
      </c>
      <c r="C14" s="7">
        <f t="shared" si="4"/>
        <v>17.473897968901888</v>
      </c>
      <c r="D14" s="20">
        <v>301</v>
      </c>
      <c r="E14" s="7">
        <f t="shared" si="4"/>
        <v>15.75091575091575</v>
      </c>
      <c r="F14" s="23">
        <v>1643</v>
      </c>
      <c r="G14" s="7">
        <f t="shared" si="0"/>
        <v>12.374783460119003</v>
      </c>
      <c r="H14" s="23">
        <v>17895</v>
      </c>
      <c r="I14" s="7">
        <f t="shared" si="1"/>
        <v>21.839683663257585</v>
      </c>
      <c r="J14" s="35">
        <v>11478</v>
      </c>
      <c r="K14" s="7">
        <f t="shared" si="2"/>
        <v>18.347773266408772</v>
      </c>
      <c r="L14" s="35">
        <v>13084</v>
      </c>
      <c r="M14" s="7">
        <f t="shared" si="3"/>
        <v>13.8579674839803</v>
      </c>
    </row>
    <row r="15" spans="1:13" ht="15" customHeight="1">
      <c r="A15" s="4" t="s">
        <v>29</v>
      </c>
      <c r="B15" s="20">
        <v>1539</v>
      </c>
      <c r="C15" s="7">
        <f t="shared" si="4"/>
        <v>0.605669443799464</v>
      </c>
      <c r="D15" s="20">
        <v>52</v>
      </c>
      <c r="E15" s="7">
        <f t="shared" si="4"/>
        <v>2.7210884353741496</v>
      </c>
      <c r="F15" s="23">
        <v>92</v>
      </c>
      <c r="G15" s="7">
        <f t="shared" si="0"/>
        <v>0.6929276191910823</v>
      </c>
      <c r="H15" s="23">
        <v>406</v>
      </c>
      <c r="I15" s="7">
        <f t="shared" si="1"/>
        <v>0.4954965949864532</v>
      </c>
      <c r="J15" s="35">
        <v>366</v>
      </c>
      <c r="K15" s="7">
        <f t="shared" si="2"/>
        <v>0.5850570670417853</v>
      </c>
      <c r="L15" s="35">
        <v>623</v>
      </c>
      <c r="M15" s="7">
        <f t="shared" si="3"/>
        <v>0.6598527776306731</v>
      </c>
    </row>
    <row r="16" spans="1:13" ht="15" customHeight="1">
      <c r="A16" s="4" t="s">
        <v>30</v>
      </c>
      <c r="B16" s="20">
        <v>2720</v>
      </c>
      <c r="C16" s="7">
        <f t="shared" si="4"/>
        <v>1.070448919515622</v>
      </c>
      <c r="D16" s="20">
        <v>9</v>
      </c>
      <c r="E16" s="7">
        <f t="shared" si="4"/>
        <v>0.47095761381475665</v>
      </c>
      <c r="F16" s="23">
        <v>76</v>
      </c>
      <c r="G16" s="7">
        <f t="shared" si="0"/>
        <v>0.5724184680274158</v>
      </c>
      <c r="H16" s="23">
        <v>656</v>
      </c>
      <c r="I16" s="7">
        <f t="shared" si="1"/>
        <v>0.8006053357416584</v>
      </c>
      <c r="J16" s="35">
        <v>681</v>
      </c>
      <c r="K16" s="7">
        <f t="shared" si="2"/>
        <v>1.0885897886761084</v>
      </c>
      <c r="L16" s="35">
        <v>1298</v>
      </c>
      <c r="M16" s="7">
        <f t="shared" si="3"/>
        <v>1.374781549541916</v>
      </c>
    </row>
    <row r="17" spans="1:13" ht="22.5" customHeight="1">
      <c r="A17" s="4" t="s">
        <v>201</v>
      </c>
      <c r="B17" s="20">
        <v>32418</v>
      </c>
      <c r="C17" s="7">
        <f t="shared" si="4"/>
        <v>12.758019512079938</v>
      </c>
      <c r="D17" s="20">
        <v>429</v>
      </c>
      <c r="E17" s="7">
        <f t="shared" si="4"/>
        <v>22.448979591836736</v>
      </c>
      <c r="F17" s="23">
        <v>529</v>
      </c>
      <c r="G17" s="7">
        <f t="shared" si="0"/>
        <v>3.984333810348723</v>
      </c>
      <c r="H17" s="23">
        <v>5524</v>
      </c>
      <c r="I17" s="7">
        <f t="shared" si="1"/>
        <v>6.741682735727013</v>
      </c>
      <c r="J17" s="35">
        <v>5694</v>
      </c>
      <c r="K17" s="7">
        <f t="shared" si="2"/>
        <v>9.101953387256625</v>
      </c>
      <c r="L17" s="35">
        <v>20242</v>
      </c>
      <c r="M17" s="7">
        <f t="shared" si="3"/>
        <v>21.43938992744797</v>
      </c>
    </row>
    <row r="18" spans="1:13" ht="15" customHeight="1">
      <c r="A18" s="4" t="s">
        <v>202</v>
      </c>
      <c r="B18" s="20">
        <v>2109</v>
      </c>
      <c r="C18" s="7">
        <f t="shared" si="4"/>
        <v>0.8299914600214876</v>
      </c>
      <c r="D18" s="20">
        <v>15</v>
      </c>
      <c r="E18" s="7">
        <f t="shared" si="4"/>
        <v>0.7849293563579277</v>
      </c>
      <c r="F18" s="23">
        <v>64</v>
      </c>
      <c r="G18" s="7">
        <f t="shared" si="0"/>
        <v>0.4820366046546659</v>
      </c>
      <c r="H18" s="23">
        <v>554</v>
      </c>
      <c r="I18" s="7">
        <f t="shared" si="1"/>
        <v>0.6761209695135346</v>
      </c>
      <c r="J18" s="35">
        <v>543</v>
      </c>
      <c r="K18" s="7">
        <f t="shared" si="2"/>
        <v>0.8679945011029764</v>
      </c>
      <c r="L18" s="35">
        <v>933</v>
      </c>
      <c r="M18" s="7">
        <f t="shared" si="3"/>
        <v>0.9881904358417624</v>
      </c>
    </row>
    <row r="19" spans="1:13" s="10" customFormat="1" ht="15" customHeight="1">
      <c r="A19" s="4" t="s">
        <v>203</v>
      </c>
      <c r="B19" s="22">
        <v>11444</v>
      </c>
      <c r="C19" s="7">
        <f t="shared" si="4"/>
        <v>4.503756409903226</v>
      </c>
      <c r="D19" s="22">
        <v>43</v>
      </c>
      <c r="E19" s="7">
        <f t="shared" si="4"/>
        <v>2.250130821559393</v>
      </c>
      <c r="F19" s="23">
        <v>264</v>
      </c>
      <c r="G19" s="7">
        <f t="shared" si="0"/>
        <v>1.9884009942004972</v>
      </c>
      <c r="H19" s="23">
        <v>2327</v>
      </c>
      <c r="I19" s="7">
        <f t="shared" si="1"/>
        <v>2.8399521589494494</v>
      </c>
      <c r="J19" s="35">
        <v>4613</v>
      </c>
      <c r="K19" s="7">
        <f t="shared" si="2"/>
        <v>7.373956967933758</v>
      </c>
      <c r="L19" s="35">
        <v>4197</v>
      </c>
      <c r="M19" s="7">
        <f t="shared" si="3"/>
        <v>4.445268230683683</v>
      </c>
    </row>
    <row r="20" spans="1:13" ht="15" customHeight="1">
      <c r="A20" t="s">
        <v>32</v>
      </c>
      <c r="B20" s="22">
        <v>6560</v>
      </c>
      <c r="C20" s="7">
        <f t="shared" si="4"/>
        <v>2.5816709235376765</v>
      </c>
      <c r="D20" s="22">
        <v>5</v>
      </c>
      <c r="E20" s="7">
        <f t="shared" si="4"/>
        <v>0.2616431187859759</v>
      </c>
      <c r="F20" s="23">
        <v>249</v>
      </c>
      <c r="G20" s="7">
        <f t="shared" si="0"/>
        <v>1.8754236649845597</v>
      </c>
      <c r="H20" s="23">
        <v>1842</v>
      </c>
      <c r="I20" s="7">
        <f t="shared" si="1"/>
        <v>2.2480412018843516</v>
      </c>
      <c r="J20" s="35">
        <v>1771</v>
      </c>
      <c r="K20" s="7">
        <f t="shared" si="2"/>
        <v>2.830972857188529</v>
      </c>
      <c r="L20" s="35">
        <v>2693</v>
      </c>
      <c r="M20" s="7">
        <f t="shared" si="3"/>
        <v>2.852301011491818</v>
      </c>
    </row>
    <row r="21" spans="1:13" ht="15" customHeight="1">
      <c r="A21" t="s">
        <v>61</v>
      </c>
      <c r="B21" s="22">
        <v>3970</v>
      </c>
      <c r="C21" s="7">
        <f t="shared" si="4"/>
        <v>1.562383165616551</v>
      </c>
      <c r="D21" s="22">
        <v>19</v>
      </c>
      <c r="E21" s="7">
        <f t="shared" si="4"/>
        <v>0.9942438513867086</v>
      </c>
      <c r="F21" s="23">
        <v>137</v>
      </c>
      <c r="G21" s="7">
        <f t="shared" si="0"/>
        <v>1.0318596068388943</v>
      </c>
      <c r="H21" s="23">
        <v>653</v>
      </c>
      <c r="I21" s="7">
        <f t="shared" si="1"/>
        <v>0.7969440308525959</v>
      </c>
      <c r="J21" s="35">
        <v>1248</v>
      </c>
      <c r="K21" s="7">
        <f t="shared" si="2"/>
        <v>1.9949486876178906</v>
      </c>
      <c r="L21" s="35">
        <v>1913</v>
      </c>
      <c r="M21" s="7">
        <f t="shared" si="3"/>
        <v>2.0261610972832704</v>
      </c>
    </row>
    <row r="22" spans="1:13" ht="15" customHeight="1">
      <c r="A22" t="s">
        <v>204</v>
      </c>
      <c r="B22" s="22">
        <v>251</v>
      </c>
      <c r="C22" s="7">
        <f t="shared" si="4"/>
        <v>0.09878039661706658</v>
      </c>
      <c r="D22" s="22">
        <v>0</v>
      </c>
      <c r="E22" s="7">
        <f t="shared" si="4"/>
        <v>0</v>
      </c>
      <c r="F22" s="23">
        <v>30</v>
      </c>
      <c r="G22" s="7">
        <f t="shared" si="0"/>
        <v>0.22595465843187468</v>
      </c>
      <c r="H22" s="23">
        <v>37</v>
      </c>
      <c r="I22" s="7">
        <f t="shared" si="1"/>
        <v>0.045156093631770367</v>
      </c>
      <c r="J22" s="35">
        <v>60</v>
      </c>
      <c r="K22" s="7">
        <f t="shared" si="2"/>
        <v>0.09591099459701397</v>
      </c>
      <c r="L22" s="35">
        <v>124</v>
      </c>
      <c r="M22" s="7">
        <f t="shared" si="3"/>
        <v>0.13133506328443575</v>
      </c>
    </row>
    <row r="23" spans="1:13" ht="15" customHeight="1">
      <c r="A23" s="8" t="s">
        <v>205</v>
      </c>
      <c r="B23" s="25">
        <v>251</v>
      </c>
      <c r="C23" s="214">
        <f t="shared" si="4"/>
        <v>0.09878039661706658</v>
      </c>
      <c r="D23" s="25">
        <v>0</v>
      </c>
      <c r="E23" s="214">
        <f t="shared" si="4"/>
        <v>0</v>
      </c>
      <c r="F23" s="26">
        <v>14</v>
      </c>
      <c r="G23" s="214">
        <f t="shared" si="0"/>
        <v>0.10544550726820819</v>
      </c>
      <c r="H23" s="26">
        <v>41</v>
      </c>
      <c r="I23" s="214">
        <f t="shared" si="1"/>
        <v>0.05003783348385365</v>
      </c>
      <c r="J23" s="76">
        <v>47</v>
      </c>
      <c r="K23" s="214">
        <f t="shared" si="2"/>
        <v>0.07513027910099428</v>
      </c>
      <c r="L23" s="76">
        <v>149</v>
      </c>
      <c r="M23" s="214">
        <f t="shared" si="3"/>
        <v>0.15781390668855583</v>
      </c>
    </row>
    <row r="24" spans="1:5" ht="15" customHeight="1">
      <c r="A24" s="149"/>
      <c r="B24" s="4"/>
      <c r="C24" s="4"/>
      <c r="D24" s="4"/>
      <c r="E24" s="4"/>
    </row>
    <row r="25" ht="15" customHeight="1"/>
    <row r="26" ht="15" customHeight="1"/>
    <row r="27" spans="11:15" ht="15" customHeight="1">
      <c r="K27" s="78"/>
      <c r="N27" s="23"/>
      <c r="O27" s="23"/>
    </row>
    <row r="28" spans="11:15" ht="15" customHeight="1">
      <c r="K28" s="78"/>
      <c r="N28" s="23"/>
      <c r="O28" s="23"/>
    </row>
    <row r="29" spans="11:15" ht="15" customHeight="1">
      <c r="K29" s="78"/>
      <c r="N29" s="23"/>
      <c r="O29" s="23"/>
    </row>
    <row r="30" spans="11:15" ht="15" customHeight="1">
      <c r="K30" s="78"/>
      <c r="N30" s="23"/>
      <c r="O30" s="23"/>
    </row>
    <row r="31" spans="11:15" ht="15" customHeight="1">
      <c r="K31" s="78"/>
      <c r="N31" s="23"/>
      <c r="O31" s="23"/>
    </row>
    <row r="32" spans="11:15" ht="15" customHeight="1">
      <c r="K32" s="79"/>
      <c r="N32" s="23"/>
      <c r="O32" s="23"/>
    </row>
    <row r="33" spans="11:15" ht="15" customHeight="1">
      <c r="K33" s="79"/>
      <c r="N33" s="23"/>
      <c r="O33" s="23"/>
    </row>
    <row r="34" spans="11:15" ht="15" customHeight="1">
      <c r="K34" s="79"/>
      <c r="N34" s="23"/>
      <c r="O34" s="23"/>
    </row>
    <row r="35" spans="11:15" ht="15" customHeight="1">
      <c r="K35" s="79"/>
      <c r="N35" s="23"/>
      <c r="O35" s="23"/>
    </row>
    <row r="36" spans="11:15" ht="15" customHeight="1">
      <c r="K36" s="79"/>
      <c r="N36" s="23"/>
      <c r="O36" s="23"/>
    </row>
    <row r="37" spans="11:15" ht="15" customHeight="1">
      <c r="K37" s="79"/>
      <c r="N37" s="23"/>
      <c r="O37" s="23"/>
    </row>
    <row r="38" spans="11:15" ht="15" customHeight="1">
      <c r="K38" s="79"/>
      <c r="N38" s="23"/>
      <c r="O38" s="23"/>
    </row>
    <row r="39" spans="11:15" ht="15" customHeight="1">
      <c r="K39" s="79"/>
      <c r="N39" s="23"/>
      <c r="O39" s="23"/>
    </row>
    <row r="40" spans="11:15" ht="15" customHeight="1">
      <c r="K40" s="79"/>
      <c r="N40" s="23"/>
      <c r="O40" s="23"/>
    </row>
    <row r="41" spans="14:15" ht="15" customHeight="1">
      <c r="N41" s="23"/>
      <c r="O41" s="23"/>
    </row>
    <row r="42" spans="14:15" ht="15" customHeight="1">
      <c r="N42" s="23"/>
      <c r="O42" s="23"/>
    </row>
    <row r="43" spans="14:15" ht="15" customHeight="1">
      <c r="N43" s="23"/>
      <c r="O43" s="23"/>
    </row>
    <row r="44" spans="11:15" ht="15" customHeight="1">
      <c r="K44" s="79"/>
      <c r="N44" s="23"/>
      <c r="O44" s="23"/>
    </row>
    <row r="45" ht="15" customHeight="1"/>
    <row r="46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83203125" style="0" customWidth="1"/>
    <col min="2" max="2" width="8.16015625" style="0" customWidth="1"/>
    <col min="3" max="3" width="4.16015625" style="83" bestFit="1" customWidth="1"/>
    <col min="4" max="4" width="6.83203125" style="0" customWidth="1"/>
    <col min="5" max="5" width="4.66015625" style="0" bestFit="1" customWidth="1"/>
    <col min="6" max="6" width="7.16015625" style="0" customWidth="1"/>
    <col min="7" max="7" width="5.66015625" style="0" bestFit="1" customWidth="1"/>
    <col min="8" max="8" width="8.83203125" style="23" customWidth="1"/>
    <col min="9" max="9" width="5.66015625" style="74" bestFit="1" customWidth="1"/>
    <col min="10" max="10" width="8" style="35" customWidth="1"/>
    <col min="11" max="11" width="5.66015625" style="75" bestFit="1" customWidth="1"/>
    <col min="12" max="12" width="8.5" style="35" customWidth="1"/>
    <col min="13" max="13" width="8.16015625" style="75" customWidth="1"/>
  </cols>
  <sheetData>
    <row r="1" spans="1:13" s="1" customFormat="1" ht="60" customHeight="1">
      <c r="A1" s="380" t="s">
        <v>207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2" customFormat="1" ht="18" customHeight="1">
      <c r="A2" s="3" t="s">
        <v>38</v>
      </c>
      <c r="B2" s="4"/>
      <c r="C2" s="81"/>
      <c r="D2" s="4"/>
      <c r="E2" s="4"/>
      <c r="F2" s="4"/>
      <c r="G2" s="4"/>
      <c r="H2" s="68"/>
      <c r="I2" s="69"/>
      <c r="J2" s="70"/>
      <c r="K2" s="71"/>
      <c r="L2" s="70"/>
      <c r="M2" s="71"/>
    </row>
    <row r="3" spans="1:13" s="17" customFormat="1" ht="36" customHeight="1">
      <c r="A3" s="154"/>
      <c r="B3" s="381" t="s">
        <v>1</v>
      </c>
      <c r="C3" s="381"/>
      <c r="D3" s="381" t="s">
        <v>123</v>
      </c>
      <c r="E3" s="381"/>
      <c r="F3" s="382" t="s">
        <v>124</v>
      </c>
      <c r="G3" s="382"/>
      <c r="H3" s="382" t="s">
        <v>125</v>
      </c>
      <c r="I3" s="382"/>
      <c r="J3" s="382" t="s">
        <v>126</v>
      </c>
      <c r="K3" s="382"/>
      <c r="L3" s="382" t="s">
        <v>127</v>
      </c>
      <c r="M3" s="382"/>
    </row>
    <row r="4" spans="1:30" s="10" customFormat="1" ht="19.5" customHeight="1">
      <c r="A4" s="201" t="s">
        <v>152</v>
      </c>
      <c r="B4" s="18" t="s">
        <v>86</v>
      </c>
      <c r="C4" s="19" t="s">
        <v>85</v>
      </c>
      <c r="D4" s="18" t="s">
        <v>86</v>
      </c>
      <c r="E4" s="19" t="s">
        <v>85</v>
      </c>
      <c r="F4" s="18" t="s">
        <v>86</v>
      </c>
      <c r="G4" s="19" t="s">
        <v>85</v>
      </c>
      <c r="H4" s="18" t="s">
        <v>86</v>
      </c>
      <c r="I4" s="19" t="s">
        <v>85</v>
      </c>
      <c r="J4" s="18" t="s">
        <v>86</v>
      </c>
      <c r="K4" s="19" t="s">
        <v>85</v>
      </c>
      <c r="L4" s="18" t="s">
        <v>86</v>
      </c>
      <c r="M4" s="19" t="s">
        <v>85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13" s="73" customFormat="1" ht="15" customHeight="1">
      <c r="A5" s="30" t="s">
        <v>23</v>
      </c>
      <c r="B5" s="29">
        <v>254099</v>
      </c>
      <c r="C5" s="31">
        <f>E5+G5+I5+K5+M5</f>
        <v>100</v>
      </c>
      <c r="D5" s="29">
        <v>1911</v>
      </c>
      <c r="E5" s="82">
        <f>D5/$B5*100</f>
        <v>0.7520690754391005</v>
      </c>
      <c r="F5" s="29">
        <v>13277</v>
      </c>
      <c r="G5" s="82">
        <f>F5/$B5*100</f>
        <v>5.225128788385629</v>
      </c>
      <c r="H5" s="29">
        <v>81938</v>
      </c>
      <c r="I5" s="82">
        <f>H5/$B5*100</f>
        <v>32.24648660561435</v>
      </c>
      <c r="J5" s="29">
        <v>62558</v>
      </c>
      <c r="K5" s="82">
        <f>J5/$B5*100</f>
        <v>24.61953805406554</v>
      </c>
      <c r="L5" s="29">
        <v>94415</v>
      </c>
      <c r="M5" s="82">
        <f>L5/$B5*100</f>
        <v>37.156777476495385</v>
      </c>
    </row>
    <row r="6" spans="1:13" ht="15" customHeight="1">
      <c r="A6" s="6" t="s">
        <v>24</v>
      </c>
      <c r="B6" s="89">
        <v>11635</v>
      </c>
      <c r="C6" s="49">
        <f aca="true" t="shared" si="0" ref="C6:C23">E6+G6+I6+K6+M6</f>
        <v>100</v>
      </c>
      <c r="D6" s="89">
        <v>172</v>
      </c>
      <c r="E6" s="79">
        <f aca="true" t="shared" si="1" ref="E6:E23">D6/$B6*100</f>
        <v>1.4782982380747745</v>
      </c>
      <c r="F6" s="89">
        <v>471</v>
      </c>
      <c r="G6" s="79">
        <f aca="true" t="shared" si="2" ref="G6:G23">F6/$B6*100</f>
        <v>4.048130640309411</v>
      </c>
      <c r="H6" s="89">
        <v>2798</v>
      </c>
      <c r="I6" s="79">
        <f aca="true" t="shared" si="3" ref="I6:I23">H6/$B6*100</f>
        <v>24.048130640309413</v>
      </c>
      <c r="J6" s="89">
        <v>3150</v>
      </c>
      <c r="K6" s="79">
        <f aca="true" t="shared" si="4" ref="K6:K23">J6/$B6*100</f>
        <v>27.07348517404383</v>
      </c>
      <c r="L6" s="89">
        <v>5044</v>
      </c>
      <c r="M6" s="79">
        <f aca="true" t="shared" si="5" ref="M6:M23">L6/$B6*100</f>
        <v>43.35195530726257</v>
      </c>
    </row>
    <row r="7" spans="1:13" ht="15" customHeight="1">
      <c r="A7" s="38" t="s">
        <v>199</v>
      </c>
      <c r="B7" s="89">
        <v>1647</v>
      </c>
      <c r="C7" s="49">
        <f t="shared" si="0"/>
        <v>100</v>
      </c>
      <c r="D7" s="89">
        <v>3</v>
      </c>
      <c r="E7" s="79">
        <f t="shared" si="1"/>
        <v>0.18214936247723132</v>
      </c>
      <c r="F7" s="89">
        <v>53</v>
      </c>
      <c r="G7" s="79">
        <f t="shared" si="2"/>
        <v>3.217972070431087</v>
      </c>
      <c r="H7" s="89">
        <v>453</v>
      </c>
      <c r="I7" s="79">
        <f t="shared" si="3"/>
        <v>27.504553734061933</v>
      </c>
      <c r="J7" s="89">
        <v>332</v>
      </c>
      <c r="K7" s="79">
        <f t="shared" si="4"/>
        <v>20.157862780813602</v>
      </c>
      <c r="L7" s="89">
        <v>806</v>
      </c>
      <c r="M7" s="79">
        <f t="shared" si="5"/>
        <v>48.937462052216155</v>
      </c>
    </row>
    <row r="8" spans="1:13" ht="15" customHeight="1">
      <c r="A8" s="38" t="s">
        <v>44</v>
      </c>
      <c r="B8" s="89">
        <v>4400</v>
      </c>
      <c r="C8" s="49">
        <f t="shared" si="0"/>
        <v>100</v>
      </c>
      <c r="D8" s="89">
        <v>42</v>
      </c>
      <c r="E8" s="79">
        <f t="shared" si="1"/>
        <v>0.9545454545454546</v>
      </c>
      <c r="F8" s="89">
        <v>110</v>
      </c>
      <c r="G8" s="79">
        <f t="shared" si="2"/>
        <v>2.5</v>
      </c>
      <c r="H8" s="89">
        <v>948</v>
      </c>
      <c r="I8" s="79">
        <f t="shared" si="3"/>
        <v>21.545454545454547</v>
      </c>
      <c r="J8" s="89">
        <v>1247</v>
      </c>
      <c r="K8" s="79">
        <f t="shared" si="4"/>
        <v>28.34090909090909</v>
      </c>
      <c r="L8" s="89">
        <v>2053</v>
      </c>
      <c r="M8" s="79">
        <f t="shared" si="5"/>
        <v>46.659090909090914</v>
      </c>
    </row>
    <row r="9" spans="1:13" ht="15" customHeight="1">
      <c r="A9" s="6" t="s">
        <v>25</v>
      </c>
      <c r="B9" s="89">
        <v>4093</v>
      </c>
      <c r="C9" s="49">
        <f t="shared" si="0"/>
        <v>100</v>
      </c>
      <c r="D9" s="89">
        <v>121</v>
      </c>
      <c r="E9" s="79">
        <f t="shared" si="1"/>
        <v>2.9562667969704375</v>
      </c>
      <c r="F9" s="89">
        <v>181</v>
      </c>
      <c r="G9" s="79">
        <f t="shared" si="2"/>
        <v>4.422184216955778</v>
      </c>
      <c r="H9" s="89">
        <v>557</v>
      </c>
      <c r="I9" s="79">
        <f t="shared" si="3"/>
        <v>13.608600048863915</v>
      </c>
      <c r="J9" s="89">
        <v>1071</v>
      </c>
      <c r="K9" s="79">
        <f t="shared" si="4"/>
        <v>26.166625946738332</v>
      </c>
      <c r="L9" s="89">
        <v>2163</v>
      </c>
      <c r="M9" s="79">
        <f t="shared" si="5"/>
        <v>52.84632299047154</v>
      </c>
    </row>
    <row r="10" spans="1:13" ht="15" customHeight="1">
      <c r="A10" s="6" t="s">
        <v>26</v>
      </c>
      <c r="B10" s="89">
        <v>1434</v>
      </c>
      <c r="C10" s="49">
        <f t="shared" si="0"/>
        <v>100</v>
      </c>
      <c r="D10" s="89">
        <v>14</v>
      </c>
      <c r="E10" s="79">
        <f t="shared" si="1"/>
        <v>0.9762900976290098</v>
      </c>
      <c r="F10" s="89">
        <v>38</v>
      </c>
      <c r="G10" s="79">
        <f t="shared" si="2"/>
        <v>2.6499302649930265</v>
      </c>
      <c r="H10" s="89">
        <v>330</v>
      </c>
      <c r="I10" s="79">
        <f t="shared" si="3"/>
        <v>23.01255230125523</v>
      </c>
      <c r="J10" s="89">
        <v>332</v>
      </c>
      <c r="K10" s="79">
        <f t="shared" si="4"/>
        <v>23.15202231520223</v>
      </c>
      <c r="L10" s="89">
        <v>720</v>
      </c>
      <c r="M10" s="79">
        <f t="shared" si="5"/>
        <v>50.2092050209205</v>
      </c>
    </row>
    <row r="11" spans="1:13" ht="22.5" customHeight="1">
      <c r="A11" s="4" t="s">
        <v>27</v>
      </c>
      <c r="B11" s="89">
        <v>7445</v>
      </c>
      <c r="C11" s="49">
        <f t="shared" si="0"/>
        <v>100</v>
      </c>
      <c r="D11" s="89">
        <v>63</v>
      </c>
      <c r="E11" s="79">
        <f t="shared" si="1"/>
        <v>0.8462055070517126</v>
      </c>
      <c r="F11" s="89">
        <v>339</v>
      </c>
      <c r="G11" s="79">
        <f t="shared" si="2"/>
        <v>4.553391537944929</v>
      </c>
      <c r="H11" s="89">
        <v>1862</v>
      </c>
      <c r="I11" s="79">
        <f t="shared" si="3"/>
        <v>25.01007387508395</v>
      </c>
      <c r="J11" s="89">
        <v>1817</v>
      </c>
      <c r="K11" s="79">
        <f t="shared" si="4"/>
        <v>24.40564137004701</v>
      </c>
      <c r="L11" s="89">
        <v>3364</v>
      </c>
      <c r="M11" s="79">
        <f t="shared" si="5"/>
        <v>45.18468770987239</v>
      </c>
    </row>
    <row r="12" spans="1:13" ht="15" customHeight="1">
      <c r="A12" s="4" t="s">
        <v>132</v>
      </c>
      <c r="B12" s="89">
        <v>5467</v>
      </c>
      <c r="C12" s="49">
        <f t="shared" si="0"/>
        <v>100</v>
      </c>
      <c r="D12" s="89">
        <v>75</v>
      </c>
      <c r="E12" s="79">
        <f t="shared" si="1"/>
        <v>1.3718675690506676</v>
      </c>
      <c r="F12" s="89">
        <v>182</v>
      </c>
      <c r="G12" s="79">
        <f t="shared" si="2"/>
        <v>3.329065300896287</v>
      </c>
      <c r="H12" s="89">
        <v>1312</v>
      </c>
      <c r="I12" s="79">
        <f t="shared" si="3"/>
        <v>23.998536674593012</v>
      </c>
      <c r="J12" s="89">
        <v>1500</v>
      </c>
      <c r="K12" s="79">
        <f t="shared" si="4"/>
        <v>27.437351381013354</v>
      </c>
      <c r="L12" s="89">
        <v>2398</v>
      </c>
      <c r="M12" s="79">
        <f t="shared" si="5"/>
        <v>43.86317907444668</v>
      </c>
    </row>
    <row r="13" spans="1:13" ht="15" customHeight="1">
      <c r="A13" s="4" t="s">
        <v>28</v>
      </c>
      <c r="B13" s="89">
        <v>112315</v>
      </c>
      <c r="C13" s="49">
        <f t="shared" si="0"/>
        <v>100</v>
      </c>
      <c r="D13" s="89">
        <v>548</v>
      </c>
      <c r="E13" s="79">
        <f t="shared" si="1"/>
        <v>0.4879134576859725</v>
      </c>
      <c r="F13" s="89">
        <v>8805</v>
      </c>
      <c r="G13" s="79">
        <f t="shared" si="2"/>
        <v>7.839558384899613</v>
      </c>
      <c r="H13" s="89">
        <v>43743</v>
      </c>
      <c r="I13" s="79">
        <f t="shared" si="3"/>
        <v>38.946712371455284</v>
      </c>
      <c r="J13" s="89">
        <v>26608</v>
      </c>
      <c r="K13" s="79">
        <f t="shared" si="4"/>
        <v>23.690513288518897</v>
      </c>
      <c r="L13" s="89">
        <v>32611</v>
      </c>
      <c r="M13" s="79">
        <f t="shared" si="5"/>
        <v>29.035302497440235</v>
      </c>
    </row>
    <row r="14" spans="1:13" ht="15" customHeight="1">
      <c r="A14" s="4" t="s">
        <v>200</v>
      </c>
      <c r="B14" s="89">
        <v>44401</v>
      </c>
      <c r="C14" s="49">
        <f t="shared" si="0"/>
        <v>100</v>
      </c>
      <c r="D14" s="89">
        <v>301</v>
      </c>
      <c r="E14" s="79">
        <f t="shared" si="1"/>
        <v>0.6779126596247832</v>
      </c>
      <c r="F14" s="89">
        <v>1643</v>
      </c>
      <c r="G14" s="79">
        <f t="shared" si="2"/>
        <v>3.7003671088488996</v>
      </c>
      <c r="H14" s="89">
        <v>17895</v>
      </c>
      <c r="I14" s="79">
        <f t="shared" si="3"/>
        <v>40.303146325533206</v>
      </c>
      <c r="J14" s="89">
        <v>11478</v>
      </c>
      <c r="K14" s="79">
        <f t="shared" si="4"/>
        <v>25.850769126821465</v>
      </c>
      <c r="L14" s="89">
        <v>13084</v>
      </c>
      <c r="M14" s="79">
        <f t="shared" si="5"/>
        <v>29.46780477917164</v>
      </c>
    </row>
    <row r="15" spans="1:13" ht="15" customHeight="1">
      <c r="A15" s="4" t="s">
        <v>29</v>
      </c>
      <c r="B15" s="89">
        <v>1539</v>
      </c>
      <c r="C15" s="49">
        <f t="shared" si="0"/>
        <v>100</v>
      </c>
      <c r="D15" s="89">
        <v>52</v>
      </c>
      <c r="E15" s="79">
        <f t="shared" si="1"/>
        <v>3.378817413905133</v>
      </c>
      <c r="F15" s="89">
        <v>92</v>
      </c>
      <c r="G15" s="79">
        <f t="shared" si="2"/>
        <v>5.977907732293697</v>
      </c>
      <c r="H15" s="89">
        <v>406</v>
      </c>
      <c r="I15" s="79">
        <f t="shared" si="3"/>
        <v>26.380766731643924</v>
      </c>
      <c r="J15" s="89">
        <v>366</v>
      </c>
      <c r="K15" s="79">
        <f t="shared" si="4"/>
        <v>23.781676413255358</v>
      </c>
      <c r="L15" s="89">
        <v>623</v>
      </c>
      <c r="M15" s="79">
        <f t="shared" si="5"/>
        <v>40.48083170890188</v>
      </c>
    </row>
    <row r="16" spans="1:13" ht="15" customHeight="1">
      <c r="A16" s="4" t="s">
        <v>30</v>
      </c>
      <c r="B16" s="89">
        <v>2720</v>
      </c>
      <c r="C16" s="49">
        <f t="shared" si="0"/>
        <v>100</v>
      </c>
      <c r="D16" s="89">
        <v>9</v>
      </c>
      <c r="E16" s="79">
        <f t="shared" si="1"/>
        <v>0.33088235294117646</v>
      </c>
      <c r="F16" s="89">
        <v>76</v>
      </c>
      <c r="G16" s="79">
        <f t="shared" si="2"/>
        <v>2.794117647058824</v>
      </c>
      <c r="H16" s="89">
        <v>656</v>
      </c>
      <c r="I16" s="79">
        <f t="shared" si="3"/>
        <v>24.11764705882353</v>
      </c>
      <c r="J16" s="89">
        <v>681</v>
      </c>
      <c r="K16" s="79">
        <f t="shared" si="4"/>
        <v>25.03676470588235</v>
      </c>
      <c r="L16" s="89">
        <v>1298</v>
      </c>
      <c r="M16" s="79">
        <f t="shared" si="5"/>
        <v>47.72058823529412</v>
      </c>
    </row>
    <row r="17" spans="1:13" ht="22.5" customHeight="1">
      <c r="A17" s="4" t="s">
        <v>201</v>
      </c>
      <c r="B17" s="89">
        <v>32418</v>
      </c>
      <c r="C17" s="49">
        <f t="shared" si="0"/>
        <v>100</v>
      </c>
      <c r="D17" s="89">
        <v>429</v>
      </c>
      <c r="E17" s="79">
        <f t="shared" si="1"/>
        <v>1.3233388858041828</v>
      </c>
      <c r="F17" s="89">
        <v>529</v>
      </c>
      <c r="G17" s="79">
        <f t="shared" si="2"/>
        <v>1.6318094885557406</v>
      </c>
      <c r="H17" s="89">
        <v>5524</v>
      </c>
      <c r="I17" s="79">
        <f t="shared" si="3"/>
        <v>17.039916095996052</v>
      </c>
      <c r="J17" s="89">
        <v>5694</v>
      </c>
      <c r="K17" s="79">
        <f t="shared" si="4"/>
        <v>17.564316120673702</v>
      </c>
      <c r="L17" s="89">
        <v>20242</v>
      </c>
      <c r="M17" s="79">
        <f t="shared" si="5"/>
        <v>62.44061940897032</v>
      </c>
    </row>
    <row r="18" spans="1:13" ht="15" customHeight="1">
      <c r="A18" s="4" t="s">
        <v>202</v>
      </c>
      <c r="B18" s="89">
        <v>2109</v>
      </c>
      <c r="C18" s="49">
        <f t="shared" si="0"/>
        <v>100</v>
      </c>
      <c r="D18" s="89">
        <v>15</v>
      </c>
      <c r="E18" s="79">
        <f t="shared" si="1"/>
        <v>0.7112375533428165</v>
      </c>
      <c r="F18" s="89">
        <v>64</v>
      </c>
      <c r="G18" s="79">
        <f t="shared" si="2"/>
        <v>3.0346135609293503</v>
      </c>
      <c r="H18" s="89">
        <v>554</v>
      </c>
      <c r="I18" s="79">
        <f t="shared" si="3"/>
        <v>26.26837363679469</v>
      </c>
      <c r="J18" s="89">
        <v>543</v>
      </c>
      <c r="K18" s="79">
        <f t="shared" si="4"/>
        <v>25.746799431009958</v>
      </c>
      <c r="L18" s="89">
        <v>933</v>
      </c>
      <c r="M18" s="79">
        <f t="shared" si="5"/>
        <v>44.23897581792319</v>
      </c>
    </row>
    <row r="19" spans="1:13" s="10" customFormat="1" ht="15" customHeight="1">
      <c r="A19" s="4" t="s">
        <v>203</v>
      </c>
      <c r="B19" s="109">
        <v>11444</v>
      </c>
      <c r="C19" s="49">
        <f t="shared" si="0"/>
        <v>100</v>
      </c>
      <c r="D19" s="109">
        <v>43</v>
      </c>
      <c r="E19" s="79">
        <f t="shared" si="1"/>
        <v>0.375742747291157</v>
      </c>
      <c r="F19" s="89">
        <v>264</v>
      </c>
      <c r="G19" s="79">
        <f t="shared" si="2"/>
        <v>2.306885704299196</v>
      </c>
      <c r="H19" s="89">
        <v>2327</v>
      </c>
      <c r="I19" s="79">
        <f t="shared" si="3"/>
        <v>20.333799370849352</v>
      </c>
      <c r="J19" s="89">
        <v>4613</v>
      </c>
      <c r="K19" s="79">
        <f t="shared" si="4"/>
        <v>40.3093324012583</v>
      </c>
      <c r="L19" s="89">
        <v>4197</v>
      </c>
      <c r="M19" s="79">
        <f t="shared" si="5"/>
        <v>36.674239776301995</v>
      </c>
    </row>
    <row r="20" spans="1:13" ht="15" customHeight="1">
      <c r="A20" t="s">
        <v>32</v>
      </c>
      <c r="B20" s="109">
        <v>6560</v>
      </c>
      <c r="C20" s="49">
        <f t="shared" si="0"/>
        <v>100</v>
      </c>
      <c r="D20" s="109">
        <v>5</v>
      </c>
      <c r="E20" s="79">
        <f t="shared" si="1"/>
        <v>0.07621951219512195</v>
      </c>
      <c r="F20" s="89">
        <v>249</v>
      </c>
      <c r="G20" s="79">
        <f t="shared" si="2"/>
        <v>3.795731707317073</v>
      </c>
      <c r="H20" s="89">
        <v>1842</v>
      </c>
      <c r="I20" s="79">
        <f t="shared" si="3"/>
        <v>28.07926829268293</v>
      </c>
      <c r="J20" s="89">
        <v>1771</v>
      </c>
      <c r="K20" s="79">
        <f t="shared" si="4"/>
        <v>26.996951219512194</v>
      </c>
      <c r="L20" s="89">
        <v>2693</v>
      </c>
      <c r="M20" s="79">
        <f t="shared" si="5"/>
        <v>41.051829268292686</v>
      </c>
    </row>
    <row r="21" spans="1:13" ht="15" customHeight="1">
      <c r="A21" t="s">
        <v>61</v>
      </c>
      <c r="B21" s="109">
        <v>3970</v>
      </c>
      <c r="C21" s="49">
        <f t="shared" si="0"/>
        <v>100</v>
      </c>
      <c r="D21" s="109">
        <v>19</v>
      </c>
      <c r="E21" s="79">
        <f t="shared" si="1"/>
        <v>0.4785894206549119</v>
      </c>
      <c r="F21" s="89">
        <v>137</v>
      </c>
      <c r="G21" s="79">
        <f t="shared" si="2"/>
        <v>3.4508816120906802</v>
      </c>
      <c r="H21" s="89">
        <v>653</v>
      </c>
      <c r="I21" s="79">
        <f t="shared" si="3"/>
        <v>16.448362720403022</v>
      </c>
      <c r="J21" s="89">
        <v>1248</v>
      </c>
      <c r="K21" s="79">
        <f t="shared" si="4"/>
        <v>31.435768261964736</v>
      </c>
      <c r="L21" s="89">
        <v>1913</v>
      </c>
      <c r="M21" s="79">
        <f t="shared" si="5"/>
        <v>48.186397984886646</v>
      </c>
    </row>
    <row r="22" spans="1:13" ht="15" customHeight="1">
      <c r="A22" t="s">
        <v>204</v>
      </c>
      <c r="B22" s="109">
        <v>251</v>
      </c>
      <c r="C22" s="49">
        <f t="shared" si="0"/>
        <v>100</v>
      </c>
      <c r="D22" s="109">
        <v>0</v>
      </c>
      <c r="E22" s="79">
        <f t="shared" si="1"/>
        <v>0</v>
      </c>
      <c r="F22" s="89">
        <v>30</v>
      </c>
      <c r="G22" s="79">
        <f t="shared" si="2"/>
        <v>11.952191235059761</v>
      </c>
      <c r="H22" s="89">
        <v>37</v>
      </c>
      <c r="I22" s="79">
        <f t="shared" si="3"/>
        <v>14.741035856573706</v>
      </c>
      <c r="J22" s="89">
        <v>60</v>
      </c>
      <c r="K22" s="79">
        <f t="shared" si="4"/>
        <v>23.904382470119522</v>
      </c>
      <c r="L22" s="89">
        <v>124</v>
      </c>
      <c r="M22" s="79">
        <f t="shared" si="5"/>
        <v>49.40239043824701</v>
      </c>
    </row>
    <row r="23" spans="1:13" ht="15" customHeight="1">
      <c r="A23" s="8" t="s">
        <v>205</v>
      </c>
      <c r="B23" s="110">
        <v>251</v>
      </c>
      <c r="C23" s="148">
        <f t="shared" si="0"/>
        <v>100</v>
      </c>
      <c r="D23" s="110">
        <v>0</v>
      </c>
      <c r="E23" s="77">
        <f t="shared" si="1"/>
        <v>0</v>
      </c>
      <c r="F23" s="76">
        <v>14</v>
      </c>
      <c r="G23" s="77">
        <f t="shared" si="2"/>
        <v>5.577689243027888</v>
      </c>
      <c r="H23" s="76">
        <v>41</v>
      </c>
      <c r="I23" s="77">
        <f t="shared" si="3"/>
        <v>16.334661354581673</v>
      </c>
      <c r="J23" s="76">
        <v>47</v>
      </c>
      <c r="K23" s="77">
        <f t="shared" si="4"/>
        <v>18.725099601593627</v>
      </c>
      <c r="L23" s="76">
        <v>149</v>
      </c>
      <c r="M23" s="77">
        <f t="shared" si="5"/>
        <v>59.36254980079681</v>
      </c>
    </row>
    <row r="24" spans="1:5" ht="15" customHeight="1">
      <c r="A24" s="149"/>
      <c r="B24" s="4"/>
      <c r="C24" s="81"/>
      <c r="D24" s="4"/>
      <c r="E24" s="4"/>
    </row>
    <row r="25" ht="15" customHeight="1"/>
    <row r="26" ht="15" customHeight="1"/>
    <row r="27" spans="11:14" ht="15" customHeight="1">
      <c r="K27" s="78"/>
      <c r="N27" s="23"/>
    </row>
    <row r="28" spans="11:14" ht="15" customHeight="1">
      <c r="K28" s="78"/>
      <c r="N28" s="23"/>
    </row>
    <row r="29" spans="11:14" ht="15" customHeight="1">
      <c r="K29" s="78"/>
      <c r="N29" s="23"/>
    </row>
    <row r="30" spans="11:14" ht="15" customHeight="1">
      <c r="K30" s="78"/>
      <c r="N30" s="23"/>
    </row>
    <row r="31" spans="11:14" ht="15" customHeight="1">
      <c r="K31" s="78"/>
      <c r="N31" s="23"/>
    </row>
    <row r="32" spans="11:14" ht="15" customHeight="1">
      <c r="K32" s="79"/>
      <c r="N32" s="23"/>
    </row>
    <row r="33" spans="11:14" ht="15" customHeight="1">
      <c r="K33" s="79"/>
      <c r="N33" s="23"/>
    </row>
    <row r="34" spans="11:14" ht="15" customHeight="1">
      <c r="K34" s="79"/>
      <c r="N34" s="23"/>
    </row>
    <row r="35" spans="11:14" ht="15" customHeight="1">
      <c r="K35" s="79"/>
      <c r="N35" s="23"/>
    </row>
    <row r="36" spans="11:14" ht="15" customHeight="1">
      <c r="K36" s="79"/>
      <c r="N36" s="23"/>
    </row>
    <row r="37" spans="11:14" ht="15" customHeight="1">
      <c r="K37" s="79"/>
      <c r="N37" s="23"/>
    </row>
    <row r="38" spans="11:14" ht="15" customHeight="1">
      <c r="K38" s="79"/>
      <c r="N38" s="23"/>
    </row>
    <row r="39" spans="11:14" ht="15" customHeight="1">
      <c r="K39" s="79"/>
      <c r="N39" s="23"/>
    </row>
    <row r="40" spans="11:14" ht="15" customHeight="1">
      <c r="K40" s="79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79"/>
      <c r="N44" s="23"/>
    </row>
    <row r="45" ht="15" customHeight="1"/>
    <row r="46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16015625" style="0" customWidth="1"/>
    <col min="2" max="2" width="8.66015625" style="0" bestFit="1" customWidth="1"/>
    <col min="3" max="3" width="11" style="0" bestFit="1" customWidth="1"/>
    <col min="4" max="4" width="8.66015625" style="0" bestFit="1" customWidth="1"/>
    <col min="5" max="5" width="11" style="0" bestFit="1" customWidth="1"/>
    <col min="6" max="6" width="8.66015625" style="0" bestFit="1" customWidth="1"/>
    <col min="7" max="7" width="11" style="0" bestFit="1" customWidth="1"/>
    <col min="8" max="8" width="8.66015625" style="0" bestFit="1" customWidth="1"/>
    <col min="9" max="9" width="11" style="0" bestFit="1" customWidth="1"/>
  </cols>
  <sheetData>
    <row r="1" spans="1:9" s="1" customFormat="1" ht="60" customHeight="1">
      <c r="A1" s="378" t="s">
        <v>206</v>
      </c>
      <c r="B1" s="383"/>
      <c r="C1" s="383"/>
      <c r="D1" s="383"/>
      <c r="E1" s="383"/>
      <c r="F1" s="383"/>
      <c r="G1" s="383"/>
      <c r="H1" s="384"/>
      <c r="I1" s="384"/>
    </row>
    <row r="2" spans="1:9" s="2" customFormat="1" ht="18" customHeight="1">
      <c r="A2" s="3" t="s">
        <v>37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54"/>
      <c r="B3" s="375" t="s">
        <v>1</v>
      </c>
      <c r="C3" s="375"/>
      <c r="D3" s="375" t="s">
        <v>35</v>
      </c>
      <c r="E3" s="375"/>
      <c r="F3" s="375" t="s">
        <v>0</v>
      </c>
      <c r="G3" s="375" t="s">
        <v>0</v>
      </c>
      <c r="H3" s="375" t="s">
        <v>36</v>
      </c>
      <c r="I3" s="375"/>
    </row>
    <row r="4" spans="1:9" s="14" customFormat="1" ht="19.5" customHeight="1">
      <c r="A4" s="201" t="s">
        <v>152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0" t="s">
        <v>23</v>
      </c>
      <c r="B5" s="29">
        <v>254099</v>
      </c>
      <c r="C5" s="31">
        <f>SUM(C6:C23)</f>
        <v>100.00000000000004</v>
      </c>
      <c r="D5" s="29">
        <v>54905</v>
      </c>
      <c r="E5" s="31">
        <f>SUM(E6:E23)</f>
        <v>100</v>
      </c>
      <c r="F5" s="29">
        <v>76896</v>
      </c>
      <c r="G5" s="31">
        <f>SUM(G6:G23)</f>
        <v>100</v>
      </c>
      <c r="H5" s="29">
        <v>122298</v>
      </c>
      <c r="I5" s="31">
        <f>SUM(I6:I23)</f>
        <v>99.99999999999999</v>
      </c>
    </row>
    <row r="6" spans="1:9" ht="15" customHeight="1">
      <c r="A6" s="6" t="s">
        <v>24</v>
      </c>
      <c r="B6" s="21">
        <v>11635</v>
      </c>
      <c r="C6" s="7">
        <f>B6/B$5*100</f>
        <v>4.5789239627074485</v>
      </c>
      <c r="D6" s="21">
        <v>2395</v>
      </c>
      <c r="E6" s="7">
        <f>D6/D$5*100</f>
        <v>4.3620799562881345</v>
      </c>
      <c r="F6" s="21">
        <v>2098</v>
      </c>
      <c r="G6" s="7">
        <f aca="true" t="shared" si="0" ref="G6:G23">F6/F$5*100</f>
        <v>2.7283603828547647</v>
      </c>
      <c r="H6" s="21">
        <v>7142</v>
      </c>
      <c r="I6" s="7">
        <f aca="true" t="shared" si="1" ref="I6:I23">H6/H$5*100</f>
        <v>5.839833848468495</v>
      </c>
    </row>
    <row r="7" spans="1:9" ht="15" customHeight="1">
      <c r="A7" s="38" t="s">
        <v>199</v>
      </c>
      <c r="B7" s="21">
        <v>1647</v>
      </c>
      <c r="C7" s="7">
        <f aca="true" t="shared" si="2" ref="C7:E23">B7/B$5*100</f>
        <v>0.6481725626625843</v>
      </c>
      <c r="D7" s="21">
        <v>373</v>
      </c>
      <c r="E7" s="7">
        <f t="shared" si="2"/>
        <v>0.6793552499772334</v>
      </c>
      <c r="F7" s="21">
        <v>253</v>
      </c>
      <c r="G7" s="7">
        <f t="shared" si="0"/>
        <v>0.3290158135663754</v>
      </c>
      <c r="H7" s="21">
        <v>1021</v>
      </c>
      <c r="I7" s="7">
        <f t="shared" si="1"/>
        <v>0.8348460318239055</v>
      </c>
    </row>
    <row r="8" spans="1:9" ht="15" customHeight="1">
      <c r="A8" s="38" t="s">
        <v>44</v>
      </c>
      <c r="B8" s="21">
        <v>4400</v>
      </c>
      <c r="C8" s="7">
        <f t="shared" si="2"/>
        <v>1.7316085462752706</v>
      </c>
      <c r="D8" s="21">
        <v>813</v>
      </c>
      <c r="E8" s="7">
        <f t="shared" si="2"/>
        <v>1.4807394590656588</v>
      </c>
      <c r="F8" s="21">
        <v>729</v>
      </c>
      <c r="G8" s="7">
        <f t="shared" si="0"/>
        <v>0.9480337078651686</v>
      </c>
      <c r="H8" s="21">
        <v>2858</v>
      </c>
      <c r="I8" s="7">
        <f t="shared" si="1"/>
        <v>2.3369147492191202</v>
      </c>
    </row>
    <row r="9" spans="1:9" ht="15" customHeight="1">
      <c r="A9" s="6" t="s">
        <v>25</v>
      </c>
      <c r="B9" s="21">
        <v>4093</v>
      </c>
      <c r="C9" s="7">
        <f t="shared" si="2"/>
        <v>1.6107894954328825</v>
      </c>
      <c r="D9" s="21">
        <v>615</v>
      </c>
      <c r="E9" s="7">
        <f t="shared" si="2"/>
        <v>1.1201165649758675</v>
      </c>
      <c r="F9" s="21">
        <v>415</v>
      </c>
      <c r="G9" s="7">
        <f t="shared" si="0"/>
        <v>0.5396899708697461</v>
      </c>
      <c r="H9" s="21">
        <v>3063</v>
      </c>
      <c r="I9" s="7">
        <f t="shared" si="1"/>
        <v>2.5045380954717165</v>
      </c>
    </row>
    <row r="10" spans="1:9" ht="15" customHeight="1">
      <c r="A10" s="6" t="s">
        <v>26</v>
      </c>
      <c r="B10" s="21">
        <v>1434</v>
      </c>
      <c r="C10" s="7">
        <f t="shared" si="2"/>
        <v>0.564346967126986</v>
      </c>
      <c r="D10" s="21">
        <v>274</v>
      </c>
      <c r="E10" s="7">
        <f t="shared" si="2"/>
        <v>0.4990438029323377</v>
      </c>
      <c r="F10" s="21">
        <v>129</v>
      </c>
      <c r="G10" s="7">
        <f t="shared" si="0"/>
        <v>0.16775905118601747</v>
      </c>
      <c r="H10" s="21">
        <v>1031</v>
      </c>
      <c r="I10" s="7">
        <f t="shared" si="1"/>
        <v>0.8430227804215932</v>
      </c>
    </row>
    <row r="11" spans="1:9" ht="22.5" customHeight="1">
      <c r="A11" s="4" t="s">
        <v>27</v>
      </c>
      <c r="B11" s="20">
        <v>7445</v>
      </c>
      <c r="C11" s="7">
        <f t="shared" si="2"/>
        <v>2.929960369777134</v>
      </c>
      <c r="D11" s="20">
        <v>1077</v>
      </c>
      <c r="E11" s="7">
        <f t="shared" si="2"/>
        <v>1.9615699845187142</v>
      </c>
      <c r="F11" s="20">
        <v>771</v>
      </c>
      <c r="G11" s="7">
        <f t="shared" si="0"/>
        <v>1.002652933832709</v>
      </c>
      <c r="H11" s="20">
        <v>5597</v>
      </c>
      <c r="I11" s="7">
        <f t="shared" si="1"/>
        <v>4.576526190125758</v>
      </c>
    </row>
    <row r="12" spans="1:9" ht="15" customHeight="1">
      <c r="A12" s="4" t="s">
        <v>132</v>
      </c>
      <c r="B12" s="20">
        <v>5467</v>
      </c>
      <c r="C12" s="7">
        <f t="shared" si="2"/>
        <v>2.151523618747024</v>
      </c>
      <c r="D12" s="20">
        <v>800</v>
      </c>
      <c r="E12" s="7">
        <f t="shared" si="2"/>
        <v>1.4570621983425918</v>
      </c>
      <c r="F12" s="20">
        <v>1479</v>
      </c>
      <c r="G12" s="7">
        <f t="shared" si="0"/>
        <v>1.9233770287141072</v>
      </c>
      <c r="H12" s="20">
        <v>3188</v>
      </c>
      <c r="I12" s="7">
        <f t="shared" si="1"/>
        <v>2.606747452942812</v>
      </c>
    </row>
    <row r="13" spans="1:9" ht="15" customHeight="1">
      <c r="A13" s="4" t="s">
        <v>28</v>
      </c>
      <c r="B13" s="20">
        <v>112315</v>
      </c>
      <c r="C13" s="7">
        <f t="shared" si="2"/>
        <v>44.20127588066069</v>
      </c>
      <c r="D13" s="20">
        <v>35541</v>
      </c>
      <c r="E13" s="7">
        <f t="shared" si="2"/>
        <v>64.73180948911757</v>
      </c>
      <c r="F13" s="20">
        <v>34897</v>
      </c>
      <c r="G13" s="7">
        <f t="shared" si="0"/>
        <v>45.38207449022056</v>
      </c>
      <c r="H13" s="20">
        <v>41877</v>
      </c>
      <c r="I13" s="7">
        <f t="shared" si="1"/>
        <v>34.24177010253643</v>
      </c>
    </row>
    <row r="14" spans="1:9" ht="15" customHeight="1">
      <c r="A14" s="4" t="s">
        <v>200</v>
      </c>
      <c r="B14" s="20">
        <v>44401</v>
      </c>
      <c r="C14" s="7">
        <f t="shared" si="2"/>
        <v>17.473897968901888</v>
      </c>
      <c r="D14" s="20">
        <v>3005</v>
      </c>
      <c r="E14" s="7">
        <f t="shared" si="2"/>
        <v>5.47308988252436</v>
      </c>
      <c r="F14" s="20">
        <v>29126</v>
      </c>
      <c r="G14" s="7">
        <f t="shared" si="0"/>
        <v>37.87713275072825</v>
      </c>
      <c r="H14" s="20">
        <v>12270</v>
      </c>
      <c r="I14" s="7">
        <f t="shared" si="1"/>
        <v>10.032870529362704</v>
      </c>
    </row>
    <row r="15" spans="1:9" ht="15" customHeight="1">
      <c r="A15" s="4" t="s">
        <v>29</v>
      </c>
      <c r="B15" s="20">
        <v>1539</v>
      </c>
      <c r="C15" s="7">
        <f t="shared" si="2"/>
        <v>0.605669443799464</v>
      </c>
      <c r="D15" s="20">
        <v>392</v>
      </c>
      <c r="E15" s="7">
        <f t="shared" si="2"/>
        <v>0.7139604771878699</v>
      </c>
      <c r="F15" s="20">
        <v>245</v>
      </c>
      <c r="G15" s="7">
        <f t="shared" si="0"/>
        <v>0.31861215147732</v>
      </c>
      <c r="H15" s="20">
        <v>902</v>
      </c>
      <c r="I15" s="7">
        <f t="shared" si="1"/>
        <v>0.7375427235114229</v>
      </c>
    </row>
    <row r="16" spans="1:9" ht="15" customHeight="1">
      <c r="A16" s="4" t="s">
        <v>30</v>
      </c>
      <c r="B16" s="20">
        <v>2720</v>
      </c>
      <c r="C16" s="7">
        <f t="shared" si="2"/>
        <v>1.070448919515622</v>
      </c>
      <c r="D16" s="20">
        <v>667</v>
      </c>
      <c r="E16" s="7">
        <f t="shared" si="2"/>
        <v>1.2148256078681359</v>
      </c>
      <c r="F16" s="20">
        <v>386</v>
      </c>
      <c r="G16" s="7">
        <f t="shared" si="0"/>
        <v>0.5019766957969205</v>
      </c>
      <c r="H16" s="20">
        <v>1667</v>
      </c>
      <c r="I16" s="7">
        <f t="shared" si="1"/>
        <v>1.3630639912345255</v>
      </c>
    </row>
    <row r="17" spans="1:9" ht="22.5" customHeight="1">
      <c r="A17" s="4" t="s">
        <v>201</v>
      </c>
      <c r="B17" s="20">
        <v>32418</v>
      </c>
      <c r="C17" s="7">
        <f t="shared" si="2"/>
        <v>12.758019512079938</v>
      </c>
      <c r="D17" s="20">
        <v>5267</v>
      </c>
      <c r="E17" s="7">
        <f t="shared" si="2"/>
        <v>9.592933248338039</v>
      </c>
      <c r="F17" s="20">
        <v>4493</v>
      </c>
      <c r="G17" s="7">
        <f t="shared" si="0"/>
        <v>5.842956720765709</v>
      </c>
      <c r="H17" s="20">
        <v>22658</v>
      </c>
      <c r="I17" s="7">
        <f t="shared" si="1"/>
        <v>18.5268769726406</v>
      </c>
    </row>
    <row r="18" spans="1:9" ht="15" customHeight="1">
      <c r="A18" s="4" t="s">
        <v>202</v>
      </c>
      <c r="B18" s="20">
        <v>2109</v>
      </c>
      <c r="C18" s="7">
        <f t="shared" si="2"/>
        <v>0.8299914600214876</v>
      </c>
      <c r="D18" s="20">
        <v>367</v>
      </c>
      <c r="E18" s="7">
        <f t="shared" si="2"/>
        <v>0.668427283489664</v>
      </c>
      <c r="F18" s="20">
        <v>448</v>
      </c>
      <c r="G18" s="7">
        <f t="shared" si="0"/>
        <v>0.5826050769870994</v>
      </c>
      <c r="H18" s="20">
        <v>1294</v>
      </c>
      <c r="I18" s="7">
        <f t="shared" si="1"/>
        <v>1.0580712685407774</v>
      </c>
    </row>
    <row r="19" spans="1:9" s="10" customFormat="1" ht="15" customHeight="1">
      <c r="A19" s="4" t="s">
        <v>203</v>
      </c>
      <c r="B19" s="22">
        <v>11444</v>
      </c>
      <c r="C19" s="7">
        <f t="shared" si="2"/>
        <v>4.503756409903226</v>
      </c>
      <c r="D19" s="22">
        <v>1484</v>
      </c>
      <c r="E19" s="7">
        <f t="shared" si="2"/>
        <v>2.7028503779255075</v>
      </c>
      <c r="F19" s="22">
        <v>529</v>
      </c>
      <c r="G19" s="7">
        <f t="shared" si="0"/>
        <v>0.6879421556387848</v>
      </c>
      <c r="H19" s="22">
        <v>9431</v>
      </c>
      <c r="I19" s="7">
        <f t="shared" si="1"/>
        <v>7.71149160247919</v>
      </c>
    </row>
    <row r="20" spans="1:9" ht="15" customHeight="1">
      <c r="A20" t="s">
        <v>32</v>
      </c>
      <c r="B20" s="22">
        <v>6560</v>
      </c>
      <c r="C20" s="7">
        <f t="shared" si="2"/>
        <v>2.5816709235376765</v>
      </c>
      <c r="D20" s="22">
        <v>1240</v>
      </c>
      <c r="E20" s="7">
        <f t="shared" si="2"/>
        <v>2.258446407431017</v>
      </c>
      <c r="F20" s="22">
        <v>543</v>
      </c>
      <c r="G20" s="7">
        <f t="shared" si="0"/>
        <v>0.7061485642946317</v>
      </c>
      <c r="H20" s="22">
        <v>4777</v>
      </c>
      <c r="I20" s="7">
        <f t="shared" si="1"/>
        <v>3.906032805115374</v>
      </c>
    </row>
    <row r="21" spans="1:9" ht="15" customHeight="1">
      <c r="A21" t="s">
        <v>61</v>
      </c>
      <c r="B21" s="22">
        <v>3970</v>
      </c>
      <c r="C21" s="7">
        <f t="shared" si="2"/>
        <v>1.562383165616551</v>
      </c>
      <c r="D21" s="22">
        <v>489</v>
      </c>
      <c r="E21" s="7">
        <f t="shared" si="2"/>
        <v>0.8906292687369092</v>
      </c>
      <c r="F21" s="22">
        <v>310</v>
      </c>
      <c r="G21" s="7">
        <f t="shared" si="0"/>
        <v>0.40314190595089466</v>
      </c>
      <c r="H21" s="22">
        <v>3171</v>
      </c>
      <c r="I21" s="7">
        <f t="shared" si="1"/>
        <v>2.5928469803267427</v>
      </c>
    </row>
    <row r="22" spans="1:9" ht="15" customHeight="1">
      <c r="A22" t="s">
        <v>204</v>
      </c>
      <c r="B22" s="22">
        <v>251</v>
      </c>
      <c r="C22" s="7">
        <f t="shared" si="2"/>
        <v>0.09878039661706658</v>
      </c>
      <c r="D22" s="22">
        <v>47</v>
      </c>
      <c r="E22" s="7">
        <f t="shared" si="2"/>
        <v>0.08560240415262726</v>
      </c>
      <c r="F22" s="22">
        <v>16</v>
      </c>
      <c r="G22" s="7">
        <f t="shared" si="0"/>
        <v>0.020807324178110695</v>
      </c>
      <c r="H22" s="22">
        <v>188</v>
      </c>
      <c r="I22" s="7">
        <f t="shared" si="1"/>
        <v>0.15372287363652717</v>
      </c>
    </row>
    <row r="23" spans="1:9" ht="15" customHeight="1">
      <c r="A23" s="8" t="s">
        <v>205</v>
      </c>
      <c r="B23" s="25">
        <v>251</v>
      </c>
      <c r="C23" s="214">
        <f t="shared" si="2"/>
        <v>0.09878039661706658</v>
      </c>
      <c r="D23" s="25">
        <v>59</v>
      </c>
      <c r="E23" s="214">
        <f t="shared" si="2"/>
        <v>0.10745833712776615</v>
      </c>
      <c r="F23" s="25">
        <v>29</v>
      </c>
      <c r="G23" s="214">
        <f t="shared" si="0"/>
        <v>0.03771327507282563</v>
      </c>
      <c r="H23" s="25">
        <v>163</v>
      </c>
      <c r="I23" s="214">
        <f t="shared" si="1"/>
        <v>0.13328100214230812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4" location="indice!B2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7.33203125" style="0" customWidth="1"/>
    <col min="2" max="2" width="8.66015625" style="0" bestFit="1" customWidth="1"/>
    <col min="3" max="3" width="11" style="0" bestFit="1" customWidth="1"/>
    <col min="4" max="4" width="8.66015625" style="0" bestFit="1" customWidth="1"/>
    <col min="5" max="5" width="11" style="0" bestFit="1" customWidth="1"/>
    <col min="6" max="6" width="8.66015625" style="0" bestFit="1" customWidth="1"/>
    <col min="7" max="7" width="11" style="0" bestFit="1" customWidth="1"/>
    <col min="8" max="8" width="8.66015625" style="0" bestFit="1" customWidth="1"/>
    <col min="9" max="9" width="11" style="0" bestFit="1" customWidth="1"/>
    <col min="10" max="10" width="10.83203125" style="0" customWidth="1"/>
  </cols>
  <sheetData>
    <row r="1" spans="1:9" s="1" customFormat="1" ht="60" customHeight="1">
      <c r="A1" s="380" t="s">
        <v>206</v>
      </c>
      <c r="B1" s="380"/>
      <c r="C1" s="380"/>
      <c r="D1" s="380"/>
      <c r="E1" s="380"/>
      <c r="F1" s="380"/>
      <c r="G1" s="380"/>
      <c r="H1" s="380"/>
      <c r="I1" s="380"/>
    </row>
    <row r="2" spans="1:9" s="2" customFormat="1" ht="18" customHeight="1">
      <c r="A2" s="3" t="s">
        <v>38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54"/>
      <c r="B3" s="375" t="s">
        <v>1</v>
      </c>
      <c r="C3" s="375"/>
      <c r="D3" s="375" t="s">
        <v>35</v>
      </c>
      <c r="E3" s="375"/>
      <c r="F3" s="375" t="s">
        <v>0</v>
      </c>
      <c r="G3" s="375" t="s">
        <v>0</v>
      </c>
      <c r="H3" s="375" t="s">
        <v>36</v>
      </c>
      <c r="I3" s="375"/>
    </row>
    <row r="4" spans="1:9" s="14" customFormat="1" ht="19.5" customHeight="1">
      <c r="A4" s="201" t="s">
        <v>152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0" t="s">
        <v>23</v>
      </c>
      <c r="B5" s="29">
        <v>254099</v>
      </c>
      <c r="C5" s="31">
        <f>E5+G5+I5</f>
        <v>100</v>
      </c>
      <c r="D5" s="29">
        <v>54905</v>
      </c>
      <c r="E5" s="43">
        <f>D5/$B5*100</f>
        <v>21.607719825737213</v>
      </c>
      <c r="F5" s="29">
        <v>76896</v>
      </c>
      <c r="G5" s="43">
        <f>F5/$B5*100</f>
        <v>30.26222063054164</v>
      </c>
      <c r="H5" s="29">
        <v>122298</v>
      </c>
      <c r="I5" s="43">
        <f>H5/$B5*100</f>
        <v>48.130059543721146</v>
      </c>
    </row>
    <row r="6" spans="1:9" ht="15" customHeight="1">
      <c r="A6" s="6" t="s">
        <v>24</v>
      </c>
      <c r="B6" s="89">
        <v>11635</v>
      </c>
      <c r="C6" s="49">
        <f aca="true" t="shared" si="0" ref="C6:C23">E6+G6+I6</f>
        <v>100</v>
      </c>
      <c r="D6" s="89">
        <v>2395</v>
      </c>
      <c r="E6" s="228">
        <f aca="true" t="shared" si="1" ref="E6:E23">D6/$B6*100</f>
        <v>20.584443489471422</v>
      </c>
      <c r="F6" s="89">
        <v>2098</v>
      </c>
      <c r="G6" s="228">
        <f aca="true" t="shared" si="2" ref="G6:G23">F6/$B6*100</f>
        <v>18.031800601633005</v>
      </c>
      <c r="H6" s="89">
        <v>7142</v>
      </c>
      <c r="I6" s="228">
        <f aca="true" t="shared" si="3" ref="I6:I23">H6/$B6*100</f>
        <v>61.38375590889558</v>
      </c>
    </row>
    <row r="7" spans="1:9" ht="15" customHeight="1">
      <c r="A7" s="38" t="s">
        <v>199</v>
      </c>
      <c r="B7" s="89">
        <v>1647</v>
      </c>
      <c r="C7" s="49">
        <f t="shared" si="0"/>
        <v>100</v>
      </c>
      <c r="D7" s="89">
        <v>373</v>
      </c>
      <c r="E7" s="228">
        <f t="shared" si="1"/>
        <v>22.64723740133576</v>
      </c>
      <c r="F7" s="89">
        <v>253</v>
      </c>
      <c r="G7" s="228">
        <f t="shared" si="2"/>
        <v>15.361262902246509</v>
      </c>
      <c r="H7" s="89">
        <v>1021</v>
      </c>
      <c r="I7" s="228">
        <f t="shared" si="3"/>
        <v>61.991499696417726</v>
      </c>
    </row>
    <row r="8" spans="1:9" ht="15" customHeight="1">
      <c r="A8" s="38" t="s">
        <v>44</v>
      </c>
      <c r="B8" s="89">
        <v>4400</v>
      </c>
      <c r="C8" s="49">
        <f t="shared" si="0"/>
        <v>100</v>
      </c>
      <c r="D8" s="89">
        <v>813</v>
      </c>
      <c r="E8" s="228">
        <f t="shared" si="1"/>
        <v>18.477272727272727</v>
      </c>
      <c r="F8" s="89">
        <v>729</v>
      </c>
      <c r="G8" s="228">
        <f t="shared" si="2"/>
        <v>16.568181818181817</v>
      </c>
      <c r="H8" s="89">
        <v>2858</v>
      </c>
      <c r="I8" s="228">
        <f t="shared" si="3"/>
        <v>64.95454545454545</v>
      </c>
    </row>
    <row r="9" spans="1:9" ht="15" customHeight="1">
      <c r="A9" s="6" t="s">
        <v>25</v>
      </c>
      <c r="B9" s="89">
        <v>4093</v>
      </c>
      <c r="C9" s="49">
        <f t="shared" si="0"/>
        <v>100</v>
      </c>
      <c r="D9" s="89">
        <v>615</v>
      </c>
      <c r="E9" s="228">
        <f t="shared" si="1"/>
        <v>15.025653554849743</v>
      </c>
      <c r="F9" s="89">
        <v>415</v>
      </c>
      <c r="G9" s="228">
        <f t="shared" si="2"/>
        <v>10.139262154898606</v>
      </c>
      <c r="H9" s="89">
        <v>3063</v>
      </c>
      <c r="I9" s="228">
        <f t="shared" si="3"/>
        <v>74.83508429025166</v>
      </c>
    </row>
    <row r="10" spans="1:9" ht="15" customHeight="1">
      <c r="A10" s="6" t="s">
        <v>26</v>
      </c>
      <c r="B10" s="89">
        <v>1434</v>
      </c>
      <c r="C10" s="49">
        <f t="shared" si="0"/>
        <v>100</v>
      </c>
      <c r="D10" s="89">
        <v>274</v>
      </c>
      <c r="E10" s="228">
        <f t="shared" si="1"/>
        <v>19.107391910739192</v>
      </c>
      <c r="F10" s="89">
        <v>129</v>
      </c>
      <c r="G10" s="228">
        <f t="shared" si="2"/>
        <v>8.99581589958159</v>
      </c>
      <c r="H10" s="89">
        <v>1031</v>
      </c>
      <c r="I10" s="228">
        <f t="shared" si="3"/>
        <v>71.89679218967922</v>
      </c>
    </row>
    <row r="11" spans="1:9" ht="22.5" customHeight="1">
      <c r="A11" s="4" t="s">
        <v>27</v>
      </c>
      <c r="B11" s="89">
        <v>7445</v>
      </c>
      <c r="C11" s="49">
        <f t="shared" si="0"/>
        <v>100</v>
      </c>
      <c r="D11" s="89">
        <v>1077</v>
      </c>
      <c r="E11" s="228">
        <f t="shared" si="1"/>
        <v>14.466084620550706</v>
      </c>
      <c r="F11" s="89">
        <v>771</v>
      </c>
      <c r="G11" s="228">
        <f t="shared" si="2"/>
        <v>10.35594358629953</v>
      </c>
      <c r="H11" s="89">
        <v>5597</v>
      </c>
      <c r="I11" s="228">
        <f t="shared" si="3"/>
        <v>75.17797179314977</v>
      </c>
    </row>
    <row r="12" spans="1:9" ht="15" customHeight="1">
      <c r="A12" s="4" t="s">
        <v>132</v>
      </c>
      <c r="B12" s="89">
        <v>5467</v>
      </c>
      <c r="C12" s="49">
        <f t="shared" si="0"/>
        <v>100</v>
      </c>
      <c r="D12" s="89">
        <v>800</v>
      </c>
      <c r="E12" s="228">
        <f t="shared" si="1"/>
        <v>14.633254069873788</v>
      </c>
      <c r="F12" s="89">
        <v>1479</v>
      </c>
      <c r="G12" s="228">
        <f t="shared" si="2"/>
        <v>27.05322846167917</v>
      </c>
      <c r="H12" s="89">
        <v>3188</v>
      </c>
      <c r="I12" s="228">
        <f t="shared" si="3"/>
        <v>58.31351746844705</v>
      </c>
    </row>
    <row r="13" spans="1:9" ht="15" customHeight="1">
      <c r="A13" s="4" t="s">
        <v>28</v>
      </c>
      <c r="B13" s="89">
        <v>112315</v>
      </c>
      <c r="C13" s="49">
        <f t="shared" si="0"/>
        <v>100</v>
      </c>
      <c r="D13" s="89">
        <v>35541</v>
      </c>
      <c r="E13" s="228">
        <f t="shared" si="1"/>
        <v>31.64403686061523</v>
      </c>
      <c r="F13" s="89">
        <v>34897</v>
      </c>
      <c r="G13" s="228">
        <f t="shared" si="2"/>
        <v>31.070649512531716</v>
      </c>
      <c r="H13" s="89">
        <v>41877</v>
      </c>
      <c r="I13" s="228">
        <f t="shared" si="3"/>
        <v>37.285313626853046</v>
      </c>
    </row>
    <row r="14" spans="1:9" ht="15" customHeight="1">
      <c r="A14" s="4" t="s">
        <v>200</v>
      </c>
      <c r="B14" s="89">
        <v>44401</v>
      </c>
      <c r="C14" s="49">
        <f t="shared" si="0"/>
        <v>100</v>
      </c>
      <c r="D14" s="89">
        <v>3005</v>
      </c>
      <c r="E14" s="228">
        <f t="shared" si="1"/>
        <v>6.767865588612869</v>
      </c>
      <c r="F14" s="89">
        <v>29126</v>
      </c>
      <c r="G14" s="228">
        <f t="shared" si="2"/>
        <v>65.5976216751875</v>
      </c>
      <c r="H14" s="89">
        <v>12270</v>
      </c>
      <c r="I14" s="228">
        <f t="shared" si="3"/>
        <v>27.634512736199635</v>
      </c>
    </row>
    <row r="15" spans="1:9" ht="15" customHeight="1">
      <c r="A15" s="4" t="s">
        <v>29</v>
      </c>
      <c r="B15" s="89">
        <v>1539</v>
      </c>
      <c r="C15" s="49">
        <f t="shared" si="0"/>
        <v>99.99999999999999</v>
      </c>
      <c r="D15" s="89">
        <v>392</v>
      </c>
      <c r="E15" s="228">
        <f t="shared" si="1"/>
        <v>25.471085120207924</v>
      </c>
      <c r="F15" s="89">
        <v>245</v>
      </c>
      <c r="G15" s="228">
        <f t="shared" si="2"/>
        <v>15.919428200129953</v>
      </c>
      <c r="H15" s="89">
        <v>902</v>
      </c>
      <c r="I15" s="228">
        <f t="shared" si="3"/>
        <v>58.60948667966211</v>
      </c>
    </row>
    <row r="16" spans="1:9" ht="15" customHeight="1">
      <c r="A16" s="4" t="s">
        <v>30</v>
      </c>
      <c r="B16" s="89">
        <v>2720</v>
      </c>
      <c r="C16" s="49">
        <f t="shared" si="0"/>
        <v>100</v>
      </c>
      <c r="D16" s="89">
        <v>667</v>
      </c>
      <c r="E16" s="228">
        <f t="shared" si="1"/>
        <v>24.52205882352941</v>
      </c>
      <c r="F16" s="89">
        <v>386</v>
      </c>
      <c r="G16" s="228">
        <f t="shared" si="2"/>
        <v>14.191176470588236</v>
      </c>
      <c r="H16" s="89">
        <v>1667</v>
      </c>
      <c r="I16" s="228">
        <f t="shared" si="3"/>
        <v>61.286764705882355</v>
      </c>
    </row>
    <row r="17" spans="1:9" ht="22.5" customHeight="1">
      <c r="A17" s="4" t="s">
        <v>201</v>
      </c>
      <c r="B17" s="89">
        <v>32418</v>
      </c>
      <c r="C17" s="49">
        <f t="shared" si="0"/>
        <v>100</v>
      </c>
      <c r="D17" s="89">
        <v>5267</v>
      </c>
      <c r="E17" s="228">
        <f t="shared" si="1"/>
        <v>16.24714664692455</v>
      </c>
      <c r="F17" s="89">
        <v>4493</v>
      </c>
      <c r="G17" s="228">
        <f t="shared" si="2"/>
        <v>13.85958418162749</v>
      </c>
      <c r="H17" s="89">
        <v>22658</v>
      </c>
      <c r="I17" s="228">
        <f t="shared" si="3"/>
        <v>69.89326917144795</v>
      </c>
    </row>
    <row r="18" spans="1:9" ht="15" customHeight="1">
      <c r="A18" s="4" t="s">
        <v>202</v>
      </c>
      <c r="B18" s="89">
        <v>2109</v>
      </c>
      <c r="C18" s="49">
        <f t="shared" si="0"/>
        <v>100</v>
      </c>
      <c r="D18" s="89">
        <v>367</v>
      </c>
      <c r="E18" s="228">
        <f t="shared" si="1"/>
        <v>17.401612138454244</v>
      </c>
      <c r="F18" s="89">
        <v>448</v>
      </c>
      <c r="G18" s="228">
        <f t="shared" si="2"/>
        <v>21.242294926505455</v>
      </c>
      <c r="H18" s="89">
        <v>1294</v>
      </c>
      <c r="I18" s="228">
        <f t="shared" si="3"/>
        <v>61.35609293504031</v>
      </c>
    </row>
    <row r="19" spans="1:9" s="10" customFormat="1" ht="15" customHeight="1">
      <c r="A19" s="4" t="s">
        <v>203</v>
      </c>
      <c r="B19" s="109">
        <v>11444</v>
      </c>
      <c r="C19" s="49">
        <f t="shared" si="0"/>
        <v>100</v>
      </c>
      <c r="D19" s="109">
        <v>1484</v>
      </c>
      <c r="E19" s="228">
        <f t="shared" si="1"/>
        <v>12.967493883257603</v>
      </c>
      <c r="F19" s="89">
        <v>529</v>
      </c>
      <c r="G19" s="228">
        <f t="shared" si="2"/>
        <v>4.6225096120237685</v>
      </c>
      <c r="H19" s="89">
        <v>9431</v>
      </c>
      <c r="I19" s="228">
        <f t="shared" si="3"/>
        <v>82.40999650471863</v>
      </c>
    </row>
    <row r="20" spans="1:9" ht="15" customHeight="1">
      <c r="A20" t="s">
        <v>32</v>
      </c>
      <c r="B20" s="109">
        <v>6560</v>
      </c>
      <c r="C20" s="49">
        <f t="shared" si="0"/>
        <v>100</v>
      </c>
      <c r="D20" s="109">
        <v>1240</v>
      </c>
      <c r="E20" s="228">
        <f t="shared" si="1"/>
        <v>18.902439024390244</v>
      </c>
      <c r="F20" s="89">
        <v>543</v>
      </c>
      <c r="G20" s="228">
        <f t="shared" si="2"/>
        <v>8.277439024390244</v>
      </c>
      <c r="H20" s="89">
        <v>4777</v>
      </c>
      <c r="I20" s="228">
        <f t="shared" si="3"/>
        <v>72.8201219512195</v>
      </c>
    </row>
    <row r="21" spans="1:9" ht="15" customHeight="1">
      <c r="A21" t="s">
        <v>61</v>
      </c>
      <c r="B21" s="109">
        <v>3970</v>
      </c>
      <c r="C21" s="49">
        <f t="shared" si="0"/>
        <v>100</v>
      </c>
      <c r="D21" s="109">
        <v>489</v>
      </c>
      <c r="E21" s="228">
        <f t="shared" si="1"/>
        <v>12.317380352644838</v>
      </c>
      <c r="F21" s="89">
        <v>310</v>
      </c>
      <c r="G21" s="228">
        <f t="shared" si="2"/>
        <v>7.8085642317380355</v>
      </c>
      <c r="H21" s="89">
        <v>3171</v>
      </c>
      <c r="I21" s="228">
        <f t="shared" si="3"/>
        <v>79.87405541561714</v>
      </c>
    </row>
    <row r="22" spans="1:9" ht="15" customHeight="1">
      <c r="A22" t="s">
        <v>204</v>
      </c>
      <c r="B22" s="109">
        <v>251</v>
      </c>
      <c r="C22" s="49">
        <f t="shared" si="0"/>
        <v>100</v>
      </c>
      <c r="D22" s="109">
        <v>47</v>
      </c>
      <c r="E22" s="228">
        <f t="shared" si="1"/>
        <v>18.725099601593627</v>
      </c>
      <c r="F22" s="89">
        <v>16</v>
      </c>
      <c r="G22" s="228">
        <f t="shared" si="2"/>
        <v>6.374501992031872</v>
      </c>
      <c r="H22" s="89">
        <v>188</v>
      </c>
      <c r="I22" s="228">
        <f t="shared" si="3"/>
        <v>74.9003984063745</v>
      </c>
    </row>
    <row r="23" spans="1:9" ht="15" customHeight="1">
      <c r="A23" s="8" t="s">
        <v>205</v>
      </c>
      <c r="B23" s="110">
        <v>251</v>
      </c>
      <c r="C23" s="148">
        <f t="shared" si="0"/>
        <v>100</v>
      </c>
      <c r="D23" s="110">
        <v>59</v>
      </c>
      <c r="E23" s="147">
        <f t="shared" si="1"/>
        <v>23.50597609561753</v>
      </c>
      <c r="F23" s="76">
        <v>29</v>
      </c>
      <c r="G23" s="147">
        <f t="shared" si="2"/>
        <v>11.553784860557768</v>
      </c>
      <c r="H23" s="76">
        <v>163</v>
      </c>
      <c r="I23" s="147">
        <f t="shared" si="3"/>
        <v>64.9402390438247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4" location="indice!B2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Normal="75" zoomScaleSheetLayoutView="100" workbookViewId="0" topLeftCell="A10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9" width="10.83203125" style="0" customWidth="1"/>
  </cols>
  <sheetData>
    <row r="1" spans="1:7" s="1" customFormat="1" ht="39.75" customHeight="1">
      <c r="A1" s="378" t="s">
        <v>189</v>
      </c>
      <c r="B1" s="379"/>
      <c r="C1" s="379"/>
      <c r="D1" s="379"/>
      <c r="E1" s="379"/>
      <c r="F1" s="379"/>
      <c r="G1" s="379"/>
    </row>
    <row r="2" spans="1:9" s="2" customFormat="1" ht="18" customHeight="1">
      <c r="A2" s="3" t="s">
        <v>37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54"/>
      <c r="B3" s="375" t="s">
        <v>1</v>
      </c>
      <c r="C3" s="375"/>
      <c r="D3" s="375" t="s">
        <v>2</v>
      </c>
      <c r="E3" s="375"/>
      <c r="F3" s="375" t="s">
        <v>3</v>
      </c>
      <c r="G3" s="375" t="s">
        <v>0</v>
      </c>
      <c r="H3" s="16"/>
    </row>
    <row r="4" spans="1:9" s="14" customFormat="1" ht="19.5" customHeight="1">
      <c r="A4" s="201" t="s">
        <v>152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0" t="s">
        <v>23</v>
      </c>
      <c r="B5" s="29">
        <v>254099</v>
      </c>
      <c r="C5" s="29">
        <v>100</v>
      </c>
      <c r="D5" s="29">
        <v>114677</v>
      </c>
      <c r="E5" s="29">
        <v>100</v>
      </c>
      <c r="F5" s="29">
        <v>139422</v>
      </c>
      <c r="G5" s="29">
        <v>100</v>
      </c>
      <c r="H5"/>
      <c r="I5"/>
    </row>
    <row r="6" spans="1:7" ht="15" customHeight="1">
      <c r="A6" s="6" t="s">
        <v>39</v>
      </c>
      <c r="B6" s="20">
        <v>1122</v>
      </c>
      <c r="C6" s="44">
        <f>B6/B$5*100</f>
        <v>0.441560179300194</v>
      </c>
      <c r="D6" s="20">
        <v>517</v>
      </c>
      <c r="E6" s="44">
        <f>D6/D$5*100</f>
        <v>0.4508314657690731</v>
      </c>
      <c r="F6" s="87">
        <v>605</v>
      </c>
      <c r="G6" s="44">
        <f aca="true" t="shared" si="0" ref="G6:G40">F6/F$5*100</f>
        <v>0.4339343862518111</v>
      </c>
    </row>
    <row r="7" spans="1:7" ht="15" customHeight="1">
      <c r="A7" s="6" t="s">
        <v>40</v>
      </c>
      <c r="B7" s="20">
        <v>672</v>
      </c>
      <c r="C7" s="44">
        <f aca="true" t="shared" si="1" ref="C7:E40">B7/B$5*100</f>
        <v>0.2644638507038595</v>
      </c>
      <c r="D7" s="20">
        <v>319</v>
      </c>
      <c r="E7" s="44">
        <f t="shared" si="1"/>
        <v>0.2781726065383643</v>
      </c>
      <c r="F7" s="87">
        <v>353</v>
      </c>
      <c r="G7" s="44">
        <f t="shared" si="0"/>
        <v>0.25318816255684184</v>
      </c>
    </row>
    <row r="8" spans="1:7" ht="15" customHeight="1">
      <c r="A8" s="6" t="s">
        <v>160</v>
      </c>
      <c r="B8" s="20">
        <v>5268</v>
      </c>
      <c r="C8" s="44">
        <f t="shared" si="1"/>
        <v>2.073207686767756</v>
      </c>
      <c r="D8" s="20">
        <v>2397</v>
      </c>
      <c r="E8" s="44">
        <f t="shared" si="1"/>
        <v>2.090218614020248</v>
      </c>
      <c r="F8" s="87">
        <v>2871</v>
      </c>
      <c r="G8" s="44">
        <f t="shared" si="0"/>
        <v>2.0592159056676853</v>
      </c>
    </row>
    <row r="9" spans="1:7" ht="15" customHeight="1">
      <c r="A9" s="6" t="s">
        <v>41</v>
      </c>
      <c r="B9" s="20">
        <v>992</v>
      </c>
      <c r="C9" s="44">
        <f t="shared" si="1"/>
        <v>0.39039901770569735</v>
      </c>
      <c r="D9" s="20">
        <v>477</v>
      </c>
      <c r="E9" s="44">
        <f t="shared" si="1"/>
        <v>0.4159508881467077</v>
      </c>
      <c r="F9" s="87">
        <v>515</v>
      </c>
      <c r="G9" s="44">
        <f t="shared" si="0"/>
        <v>0.36938216350360775</v>
      </c>
    </row>
    <row r="10" spans="1:7" ht="15" customHeight="1">
      <c r="A10" s="6" t="s">
        <v>42</v>
      </c>
      <c r="B10" s="20">
        <v>273</v>
      </c>
      <c r="C10" s="44">
        <f t="shared" si="1"/>
        <v>0.10743843934844294</v>
      </c>
      <c r="D10" s="20">
        <v>136</v>
      </c>
      <c r="E10" s="44">
        <f t="shared" si="1"/>
        <v>0.11859396391604245</v>
      </c>
      <c r="F10" s="87">
        <v>137</v>
      </c>
      <c r="G10" s="44">
        <f t="shared" si="0"/>
        <v>0.09826282796115392</v>
      </c>
    </row>
    <row r="11" spans="1:7" ht="22.5" customHeight="1">
      <c r="A11" s="4" t="s">
        <v>43</v>
      </c>
      <c r="B11" s="20">
        <v>926</v>
      </c>
      <c r="C11" s="44">
        <f t="shared" si="1"/>
        <v>0.3644248895115683</v>
      </c>
      <c r="D11" s="20">
        <v>433</v>
      </c>
      <c r="E11" s="44">
        <f t="shared" si="1"/>
        <v>0.3775822527621057</v>
      </c>
      <c r="F11" s="87">
        <v>493</v>
      </c>
      <c r="G11" s="44">
        <f t="shared" si="0"/>
        <v>0.3536027312762692</v>
      </c>
    </row>
    <row r="12" spans="1:7" ht="15" customHeight="1">
      <c r="A12" s="4" t="s">
        <v>44</v>
      </c>
      <c r="B12" s="20">
        <v>4400</v>
      </c>
      <c r="C12" s="44">
        <f t="shared" si="1"/>
        <v>1.7316085462752706</v>
      </c>
      <c r="D12" s="20">
        <v>2147</v>
      </c>
      <c r="E12" s="44">
        <f t="shared" si="1"/>
        <v>1.8722150038804644</v>
      </c>
      <c r="F12" s="87">
        <v>2253</v>
      </c>
      <c r="G12" s="44">
        <f t="shared" si="0"/>
        <v>1.6159573094633557</v>
      </c>
    </row>
    <row r="13" spans="1:7" ht="15" customHeight="1">
      <c r="A13" s="4" t="s">
        <v>45</v>
      </c>
      <c r="B13" s="20">
        <v>81113</v>
      </c>
      <c r="C13" s="44">
        <f t="shared" si="1"/>
        <v>31.921810003187733</v>
      </c>
      <c r="D13" s="20">
        <v>34614</v>
      </c>
      <c r="E13" s="44">
        <f t="shared" si="1"/>
        <v>30.183907845513925</v>
      </c>
      <c r="F13" s="87">
        <v>46499</v>
      </c>
      <c r="G13" s="44">
        <f t="shared" si="0"/>
        <v>33.35126450631895</v>
      </c>
    </row>
    <row r="14" spans="1:7" ht="15" customHeight="1">
      <c r="A14" s="4" t="s">
        <v>46</v>
      </c>
      <c r="B14" s="20">
        <v>1178</v>
      </c>
      <c r="C14" s="44">
        <f t="shared" si="1"/>
        <v>0.4635988335255157</v>
      </c>
      <c r="D14" s="20">
        <v>560</v>
      </c>
      <c r="E14" s="44">
        <f t="shared" si="1"/>
        <v>0.48832808671311595</v>
      </c>
      <c r="F14" s="87">
        <v>618</v>
      </c>
      <c r="G14" s="44">
        <f t="shared" si="0"/>
        <v>0.44325859620432934</v>
      </c>
    </row>
    <row r="15" spans="1:7" ht="15" customHeight="1">
      <c r="A15" s="4" t="s">
        <v>47</v>
      </c>
      <c r="B15" s="20">
        <v>613</v>
      </c>
      <c r="C15" s="44">
        <f t="shared" si="1"/>
        <v>0.24124455428789568</v>
      </c>
      <c r="D15" s="20">
        <v>301</v>
      </c>
      <c r="E15" s="44">
        <f t="shared" si="1"/>
        <v>0.2624763466082998</v>
      </c>
      <c r="F15" s="87">
        <v>312</v>
      </c>
      <c r="G15" s="44">
        <f t="shared" si="0"/>
        <v>0.2237810388604381</v>
      </c>
    </row>
    <row r="16" spans="1:7" ht="15" customHeight="1">
      <c r="A16" s="4" t="s">
        <v>48</v>
      </c>
      <c r="B16" s="20">
        <v>1558</v>
      </c>
      <c r="C16" s="44">
        <f t="shared" si="1"/>
        <v>0.6131468443401981</v>
      </c>
      <c r="D16" s="20">
        <v>782</v>
      </c>
      <c r="E16" s="44">
        <f t="shared" si="1"/>
        <v>0.681915292517244</v>
      </c>
      <c r="F16" s="87">
        <v>776</v>
      </c>
      <c r="G16" s="44">
        <f t="shared" si="0"/>
        <v>0.5565836094733974</v>
      </c>
    </row>
    <row r="17" spans="1:7" ht="22.5" customHeight="1">
      <c r="A17" s="4" t="s">
        <v>161</v>
      </c>
      <c r="B17" s="20">
        <v>11993</v>
      </c>
      <c r="C17" s="44">
        <f t="shared" si="1"/>
        <v>4.719813930790755</v>
      </c>
      <c r="D17" s="20">
        <v>5581</v>
      </c>
      <c r="E17" s="44">
        <f t="shared" si="1"/>
        <v>4.8667125927605355</v>
      </c>
      <c r="F17" s="87">
        <v>6412</v>
      </c>
      <c r="G17" s="44">
        <f t="shared" si="0"/>
        <v>4.598987247349773</v>
      </c>
    </row>
    <row r="18" spans="1:7" ht="15" customHeight="1">
      <c r="A18" s="4" t="s">
        <v>49</v>
      </c>
      <c r="B18" s="20">
        <v>734</v>
      </c>
      <c r="C18" s="44">
        <f t="shared" si="1"/>
        <v>0.28886378931046564</v>
      </c>
      <c r="D18" s="20">
        <v>358</v>
      </c>
      <c r="E18" s="44">
        <f t="shared" si="1"/>
        <v>0.31218116972017057</v>
      </c>
      <c r="F18" s="87">
        <v>376</v>
      </c>
      <c r="G18" s="44">
        <f t="shared" si="0"/>
        <v>0.2696848417036049</v>
      </c>
    </row>
    <row r="19" spans="1:7" ht="15" customHeight="1">
      <c r="A19" s="4" t="s">
        <v>50</v>
      </c>
      <c r="B19" s="20">
        <v>1045</v>
      </c>
      <c r="C19" s="44">
        <f t="shared" si="1"/>
        <v>0.41125702974037676</v>
      </c>
      <c r="D19" s="20">
        <v>492</v>
      </c>
      <c r="E19" s="44">
        <f t="shared" si="1"/>
        <v>0.42903110475509476</v>
      </c>
      <c r="F19" s="87">
        <v>553</v>
      </c>
      <c r="G19" s="44">
        <f t="shared" si="0"/>
        <v>0.3966375464417381</v>
      </c>
    </row>
    <row r="20" spans="1:7" ht="15" customHeight="1">
      <c r="A20" s="4" t="s">
        <v>51</v>
      </c>
      <c r="B20" s="20">
        <v>1262</v>
      </c>
      <c r="C20" s="44">
        <f t="shared" si="1"/>
        <v>0.4966568148634981</v>
      </c>
      <c r="D20" s="20">
        <v>627</v>
      </c>
      <c r="E20" s="44">
        <f t="shared" si="1"/>
        <v>0.5467530542305781</v>
      </c>
      <c r="F20" s="87">
        <v>635</v>
      </c>
      <c r="G20" s="44">
        <f t="shared" si="0"/>
        <v>0.4554517938345454</v>
      </c>
    </row>
    <row r="21" spans="1:7" ht="15" customHeight="1">
      <c r="A21" s="4" t="s">
        <v>52</v>
      </c>
      <c r="B21" s="20">
        <v>583</v>
      </c>
      <c r="C21" s="44">
        <f t="shared" si="1"/>
        <v>0.22943813238147337</v>
      </c>
      <c r="D21" s="20">
        <v>241</v>
      </c>
      <c r="E21" s="44">
        <f t="shared" si="1"/>
        <v>0.21015548017475166</v>
      </c>
      <c r="F21" s="87">
        <v>342</v>
      </c>
      <c r="G21" s="44">
        <f t="shared" si="0"/>
        <v>0.24529844644317253</v>
      </c>
    </row>
    <row r="22" spans="1:7" ht="15" customHeight="1">
      <c r="A22" s="4" t="s">
        <v>53</v>
      </c>
      <c r="B22" s="20">
        <v>4129</v>
      </c>
      <c r="C22" s="44">
        <f t="shared" si="1"/>
        <v>1.6249572017205893</v>
      </c>
      <c r="D22" s="20">
        <v>1950</v>
      </c>
      <c r="E22" s="44">
        <f t="shared" si="1"/>
        <v>1.7004281590903145</v>
      </c>
      <c r="F22" s="87">
        <v>2179</v>
      </c>
      <c r="G22" s="44">
        <f t="shared" si="0"/>
        <v>1.5628810374259443</v>
      </c>
    </row>
    <row r="23" spans="1:7" ht="22.5" customHeight="1">
      <c r="A23" s="4" t="s">
        <v>54</v>
      </c>
      <c r="B23" s="20">
        <v>1316</v>
      </c>
      <c r="C23" s="44">
        <f t="shared" si="1"/>
        <v>0.5179083742950582</v>
      </c>
      <c r="D23" s="20">
        <v>599</v>
      </c>
      <c r="E23" s="44">
        <f t="shared" si="1"/>
        <v>0.5223366498949222</v>
      </c>
      <c r="F23" s="87">
        <v>717</v>
      </c>
      <c r="G23" s="44">
        <f t="shared" si="0"/>
        <v>0.5142660412273529</v>
      </c>
    </row>
    <row r="24" spans="1:7" ht="15" customHeight="1">
      <c r="A24" s="4" t="s">
        <v>55</v>
      </c>
      <c r="B24" s="20">
        <v>2303</v>
      </c>
      <c r="C24" s="44">
        <f t="shared" si="1"/>
        <v>0.9063396550163518</v>
      </c>
      <c r="D24" s="20">
        <v>1121</v>
      </c>
      <c r="E24" s="44">
        <f t="shared" si="1"/>
        <v>0.9775281878667911</v>
      </c>
      <c r="F24" s="87">
        <v>1182</v>
      </c>
      <c r="G24" s="44">
        <f t="shared" si="0"/>
        <v>0.8477858587597367</v>
      </c>
    </row>
    <row r="25" spans="1:7" ht="15" customHeight="1">
      <c r="A25" s="4" t="s">
        <v>56</v>
      </c>
      <c r="B25" s="20">
        <v>2464</v>
      </c>
      <c r="C25" s="44">
        <f t="shared" si="1"/>
        <v>0.9697007859141515</v>
      </c>
      <c r="D25" s="20">
        <v>1141</v>
      </c>
      <c r="E25" s="44">
        <f t="shared" si="1"/>
        <v>0.9949684766779737</v>
      </c>
      <c r="F25" s="87">
        <v>1323</v>
      </c>
      <c r="G25" s="44">
        <f t="shared" si="0"/>
        <v>0.9489176743985885</v>
      </c>
    </row>
    <row r="26" spans="1:7" ht="15" customHeight="1">
      <c r="A26" s="4" t="s">
        <v>57</v>
      </c>
      <c r="B26" s="20">
        <v>545</v>
      </c>
      <c r="C26" s="44">
        <f t="shared" si="1"/>
        <v>0.21448333130000513</v>
      </c>
      <c r="D26" s="20">
        <v>281</v>
      </c>
      <c r="E26" s="44">
        <f t="shared" si="1"/>
        <v>0.24503605779711712</v>
      </c>
      <c r="F26" s="87">
        <v>264</v>
      </c>
      <c r="G26" s="44">
        <f t="shared" si="0"/>
        <v>0.189353186728063</v>
      </c>
    </row>
    <row r="27" spans="1:7" ht="15" customHeight="1">
      <c r="A27" s="4" t="s">
        <v>58</v>
      </c>
      <c r="B27" s="20">
        <v>735</v>
      </c>
      <c r="C27" s="44">
        <f t="shared" si="1"/>
        <v>0.2892573367073463</v>
      </c>
      <c r="D27" s="20">
        <v>352</v>
      </c>
      <c r="E27" s="44">
        <f t="shared" si="1"/>
        <v>0.3069490830768158</v>
      </c>
      <c r="F27" s="87">
        <v>383</v>
      </c>
      <c r="G27" s="44">
        <f t="shared" si="0"/>
        <v>0.27470557013957625</v>
      </c>
    </row>
    <row r="28" spans="1:7" ht="15" customHeight="1">
      <c r="A28" s="4" t="s">
        <v>59</v>
      </c>
      <c r="B28" s="20">
        <v>911</v>
      </c>
      <c r="C28" s="44">
        <f t="shared" si="1"/>
        <v>0.35852167855835715</v>
      </c>
      <c r="D28" s="20">
        <v>465</v>
      </c>
      <c r="E28" s="44">
        <f t="shared" si="1"/>
        <v>0.40548671485999804</v>
      </c>
      <c r="F28" s="87">
        <v>446</v>
      </c>
      <c r="G28" s="44">
        <f t="shared" si="0"/>
        <v>0.31989212606331857</v>
      </c>
    </row>
    <row r="29" spans="1:7" ht="22.5" customHeight="1">
      <c r="A29" s="4" t="s">
        <v>60</v>
      </c>
      <c r="B29" s="20">
        <v>12183</v>
      </c>
      <c r="C29" s="44">
        <f t="shared" si="1"/>
        <v>4.794587936198096</v>
      </c>
      <c r="D29" s="20">
        <v>5521</v>
      </c>
      <c r="E29" s="44">
        <f t="shared" si="1"/>
        <v>4.8143917263269875</v>
      </c>
      <c r="F29" s="87">
        <v>6662</v>
      </c>
      <c r="G29" s="44">
        <f t="shared" si="0"/>
        <v>4.778298977205893</v>
      </c>
    </row>
    <row r="30" spans="1:7" ht="15" customHeight="1">
      <c r="A30" s="4" t="s">
        <v>61</v>
      </c>
      <c r="B30" s="20">
        <v>3970</v>
      </c>
      <c r="C30" s="44">
        <f t="shared" si="1"/>
        <v>1.562383165616551</v>
      </c>
      <c r="D30" s="20">
        <v>1936</v>
      </c>
      <c r="E30" s="44">
        <f t="shared" si="1"/>
        <v>1.6882199569224865</v>
      </c>
      <c r="F30" s="87">
        <v>2034</v>
      </c>
      <c r="G30" s="44">
        <f t="shared" si="0"/>
        <v>1.4588802341093945</v>
      </c>
    </row>
    <row r="31" spans="1:7" ht="15" customHeight="1">
      <c r="A31" s="4" t="s">
        <v>62</v>
      </c>
      <c r="B31" s="20">
        <v>291</v>
      </c>
      <c r="C31" s="44">
        <f t="shared" si="1"/>
        <v>0.11452229249229631</v>
      </c>
      <c r="D31" s="20">
        <v>140</v>
      </c>
      <c r="E31" s="44">
        <f t="shared" si="1"/>
        <v>0.12208202167827899</v>
      </c>
      <c r="F31" s="87">
        <v>151</v>
      </c>
      <c r="G31" s="44">
        <f t="shared" si="0"/>
        <v>0.10830428483309665</v>
      </c>
    </row>
    <row r="32" spans="1:7" ht="15" customHeight="1">
      <c r="A32" s="4" t="s">
        <v>63</v>
      </c>
      <c r="B32" s="20">
        <v>32418</v>
      </c>
      <c r="C32" s="44">
        <f t="shared" si="1"/>
        <v>12.758019512079938</v>
      </c>
      <c r="D32" s="20">
        <v>14691</v>
      </c>
      <c r="E32" s="44">
        <f t="shared" si="1"/>
        <v>12.810764146254261</v>
      </c>
      <c r="F32" s="87">
        <v>17727</v>
      </c>
      <c r="G32" s="44">
        <f t="shared" si="0"/>
        <v>12.714636140637776</v>
      </c>
    </row>
    <row r="33" spans="1:7" ht="15" customHeight="1">
      <c r="A33" s="4" t="s">
        <v>64</v>
      </c>
      <c r="B33" s="20">
        <v>2692</v>
      </c>
      <c r="C33" s="44">
        <f t="shared" si="1"/>
        <v>1.059429592402961</v>
      </c>
      <c r="D33" s="20">
        <v>1308</v>
      </c>
      <c r="E33" s="44">
        <f t="shared" si="1"/>
        <v>1.1405948882513495</v>
      </c>
      <c r="F33" s="87">
        <v>1384</v>
      </c>
      <c r="G33" s="44">
        <f t="shared" si="0"/>
        <v>0.9926697364834819</v>
      </c>
    </row>
    <row r="34" spans="1:7" ht="15" customHeight="1">
      <c r="A34" s="4" t="s">
        <v>65</v>
      </c>
      <c r="B34" s="20">
        <v>2109</v>
      </c>
      <c r="C34" s="44">
        <f t="shared" si="1"/>
        <v>0.8299914600214876</v>
      </c>
      <c r="D34" s="20">
        <v>967</v>
      </c>
      <c r="E34" s="44">
        <f t="shared" si="1"/>
        <v>0.8432379640206843</v>
      </c>
      <c r="F34" s="87">
        <v>1142</v>
      </c>
      <c r="G34" s="44">
        <f t="shared" si="0"/>
        <v>0.8190959819827573</v>
      </c>
    </row>
    <row r="35" spans="1:7" ht="22.5" customHeight="1">
      <c r="A35" s="4" t="s">
        <v>31</v>
      </c>
      <c r="B35" s="20">
        <v>11444</v>
      </c>
      <c r="C35" s="44">
        <f t="shared" si="1"/>
        <v>4.503756409903226</v>
      </c>
      <c r="D35" s="20">
        <v>5320</v>
      </c>
      <c r="E35" s="44">
        <f t="shared" si="1"/>
        <v>4.639116823774601</v>
      </c>
      <c r="F35" s="87">
        <v>6124</v>
      </c>
      <c r="G35" s="44">
        <f t="shared" si="0"/>
        <v>4.392420134555522</v>
      </c>
    </row>
    <row r="36" spans="1:7" ht="15" customHeight="1">
      <c r="A36" s="4" t="s">
        <v>66</v>
      </c>
      <c r="B36" s="20">
        <v>291</v>
      </c>
      <c r="C36" s="44">
        <f t="shared" si="1"/>
        <v>0.11452229249229631</v>
      </c>
      <c r="D36" s="20">
        <v>116</v>
      </c>
      <c r="E36" s="44">
        <f t="shared" si="1"/>
        <v>0.10115367510485974</v>
      </c>
      <c r="F36" s="87">
        <v>175</v>
      </c>
      <c r="G36" s="44">
        <f t="shared" si="0"/>
        <v>0.1255182108992842</v>
      </c>
    </row>
    <row r="37" spans="1:7" ht="15" customHeight="1">
      <c r="A37" s="4" t="s">
        <v>67</v>
      </c>
      <c r="B37" s="20">
        <v>1647</v>
      </c>
      <c r="C37" s="44">
        <f t="shared" si="1"/>
        <v>0.6481725626625843</v>
      </c>
      <c r="D37" s="20">
        <v>770</v>
      </c>
      <c r="E37" s="44">
        <f t="shared" si="1"/>
        <v>0.6714511192305345</v>
      </c>
      <c r="F37" s="87">
        <v>877</v>
      </c>
      <c r="G37" s="44">
        <f t="shared" si="0"/>
        <v>0.6290255483352699</v>
      </c>
    </row>
    <row r="38" spans="1:7" ht="15" customHeight="1">
      <c r="A38" s="4" t="s">
        <v>68</v>
      </c>
      <c r="B38" s="20">
        <v>349</v>
      </c>
      <c r="C38" s="44">
        <f t="shared" si="1"/>
        <v>0.13734804151137944</v>
      </c>
      <c r="D38" s="20">
        <v>161</v>
      </c>
      <c r="E38" s="44">
        <f t="shared" si="1"/>
        <v>0.14039432493002085</v>
      </c>
      <c r="F38" s="87">
        <v>188</v>
      </c>
      <c r="G38" s="44">
        <f t="shared" si="0"/>
        <v>0.13484242085180245</v>
      </c>
    </row>
    <row r="39" spans="1:7" ht="15" customHeight="1">
      <c r="A39" s="4" t="s">
        <v>69</v>
      </c>
      <c r="B39" s="20">
        <v>2071</v>
      </c>
      <c r="C39" s="44">
        <f t="shared" si="1"/>
        <v>0.8150366589400194</v>
      </c>
      <c r="D39" s="20">
        <v>1117</v>
      </c>
      <c r="E39" s="44">
        <f t="shared" si="1"/>
        <v>0.9740401301045545</v>
      </c>
      <c r="F39" s="87">
        <v>954</v>
      </c>
      <c r="G39" s="44">
        <f t="shared" si="0"/>
        <v>0.6842535611309549</v>
      </c>
    </row>
    <row r="40" spans="1:7" ht="15" customHeight="1">
      <c r="A40" s="52" t="s">
        <v>70</v>
      </c>
      <c r="B40" s="53">
        <v>876</v>
      </c>
      <c r="C40" s="54">
        <f t="shared" si="1"/>
        <v>0.34474751966753114</v>
      </c>
      <c r="D40" s="53">
        <v>431</v>
      </c>
      <c r="E40" s="54">
        <f t="shared" si="1"/>
        <v>0.3758382238809875</v>
      </c>
      <c r="F40" s="132">
        <v>445</v>
      </c>
      <c r="G40" s="54">
        <f t="shared" si="0"/>
        <v>0.3191748791438941</v>
      </c>
    </row>
    <row r="41" ht="15" customHeight="1">
      <c r="G41" s="321" t="s">
        <v>82</v>
      </c>
    </row>
    <row r="42" spans="1:9" ht="15" customHeight="1">
      <c r="A42" s="4"/>
      <c r="B42" s="20"/>
      <c r="C42" s="44"/>
      <c r="D42" s="20"/>
      <c r="E42" s="44"/>
      <c r="F42" s="20"/>
      <c r="G42" s="44"/>
      <c r="H42" s="50"/>
      <c r="I42" s="50"/>
    </row>
    <row r="43" spans="1:7" ht="15" customHeight="1">
      <c r="A43" s="4"/>
      <c r="B43" s="20"/>
      <c r="C43" s="44"/>
      <c r="D43" s="20"/>
      <c r="E43" s="44"/>
      <c r="F43" s="20"/>
      <c r="G43" s="44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5" display="Índice"/>
    <hyperlink ref="G41" location="'pag 2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5" style="0" customWidth="1"/>
    <col min="2" max="7" width="12.83203125" style="0" customWidth="1"/>
    <col min="8" max="8" width="9" style="0" customWidth="1"/>
  </cols>
  <sheetData>
    <row r="1" spans="1:7" s="1" customFormat="1" ht="39.75" customHeight="1">
      <c r="A1" s="378" t="s">
        <v>189</v>
      </c>
      <c r="B1" s="379"/>
      <c r="C1" s="379"/>
      <c r="D1" s="379"/>
      <c r="E1" s="379"/>
      <c r="F1" s="379"/>
      <c r="G1" s="379"/>
    </row>
    <row r="2" spans="1:8" s="2" customFormat="1" ht="18" customHeight="1">
      <c r="A2" s="64" t="s">
        <v>37</v>
      </c>
      <c r="B2" s="65"/>
      <c r="C2" s="65"/>
      <c r="D2" s="65"/>
      <c r="E2" s="65"/>
      <c r="F2" s="65"/>
      <c r="G2" s="322" t="s">
        <v>83</v>
      </c>
      <c r="H2" s="13"/>
    </row>
    <row r="3" spans="1:8" s="17" customFormat="1" ht="36" customHeight="1">
      <c r="A3" s="154"/>
      <c r="B3" s="385" t="s">
        <v>1</v>
      </c>
      <c r="C3" s="385"/>
      <c r="D3" s="385" t="s">
        <v>2</v>
      </c>
      <c r="E3" s="385"/>
      <c r="F3" s="385" t="s">
        <v>3</v>
      </c>
      <c r="G3" s="386" t="s">
        <v>0</v>
      </c>
      <c r="H3" s="16"/>
    </row>
    <row r="4" spans="1:8" s="14" customFormat="1" ht="19.5" customHeight="1">
      <c r="A4" s="60"/>
      <c r="B4" s="61" t="s">
        <v>4</v>
      </c>
      <c r="C4" s="57" t="s">
        <v>5</v>
      </c>
      <c r="D4" s="56" t="s">
        <v>4</v>
      </c>
      <c r="E4" s="57" t="s">
        <v>5</v>
      </c>
      <c r="F4" s="56" t="s">
        <v>4</v>
      </c>
      <c r="G4" s="57" t="s">
        <v>5</v>
      </c>
      <c r="H4" s="3"/>
    </row>
    <row r="5" spans="1:7" ht="15" customHeight="1">
      <c r="A5" s="4" t="s">
        <v>71</v>
      </c>
      <c r="B5" s="58">
        <v>623</v>
      </c>
      <c r="C5" s="59">
        <f>B5/'pag 20'!B$5*100</f>
        <v>0.2451800282567031</v>
      </c>
      <c r="D5" s="58">
        <v>291</v>
      </c>
      <c r="E5" s="59">
        <f>D5/'pag 20'!D$5*100</f>
        <v>0.25375620220270845</v>
      </c>
      <c r="F5" s="58">
        <v>332</v>
      </c>
      <c r="G5" s="59">
        <f>F5/'pag 20'!F$5*100</f>
        <v>0.2381259772489277</v>
      </c>
    </row>
    <row r="6" spans="1:8" ht="15" customHeight="1">
      <c r="A6" s="6" t="s">
        <v>72</v>
      </c>
      <c r="B6" s="89">
        <v>2022</v>
      </c>
      <c r="C6" s="59">
        <f>B6/'pag 20'!B$5*100</f>
        <v>0.7957528364928631</v>
      </c>
      <c r="D6" s="20">
        <v>1068</v>
      </c>
      <c r="E6" s="59">
        <f>D6/'pag 20'!D$5*100</f>
        <v>0.9313114225171569</v>
      </c>
      <c r="F6" s="20">
        <v>954</v>
      </c>
      <c r="G6" s="59">
        <f>F6/'pag 20'!F$5*100</f>
        <v>0.6842535611309549</v>
      </c>
      <c r="H6" s="4"/>
    </row>
    <row r="7" spans="1:8" ht="15" customHeight="1">
      <c r="A7" s="6" t="s">
        <v>26</v>
      </c>
      <c r="B7" s="89">
        <v>1434</v>
      </c>
      <c r="C7" s="59">
        <f>B7/'pag 20'!B$5*100</f>
        <v>0.564346967126986</v>
      </c>
      <c r="D7" s="20">
        <v>710</v>
      </c>
      <c r="E7" s="59">
        <f>D7/'pag 20'!D$5*100</f>
        <v>0.6191302527969863</v>
      </c>
      <c r="F7" s="20">
        <v>724</v>
      </c>
      <c r="G7" s="59">
        <f>F7/'pag 20'!F$5*100</f>
        <v>0.5192867696633243</v>
      </c>
      <c r="H7" s="4"/>
    </row>
    <row r="8" spans="1:8" ht="15" customHeight="1">
      <c r="A8" s="6" t="s">
        <v>73</v>
      </c>
      <c r="B8" s="89">
        <v>318</v>
      </c>
      <c r="C8" s="59">
        <f>B8/'pag 20'!B$5*100</f>
        <v>0.1251480722080764</v>
      </c>
      <c r="D8" s="20">
        <v>148</v>
      </c>
      <c r="E8" s="59">
        <f>D8/'pag 20'!D$5*100</f>
        <v>0.12905813720275208</v>
      </c>
      <c r="F8" s="20">
        <v>170</v>
      </c>
      <c r="G8" s="59">
        <f>F8/'pag 20'!F$5*100</f>
        <v>0.12193197630216178</v>
      </c>
      <c r="H8" s="4"/>
    </row>
    <row r="9" spans="1:8" ht="15" customHeight="1">
      <c r="A9" s="6" t="s">
        <v>74</v>
      </c>
      <c r="B9" s="89">
        <v>2752</v>
      </c>
      <c r="C9" s="59">
        <f>B9/'pag 20'!B$5*100</f>
        <v>1.0830424362158058</v>
      </c>
      <c r="D9" s="20">
        <v>1320</v>
      </c>
      <c r="E9" s="59">
        <f>D9/'pag 20'!D$5*100</f>
        <v>1.1510590615380591</v>
      </c>
      <c r="F9" s="20">
        <v>1432</v>
      </c>
      <c r="G9" s="59">
        <f>F9/'pag 20'!F$5*100</f>
        <v>1.0270975886158569</v>
      </c>
      <c r="H9" s="4"/>
    </row>
    <row r="10" spans="1:8" ht="15" customHeight="1">
      <c r="A10" s="4" t="s">
        <v>75</v>
      </c>
      <c r="B10" s="89">
        <v>2128</v>
      </c>
      <c r="C10" s="59">
        <f>B10/'pag 20'!B$5*100</f>
        <v>0.8374688605622219</v>
      </c>
      <c r="D10" s="20">
        <v>996</v>
      </c>
      <c r="E10" s="59">
        <f>D10/'pag 20'!D$5*100</f>
        <v>0.8685263827968991</v>
      </c>
      <c r="F10" s="20">
        <v>1132</v>
      </c>
      <c r="G10" s="59">
        <f>F10/'pag 20'!F$5*100</f>
        <v>0.8119235127885125</v>
      </c>
      <c r="H10" s="4"/>
    </row>
    <row r="11" spans="1:8" ht="22.5" customHeight="1">
      <c r="A11" s="4" t="s">
        <v>76</v>
      </c>
      <c r="B11" s="89">
        <v>14890</v>
      </c>
      <c r="C11" s="59">
        <f>B11/'pag 20'!B$5*100</f>
        <v>5.859920739554268</v>
      </c>
      <c r="D11" s="20">
        <v>6879</v>
      </c>
      <c r="E11" s="59">
        <f>D11/'pag 20'!D$5*100</f>
        <v>5.998587336606294</v>
      </c>
      <c r="F11" s="20">
        <v>8011</v>
      </c>
      <c r="G11" s="59">
        <f>F11/'pag 20'!F$5*100</f>
        <v>5.745865071509518</v>
      </c>
      <c r="H11" s="4"/>
    </row>
    <row r="12" spans="1:8" ht="15" customHeight="1">
      <c r="A12" s="4" t="s">
        <v>77</v>
      </c>
      <c r="B12" s="89">
        <v>1175</v>
      </c>
      <c r="C12" s="59">
        <f>B12/'pag 20'!B$5*100</f>
        <v>0.4624181913348734</v>
      </c>
      <c r="D12" s="20">
        <v>573</v>
      </c>
      <c r="E12" s="59">
        <f>D12/'pag 20'!D$5*100</f>
        <v>0.49966427444038475</v>
      </c>
      <c r="F12" s="20">
        <v>602</v>
      </c>
      <c r="G12" s="59">
        <f>F12/'pag 20'!F$5*100</f>
        <v>0.4317826454935376</v>
      </c>
      <c r="H12" s="4"/>
    </row>
    <row r="13" spans="1:8" ht="15" customHeight="1">
      <c r="A13" s="4" t="s">
        <v>162</v>
      </c>
      <c r="B13" s="89">
        <v>27140</v>
      </c>
      <c r="C13" s="59">
        <f>B13/'pag 20'!B$5*100</f>
        <v>10.680876351343374</v>
      </c>
      <c r="D13" s="20">
        <v>11881</v>
      </c>
      <c r="E13" s="59">
        <f>D13/'pag 20'!D$5*100</f>
        <v>10.360403568283092</v>
      </c>
      <c r="F13" s="20">
        <v>15259</v>
      </c>
      <c r="G13" s="59">
        <f>F13/'pag 20'!F$5*100</f>
        <v>10.944470743498156</v>
      </c>
      <c r="H13" s="4"/>
    </row>
    <row r="14" spans="1:8" ht="15" customHeight="1">
      <c r="A14" s="4" t="s">
        <v>79</v>
      </c>
      <c r="B14" s="89">
        <v>1370</v>
      </c>
      <c r="C14" s="59">
        <f>B14/'pag 20'!B$5*100</f>
        <v>0.5391599337266183</v>
      </c>
      <c r="D14" s="20">
        <v>659</v>
      </c>
      <c r="E14" s="59">
        <f>D14/'pag 20'!D$5*100</f>
        <v>0.5746575163284704</v>
      </c>
      <c r="F14" s="20">
        <v>711</v>
      </c>
      <c r="G14" s="59">
        <f>F14/'pag 20'!F$5*100</f>
        <v>0.509962559710806</v>
      </c>
      <c r="H14" s="4"/>
    </row>
    <row r="15" spans="1:8" ht="15" customHeight="1">
      <c r="A15" s="4" t="s">
        <v>80</v>
      </c>
      <c r="B15" s="89">
        <v>2974</v>
      </c>
      <c r="C15" s="59">
        <f>B15/'pag 20'!B$5*100</f>
        <v>1.1704099583233307</v>
      </c>
      <c r="D15" s="20">
        <v>1372</v>
      </c>
      <c r="E15" s="59">
        <f>D15/'pag 20'!D$5*100</f>
        <v>1.1964038124471341</v>
      </c>
      <c r="F15" s="20">
        <v>1602</v>
      </c>
      <c r="G15" s="59">
        <f>F15/'pag 20'!F$5*100</f>
        <v>1.1490295649180187</v>
      </c>
      <c r="H15" s="4"/>
    </row>
    <row r="16" spans="1:8" ht="15" customHeight="1">
      <c r="A16" s="4" t="s">
        <v>81</v>
      </c>
      <c r="B16" s="89">
        <v>295</v>
      </c>
      <c r="C16" s="59">
        <f>B16/'pag 20'!B$5*100</f>
        <v>0.11609648207981929</v>
      </c>
      <c r="D16" s="20">
        <v>142</v>
      </c>
      <c r="E16" s="59">
        <f>D16/'pag 20'!D$5*100</f>
        <v>0.12382605055939727</v>
      </c>
      <c r="F16" s="20">
        <v>153</v>
      </c>
      <c r="G16" s="59">
        <f>F16/'pag 20'!F$5*100</f>
        <v>0.1097387786719456</v>
      </c>
      <c r="H16" s="4"/>
    </row>
    <row r="17" spans="1:8" ht="22.5" customHeight="1">
      <c r="A17" s="4" t="s">
        <v>33</v>
      </c>
      <c r="B17" s="89">
        <v>251</v>
      </c>
      <c r="C17" s="44">
        <f>B17/'pag 20'!B$5*100</f>
        <v>0.09878039661706658</v>
      </c>
      <c r="D17" s="20">
        <v>132</v>
      </c>
      <c r="E17" s="44">
        <f>D17/'pag 20'!D$5*100</f>
        <v>0.1151059061538059</v>
      </c>
      <c r="F17" s="20">
        <v>119</v>
      </c>
      <c r="G17" s="44">
        <f>F17/'pag 20'!F$5*100</f>
        <v>0.08535238341151324</v>
      </c>
      <c r="H17" s="4"/>
    </row>
    <row r="18" spans="1:8" ht="15" customHeight="1">
      <c r="A18" s="8" t="s">
        <v>34</v>
      </c>
      <c r="B18" s="76">
        <v>251</v>
      </c>
      <c r="C18" s="27">
        <f>B18/'pag 20'!B$5*100</f>
        <v>0.09878039661706658</v>
      </c>
      <c r="D18" s="55">
        <v>137</v>
      </c>
      <c r="E18" s="27">
        <f>D18/'pag 20'!D$5*100</f>
        <v>0.1194659783566016</v>
      </c>
      <c r="F18" s="55">
        <v>114</v>
      </c>
      <c r="G18" s="27">
        <f>F18/'pag 20'!F$5*100</f>
        <v>0.08176614881439084</v>
      </c>
      <c r="H18" s="4"/>
    </row>
    <row r="19" spans="1:8" s="10" customFormat="1" ht="15" customHeight="1">
      <c r="A19" s="4"/>
      <c r="B19" s="22"/>
      <c r="C19" s="44"/>
      <c r="D19" s="22"/>
      <c r="E19" s="44"/>
      <c r="F19" s="22"/>
      <c r="G19" s="44"/>
      <c r="H19" s="4"/>
    </row>
    <row r="20" spans="1:8" ht="22.5" customHeight="1">
      <c r="A20" s="4"/>
      <c r="B20" s="22"/>
      <c r="C20" s="44"/>
      <c r="D20" s="22"/>
      <c r="E20" s="44"/>
      <c r="F20" s="22"/>
      <c r="G20" s="44"/>
      <c r="H20" s="4"/>
    </row>
    <row r="21" spans="1:8" ht="15" customHeight="1">
      <c r="A21" s="4"/>
      <c r="B21" s="22"/>
      <c r="C21" s="44"/>
      <c r="D21" s="22"/>
      <c r="E21" s="44"/>
      <c r="F21" s="22"/>
      <c r="G21" s="44"/>
      <c r="H21" s="4"/>
    </row>
    <row r="22" spans="1:8" ht="15" customHeight="1">
      <c r="A22" s="4"/>
      <c r="B22" s="22"/>
      <c r="C22" s="44"/>
      <c r="D22" s="22"/>
      <c r="E22" s="44"/>
      <c r="F22" s="22"/>
      <c r="G22" s="44"/>
      <c r="H22" s="4"/>
    </row>
    <row r="23" spans="1:8" ht="15" customHeight="1">
      <c r="A23" s="4"/>
      <c r="B23" s="22"/>
      <c r="C23" s="44"/>
      <c r="D23" s="22"/>
      <c r="E23" s="44"/>
      <c r="F23" s="22"/>
      <c r="G23" s="44"/>
      <c r="H23" s="4"/>
    </row>
    <row r="24" spans="1:8" ht="15" customHeight="1">
      <c r="A24" s="4"/>
      <c r="B24" s="22"/>
      <c r="C24" s="44"/>
      <c r="D24" s="22"/>
      <c r="E24" s="44"/>
      <c r="F24" s="22"/>
      <c r="G24" s="44"/>
      <c r="H24" s="4"/>
    </row>
    <row r="25" spans="1:8" ht="15" customHeight="1">
      <c r="A25" s="4"/>
      <c r="B25" s="4"/>
      <c r="C25" s="4"/>
      <c r="D25" s="4"/>
      <c r="E25" s="4"/>
      <c r="F25" s="4"/>
      <c r="G25" s="4"/>
      <c r="H25" s="4"/>
    </row>
    <row r="26" spans="1:8" ht="15" customHeight="1">
      <c r="A26" s="4"/>
      <c r="B26" s="4"/>
      <c r="C26" s="4"/>
      <c r="D26" s="4"/>
      <c r="E26" s="4"/>
      <c r="F26" s="4"/>
      <c r="G26" s="4"/>
      <c r="H26" s="4"/>
    </row>
    <row r="27" spans="1:8" ht="15" customHeight="1">
      <c r="A27" s="4"/>
      <c r="B27" s="4"/>
      <c r="C27" s="4"/>
      <c r="D27" s="4"/>
      <c r="E27" s="4"/>
      <c r="F27" s="4"/>
      <c r="G27" s="4"/>
      <c r="H27" s="4"/>
    </row>
    <row r="28" spans="1:8" ht="15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4"/>
      <c r="B31" s="4"/>
      <c r="C31" s="4"/>
      <c r="D31" s="4"/>
      <c r="E31" s="4"/>
      <c r="F31" s="4"/>
      <c r="G31" s="4"/>
      <c r="H31" s="4"/>
    </row>
    <row r="32" spans="1:8" ht="15" customHeight="1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1:8" ht="15" customHeight="1">
      <c r="A34" s="4"/>
      <c r="B34" s="4"/>
      <c r="C34" s="4"/>
      <c r="D34" s="4"/>
      <c r="E34" s="4"/>
      <c r="F34" s="4"/>
      <c r="G34" s="4"/>
      <c r="H34" s="4"/>
    </row>
    <row r="35" spans="1:8" ht="15" customHeight="1">
      <c r="A35" s="4"/>
      <c r="B35" s="4"/>
      <c r="C35" s="4"/>
      <c r="D35" s="4"/>
      <c r="E35" s="4"/>
      <c r="F35" s="4"/>
      <c r="G35" s="4"/>
      <c r="H35" s="4"/>
    </row>
    <row r="36" spans="1:8" ht="15" customHeight="1">
      <c r="A36" s="4"/>
      <c r="B36" s="4"/>
      <c r="C36" s="4"/>
      <c r="D36" s="4"/>
      <c r="E36" s="4"/>
      <c r="F36" s="4"/>
      <c r="G36" s="4"/>
      <c r="H36" s="4"/>
    </row>
    <row r="37" spans="1:8" ht="15" customHeight="1">
      <c r="A37" s="4"/>
      <c r="B37" s="4"/>
      <c r="C37" s="4"/>
      <c r="D37" s="4"/>
      <c r="E37" s="4"/>
      <c r="F37" s="4"/>
      <c r="G37" s="4"/>
      <c r="H37" s="4"/>
    </row>
    <row r="38" spans="1:8" ht="15" customHeight="1">
      <c r="A38" s="4"/>
      <c r="B38" s="4"/>
      <c r="C38" s="4"/>
      <c r="D38" s="4"/>
      <c r="E38" s="4"/>
      <c r="F38" s="4"/>
      <c r="G38" s="4"/>
      <c r="H38" s="4"/>
    </row>
    <row r="39" spans="1:8" ht="15" customHeight="1">
      <c r="A39" s="4"/>
      <c r="B39" s="4"/>
      <c r="C39" s="4"/>
      <c r="D39" s="4"/>
      <c r="E39" s="4"/>
      <c r="F39" s="4"/>
      <c r="G39" s="4"/>
      <c r="H39" s="4"/>
    </row>
    <row r="40" spans="1:8" ht="15" customHeight="1">
      <c r="A40" s="4"/>
      <c r="B40" s="4"/>
      <c r="C40" s="4"/>
      <c r="D40" s="4"/>
      <c r="E40" s="4"/>
      <c r="F40" s="4"/>
      <c r="G40" s="4"/>
      <c r="H40" s="4"/>
    </row>
    <row r="41" spans="1:8" ht="15" customHeight="1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4"/>
      <c r="B46" s="4"/>
      <c r="C46" s="4"/>
      <c r="D46" s="4"/>
      <c r="E46" s="4"/>
      <c r="F46" s="4"/>
      <c r="G46" s="4"/>
      <c r="H46" s="4"/>
    </row>
    <row r="47" spans="1:8" ht="15" customHeight="1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4"/>
      <c r="B48" s="4"/>
      <c r="C48" s="4"/>
      <c r="D48" s="4"/>
      <c r="E48" s="4"/>
      <c r="F48" s="4"/>
      <c r="G48" s="4"/>
      <c r="H48" s="4"/>
    </row>
    <row r="49" spans="1:8" ht="11.25">
      <c r="A49" s="4"/>
      <c r="B49" s="4"/>
      <c r="C49" s="4"/>
      <c r="D49" s="4"/>
      <c r="E49" s="4"/>
      <c r="F49" s="4"/>
      <c r="G49" s="4"/>
      <c r="H49" s="4"/>
    </row>
  </sheetData>
  <mergeCells count="4">
    <mergeCell ref="F3:G3"/>
    <mergeCell ref="A1:G1"/>
    <mergeCell ref="B3:C3"/>
    <mergeCell ref="D3:E3"/>
  </mergeCells>
  <hyperlinks>
    <hyperlink ref="G2" location="'pag 2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378" t="s">
        <v>189</v>
      </c>
      <c r="B1" s="379"/>
      <c r="C1" s="379"/>
      <c r="D1" s="379"/>
      <c r="E1" s="379"/>
      <c r="F1" s="379"/>
      <c r="G1" s="379"/>
    </row>
    <row r="2" spans="1:9" s="2" customFormat="1" ht="18" customHeight="1">
      <c r="A2" s="3" t="s">
        <v>38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54"/>
      <c r="B3" s="375" t="s">
        <v>1</v>
      </c>
      <c r="C3" s="375"/>
      <c r="D3" s="375" t="s">
        <v>2</v>
      </c>
      <c r="E3" s="375"/>
      <c r="F3" s="375" t="s">
        <v>3</v>
      </c>
      <c r="G3" s="375" t="s">
        <v>0</v>
      </c>
      <c r="H3" s="16"/>
    </row>
    <row r="4" spans="1:9" s="14" customFormat="1" ht="19.5" customHeight="1">
      <c r="A4" s="201" t="s">
        <v>152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0" t="s">
        <v>23</v>
      </c>
      <c r="B5" s="29">
        <v>254099</v>
      </c>
      <c r="C5" s="29">
        <f>E5+G5</f>
        <v>100</v>
      </c>
      <c r="D5" s="29">
        <v>114677</v>
      </c>
      <c r="E5" s="82">
        <f>D5/$B5*100</f>
        <v>45.130834832093</v>
      </c>
      <c r="F5" s="29">
        <v>139422</v>
      </c>
      <c r="G5" s="82">
        <f>F5/$B5*100</f>
        <v>54.869165167907</v>
      </c>
      <c r="H5"/>
      <c r="I5"/>
    </row>
    <row r="6" spans="1:7" ht="15" customHeight="1">
      <c r="A6" s="6" t="s">
        <v>39</v>
      </c>
      <c r="B6" s="89">
        <v>1122</v>
      </c>
      <c r="C6" s="89">
        <f aca="true" t="shared" si="0" ref="C6:C40">E6+G6</f>
        <v>100</v>
      </c>
      <c r="D6" s="89">
        <v>517</v>
      </c>
      <c r="E6" s="79">
        <f aca="true" t="shared" si="1" ref="E6:E40">D6/$B6*100</f>
        <v>46.07843137254902</v>
      </c>
      <c r="F6" s="89">
        <v>605</v>
      </c>
      <c r="G6" s="79">
        <f aca="true" t="shared" si="2" ref="G6:G40">F6/$B6*100</f>
        <v>53.92156862745098</v>
      </c>
    </row>
    <row r="7" spans="1:7" ht="15" customHeight="1">
      <c r="A7" s="6" t="s">
        <v>40</v>
      </c>
      <c r="B7" s="89">
        <v>672</v>
      </c>
      <c r="C7" s="89">
        <f t="shared" si="0"/>
        <v>100</v>
      </c>
      <c r="D7" s="89">
        <v>319</v>
      </c>
      <c r="E7" s="79">
        <f t="shared" si="1"/>
        <v>47.470238095238095</v>
      </c>
      <c r="F7" s="89">
        <v>353</v>
      </c>
      <c r="G7" s="79">
        <f t="shared" si="2"/>
        <v>52.529761904761905</v>
      </c>
    </row>
    <row r="8" spans="1:7" ht="15" customHeight="1">
      <c r="A8" s="6" t="s">
        <v>160</v>
      </c>
      <c r="B8" s="89">
        <v>5268</v>
      </c>
      <c r="C8" s="89">
        <f t="shared" si="0"/>
        <v>100</v>
      </c>
      <c r="D8" s="89">
        <v>2397</v>
      </c>
      <c r="E8" s="79">
        <f t="shared" si="1"/>
        <v>45.50113895216401</v>
      </c>
      <c r="F8" s="89">
        <v>2871</v>
      </c>
      <c r="G8" s="79">
        <f t="shared" si="2"/>
        <v>54.49886104783599</v>
      </c>
    </row>
    <row r="9" spans="1:7" ht="15" customHeight="1">
      <c r="A9" s="6" t="s">
        <v>41</v>
      </c>
      <c r="B9" s="89">
        <v>992</v>
      </c>
      <c r="C9" s="89">
        <f t="shared" si="0"/>
        <v>100</v>
      </c>
      <c r="D9" s="89">
        <v>477</v>
      </c>
      <c r="E9" s="79">
        <f t="shared" si="1"/>
        <v>48.08467741935484</v>
      </c>
      <c r="F9" s="89">
        <v>515</v>
      </c>
      <c r="G9" s="79">
        <f t="shared" si="2"/>
        <v>51.91532258064516</v>
      </c>
    </row>
    <row r="10" spans="1:7" ht="15" customHeight="1">
      <c r="A10" s="6" t="s">
        <v>42</v>
      </c>
      <c r="B10" s="89">
        <v>273</v>
      </c>
      <c r="C10" s="89">
        <f t="shared" si="0"/>
        <v>100</v>
      </c>
      <c r="D10" s="89">
        <v>136</v>
      </c>
      <c r="E10" s="79">
        <f t="shared" si="1"/>
        <v>49.81684981684982</v>
      </c>
      <c r="F10" s="89">
        <v>137</v>
      </c>
      <c r="G10" s="79">
        <f t="shared" si="2"/>
        <v>50.18315018315018</v>
      </c>
    </row>
    <row r="11" spans="1:7" ht="22.5" customHeight="1">
      <c r="A11" s="4" t="s">
        <v>43</v>
      </c>
      <c r="B11" s="89">
        <v>926</v>
      </c>
      <c r="C11" s="89">
        <f t="shared" si="0"/>
        <v>100</v>
      </c>
      <c r="D11" s="89">
        <v>433</v>
      </c>
      <c r="E11" s="79">
        <f t="shared" si="1"/>
        <v>46.76025917926566</v>
      </c>
      <c r="F11" s="89">
        <v>493</v>
      </c>
      <c r="G11" s="79">
        <f t="shared" si="2"/>
        <v>53.23974082073434</v>
      </c>
    </row>
    <row r="12" spans="1:7" ht="15" customHeight="1">
      <c r="A12" s="4" t="s">
        <v>44</v>
      </c>
      <c r="B12" s="89">
        <v>4400</v>
      </c>
      <c r="C12" s="89">
        <f t="shared" si="0"/>
        <v>100</v>
      </c>
      <c r="D12" s="89">
        <v>2147</v>
      </c>
      <c r="E12" s="79">
        <f t="shared" si="1"/>
        <v>48.79545454545455</v>
      </c>
      <c r="F12" s="89">
        <v>2253</v>
      </c>
      <c r="G12" s="79">
        <f t="shared" si="2"/>
        <v>51.20454545454546</v>
      </c>
    </row>
    <row r="13" spans="1:7" ht="15" customHeight="1">
      <c r="A13" s="4" t="s">
        <v>45</v>
      </c>
      <c r="B13" s="89">
        <v>81113</v>
      </c>
      <c r="C13" s="89">
        <f t="shared" si="0"/>
        <v>100</v>
      </c>
      <c r="D13" s="89">
        <v>34614</v>
      </c>
      <c r="E13" s="79">
        <f t="shared" si="1"/>
        <v>42.673800747105886</v>
      </c>
      <c r="F13" s="89">
        <v>46499</v>
      </c>
      <c r="G13" s="79">
        <f t="shared" si="2"/>
        <v>57.32619925289411</v>
      </c>
    </row>
    <row r="14" spans="1:7" ht="15" customHeight="1">
      <c r="A14" s="4" t="s">
        <v>46</v>
      </c>
      <c r="B14" s="89">
        <v>1178</v>
      </c>
      <c r="C14" s="89">
        <f t="shared" si="0"/>
        <v>100</v>
      </c>
      <c r="D14" s="89">
        <v>560</v>
      </c>
      <c r="E14" s="79">
        <f t="shared" si="1"/>
        <v>47.53820033955857</v>
      </c>
      <c r="F14" s="89">
        <v>618</v>
      </c>
      <c r="G14" s="79">
        <f t="shared" si="2"/>
        <v>52.46179966044142</v>
      </c>
    </row>
    <row r="15" spans="1:7" ht="15" customHeight="1">
      <c r="A15" s="4" t="s">
        <v>47</v>
      </c>
      <c r="B15" s="89">
        <v>613</v>
      </c>
      <c r="C15" s="89">
        <f t="shared" si="0"/>
        <v>100</v>
      </c>
      <c r="D15" s="89">
        <v>301</v>
      </c>
      <c r="E15" s="79">
        <f t="shared" si="1"/>
        <v>49.10277324632953</v>
      </c>
      <c r="F15" s="89">
        <v>312</v>
      </c>
      <c r="G15" s="79">
        <f t="shared" si="2"/>
        <v>50.89722675367048</v>
      </c>
    </row>
    <row r="16" spans="1:7" ht="15" customHeight="1">
      <c r="A16" s="4" t="s">
        <v>48</v>
      </c>
      <c r="B16" s="89">
        <v>1558</v>
      </c>
      <c r="C16" s="89">
        <f t="shared" si="0"/>
        <v>100</v>
      </c>
      <c r="D16" s="89">
        <v>782</v>
      </c>
      <c r="E16" s="79">
        <f t="shared" si="1"/>
        <v>50.19255455712452</v>
      </c>
      <c r="F16" s="89">
        <v>776</v>
      </c>
      <c r="G16" s="79">
        <f t="shared" si="2"/>
        <v>49.80744544287548</v>
      </c>
    </row>
    <row r="17" spans="1:7" ht="22.5" customHeight="1">
      <c r="A17" s="4" t="s">
        <v>161</v>
      </c>
      <c r="B17" s="89">
        <v>11993</v>
      </c>
      <c r="C17" s="89">
        <f t="shared" si="0"/>
        <v>100</v>
      </c>
      <c r="D17" s="89">
        <v>5581</v>
      </c>
      <c r="E17" s="79">
        <f t="shared" si="1"/>
        <v>46.53547902943384</v>
      </c>
      <c r="F17" s="89">
        <v>6412</v>
      </c>
      <c r="G17" s="79">
        <f t="shared" si="2"/>
        <v>53.46452097056616</v>
      </c>
    </row>
    <row r="18" spans="1:7" ht="15" customHeight="1">
      <c r="A18" s="4" t="s">
        <v>49</v>
      </c>
      <c r="B18" s="89">
        <v>734</v>
      </c>
      <c r="C18" s="89">
        <f t="shared" si="0"/>
        <v>100</v>
      </c>
      <c r="D18" s="89">
        <v>358</v>
      </c>
      <c r="E18" s="79">
        <f t="shared" si="1"/>
        <v>48.77384196185286</v>
      </c>
      <c r="F18" s="89">
        <v>376</v>
      </c>
      <c r="G18" s="79">
        <f t="shared" si="2"/>
        <v>51.22615803814714</v>
      </c>
    </row>
    <row r="19" spans="1:7" ht="15" customHeight="1">
      <c r="A19" s="4" t="s">
        <v>50</v>
      </c>
      <c r="B19" s="89">
        <v>1045</v>
      </c>
      <c r="C19" s="89">
        <f t="shared" si="0"/>
        <v>100</v>
      </c>
      <c r="D19" s="89">
        <v>492</v>
      </c>
      <c r="E19" s="79">
        <f t="shared" si="1"/>
        <v>47.08133971291866</v>
      </c>
      <c r="F19" s="89">
        <v>553</v>
      </c>
      <c r="G19" s="79">
        <f t="shared" si="2"/>
        <v>52.918660287081345</v>
      </c>
    </row>
    <row r="20" spans="1:7" ht="15" customHeight="1">
      <c r="A20" s="4" t="s">
        <v>51</v>
      </c>
      <c r="B20" s="89">
        <v>1262</v>
      </c>
      <c r="C20" s="89">
        <f t="shared" si="0"/>
        <v>100</v>
      </c>
      <c r="D20" s="89">
        <v>627</v>
      </c>
      <c r="E20" s="79">
        <f t="shared" si="1"/>
        <v>49.68304278922345</v>
      </c>
      <c r="F20" s="89">
        <v>635</v>
      </c>
      <c r="G20" s="79">
        <f t="shared" si="2"/>
        <v>50.31695721077655</v>
      </c>
    </row>
    <row r="21" spans="1:7" ht="15" customHeight="1">
      <c r="A21" s="4" t="s">
        <v>52</v>
      </c>
      <c r="B21" s="89">
        <v>583</v>
      </c>
      <c r="C21" s="89">
        <f t="shared" si="0"/>
        <v>100</v>
      </c>
      <c r="D21" s="89">
        <v>241</v>
      </c>
      <c r="E21" s="79">
        <f t="shared" si="1"/>
        <v>41.337907375643226</v>
      </c>
      <c r="F21" s="89">
        <v>342</v>
      </c>
      <c r="G21" s="79">
        <f t="shared" si="2"/>
        <v>58.662092624356774</v>
      </c>
    </row>
    <row r="22" spans="1:7" ht="15" customHeight="1">
      <c r="A22" s="4" t="s">
        <v>53</v>
      </c>
      <c r="B22" s="89">
        <v>4129</v>
      </c>
      <c r="C22" s="89">
        <f t="shared" si="0"/>
        <v>100</v>
      </c>
      <c r="D22" s="89">
        <v>1950</v>
      </c>
      <c r="E22" s="79">
        <f t="shared" si="1"/>
        <v>47.226931460402035</v>
      </c>
      <c r="F22" s="89">
        <v>2179</v>
      </c>
      <c r="G22" s="79">
        <f t="shared" si="2"/>
        <v>52.773068539597965</v>
      </c>
    </row>
    <row r="23" spans="1:7" ht="22.5" customHeight="1">
      <c r="A23" s="4" t="s">
        <v>54</v>
      </c>
      <c r="B23" s="89">
        <v>1316</v>
      </c>
      <c r="C23" s="89">
        <f t="shared" si="0"/>
        <v>100</v>
      </c>
      <c r="D23" s="89">
        <v>599</v>
      </c>
      <c r="E23" s="79">
        <f t="shared" si="1"/>
        <v>45.516717325227965</v>
      </c>
      <c r="F23" s="89">
        <v>717</v>
      </c>
      <c r="G23" s="79">
        <f t="shared" si="2"/>
        <v>54.483282674772035</v>
      </c>
    </row>
    <row r="24" spans="1:7" ht="15" customHeight="1">
      <c r="A24" s="4" t="s">
        <v>55</v>
      </c>
      <c r="B24" s="89">
        <v>2303</v>
      </c>
      <c r="C24" s="89">
        <f t="shared" si="0"/>
        <v>100</v>
      </c>
      <c r="D24" s="89">
        <v>1121</v>
      </c>
      <c r="E24" s="79">
        <f t="shared" si="1"/>
        <v>48.67564046895354</v>
      </c>
      <c r="F24" s="89">
        <v>1182</v>
      </c>
      <c r="G24" s="79">
        <f t="shared" si="2"/>
        <v>51.32435953104646</v>
      </c>
    </row>
    <row r="25" spans="1:7" ht="15" customHeight="1">
      <c r="A25" s="4" t="s">
        <v>56</v>
      </c>
      <c r="B25" s="89">
        <v>2464</v>
      </c>
      <c r="C25" s="89">
        <f t="shared" si="0"/>
        <v>100</v>
      </c>
      <c r="D25" s="89">
        <v>1141</v>
      </c>
      <c r="E25" s="79">
        <f t="shared" si="1"/>
        <v>46.30681818181818</v>
      </c>
      <c r="F25" s="89">
        <v>1323</v>
      </c>
      <c r="G25" s="79">
        <f t="shared" si="2"/>
        <v>53.69318181818182</v>
      </c>
    </row>
    <row r="26" spans="1:7" ht="15" customHeight="1">
      <c r="A26" s="4" t="s">
        <v>57</v>
      </c>
      <c r="B26" s="89">
        <v>545</v>
      </c>
      <c r="C26" s="89">
        <f t="shared" si="0"/>
        <v>100</v>
      </c>
      <c r="D26" s="89">
        <v>281</v>
      </c>
      <c r="E26" s="79">
        <f t="shared" si="1"/>
        <v>51.559633027522935</v>
      </c>
      <c r="F26" s="89">
        <v>264</v>
      </c>
      <c r="G26" s="79">
        <f t="shared" si="2"/>
        <v>48.440366972477065</v>
      </c>
    </row>
    <row r="27" spans="1:7" ht="15" customHeight="1">
      <c r="A27" s="4" t="s">
        <v>58</v>
      </c>
      <c r="B27" s="89">
        <v>735</v>
      </c>
      <c r="C27" s="89">
        <f t="shared" si="0"/>
        <v>100</v>
      </c>
      <c r="D27" s="89">
        <v>352</v>
      </c>
      <c r="E27" s="79">
        <f t="shared" si="1"/>
        <v>47.89115646258503</v>
      </c>
      <c r="F27" s="89">
        <v>383</v>
      </c>
      <c r="G27" s="79">
        <f t="shared" si="2"/>
        <v>52.10884353741496</v>
      </c>
    </row>
    <row r="28" spans="1:7" ht="15" customHeight="1">
      <c r="A28" s="4" t="s">
        <v>59</v>
      </c>
      <c r="B28" s="89">
        <v>911</v>
      </c>
      <c r="C28" s="89">
        <f t="shared" si="0"/>
        <v>100</v>
      </c>
      <c r="D28" s="89">
        <v>465</v>
      </c>
      <c r="E28" s="79">
        <f t="shared" si="1"/>
        <v>51.042810098792536</v>
      </c>
      <c r="F28" s="89">
        <v>446</v>
      </c>
      <c r="G28" s="79">
        <f t="shared" si="2"/>
        <v>48.957189901207464</v>
      </c>
    </row>
    <row r="29" spans="1:7" ht="22.5" customHeight="1">
      <c r="A29" s="4" t="s">
        <v>60</v>
      </c>
      <c r="B29" s="89">
        <v>12183</v>
      </c>
      <c r="C29" s="89">
        <f t="shared" si="0"/>
        <v>100</v>
      </c>
      <c r="D29" s="89">
        <v>5521</v>
      </c>
      <c r="E29" s="79">
        <f t="shared" si="1"/>
        <v>45.317245341869814</v>
      </c>
      <c r="F29" s="89">
        <v>6662</v>
      </c>
      <c r="G29" s="79">
        <f t="shared" si="2"/>
        <v>54.682754658130186</v>
      </c>
    </row>
    <row r="30" spans="1:7" ht="15" customHeight="1">
      <c r="A30" s="4" t="s">
        <v>61</v>
      </c>
      <c r="B30" s="89">
        <v>3970</v>
      </c>
      <c r="C30" s="89">
        <f t="shared" si="0"/>
        <v>100</v>
      </c>
      <c r="D30" s="89">
        <v>1936</v>
      </c>
      <c r="E30" s="79">
        <f t="shared" si="1"/>
        <v>48.76574307304786</v>
      </c>
      <c r="F30" s="89">
        <v>2034</v>
      </c>
      <c r="G30" s="79">
        <f t="shared" si="2"/>
        <v>51.234256926952135</v>
      </c>
    </row>
    <row r="31" spans="1:7" ht="15" customHeight="1">
      <c r="A31" s="4" t="s">
        <v>62</v>
      </c>
      <c r="B31" s="89">
        <v>291</v>
      </c>
      <c r="C31" s="89">
        <f t="shared" si="0"/>
        <v>100</v>
      </c>
      <c r="D31" s="89">
        <v>140</v>
      </c>
      <c r="E31" s="79">
        <f t="shared" si="1"/>
        <v>48.10996563573883</v>
      </c>
      <c r="F31" s="89">
        <v>151</v>
      </c>
      <c r="G31" s="79">
        <f t="shared" si="2"/>
        <v>51.890034364261176</v>
      </c>
    </row>
    <row r="32" spans="1:7" ht="15" customHeight="1">
      <c r="A32" s="4" t="s">
        <v>63</v>
      </c>
      <c r="B32" s="89">
        <v>32418</v>
      </c>
      <c r="C32" s="89">
        <f t="shared" si="0"/>
        <v>100</v>
      </c>
      <c r="D32" s="89">
        <v>14691</v>
      </c>
      <c r="E32" s="79">
        <f t="shared" si="1"/>
        <v>45.317416250231354</v>
      </c>
      <c r="F32" s="89">
        <v>17727</v>
      </c>
      <c r="G32" s="79">
        <f t="shared" si="2"/>
        <v>54.68258374976864</v>
      </c>
    </row>
    <row r="33" spans="1:7" ht="15" customHeight="1">
      <c r="A33" s="4" t="s">
        <v>64</v>
      </c>
      <c r="B33" s="89">
        <v>2692</v>
      </c>
      <c r="C33" s="89">
        <f t="shared" si="0"/>
        <v>100</v>
      </c>
      <c r="D33" s="89">
        <v>1308</v>
      </c>
      <c r="E33" s="79">
        <f t="shared" si="1"/>
        <v>48.588410104011885</v>
      </c>
      <c r="F33" s="89">
        <v>1384</v>
      </c>
      <c r="G33" s="79">
        <f t="shared" si="2"/>
        <v>51.41158989598811</v>
      </c>
    </row>
    <row r="34" spans="1:7" ht="15" customHeight="1">
      <c r="A34" s="4" t="s">
        <v>65</v>
      </c>
      <c r="B34" s="89">
        <v>2109</v>
      </c>
      <c r="C34" s="89">
        <f t="shared" si="0"/>
        <v>100</v>
      </c>
      <c r="D34" s="89">
        <v>967</v>
      </c>
      <c r="E34" s="79">
        <f t="shared" si="1"/>
        <v>45.8511142721669</v>
      </c>
      <c r="F34" s="89">
        <v>1142</v>
      </c>
      <c r="G34" s="79">
        <f t="shared" si="2"/>
        <v>54.1488857278331</v>
      </c>
    </row>
    <row r="35" spans="1:7" ht="22.5" customHeight="1">
      <c r="A35" s="4" t="s">
        <v>31</v>
      </c>
      <c r="B35" s="89">
        <v>11444</v>
      </c>
      <c r="C35" s="89">
        <f t="shared" si="0"/>
        <v>100</v>
      </c>
      <c r="D35" s="89">
        <v>5320</v>
      </c>
      <c r="E35" s="79">
        <f t="shared" si="1"/>
        <v>46.48724222299895</v>
      </c>
      <c r="F35" s="89">
        <v>6124</v>
      </c>
      <c r="G35" s="79">
        <f t="shared" si="2"/>
        <v>53.51275777700105</v>
      </c>
    </row>
    <row r="36" spans="1:7" ht="15" customHeight="1">
      <c r="A36" s="4" t="s">
        <v>66</v>
      </c>
      <c r="B36" s="89">
        <v>291</v>
      </c>
      <c r="C36" s="89">
        <f t="shared" si="0"/>
        <v>100</v>
      </c>
      <c r="D36" s="89">
        <v>116</v>
      </c>
      <c r="E36" s="79">
        <f t="shared" si="1"/>
        <v>39.86254295532646</v>
      </c>
      <c r="F36" s="89">
        <v>175</v>
      </c>
      <c r="G36" s="79">
        <f t="shared" si="2"/>
        <v>60.13745704467354</v>
      </c>
    </row>
    <row r="37" spans="1:7" ht="15" customHeight="1">
      <c r="A37" s="4" t="s">
        <v>67</v>
      </c>
      <c r="B37" s="89">
        <v>1647</v>
      </c>
      <c r="C37" s="89">
        <f t="shared" si="0"/>
        <v>100</v>
      </c>
      <c r="D37" s="89">
        <v>770</v>
      </c>
      <c r="E37" s="79">
        <f t="shared" si="1"/>
        <v>46.75166970248937</v>
      </c>
      <c r="F37" s="89">
        <v>877</v>
      </c>
      <c r="G37" s="79">
        <f t="shared" si="2"/>
        <v>53.24833029751063</v>
      </c>
    </row>
    <row r="38" spans="1:7" ht="15" customHeight="1">
      <c r="A38" s="4" t="s">
        <v>68</v>
      </c>
      <c r="B38" s="89">
        <v>349</v>
      </c>
      <c r="C38" s="89">
        <f t="shared" si="0"/>
        <v>100</v>
      </c>
      <c r="D38" s="89">
        <v>161</v>
      </c>
      <c r="E38" s="79">
        <f t="shared" si="1"/>
        <v>46.13180515759313</v>
      </c>
      <c r="F38" s="89">
        <v>188</v>
      </c>
      <c r="G38" s="79">
        <f t="shared" si="2"/>
        <v>53.86819484240688</v>
      </c>
    </row>
    <row r="39" spans="1:7" ht="15" customHeight="1">
      <c r="A39" s="4" t="s">
        <v>69</v>
      </c>
      <c r="B39" s="89">
        <v>2071</v>
      </c>
      <c r="C39" s="89">
        <f t="shared" si="0"/>
        <v>100</v>
      </c>
      <c r="D39" s="89">
        <v>1117</v>
      </c>
      <c r="E39" s="79">
        <f t="shared" si="1"/>
        <v>53.935296957991305</v>
      </c>
      <c r="F39" s="89">
        <v>954</v>
      </c>
      <c r="G39" s="79">
        <f t="shared" si="2"/>
        <v>46.064703042008695</v>
      </c>
    </row>
    <row r="40" spans="1:7" ht="15" customHeight="1">
      <c r="A40" s="52" t="s">
        <v>70</v>
      </c>
      <c r="B40" s="357">
        <v>876</v>
      </c>
      <c r="C40" s="357">
        <f t="shared" si="0"/>
        <v>100</v>
      </c>
      <c r="D40" s="357">
        <v>431</v>
      </c>
      <c r="E40" s="358">
        <f t="shared" si="1"/>
        <v>49.20091324200913</v>
      </c>
      <c r="F40" s="357">
        <v>445</v>
      </c>
      <c r="G40" s="358">
        <f t="shared" si="2"/>
        <v>50.799086757990864</v>
      </c>
    </row>
    <row r="41" ht="15" customHeight="1">
      <c r="G41" s="321" t="s">
        <v>82</v>
      </c>
    </row>
    <row r="42" spans="1:9" ht="15" customHeight="1">
      <c r="A42" s="4"/>
      <c r="B42" s="20"/>
      <c r="C42" s="44"/>
      <c r="D42" s="20"/>
      <c r="E42" s="44"/>
      <c r="F42" s="20"/>
      <c r="G42" s="44"/>
      <c r="H42" s="50"/>
      <c r="I42" s="50"/>
    </row>
    <row r="43" spans="1:7" ht="15" customHeight="1">
      <c r="A43" s="4"/>
      <c r="B43" s="20"/>
      <c r="C43" s="44"/>
      <c r="D43" s="20"/>
      <c r="E43" s="44"/>
      <c r="F43" s="20"/>
      <c r="G43" s="44"/>
    </row>
    <row r="44" spans="11:14" ht="15" customHeight="1">
      <c r="K44" s="32"/>
      <c r="L44" s="37"/>
      <c r="M44" s="37"/>
      <c r="N44" s="23"/>
    </row>
    <row r="45" spans="11:14" ht="15" customHeight="1">
      <c r="K45" s="34"/>
      <c r="L45" s="37"/>
      <c r="M45" s="37"/>
      <c r="N45" s="23"/>
    </row>
    <row r="46" spans="11:13" ht="15" customHeight="1">
      <c r="K46" s="36"/>
      <c r="L46" s="37"/>
      <c r="M46" s="37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6" display="Índice"/>
    <hyperlink ref="G41" location="'pag 2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1.5" style="0" customWidth="1"/>
    <col min="2" max="7" width="12.83203125" style="0" customWidth="1"/>
    <col min="8" max="8" width="7.83203125" style="0" customWidth="1"/>
    <col min="9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378" t="s">
        <v>189</v>
      </c>
      <c r="B1" s="379"/>
      <c r="C1" s="379"/>
      <c r="D1" s="379"/>
      <c r="E1" s="379"/>
      <c r="F1" s="379"/>
      <c r="G1" s="379"/>
    </row>
    <row r="2" spans="1:9" s="2" customFormat="1" ht="18" customHeight="1">
      <c r="A2" s="3" t="s">
        <v>38</v>
      </c>
      <c r="B2" s="65"/>
      <c r="C2" s="65"/>
      <c r="D2" s="65"/>
      <c r="E2" s="65"/>
      <c r="F2" s="65"/>
      <c r="G2" s="322" t="s">
        <v>83</v>
      </c>
      <c r="H2" s="13"/>
      <c r="I2" s="13"/>
    </row>
    <row r="3" spans="1:8" s="17" customFormat="1" ht="36" customHeight="1">
      <c r="A3" s="154"/>
      <c r="B3" s="385" t="s">
        <v>1</v>
      </c>
      <c r="C3" s="385"/>
      <c r="D3" s="385" t="s">
        <v>2</v>
      </c>
      <c r="E3" s="385"/>
      <c r="F3" s="385" t="s">
        <v>3</v>
      </c>
      <c r="G3" s="386" t="s">
        <v>0</v>
      </c>
      <c r="H3" s="16"/>
    </row>
    <row r="4" spans="1:9" s="14" customFormat="1" ht="19.5" customHeight="1">
      <c r="A4" s="60"/>
      <c r="B4" s="61" t="s">
        <v>4</v>
      </c>
      <c r="C4" s="57" t="s">
        <v>5</v>
      </c>
      <c r="D4" s="56" t="s">
        <v>4</v>
      </c>
      <c r="E4" s="57" t="s">
        <v>5</v>
      </c>
      <c r="F4" s="56" t="s">
        <v>4</v>
      </c>
      <c r="G4" s="57" t="s">
        <v>5</v>
      </c>
      <c r="H4" s="3"/>
      <c r="I4" s="3"/>
    </row>
    <row r="5" spans="1:9" ht="15" customHeight="1">
      <c r="A5" s="4" t="s">
        <v>71</v>
      </c>
      <c r="B5" s="58">
        <v>623</v>
      </c>
      <c r="C5" s="84">
        <f>E5+G5</f>
        <v>100</v>
      </c>
      <c r="D5" s="58">
        <v>291</v>
      </c>
      <c r="E5" s="59">
        <f>D5/$B5*100</f>
        <v>46.70947030497592</v>
      </c>
      <c r="F5" s="58">
        <v>332</v>
      </c>
      <c r="G5" s="59">
        <f>F5/$B5*100</f>
        <v>53.29052969502408</v>
      </c>
      <c r="I5" s="50"/>
    </row>
    <row r="6" spans="1:13" ht="15" customHeight="1">
      <c r="A6" s="6" t="s">
        <v>72</v>
      </c>
      <c r="B6" s="89">
        <v>2022</v>
      </c>
      <c r="C6" s="84">
        <f aca="true" t="shared" si="0" ref="C6:C18">E6+G6</f>
        <v>100</v>
      </c>
      <c r="D6" s="20">
        <v>1068</v>
      </c>
      <c r="E6" s="59">
        <f aca="true" t="shared" si="1" ref="E6:E18">D6/$B6*100</f>
        <v>52.818991097922854</v>
      </c>
      <c r="F6" s="20">
        <v>954</v>
      </c>
      <c r="G6" s="59">
        <f aca="true" t="shared" si="2" ref="G6:G18">F6/$B6*100</f>
        <v>47.18100890207715</v>
      </c>
      <c r="H6" s="4"/>
      <c r="I6" s="4"/>
      <c r="J6" s="4"/>
      <c r="K6" s="4"/>
      <c r="L6" s="4"/>
      <c r="M6" s="4"/>
    </row>
    <row r="7" spans="1:13" ht="15" customHeight="1">
      <c r="A7" s="6" t="s">
        <v>26</v>
      </c>
      <c r="B7" s="89">
        <v>1434</v>
      </c>
      <c r="C7" s="84">
        <f t="shared" si="0"/>
        <v>100</v>
      </c>
      <c r="D7" s="20">
        <v>710</v>
      </c>
      <c r="E7" s="59">
        <f t="shared" si="1"/>
        <v>49.5118549511855</v>
      </c>
      <c r="F7" s="20">
        <v>724</v>
      </c>
      <c r="G7" s="59">
        <f t="shared" si="2"/>
        <v>50.4881450488145</v>
      </c>
      <c r="H7" s="4"/>
      <c r="I7" s="4"/>
      <c r="J7" s="4"/>
      <c r="K7" s="4"/>
      <c r="L7" s="4"/>
      <c r="M7" s="4"/>
    </row>
    <row r="8" spans="1:13" ht="15" customHeight="1">
      <c r="A8" s="6" t="s">
        <v>73</v>
      </c>
      <c r="B8" s="89">
        <v>318</v>
      </c>
      <c r="C8" s="84">
        <f t="shared" si="0"/>
        <v>100</v>
      </c>
      <c r="D8" s="20">
        <v>148</v>
      </c>
      <c r="E8" s="59">
        <f t="shared" si="1"/>
        <v>46.540880503144656</v>
      </c>
      <c r="F8" s="20">
        <v>170</v>
      </c>
      <c r="G8" s="59">
        <f t="shared" si="2"/>
        <v>53.459119496855344</v>
      </c>
      <c r="H8" s="4"/>
      <c r="I8" s="4"/>
      <c r="J8" s="4"/>
      <c r="K8" s="4"/>
      <c r="L8" s="4"/>
      <c r="M8" s="4"/>
    </row>
    <row r="9" spans="1:13" ht="15" customHeight="1">
      <c r="A9" s="6" t="s">
        <v>74</v>
      </c>
      <c r="B9" s="89">
        <v>2752</v>
      </c>
      <c r="C9" s="84">
        <f t="shared" si="0"/>
        <v>100</v>
      </c>
      <c r="D9" s="20">
        <v>1320</v>
      </c>
      <c r="E9" s="59">
        <f t="shared" si="1"/>
        <v>47.96511627906977</v>
      </c>
      <c r="F9" s="20">
        <v>1432</v>
      </c>
      <c r="G9" s="59">
        <f t="shared" si="2"/>
        <v>52.03488372093024</v>
      </c>
      <c r="H9" s="4"/>
      <c r="I9" s="4"/>
      <c r="J9" s="4"/>
      <c r="K9" s="4"/>
      <c r="L9" s="4"/>
      <c r="M9" s="4"/>
    </row>
    <row r="10" spans="1:13" ht="15" customHeight="1">
      <c r="A10" s="4" t="s">
        <v>75</v>
      </c>
      <c r="B10" s="89">
        <v>2128</v>
      </c>
      <c r="C10" s="84">
        <f t="shared" si="0"/>
        <v>100</v>
      </c>
      <c r="D10" s="20">
        <v>996</v>
      </c>
      <c r="E10" s="59">
        <f t="shared" si="1"/>
        <v>46.804511278195484</v>
      </c>
      <c r="F10" s="20">
        <v>1132</v>
      </c>
      <c r="G10" s="59">
        <f t="shared" si="2"/>
        <v>53.19548872180451</v>
      </c>
      <c r="H10" s="4"/>
      <c r="I10" s="4"/>
      <c r="J10" s="4"/>
      <c r="K10" s="4"/>
      <c r="L10" s="4"/>
      <c r="M10" s="4"/>
    </row>
    <row r="11" spans="1:13" ht="22.5" customHeight="1">
      <c r="A11" s="4" t="s">
        <v>76</v>
      </c>
      <c r="B11" s="89">
        <v>14890</v>
      </c>
      <c r="C11" s="84">
        <f t="shared" si="0"/>
        <v>100</v>
      </c>
      <c r="D11" s="20">
        <v>6879</v>
      </c>
      <c r="E11" s="59">
        <f t="shared" si="1"/>
        <v>46.198791134989925</v>
      </c>
      <c r="F11" s="20">
        <v>8011</v>
      </c>
      <c r="G11" s="59">
        <f t="shared" si="2"/>
        <v>53.801208865010075</v>
      </c>
      <c r="H11" s="4"/>
      <c r="I11" s="4"/>
      <c r="J11" s="4"/>
      <c r="K11" s="4"/>
      <c r="L11" s="4"/>
      <c r="M11" s="4"/>
    </row>
    <row r="12" spans="1:13" ht="15" customHeight="1">
      <c r="A12" s="4" t="s">
        <v>77</v>
      </c>
      <c r="B12" s="89">
        <v>1175</v>
      </c>
      <c r="C12" s="84">
        <f t="shared" si="0"/>
        <v>100</v>
      </c>
      <c r="D12" s="20">
        <v>573</v>
      </c>
      <c r="E12" s="59">
        <f t="shared" si="1"/>
        <v>48.765957446808514</v>
      </c>
      <c r="F12" s="20">
        <v>602</v>
      </c>
      <c r="G12" s="59">
        <f t="shared" si="2"/>
        <v>51.23404255319149</v>
      </c>
      <c r="H12" s="4"/>
      <c r="I12" s="4"/>
      <c r="J12" s="4"/>
      <c r="K12" s="4"/>
      <c r="L12" s="4"/>
      <c r="M12" s="4"/>
    </row>
    <row r="13" spans="1:13" ht="15" customHeight="1">
      <c r="A13" s="4" t="s">
        <v>162</v>
      </c>
      <c r="B13" s="89">
        <v>27140</v>
      </c>
      <c r="C13" s="84">
        <f t="shared" si="0"/>
        <v>100</v>
      </c>
      <c r="D13" s="20">
        <v>11881</v>
      </c>
      <c r="E13" s="59">
        <f t="shared" si="1"/>
        <v>43.77671333824613</v>
      </c>
      <c r="F13" s="20">
        <v>15259</v>
      </c>
      <c r="G13" s="59">
        <f t="shared" si="2"/>
        <v>56.22328666175387</v>
      </c>
      <c r="H13" s="4"/>
      <c r="I13" s="4"/>
      <c r="J13" s="4"/>
      <c r="K13" s="4"/>
      <c r="L13" s="4"/>
      <c r="M13" s="4"/>
    </row>
    <row r="14" spans="1:13" ht="15" customHeight="1">
      <c r="A14" s="4" t="s">
        <v>79</v>
      </c>
      <c r="B14" s="89">
        <v>1370</v>
      </c>
      <c r="C14" s="84">
        <f t="shared" si="0"/>
        <v>100</v>
      </c>
      <c r="D14" s="20">
        <v>659</v>
      </c>
      <c r="E14" s="59">
        <f t="shared" si="1"/>
        <v>48.1021897810219</v>
      </c>
      <c r="F14" s="20">
        <v>711</v>
      </c>
      <c r="G14" s="59">
        <f t="shared" si="2"/>
        <v>51.8978102189781</v>
      </c>
      <c r="H14" s="4"/>
      <c r="I14" s="4"/>
      <c r="J14" s="4"/>
      <c r="K14" s="4"/>
      <c r="L14" s="4"/>
      <c r="M14" s="4"/>
    </row>
    <row r="15" spans="1:13" ht="15" customHeight="1">
      <c r="A15" s="4" t="s">
        <v>80</v>
      </c>
      <c r="B15" s="89">
        <v>2974</v>
      </c>
      <c r="C15" s="84">
        <f t="shared" si="0"/>
        <v>100</v>
      </c>
      <c r="D15" s="20">
        <v>1372</v>
      </c>
      <c r="E15" s="59">
        <f t="shared" si="1"/>
        <v>46.13315400134499</v>
      </c>
      <c r="F15" s="20">
        <v>1602</v>
      </c>
      <c r="G15" s="59">
        <f t="shared" si="2"/>
        <v>53.86684599865501</v>
      </c>
      <c r="H15" s="4"/>
      <c r="I15" s="4"/>
      <c r="J15" s="4"/>
      <c r="K15" s="4"/>
      <c r="L15" s="4"/>
      <c r="M15" s="4"/>
    </row>
    <row r="16" spans="1:13" ht="15" customHeight="1">
      <c r="A16" s="4" t="s">
        <v>81</v>
      </c>
      <c r="B16" s="89">
        <v>295</v>
      </c>
      <c r="C16" s="84">
        <f t="shared" si="0"/>
        <v>100</v>
      </c>
      <c r="D16" s="20">
        <v>142</v>
      </c>
      <c r="E16" s="59">
        <f t="shared" si="1"/>
        <v>48.13559322033898</v>
      </c>
      <c r="F16" s="20">
        <v>153</v>
      </c>
      <c r="G16" s="59">
        <f t="shared" si="2"/>
        <v>51.864406779661024</v>
      </c>
      <c r="H16" s="4"/>
      <c r="I16" s="4"/>
      <c r="J16" s="4"/>
      <c r="K16" s="4"/>
      <c r="L16" s="4"/>
      <c r="M16" s="4"/>
    </row>
    <row r="17" spans="1:13" ht="22.5" customHeight="1">
      <c r="A17" s="4" t="s">
        <v>33</v>
      </c>
      <c r="B17" s="89">
        <v>251</v>
      </c>
      <c r="C17" s="81">
        <f t="shared" si="0"/>
        <v>100</v>
      </c>
      <c r="D17" s="20">
        <v>132</v>
      </c>
      <c r="E17" s="44">
        <f t="shared" si="1"/>
        <v>52.589641434262944</v>
      </c>
      <c r="F17" s="20">
        <v>119</v>
      </c>
      <c r="G17" s="44">
        <f t="shared" si="2"/>
        <v>47.410358565737056</v>
      </c>
      <c r="H17" s="4"/>
      <c r="I17" s="4"/>
      <c r="J17" s="4"/>
      <c r="K17" s="4"/>
      <c r="L17" s="4"/>
      <c r="M17" s="4"/>
    </row>
    <row r="18" spans="1:13" ht="15" customHeight="1">
      <c r="A18" s="8" t="s">
        <v>34</v>
      </c>
      <c r="B18" s="76">
        <v>251</v>
      </c>
      <c r="C18" s="85">
        <f t="shared" si="0"/>
        <v>100</v>
      </c>
      <c r="D18" s="55">
        <v>137</v>
      </c>
      <c r="E18" s="27">
        <f t="shared" si="1"/>
        <v>54.581673306772906</v>
      </c>
      <c r="F18" s="55">
        <v>114</v>
      </c>
      <c r="G18" s="27">
        <f t="shared" si="2"/>
        <v>45.41832669322709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4"/>
      <c r="D19" s="22"/>
      <c r="E19" s="44"/>
      <c r="F19" s="22"/>
      <c r="G19" s="44"/>
      <c r="H19" s="4"/>
      <c r="I19" s="4"/>
      <c r="J19" s="48"/>
      <c r="K19" s="48"/>
      <c r="L19" s="48"/>
      <c r="M19" s="48"/>
    </row>
    <row r="20" spans="1:13" ht="22.5" customHeight="1">
      <c r="A20" s="4"/>
      <c r="B20" s="22"/>
      <c r="C20" s="44"/>
      <c r="D20" s="22"/>
      <c r="E20" s="44"/>
      <c r="F20" s="22"/>
      <c r="G20" s="44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4"/>
      <c r="D21" s="22"/>
      <c r="E21" s="44"/>
      <c r="F21" s="22"/>
      <c r="G21" s="44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4"/>
      <c r="D22" s="22"/>
      <c r="E22" s="44"/>
      <c r="F22" s="22"/>
      <c r="G22" s="44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4"/>
      <c r="D23" s="22"/>
      <c r="E23" s="44"/>
      <c r="F23" s="22"/>
      <c r="G23" s="44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4"/>
      <c r="D24" s="22"/>
      <c r="E24" s="44"/>
      <c r="F24" s="22"/>
      <c r="G24" s="44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4"/>
      <c r="L27" s="34"/>
      <c r="M27" s="34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3"/>
      <c r="L28" s="49"/>
      <c r="M28" s="49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3"/>
      <c r="L29" s="49"/>
      <c r="M29" s="49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3"/>
      <c r="L30" s="49"/>
      <c r="M30" s="49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3"/>
      <c r="L31" s="49"/>
      <c r="M31" s="49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3"/>
      <c r="L32" s="49"/>
      <c r="M32" s="49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4"/>
      <c r="L33" s="49"/>
      <c r="M33" s="49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4"/>
      <c r="L34" s="49"/>
      <c r="M34" s="49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4"/>
      <c r="L35" s="49"/>
      <c r="M35" s="49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4"/>
      <c r="L36" s="49"/>
      <c r="M36" s="49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4"/>
      <c r="L37" s="49"/>
      <c r="M37" s="49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4"/>
      <c r="L38" s="49"/>
      <c r="M38" s="49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4"/>
      <c r="L39" s="49"/>
      <c r="M39" s="49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4"/>
      <c r="L40" s="49"/>
      <c r="M40" s="49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4"/>
      <c r="L41" s="49"/>
      <c r="M41" s="49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4"/>
      <c r="L42" s="49"/>
      <c r="M42" s="49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4"/>
      <c r="L43" s="49"/>
      <c r="M43" s="49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4"/>
      <c r="L44" s="49"/>
      <c r="M44" s="49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4"/>
      <c r="L45" s="49"/>
      <c r="M45" s="49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6"/>
      <c r="L46" s="49"/>
      <c r="M46" s="49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G2" location="'pag 2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E5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4" customWidth="1"/>
    <col min="10" max="10" width="8" style="35" customWidth="1"/>
    <col min="11" max="11" width="6.66015625" style="75" customWidth="1"/>
    <col min="12" max="12" width="8" style="35" customWidth="1"/>
    <col min="13" max="13" width="6.66015625" style="75" customWidth="1"/>
    <col min="14" max="17" width="12" style="337" customWidth="1"/>
    <col min="18" max="31" width="12" style="4" customWidth="1"/>
  </cols>
  <sheetData>
    <row r="1" spans="1:31" s="1" customFormat="1" ht="39.75" customHeight="1">
      <c r="A1" s="380" t="s">
        <v>188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31"/>
      <c r="O1" s="331"/>
      <c r="P1" s="331"/>
      <c r="Q1" s="331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s="2" customFormat="1" ht="18" customHeight="1">
      <c r="A2" s="3" t="s">
        <v>37</v>
      </c>
      <c r="B2" s="4"/>
      <c r="C2" s="4"/>
      <c r="D2" s="4"/>
      <c r="E2" s="4"/>
      <c r="F2" s="4"/>
      <c r="G2" s="4"/>
      <c r="H2" s="68"/>
      <c r="I2" s="69"/>
      <c r="J2" s="70"/>
      <c r="K2" s="71"/>
      <c r="L2" s="70"/>
      <c r="M2" s="71"/>
      <c r="N2" s="332"/>
      <c r="O2" s="332"/>
      <c r="P2" s="332"/>
      <c r="Q2" s="33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17" customFormat="1" ht="36" customHeight="1">
      <c r="A3" s="154"/>
      <c r="B3" s="375" t="s">
        <v>1</v>
      </c>
      <c r="C3" s="375"/>
      <c r="D3" s="375" t="s">
        <v>153</v>
      </c>
      <c r="E3" s="375"/>
      <c r="F3" s="375" t="s">
        <v>154</v>
      </c>
      <c r="G3" s="375"/>
      <c r="H3" s="375" t="s">
        <v>156</v>
      </c>
      <c r="I3" s="375"/>
      <c r="J3" s="375" t="s">
        <v>155</v>
      </c>
      <c r="K3" s="375"/>
      <c r="L3" s="375" t="s">
        <v>84</v>
      </c>
      <c r="M3" s="375"/>
      <c r="N3" s="333"/>
      <c r="O3" s="333"/>
      <c r="P3" s="333"/>
      <c r="Q3" s="333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14" customFormat="1" ht="19.5" customHeight="1">
      <c r="A4" s="201" t="s">
        <v>152</v>
      </c>
      <c r="B4" s="18" t="s">
        <v>86</v>
      </c>
      <c r="C4" s="19" t="s">
        <v>85</v>
      </c>
      <c r="D4" s="18" t="s">
        <v>86</v>
      </c>
      <c r="E4" s="19" t="s">
        <v>85</v>
      </c>
      <c r="F4" s="18" t="s">
        <v>86</v>
      </c>
      <c r="G4" s="19" t="s">
        <v>85</v>
      </c>
      <c r="H4" s="18" t="s">
        <v>86</v>
      </c>
      <c r="I4" s="19" t="s">
        <v>85</v>
      </c>
      <c r="J4" s="18" t="s">
        <v>86</v>
      </c>
      <c r="K4" s="19" t="s">
        <v>85</v>
      </c>
      <c r="L4" s="18" t="s">
        <v>86</v>
      </c>
      <c r="M4" s="18" t="s">
        <v>85</v>
      </c>
      <c r="N4" s="334"/>
      <c r="O4" s="334"/>
      <c r="P4" s="335"/>
      <c r="Q4" s="336"/>
      <c r="R4" s="336"/>
      <c r="S4" s="336"/>
      <c r="T4" s="336"/>
      <c r="U4" s="336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5" customFormat="1" ht="15" customHeight="1">
      <c r="A5" s="30" t="s">
        <v>23</v>
      </c>
      <c r="B5" s="151">
        <v>254099</v>
      </c>
      <c r="C5" s="29">
        <v>100</v>
      </c>
      <c r="D5" s="29">
        <v>7150</v>
      </c>
      <c r="E5" s="29">
        <v>100</v>
      </c>
      <c r="F5" s="29">
        <v>15958</v>
      </c>
      <c r="G5" s="29">
        <v>100</v>
      </c>
      <c r="H5" s="29">
        <v>63328</v>
      </c>
      <c r="I5" s="29">
        <v>100</v>
      </c>
      <c r="J5" s="29">
        <v>72450</v>
      </c>
      <c r="K5" s="29">
        <v>100</v>
      </c>
      <c r="L5" s="29">
        <v>95213</v>
      </c>
      <c r="M5" s="29">
        <v>100</v>
      </c>
      <c r="N5" s="387"/>
      <c r="O5" s="387"/>
      <c r="P5" s="324"/>
      <c r="Q5" s="324"/>
      <c r="R5" s="324"/>
      <c r="S5" s="324"/>
      <c r="T5" s="324"/>
      <c r="U5" s="324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21" ht="15" customHeight="1">
      <c r="A6" s="6" t="s">
        <v>39</v>
      </c>
      <c r="B6" s="23">
        <v>1122</v>
      </c>
      <c r="C6" s="44">
        <f>B6/B$5*100</f>
        <v>0.441560179300194</v>
      </c>
      <c r="D6" s="20">
        <v>43</v>
      </c>
      <c r="E6" s="44">
        <f>D6/D$5*100</f>
        <v>0.6013986013986015</v>
      </c>
      <c r="F6" s="87">
        <v>66</v>
      </c>
      <c r="G6" s="44">
        <f>F6/F$5*100</f>
        <v>0.41358566236370475</v>
      </c>
      <c r="H6" s="20">
        <v>327</v>
      </c>
      <c r="I6" s="44">
        <f>H6/H$5*100</f>
        <v>0.5163592723597777</v>
      </c>
      <c r="J6" s="87">
        <v>371</v>
      </c>
      <c r="K6" s="44">
        <f>J6/J$5*100</f>
        <v>0.5120772946859903</v>
      </c>
      <c r="L6" s="20">
        <v>315</v>
      </c>
      <c r="M6" s="44">
        <f>L6/L$5*100</f>
        <v>0.3308371755957695</v>
      </c>
      <c r="N6" s="323"/>
      <c r="O6" s="323"/>
      <c r="P6" s="324"/>
      <c r="Q6" s="325"/>
      <c r="R6" s="325"/>
      <c r="S6" s="325"/>
      <c r="T6" s="325"/>
      <c r="U6" s="325"/>
    </row>
    <row r="7" spans="1:21" ht="15" customHeight="1">
      <c r="A7" s="6" t="s">
        <v>40</v>
      </c>
      <c r="B7" s="23">
        <v>672</v>
      </c>
      <c r="C7" s="44">
        <f aca="true" t="shared" si="0" ref="C7:C40">B7/B$5*100</f>
        <v>0.2644638507038595</v>
      </c>
      <c r="D7" s="20">
        <v>36</v>
      </c>
      <c r="E7" s="44">
        <f aca="true" t="shared" si="1" ref="E7:E40">D7/D$5*100</f>
        <v>0.5034965034965035</v>
      </c>
      <c r="F7" s="87">
        <v>102</v>
      </c>
      <c r="G7" s="44">
        <f aca="true" t="shared" si="2" ref="G7:G40">F7/F$5*100</f>
        <v>0.6391778418348164</v>
      </c>
      <c r="H7" s="20">
        <v>257</v>
      </c>
      <c r="I7" s="44">
        <f aca="true" t="shared" si="3" ref="I7:I40">H7/H$5*100</f>
        <v>0.4058236483072259</v>
      </c>
      <c r="J7" s="87">
        <v>151</v>
      </c>
      <c r="K7" s="44">
        <f aca="true" t="shared" si="4" ref="K7:K40">J7/J$5*100</f>
        <v>0.20841959972394755</v>
      </c>
      <c r="L7" s="20">
        <v>126</v>
      </c>
      <c r="M7" s="44">
        <f aca="true" t="shared" si="5" ref="M7:M40">L7/L$5*100</f>
        <v>0.13233487023830778</v>
      </c>
      <c r="N7" s="323"/>
      <c r="O7" s="323"/>
      <c r="P7" s="324"/>
      <c r="Q7" s="325"/>
      <c r="R7" s="325"/>
      <c r="S7" s="325"/>
      <c r="T7" s="325"/>
      <c r="U7" s="325"/>
    </row>
    <row r="8" spans="1:21" ht="15" customHeight="1">
      <c r="A8" s="6" t="s">
        <v>160</v>
      </c>
      <c r="B8" s="23">
        <v>5268</v>
      </c>
      <c r="C8" s="44">
        <f t="shared" si="0"/>
        <v>2.073207686767756</v>
      </c>
      <c r="D8" s="20">
        <v>222</v>
      </c>
      <c r="E8" s="44">
        <f t="shared" si="1"/>
        <v>3.104895104895105</v>
      </c>
      <c r="F8" s="87">
        <v>438</v>
      </c>
      <c r="G8" s="44">
        <f t="shared" si="2"/>
        <v>2.7447048502318587</v>
      </c>
      <c r="H8" s="20">
        <v>1584</v>
      </c>
      <c r="I8" s="44">
        <f t="shared" si="3"/>
        <v>2.5012632642748867</v>
      </c>
      <c r="J8" s="87">
        <v>1529</v>
      </c>
      <c r="K8" s="44">
        <f t="shared" si="4"/>
        <v>2.1104209799861975</v>
      </c>
      <c r="L8" s="20">
        <v>1495</v>
      </c>
      <c r="M8" s="44">
        <f t="shared" si="5"/>
        <v>1.570163738145001</v>
      </c>
      <c r="N8" s="323"/>
      <c r="O8" s="323"/>
      <c r="P8" s="324"/>
      <c r="Q8" s="325"/>
      <c r="R8" s="325"/>
      <c r="S8" s="325"/>
      <c r="T8" s="325"/>
      <c r="U8" s="325"/>
    </row>
    <row r="9" spans="1:21" ht="15" customHeight="1">
      <c r="A9" s="6" t="s">
        <v>41</v>
      </c>
      <c r="B9" s="23">
        <v>992</v>
      </c>
      <c r="C9" s="44">
        <f t="shared" si="0"/>
        <v>0.39039901770569735</v>
      </c>
      <c r="D9" s="20">
        <v>63</v>
      </c>
      <c r="E9" s="44">
        <f t="shared" si="1"/>
        <v>0.8811188811188811</v>
      </c>
      <c r="F9" s="87">
        <v>133</v>
      </c>
      <c r="G9" s="44">
        <f t="shared" si="2"/>
        <v>0.8334377741571626</v>
      </c>
      <c r="H9" s="20">
        <v>371</v>
      </c>
      <c r="I9" s="44">
        <f t="shared" si="3"/>
        <v>0.5858388074785245</v>
      </c>
      <c r="J9" s="87">
        <v>252</v>
      </c>
      <c r="K9" s="44">
        <f t="shared" si="4"/>
        <v>0.34782608695652173</v>
      </c>
      <c r="L9" s="20">
        <v>173</v>
      </c>
      <c r="M9" s="44">
        <f t="shared" si="5"/>
        <v>0.18169787739069246</v>
      </c>
      <c r="N9" s="323"/>
      <c r="O9" s="323"/>
      <c r="P9" s="324"/>
      <c r="Q9" s="325"/>
      <c r="R9" s="325"/>
      <c r="S9" s="325"/>
      <c r="T9" s="325"/>
      <c r="U9" s="325"/>
    </row>
    <row r="10" spans="1:21" ht="15" customHeight="1">
      <c r="A10" s="6" t="s">
        <v>42</v>
      </c>
      <c r="B10" s="23">
        <v>273</v>
      </c>
      <c r="C10" s="44">
        <f t="shared" si="0"/>
        <v>0.10743843934844294</v>
      </c>
      <c r="D10" s="20">
        <v>14</v>
      </c>
      <c r="E10" s="44">
        <f t="shared" si="1"/>
        <v>0.1958041958041958</v>
      </c>
      <c r="F10" s="87">
        <v>30</v>
      </c>
      <c r="G10" s="44">
        <f t="shared" si="2"/>
        <v>0.18799348289259304</v>
      </c>
      <c r="H10" s="20">
        <v>100</v>
      </c>
      <c r="I10" s="44">
        <f t="shared" si="3"/>
        <v>0.15790803436078826</v>
      </c>
      <c r="J10" s="87">
        <v>73</v>
      </c>
      <c r="K10" s="44">
        <f t="shared" si="4"/>
        <v>0.10075914423740509</v>
      </c>
      <c r="L10" s="20">
        <v>56</v>
      </c>
      <c r="M10" s="44">
        <f t="shared" si="5"/>
        <v>0.05881549788369236</v>
      </c>
      <c r="N10" s="323"/>
      <c r="O10" s="323"/>
      <c r="P10" s="324"/>
      <c r="Q10" s="325"/>
      <c r="R10" s="325"/>
      <c r="S10" s="325"/>
      <c r="T10" s="325"/>
      <c r="U10" s="325"/>
    </row>
    <row r="11" spans="1:21" ht="22.5" customHeight="1">
      <c r="A11" s="4" t="s">
        <v>43</v>
      </c>
      <c r="B11" s="23">
        <v>926</v>
      </c>
      <c r="C11" s="44">
        <f t="shared" si="0"/>
        <v>0.3644248895115683</v>
      </c>
      <c r="D11" s="20">
        <v>90</v>
      </c>
      <c r="E11" s="44">
        <f t="shared" si="1"/>
        <v>1.2587412587412588</v>
      </c>
      <c r="F11" s="87">
        <v>150</v>
      </c>
      <c r="G11" s="44">
        <f t="shared" si="2"/>
        <v>0.9399674144629653</v>
      </c>
      <c r="H11" s="20">
        <v>400</v>
      </c>
      <c r="I11" s="44">
        <f t="shared" si="3"/>
        <v>0.631632137443153</v>
      </c>
      <c r="J11" s="87">
        <v>147</v>
      </c>
      <c r="K11" s="44">
        <f t="shared" si="4"/>
        <v>0.2028985507246377</v>
      </c>
      <c r="L11" s="20">
        <v>139</v>
      </c>
      <c r="M11" s="44">
        <f t="shared" si="5"/>
        <v>0.14598846796130782</v>
      </c>
      <c r="N11" s="323"/>
      <c r="O11" s="323"/>
      <c r="P11" s="324"/>
      <c r="Q11" s="325"/>
      <c r="R11" s="325"/>
      <c r="S11" s="325"/>
      <c r="T11" s="325"/>
      <c r="U11" s="325"/>
    </row>
    <row r="12" spans="1:21" ht="15" customHeight="1">
      <c r="A12" s="4" t="s">
        <v>44</v>
      </c>
      <c r="B12" s="23">
        <v>4400</v>
      </c>
      <c r="C12" s="44">
        <f t="shared" si="0"/>
        <v>1.7316085462752706</v>
      </c>
      <c r="D12" s="20">
        <v>131</v>
      </c>
      <c r="E12" s="44">
        <f t="shared" si="1"/>
        <v>1.832167832167832</v>
      </c>
      <c r="F12" s="87">
        <v>469</v>
      </c>
      <c r="G12" s="44">
        <f t="shared" si="2"/>
        <v>2.938964782554205</v>
      </c>
      <c r="H12" s="20">
        <v>1641</v>
      </c>
      <c r="I12" s="44">
        <f t="shared" si="3"/>
        <v>2.591270843860536</v>
      </c>
      <c r="J12" s="87">
        <v>1267</v>
      </c>
      <c r="K12" s="44">
        <f t="shared" si="4"/>
        <v>1.7487922705314007</v>
      </c>
      <c r="L12" s="20">
        <v>892</v>
      </c>
      <c r="M12" s="44">
        <f t="shared" si="5"/>
        <v>0.9368468591473854</v>
      </c>
      <c r="N12" s="323"/>
      <c r="O12" s="323"/>
      <c r="P12" s="324"/>
      <c r="Q12" s="325"/>
      <c r="R12" s="325"/>
      <c r="S12" s="325"/>
      <c r="T12" s="325"/>
      <c r="U12" s="325"/>
    </row>
    <row r="13" spans="1:21" ht="15" customHeight="1">
      <c r="A13" s="4" t="s">
        <v>45</v>
      </c>
      <c r="B13" s="23">
        <v>81113</v>
      </c>
      <c r="C13" s="44">
        <f t="shared" si="0"/>
        <v>31.921810003187733</v>
      </c>
      <c r="D13" s="20">
        <v>709</v>
      </c>
      <c r="E13" s="44">
        <f t="shared" si="1"/>
        <v>9.916083916083917</v>
      </c>
      <c r="F13" s="87">
        <v>2020</v>
      </c>
      <c r="G13" s="44">
        <f t="shared" si="2"/>
        <v>12.658227848101266</v>
      </c>
      <c r="H13" s="20">
        <v>12220</v>
      </c>
      <c r="I13" s="44">
        <f t="shared" si="3"/>
        <v>19.296361798888327</v>
      </c>
      <c r="J13" s="87">
        <v>24425</v>
      </c>
      <c r="K13" s="44">
        <f t="shared" si="4"/>
        <v>33.71290545203588</v>
      </c>
      <c r="L13" s="20">
        <v>41739</v>
      </c>
      <c r="M13" s="44">
        <f t="shared" si="5"/>
        <v>43.837501181561336</v>
      </c>
      <c r="N13" s="323"/>
      <c r="O13" s="323"/>
      <c r="P13" s="324"/>
      <c r="Q13" s="325"/>
      <c r="R13" s="325"/>
      <c r="S13" s="325"/>
      <c r="T13" s="325"/>
      <c r="U13" s="325"/>
    </row>
    <row r="14" spans="1:21" ht="15" customHeight="1">
      <c r="A14" s="4" t="s">
        <v>46</v>
      </c>
      <c r="B14" s="23">
        <v>1178</v>
      </c>
      <c r="C14" s="44">
        <f t="shared" si="0"/>
        <v>0.4635988335255157</v>
      </c>
      <c r="D14" s="20">
        <v>76</v>
      </c>
      <c r="E14" s="44">
        <f t="shared" si="1"/>
        <v>1.062937062937063</v>
      </c>
      <c r="F14" s="87">
        <v>112</v>
      </c>
      <c r="G14" s="44">
        <f t="shared" si="2"/>
        <v>0.7018423361323474</v>
      </c>
      <c r="H14" s="20">
        <v>399</v>
      </c>
      <c r="I14" s="44">
        <f t="shared" si="3"/>
        <v>0.6300530570995453</v>
      </c>
      <c r="J14" s="87">
        <v>303</v>
      </c>
      <c r="K14" s="44">
        <f t="shared" si="4"/>
        <v>0.41821946169772256</v>
      </c>
      <c r="L14" s="20">
        <v>288</v>
      </c>
      <c r="M14" s="44">
        <f t="shared" si="5"/>
        <v>0.3024797034018464</v>
      </c>
      <c r="N14" s="323"/>
      <c r="O14" s="323"/>
      <c r="P14" s="324"/>
      <c r="Q14" s="325"/>
      <c r="R14" s="325"/>
      <c r="S14" s="325"/>
      <c r="T14" s="325"/>
      <c r="U14" s="325"/>
    </row>
    <row r="15" spans="1:21" ht="15" customHeight="1">
      <c r="A15" s="4" t="s">
        <v>47</v>
      </c>
      <c r="B15" s="23">
        <v>613</v>
      </c>
      <c r="C15" s="44">
        <f t="shared" si="0"/>
        <v>0.24124455428789568</v>
      </c>
      <c r="D15" s="20">
        <v>65</v>
      </c>
      <c r="E15" s="44">
        <f t="shared" si="1"/>
        <v>0.9090909090909091</v>
      </c>
      <c r="F15" s="87">
        <v>100</v>
      </c>
      <c r="G15" s="44">
        <f t="shared" si="2"/>
        <v>0.6266449429753101</v>
      </c>
      <c r="H15" s="20">
        <v>244</v>
      </c>
      <c r="I15" s="44">
        <f t="shared" si="3"/>
        <v>0.3852956038403234</v>
      </c>
      <c r="J15" s="87">
        <v>123</v>
      </c>
      <c r="K15" s="44">
        <f t="shared" si="4"/>
        <v>0.16977225672877846</v>
      </c>
      <c r="L15" s="20">
        <v>81</v>
      </c>
      <c r="M15" s="44">
        <f t="shared" si="5"/>
        <v>0.0850724165817693</v>
      </c>
      <c r="N15" s="323"/>
      <c r="O15" s="323"/>
      <c r="P15" s="324"/>
      <c r="Q15" s="325"/>
      <c r="R15" s="325"/>
      <c r="S15" s="325"/>
      <c r="T15" s="325"/>
      <c r="U15" s="325"/>
    </row>
    <row r="16" spans="1:21" ht="15" customHeight="1">
      <c r="A16" s="4" t="s">
        <v>48</v>
      </c>
      <c r="B16" s="23">
        <v>1558</v>
      </c>
      <c r="C16" s="44">
        <f t="shared" si="0"/>
        <v>0.6131468443401981</v>
      </c>
      <c r="D16" s="20">
        <v>97</v>
      </c>
      <c r="E16" s="44">
        <f t="shared" si="1"/>
        <v>1.3566433566433567</v>
      </c>
      <c r="F16" s="87">
        <v>170</v>
      </c>
      <c r="G16" s="44">
        <f t="shared" si="2"/>
        <v>1.0652964030580274</v>
      </c>
      <c r="H16" s="20">
        <v>584</v>
      </c>
      <c r="I16" s="44">
        <f t="shared" si="3"/>
        <v>0.9221829206670036</v>
      </c>
      <c r="J16" s="87">
        <v>388</v>
      </c>
      <c r="K16" s="44">
        <f t="shared" si="4"/>
        <v>0.5355417529330573</v>
      </c>
      <c r="L16" s="20">
        <v>319</v>
      </c>
      <c r="M16" s="44">
        <f t="shared" si="5"/>
        <v>0.3350382825874618</v>
      </c>
      <c r="N16" s="323"/>
      <c r="O16" s="323"/>
      <c r="P16" s="324"/>
      <c r="Q16" s="325"/>
      <c r="R16" s="325"/>
      <c r="S16" s="325"/>
      <c r="T16" s="325"/>
      <c r="U16" s="325"/>
    </row>
    <row r="17" spans="1:21" ht="22.5" customHeight="1">
      <c r="A17" s="4" t="s">
        <v>161</v>
      </c>
      <c r="B17" s="23">
        <v>11993</v>
      </c>
      <c r="C17" s="44">
        <f t="shared" si="0"/>
        <v>4.719813930790755</v>
      </c>
      <c r="D17" s="20">
        <v>283</v>
      </c>
      <c r="E17" s="44">
        <f t="shared" si="1"/>
        <v>3.958041958041958</v>
      </c>
      <c r="F17" s="87">
        <v>648</v>
      </c>
      <c r="G17" s="44">
        <f t="shared" si="2"/>
        <v>4.0606592304800095</v>
      </c>
      <c r="H17" s="20">
        <v>2944</v>
      </c>
      <c r="I17" s="44">
        <f t="shared" si="3"/>
        <v>4.648812531581607</v>
      </c>
      <c r="J17" s="87">
        <v>3770</v>
      </c>
      <c r="K17" s="44">
        <f t="shared" si="4"/>
        <v>5.203588681849551</v>
      </c>
      <c r="L17" s="20">
        <v>4348</v>
      </c>
      <c r="M17" s="44">
        <f t="shared" si="5"/>
        <v>4.566603299969542</v>
      </c>
      <c r="N17" s="323"/>
      <c r="O17" s="323"/>
      <c r="P17" s="324"/>
      <c r="Q17" s="325"/>
      <c r="R17" s="325"/>
      <c r="S17" s="325"/>
      <c r="T17" s="325"/>
      <c r="U17" s="325"/>
    </row>
    <row r="18" spans="1:21" ht="15" customHeight="1">
      <c r="A18" s="4" t="s">
        <v>49</v>
      </c>
      <c r="B18" s="23">
        <v>734</v>
      </c>
      <c r="C18" s="44">
        <f t="shared" si="0"/>
        <v>0.28886378931046564</v>
      </c>
      <c r="D18" s="20">
        <v>65</v>
      </c>
      <c r="E18" s="44">
        <f t="shared" si="1"/>
        <v>0.9090909090909091</v>
      </c>
      <c r="F18" s="87">
        <v>107</v>
      </c>
      <c r="G18" s="44">
        <f t="shared" si="2"/>
        <v>0.6705100889835819</v>
      </c>
      <c r="H18" s="20">
        <v>292</v>
      </c>
      <c r="I18" s="44">
        <f t="shared" si="3"/>
        <v>0.4610914603335018</v>
      </c>
      <c r="J18" s="87">
        <v>141</v>
      </c>
      <c r="K18" s="44">
        <f t="shared" si="4"/>
        <v>0.1946169772256729</v>
      </c>
      <c r="L18" s="20">
        <v>129</v>
      </c>
      <c r="M18" s="44">
        <f t="shared" si="5"/>
        <v>0.13548570048207703</v>
      </c>
      <c r="N18" s="323"/>
      <c r="O18" s="323"/>
      <c r="P18" s="324"/>
      <c r="Q18" s="325"/>
      <c r="R18" s="325"/>
      <c r="S18" s="325"/>
      <c r="T18" s="325"/>
      <c r="U18" s="325"/>
    </row>
    <row r="19" spans="1:21" ht="15" customHeight="1">
      <c r="A19" s="4" t="s">
        <v>50</v>
      </c>
      <c r="B19" s="23">
        <v>1045</v>
      </c>
      <c r="C19" s="44">
        <f t="shared" si="0"/>
        <v>0.41125702974037676</v>
      </c>
      <c r="D19" s="20">
        <v>89</v>
      </c>
      <c r="E19" s="44">
        <f t="shared" si="1"/>
        <v>1.2447552447552448</v>
      </c>
      <c r="F19" s="87">
        <v>143</v>
      </c>
      <c r="G19" s="44">
        <f t="shared" si="2"/>
        <v>0.8961022684546935</v>
      </c>
      <c r="H19" s="20">
        <v>376</v>
      </c>
      <c r="I19" s="44">
        <f t="shared" si="3"/>
        <v>0.593734209196564</v>
      </c>
      <c r="J19" s="87">
        <v>254</v>
      </c>
      <c r="K19" s="44">
        <f t="shared" si="4"/>
        <v>0.35058661145617664</v>
      </c>
      <c r="L19" s="20">
        <v>183</v>
      </c>
      <c r="M19" s="44">
        <f t="shared" si="5"/>
        <v>0.19220064486992322</v>
      </c>
      <c r="N19" s="323"/>
      <c r="O19" s="323"/>
      <c r="P19" s="324"/>
      <c r="Q19" s="325"/>
      <c r="R19" s="325"/>
      <c r="S19" s="325"/>
      <c r="T19" s="325"/>
      <c r="U19" s="325"/>
    </row>
    <row r="20" spans="1:21" ht="15" customHeight="1">
      <c r="A20" s="4" t="s">
        <v>51</v>
      </c>
      <c r="B20" s="23">
        <v>1262</v>
      </c>
      <c r="C20" s="44">
        <f t="shared" si="0"/>
        <v>0.4966568148634981</v>
      </c>
      <c r="D20" s="20">
        <v>85</v>
      </c>
      <c r="E20" s="44">
        <f t="shared" si="1"/>
        <v>1.1888111888111887</v>
      </c>
      <c r="F20" s="87">
        <v>132</v>
      </c>
      <c r="G20" s="44">
        <f t="shared" si="2"/>
        <v>0.8271713247274095</v>
      </c>
      <c r="H20" s="20">
        <v>444</v>
      </c>
      <c r="I20" s="44">
        <f t="shared" si="3"/>
        <v>0.7011116725618999</v>
      </c>
      <c r="J20" s="87">
        <v>326</v>
      </c>
      <c r="K20" s="44">
        <f t="shared" si="4"/>
        <v>0.44996549344375436</v>
      </c>
      <c r="L20" s="20">
        <v>275</v>
      </c>
      <c r="M20" s="44">
        <f t="shared" si="5"/>
        <v>0.28882610567884637</v>
      </c>
      <c r="N20" s="323"/>
      <c r="O20" s="323"/>
      <c r="P20" s="324"/>
      <c r="Q20" s="325"/>
      <c r="R20" s="325"/>
      <c r="S20" s="325"/>
      <c r="T20" s="325"/>
      <c r="U20" s="325"/>
    </row>
    <row r="21" spans="1:21" ht="15" customHeight="1">
      <c r="A21" s="4" t="s">
        <v>52</v>
      </c>
      <c r="B21" s="23">
        <v>583</v>
      </c>
      <c r="C21" s="44">
        <f t="shared" si="0"/>
        <v>0.22943813238147337</v>
      </c>
      <c r="D21" s="20">
        <v>35</v>
      </c>
      <c r="E21" s="44">
        <f t="shared" si="1"/>
        <v>0.48951048951048953</v>
      </c>
      <c r="F21" s="87">
        <v>73</v>
      </c>
      <c r="G21" s="44">
        <f t="shared" si="2"/>
        <v>0.45745080837197644</v>
      </c>
      <c r="H21" s="20">
        <v>202</v>
      </c>
      <c r="I21" s="44">
        <f t="shared" si="3"/>
        <v>0.3189742294087923</v>
      </c>
      <c r="J21" s="87">
        <v>139</v>
      </c>
      <c r="K21" s="44">
        <f t="shared" si="4"/>
        <v>0.19185645272601795</v>
      </c>
      <c r="L21" s="20">
        <v>134</v>
      </c>
      <c r="M21" s="44">
        <f t="shared" si="5"/>
        <v>0.14073708422169243</v>
      </c>
      <c r="N21" s="323"/>
      <c r="O21" s="323"/>
      <c r="P21" s="324"/>
      <c r="Q21" s="325"/>
      <c r="R21" s="325"/>
      <c r="S21" s="325"/>
      <c r="T21" s="325"/>
      <c r="U21" s="325"/>
    </row>
    <row r="22" spans="1:21" ht="15" customHeight="1">
      <c r="A22" s="4" t="s">
        <v>53</v>
      </c>
      <c r="B22" s="23">
        <v>4129</v>
      </c>
      <c r="C22" s="44">
        <f t="shared" si="0"/>
        <v>1.6249572017205893</v>
      </c>
      <c r="D22" s="20">
        <v>100</v>
      </c>
      <c r="E22" s="44">
        <f t="shared" si="1"/>
        <v>1.3986013986013985</v>
      </c>
      <c r="F22" s="87">
        <v>188</v>
      </c>
      <c r="G22" s="44">
        <f t="shared" si="2"/>
        <v>1.1780924927935832</v>
      </c>
      <c r="H22" s="20">
        <v>1043</v>
      </c>
      <c r="I22" s="44">
        <f t="shared" si="3"/>
        <v>1.6469807983830218</v>
      </c>
      <c r="J22" s="87">
        <v>1395</v>
      </c>
      <c r="K22" s="44">
        <f t="shared" si="4"/>
        <v>1.9254658385093166</v>
      </c>
      <c r="L22" s="20">
        <v>1403</v>
      </c>
      <c r="M22" s="44">
        <f t="shared" si="5"/>
        <v>1.473538277336078</v>
      </c>
      <c r="N22" s="323"/>
      <c r="O22" s="323"/>
      <c r="P22" s="324"/>
      <c r="Q22" s="325"/>
      <c r="R22" s="325"/>
      <c r="S22" s="325"/>
      <c r="T22" s="325"/>
      <c r="U22" s="325"/>
    </row>
    <row r="23" spans="1:21" ht="22.5" customHeight="1">
      <c r="A23" s="4" t="s">
        <v>54</v>
      </c>
      <c r="B23" s="23">
        <v>1316</v>
      </c>
      <c r="C23" s="44">
        <f t="shared" si="0"/>
        <v>0.5179083742950582</v>
      </c>
      <c r="D23" s="20">
        <v>92</v>
      </c>
      <c r="E23" s="44">
        <f t="shared" si="1"/>
        <v>1.2867132867132867</v>
      </c>
      <c r="F23" s="87">
        <v>221</v>
      </c>
      <c r="G23" s="44">
        <f t="shared" si="2"/>
        <v>1.3848853239754355</v>
      </c>
      <c r="H23" s="20">
        <v>489</v>
      </c>
      <c r="I23" s="44">
        <f t="shared" si="3"/>
        <v>0.7721702880242547</v>
      </c>
      <c r="J23" s="87">
        <v>288</v>
      </c>
      <c r="K23" s="44">
        <f t="shared" si="4"/>
        <v>0.3975155279503106</v>
      </c>
      <c r="L23" s="20">
        <v>226</v>
      </c>
      <c r="M23" s="44">
        <f t="shared" si="5"/>
        <v>0.23736254503061555</v>
      </c>
      <c r="N23" s="323"/>
      <c r="O23" s="323"/>
      <c r="P23" s="324"/>
      <c r="Q23" s="325"/>
      <c r="R23" s="325"/>
      <c r="S23" s="325"/>
      <c r="T23" s="325"/>
      <c r="U23" s="325"/>
    </row>
    <row r="24" spans="1:21" ht="15" customHeight="1">
      <c r="A24" s="4" t="s">
        <v>55</v>
      </c>
      <c r="B24" s="23">
        <v>2303</v>
      </c>
      <c r="C24" s="44">
        <f t="shared" si="0"/>
        <v>0.9063396550163518</v>
      </c>
      <c r="D24" s="20">
        <v>152</v>
      </c>
      <c r="E24" s="44">
        <f t="shared" si="1"/>
        <v>2.125874125874126</v>
      </c>
      <c r="F24" s="87">
        <v>342</v>
      </c>
      <c r="G24" s="44">
        <f t="shared" si="2"/>
        <v>2.143125704975561</v>
      </c>
      <c r="H24" s="20">
        <v>899</v>
      </c>
      <c r="I24" s="44">
        <f t="shared" si="3"/>
        <v>1.4195932289034867</v>
      </c>
      <c r="J24" s="87">
        <v>485</v>
      </c>
      <c r="K24" s="44">
        <f t="shared" si="4"/>
        <v>0.6694271911663217</v>
      </c>
      <c r="L24" s="20">
        <v>425</v>
      </c>
      <c r="M24" s="44">
        <f t="shared" si="5"/>
        <v>0.44636761786730805</v>
      </c>
      <c r="N24" s="323"/>
      <c r="O24" s="323"/>
      <c r="P24" s="324"/>
      <c r="Q24" s="325"/>
      <c r="R24" s="325"/>
      <c r="S24" s="325"/>
      <c r="T24" s="325"/>
      <c r="U24" s="325"/>
    </row>
    <row r="25" spans="1:21" ht="15" customHeight="1">
      <c r="A25" s="4" t="s">
        <v>56</v>
      </c>
      <c r="B25" s="23">
        <v>2464</v>
      </c>
      <c r="C25" s="44">
        <f t="shared" si="0"/>
        <v>0.9697007859141515</v>
      </c>
      <c r="D25" s="20">
        <v>72</v>
      </c>
      <c r="E25" s="44">
        <f t="shared" si="1"/>
        <v>1.006993006993007</v>
      </c>
      <c r="F25" s="87">
        <v>170</v>
      </c>
      <c r="G25" s="44">
        <f t="shared" si="2"/>
        <v>1.0652964030580274</v>
      </c>
      <c r="H25" s="20">
        <v>546</v>
      </c>
      <c r="I25" s="44">
        <f t="shared" si="3"/>
        <v>0.862177867609904</v>
      </c>
      <c r="J25" s="87">
        <v>706</v>
      </c>
      <c r="K25" s="44">
        <f t="shared" si="4"/>
        <v>0.9744651483781919</v>
      </c>
      <c r="L25" s="20">
        <v>970</v>
      </c>
      <c r="M25" s="44">
        <f t="shared" si="5"/>
        <v>1.0187684454853854</v>
      </c>
      <c r="N25" s="323"/>
      <c r="O25" s="323"/>
      <c r="P25" s="324"/>
      <c r="Q25" s="325"/>
      <c r="R25" s="325"/>
      <c r="S25" s="325"/>
      <c r="T25" s="325"/>
      <c r="U25" s="325"/>
    </row>
    <row r="26" spans="1:21" ht="15" customHeight="1">
      <c r="A26" s="4" t="s">
        <v>57</v>
      </c>
      <c r="B26" s="23">
        <v>545</v>
      </c>
      <c r="C26" s="44">
        <f t="shared" si="0"/>
        <v>0.21448333130000513</v>
      </c>
      <c r="D26" s="20">
        <v>44</v>
      </c>
      <c r="E26" s="44">
        <f t="shared" si="1"/>
        <v>0.6153846153846154</v>
      </c>
      <c r="F26" s="87">
        <v>61</v>
      </c>
      <c r="G26" s="44">
        <f t="shared" si="2"/>
        <v>0.3822534152149392</v>
      </c>
      <c r="H26" s="20">
        <v>221</v>
      </c>
      <c r="I26" s="44">
        <f t="shared" si="3"/>
        <v>0.34897675593734206</v>
      </c>
      <c r="J26" s="87">
        <v>142</v>
      </c>
      <c r="K26" s="44">
        <f t="shared" si="4"/>
        <v>0.19599723947550032</v>
      </c>
      <c r="L26" s="20">
        <v>77</v>
      </c>
      <c r="M26" s="44">
        <f t="shared" si="5"/>
        <v>0.08087130959007698</v>
      </c>
      <c r="N26" s="323"/>
      <c r="O26" s="323"/>
      <c r="P26" s="324"/>
      <c r="Q26" s="325"/>
      <c r="R26" s="325"/>
      <c r="S26" s="325"/>
      <c r="T26" s="325"/>
      <c r="U26" s="325"/>
    </row>
    <row r="27" spans="1:21" ht="15" customHeight="1">
      <c r="A27" s="4" t="s">
        <v>58</v>
      </c>
      <c r="B27" s="23">
        <v>735</v>
      </c>
      <c r="C27" s="44">
        <f t="shared" si="0"/>
        <v>0.2892573367073463</v>
      </c>
      <c r="D27" s="20">
        <v>64</v>
      </c>
      <c r="E27" s="44">
        <f t="shared" si="1"/>
        <v>0.8951048951048951</v>
      </c>
      <c r="F27" s="87">
        <v>155</v>
      </c>
      <c r="G27" s="44">
        <f t="shared" si="2"/>
        <v>0.9712996616117308</v>
      </c>
      <c r="H27" s="20">
        <v>272</v>
      </c>
      <c r="I27" s="44">
        <f t="shared" si="3"/>
        <v>0.42950985346134407</v>
      </c>
      <c r="J27" s="87">
        <v>135</v>
      </c>
      <c r="K27" s="44">
        <f t="shared" si="4"/>
        <v>0.18633540372670807</v>
      </c>
      <c r="L27" s="20">
        <v>109</v>
      </c>
      <c r="M27" s="44">
        <f t="shared" si="5"/>
        <v>0.11448016552361548</v>
      </c>
      <c r="N27" s="323"/>
      <c r="O27" s="323"/>
      <c r="P27" s="324"/>
      <c r="Q27" s="325"/>
      <c r="R27" s="325"/>
      <c r="S27" s="325"/>
      <c r="T27" s="325"/>
      <c r="U27" s="325"/>
    </row>
    <row r="28" spans="1:21" ht="15" customHeight="1">
      <c r="A28" s="4" t="s">
        <v>59</v>
      </c>
      <c r="B28" s="23">
        <v>911</v>
      </c>
      <c r="C28" s="44">
        <f t="shared" si="0"/>
        <v>0.35852167855835715</v>
      </c>
      <c r="D28" s="20">
        <v>87</v>
      </c>
      <c r="E28" s="44">
        <f t="shared" si="1"/>
        <v>1.2167832167832169</v>
      </c>
      <c r="F28" s="87">
        <v>123</v>
      </c>
      <c r="G28" s="44">
        <f t="shared" si="2"/>
        <v>0.7707732798596315</v>
      </c>
      <c r="H28" s="20">
        <v>270</v>
      </c>
      <c r="I28" s="44">
        <f t="shared" si="3"/>
        <v>0.4263516927741283</v>
      </c>
      <c r="J28" s="87">
        <v>206</v>
      </c>
      <c r="K28" s="44">
        <f t="shared" si="4"/>
        <v>0.28433402346445824</v>
      </c>
      <c r="L28" s="20">
        <v>225</v>
      </c>
      <c r="M28" s="44">
        <f t="shared" si="5"/>
        <v>0.23631226828269247</v>
      </c>
      <c r="N28" s="323"/>
      <c r="O28" s="323"/>
      <c r="P28" s="324"/>
      <c r="Q28" s="325"/>
      <c r="R28" s="325"/>
      <c r="S28" s="325"/>
      <c r="T28" s="325"/>
      <c r="U28" s="325"/>
    </row>
    <row r="29" spans="1:21" ht="22.5" customHeight="1">
      <c r="A29" s="4" t="s">
        <v>60</v>
      </c>
      <c r="B29" s="23">
        <v>12183</v>
      </c>
      <c r="C29" s="44">
        <f t="shared" si="0"/>
        <v>4.794587936198096</v>
      </c>
      <c r="D29" s="20">
        <v>348</v>
      </c>
      <c r="E29" s="44">
        <f t="shared" si="1"/>
        <v>4.8671328671328675</v>
      </c>
      <c r="F29" s="87">
        <v>661</v>
      </c>
      <c r="G29" s="44">
        <f t="shared" si="2"/>
        <v>4.1421230730668</v>
      </c>
      <c r="H29" s="20">
        <v>2922</v>
      </c>
      <c r="I29" s="44">
        <f t="shared" si="3"/>
        <v>4.614072764022233</v>
      </c>
      <c r="J29" s="87">
        <v>3500</v>
      </c>
      <c r="K29" s="44">
        <f t="shared" si="4"/>
        <v>4.830917874396135</v>
      </c>
      <c r="L29" s="20">
        <v>4752</v>
      </c>
      <c r="M29" s="44">
        <f t="shared" si="5"/>
        <v>4.9909151061304655</v>
      </c>
      <c r="N29" s="323"/>
      <c r="O29" s="323"/>
      <c r="P29" s="324"/>
      <c r="Q29" s="325"/>
      <c r="R29" s="325"/>
      <c r="S29" s="325"/>
      <c r="T29" s="325"/>
      <c r="U29" s="325"/>
    </row>
    <row r="30" spans="1:21" ht="15" customHeight="1">
      <c r="A30" s="4" t="s">
        <v>61</v>
      </c>
      <c r="B30" s="23">
        <v>3970</v>
      </c>
      <c r="C30" s="44">
        <f t="shared" si="0"/>
        <v>1.562383165616551</v>
      </c>
      <c r="D30" s="20">
        <v>299</v>
      </c>
      <c r="E30" s="44">
        <f t="shared" si="1"/>
        <v>4.181818181818182</v>
      </c>
      <c r="F30" s="87">
        <v>551</v>
      </c>
      <c r="G30" s="44">
        <f t="shared" si="2"/>
        <v>3.4528136357939587</v>
      </c>
      <c r="H30" s="20">
        <v>1523</v>
      </c>
      <c r="I30" s="44">
        <f t="shared" si="3"/>
        <v>2.4049393633148055</v>
      </c>
      <c r="J30" s="87">
        <v>944</v>
      </c>
      <c r="K30" s="44">
        <f t="shared" si="4"/>
        <v>1.3029675638371292</v>
      </c>
      <c r="L30" s="20">
        <v>653</v>
      </c>
      <c r="M30" s="44">
        <f t="shared" si="5"/>
        <v>0.6858307163937698</v>
      </c>
      <c r="N30" s="323"/>
      <c r="O30" s="323"/>
      <c r="P30" s="324"/>
      <c r="Q30" s="325"/>
      <c r="R30" s="325"/>
      <c r="S30" s="325"/>
      <c r="T30" s="325"/>
      <c r="U30" s="325"/>
    </row>
    <row r="31" spans="1:21" ht="15" customHeight="1">
      <c r="A31" s="4" t="s">
        <v>62</v>
      </c>
      <c r="B31" s="23">
        <v>291</v>
      </c>
      <c r="C31" s="44">
        <f t="shared" si="0"/>
        <v>0.11452229249229631</v>
      </c>
      <c r="D31" s="20">
        <v>27</v>
      </c>
      <c r="E31" s="44">
        <f t="shared" si="1"/>
        <v>0.3776223776223776</v>
      </c>
      <c r="F31" s="87">
        <v>37</v>
      </c>
      <c r="G31" s="44">
        <f t="shared" si="2"/>
        <v>0.23185862890086478</v>
      </c>
      <c r="H31" s="20">
        <v>96</v>
      </c>
      <c r="I31" s="44">
        <f t="shared" si="3"/>
        <v>0.15159171298635674</v>
      </c>
      <c r="J31" s="87">
        <v>76</v>
      </c>
      <c r="K31" s="44">
        <f t="shared" si="4"/>
        <v>0.1048999309868875</v>
      </c>
      <c r="L31" s="20">
        <v>55</v>
      </c>
      <c r="M31" s="44">
        <f t="shared" si="5"/>
        <v>0.057765221135769276</v>
      </c>
      <c r="N31" s="323"/>
      <c r="O31" s="323"/>
      <c r="P31" s="324"/>
      <c r="Q31" s="325"/>
      <c r="R31" s="325"/>
      <c r="S31" s="325"/>
      <c r="T31" s="325"/>
      <c r="U31" s="325"/>
    </row>
    <row r="32" spans="1:21" ht="15" customHeight="1">
      <c r="A32" s="4" t="s">
        <v>63</v>
      </c>
      <c r="B32" s="23">
        <v>32418</v>
      </c>
      <c r="C32" s="44">
        <f t="shared" si="0"/>
        <v>12.758019512079938</v>
      </c>
      <c r="D32" s="20">
        <v>949</v>
      </c>
      <c r="E32" s="44">
        <f t="shared" si="1"/>
        <v>13.272727272727272</v>
      </c>
      <c r="F32" s="87">
        <v>2506</v>
      </c>
      <c r="G32" s="44">
        <f t="shared" si="2"/>
        <v>15.703722270961274</v>
      </c>
      <c r="H32" s="20">
        <v>10491</v>
      </c>
      <c r="I32" s="44">
        <f t="shared" si="3"/>
        <v>16.5661318847903</v>
      </c>
      <c r="J32" s="87">
        <v>8518</v>
      </c>
      <c r="K32" s="44">
        <f t="shared" si="4"/>
        <v>11.757073844030366</v>
      </c>
      <c r="L32" s="20">
        <v>9954</v>
      </c>
      <c r="M32" s="44">
        <f t="shared" si="5"/>
        <v>10.454454748826315</v>
      </c>
      <c r="N32" s="323"/>
      <c r="O32" s="323"/>
      <c r="P32" s="324"/>
      <c r="Q32" s="325"/>
      <c r="R32" s="325"/>
      <c r="S32" s="325"/>
      <c r="T32" s="325"/>
      <c r="U32" s="325"/>
    </row>
    <row r="33" spans="1:21" ht="15" customHeight="1">
      <c r="A33" s="4" t="s">
        <v>64</v>
      </c>
      <c r="B33" s="23">
        <v>2692</v>
      </c>
      <c r="C33" s="44">
        <f t="shared" si="0"/>
        <v>1.059429592402961</v>
      </c>
      <c r="D33" s="20">
        <v>153</v>
      </c>
      <c r="E33" s="44">
        <f t="shared" si="1"/>
        <v>2.13986013986014</v>
      </c>
      <c r="F33" s="87">
        <v>303</v>
      </c>
      <c r="G33" s="44">
        <f t="shared" si="2"/>
        <v>1.89873417721519</v>
      </c>
      <c r="H33" s="20">
        <v>971</v>
      </c>
      <c r="I33" s="44">
        <f t="shared" si="3"/>
        <v>1.5332870136432541</v>
      </c>
      <c r="J33" s="87">
        <v>689</v>
      </c>
      <c r="K33" s="44">
        <f t="shared" si="4"/>
        <v>0.951000690131125</v>
      </c>
      <c r="L33" s="20">
        <v>576</v>
      </c>
      <c r="M33" s="44">
        <f t="shared" si="5"/>
        <v>0.6049594068036928</v>
      </c>
      <c r="N33" s="323"/>
      <c r="O33" s="323"/>
      <c r="P33" s="324"/>
      <c r="Q33" s="325"/>
      <c r="R33" s="325"/>
      <c r="S33" s="325"/>
      <c r="T33" s="325"/>
      <c r="U33" s="325"/>
    </row>
    <row r="34" spans="1:21" ht="15" customHeight="1">
      <c r="A34" s="4" t="s">
        <v>65</v>
      </c>
      <c r="B34" s="23">
        <v>2109</v>
      </c>
      <c r="C34" s="44">
        <f t="shared" si="0"/>
        <v>0.8299914600214876</v>
      </c>
      <c r="D34" s="20">
        <v>153</v>
      </c>
      <c r="E34" s="44">
        <f t="shared" si="1"/>
        <v>2.13986013986014</v>
      </c>
      <c r="F34" s="87">
        <v>252</v>
      </c>
      <c r="G34" s="44">
        <f t="shared" si="2"/>
        <v>1.579145256297782</v>
      </c>
      <c r="H34" s="20">
        <v>664</v>
      </c>
      <c r="I34" s="44">
        <f t="shared" si="3"/>
        <v>1.048509348155634</v>
      </c>
      <c r="J34" s="87">
        <v>545</v>
      </c>
      <c r="K34" s="44">
        <f t="shared" si="4"/>
        <v>0.7522429261559697</v>
      </c>
      <c r="L34" s="20">
        <v>495</v>
      </c>
      <c r="M34" s="44">
        <f t="shared" si="5"/>
        <v>0.5198869902219235</v>
      </c>
      <c r="N34" s="323"/>
      <c r="O34" s="323"/>
      <c r="P34" s="324"/>
      <c r="Q34" s="325"/>
      <c r="R34" s="325"/>
      <c r="S34" s="325"/>
      <c r="T34" s="325"/>
      <c r="U34" s="325"/>
    </row>
    <row r="35" spans="1:21" ht="22.5" customHeight="1">
      <c r="A35" s="4" t="s">
        <v>31</v>
      </c>
      <c r="B35" s="23">
        <v>11444</v>
      </c>
      <c r="C35" s="44">
        <f t="shared" si="0"/>
        <v>4.503756409903226</v>
      </c>
      <c r="D35" s="20">
        <v>452</v>
      </c>
      <c r="E35" s="44">
        <f t="shared" si="1"/>
        <v>6.321678321678322</v>
      </c>
      <c r="F35" s="87">
        <v>1080</v>
      </c>
      <c r="G35" s="44">
        <f t="shared" si="2"/>
        <v>6.767765384133351</v>
      </c>
      <c r="H35" s="20">
        <v>3431</v>
      </c>
      <c r="I35" s="44">
        <f t="shared" si="3"/>
        <v>5.417824658918645</v>
      </c>
      <c r="J35" s="87">
        <v>3094</v>
      </c>
      <c r="K35" s="44">
        <f t="shared" si="4"/>
        <v>4.270531400966184</v>
      </c>
      <c r="L35" s="20">
        <v>3387</v>
      </c>
      <c r="M35" s="44">
        <f t="shared" si="5"/>
        <v>3.5572873452154643</v>
      </c>
      <c r="N35" s="323"/>
      <c r="O35" s="323"/>
      <c r="P35" s="324"/>
      <c r="Q35" s="325"/>
      <c r="R35" s="325"/>
      <c r="S35" s="325"/>
      <c r="T35" s="325"/>
      <c r="U35" s="325"/>
    </row>
    <row r="36" spans="1:21" ht="15" customHeight="1">
      <c r="A36" s="4" t="s">
        <v>66</v>
      </c>
      <c r="B36" s="23">
        <v>291</v>
      </c>
      <c r="C36" s="44">
        <f t="shared" si="0"/>
        <v>0.11452229249229631</v>
      </c>
      <c r="D36" s="20">
        <v>37</v>
      </c>
      <c r="E36" s="44">
        <f t="shared" si="1"/>
        <v>0.5174825174825175</v>
      </c>
      <c r="F36" s="87">
        <v>31</v>
      </c>
      <c r="G36" s="44">
        <f t="shared" si="2"/>
        <v>0.19425993232234617</v>
      </c>
      <c r="H36" s="20">
        <v>67</v>
      </c>
      <c r="I36" s="44">
        <f t="shared" si="3"/>
        <v>0.10579838302172814</v>
      </c>
      <c r="J36" s="87">
        <v>87</v>
      </c>
      <c r="K36" s="44">
        <f t="shared" si="4"/>
        <v>0.12008281573498965</v>
      </c>
      <c r="L36" s="20">
        <v>69</v>
      </c>
      <c r="M36" s="44">
        <f t="shared" si="5"/>
        <v>0.07246909560669236</v>
      </c>
      <c r="N36" s="323"/>
      <c r="O36" s="323"/>
      <c r="P36" s="324"/>
      <c r="Q36" s="325"/>
      <c r="R36" s="325"/>
      <c r="S36" s="325"/>
      <c r="T36" s="325"/>
      <c r="U36" s="325"/>
    </row>
    <row r="37" spans="1:21" ht="15" customHeight="1">
      <c r="A37" s="4" t="s">
        <v>67</v>
      </c>
      <c r="B37" s="23">
        <v>1647</v>
      </c>
      <c r="C37" s="44">
        <f t="shared" si="0"/>
        <v>0.6481725626625843</v>
      </c>
      <c r="D37" s="20">
        <v>106</v>
      </c>
      <c r="E37" s="44">
        <f t="shared" si="1"/>
        <v>1.4825174825174825</v>
      </c>
      <c r="F37" s="87">
        <v>159</v>
      </c>
      <c r="G37" s="44">
        <f t="shared" si="2"/>
        <v>0.9963654593307432</v>
      </c>
      <c r="H37" s="20">
        <v>520</v>
      </c>
      <c r="I37" s="44">
        <f t="shared" si="3"/>
        <v>0.8211217786760991</v>
      </c>
      <c r="J37" s="87">
        <v>455</v>
      </c>
      <c r="K37" s="44">
        <f t="shared" si="4"/>
        <v>0.6280193236714976</v>
      </c>
      <c r="L37" s="20">
        <v>407</v>
      </c>
      <c r="M37" s="44">
        <f t="shared" si="5"/>
        <v>0.4274626364046926</v>
      </c>
      <c r="N37" s="323"/>
      <c r="O37" s="323"/>
      <c r="P37" s="324"/>
      <c r="Q37" s="325"/>
      <c r="R37" s="325"/>
      <c r="S37" s="325"/>
      <c r="T37" s="325"/>
      <c r="U37" s="325"/>
    </row>
    <row r="38" spans="1:21" ht="15" customHeight="1">
      <c r="A38" s="4" t="s">
        <v>68</v>
      </c>
      <c r="B38" s="23">
        <v>349</v>
      </c>
      <c r="C38" s="44">
        <f t="shared" si="0"/>
        <v>0.13734804151137944</v>
      </c>
      <c r="D38" s="20">
        <v>22</v>
      </c>
      <c r="E38" s="44">
        <f t="shared" si="1"/>
        <v>0.3076923076923077</v>
      </c>
      <c r="F38" s="87">
        <v>31</v>
      </c>
      <c r="G38" s="44">
        <f t="shared" si="2"/>
        <v>0.19425993232234617</v>
      </c>
      <c r="H38" s="20">
        <v>86</v>
      </c>
      <c r="I38" s="44">
        <f t="shared" si="3"/>
        <v>0.1358009095502779</v>
      </c>
      <c r="J38" s="87">
        <v>110</v>
      </c>
      <c r="K38" s="44">
        <f t="shared" si="4"/>
        <v>0.1518288474810214</v>
      </c>
      <c r="L38" s="20">
        <v>100</v>
      </c>
      <c r="M38" s="44">
        <f t="shared" si="5"/>
        <v>0.10502767479230778</v>
      </c>
      <c r="N38" s="323"/>
      <c r="O38" s="323"/>
      <c r="P38" s="324"/>
      <c r="Q38" s="325"/>
      <c r="R38" s="325"/>
      <c r="S38" s="325"/>
      <c r="T38" s="325"/>
      <c r="U38" s="325"/>
    </row>
    <row r="39" spans="1:21" ht="15" customHeight="1">
      <c r="A39" s="4" t="s">
        <v>69</v>
      </c>
      <c r="B39" s="23">
        <v>2071</v>
      </c>
      <c r="C39" s="44">
        <f t="shared" si="0"/>
        <v>0.8150366589400194</v>
      </c>
      <c r="D39" s="20">
        <v>127</v>
      </c>
      <c r="E39" s="44">
        <f t="shared" si="1"/>
        <v>1.7762237762237763</v>
      </c>
      <c r="F39" s="87">
        <v>257</v>
      </c>
      <c r="G39" s="44">
        <f t="shared" si="2"/>
        <v>1.610477503446547</v>
      </c>
      <c r="H39" s="20">
        <v>830</v>
      </c>
      <c r="I39" s="44">
        <f t="shared" si="3"/>
        <v>1.3106366851945428</v>
      </c>
      <c r="J39" s="87">
        <v>538</v>
      </c>
      <c r="K39" s="44">
        <f t="shared" si="4"/>
        <v>0.7425810904071773</v>
      </c>
      <c r="L39" s="20">
        <v>319</v>
      </c>
      <c r="M39" s="44">
        <f t="shared" si="5"/>
        <v>0.3350382825874618</v>
      </c>
      <c r="N39" s="323"/>
      <c r="O39" s="323"/>
      <c r="P39" s="324"/>
      <c r="Q39" s="325"/>
      <c r="R39" s="325"/>
      <c r="S39" s="325"/>
      <c r="T39" s="325"/>
      <c r="U39" s="325"/>
    </row>
    <row r="40" spans="1:21" ht="15" customHeight="1">
      <c r="A40" s="52" t="s">
        <v>70</v>
      </c>
      <c r="B40" s="132">
        <v>876</v>
      </c>
      <c r="C40" s="54">
        <f t="shared" si="0"/>
        <v>0.34474751966753114</v>
      </c>
      <c r="D40" s="53">
        <v>59</v>
      </c>
      <c r="E40" s="54">
        <f t="shared" si="1"/>
        <v>0.8251748251748252</v>
      </c>
      <c r="F40" s="132">
        <v>76</v>
      </c>
      <c r="G40" s="54">
        <f t="shared" si="2"/>
        <v>0.47625015666123577</v>
      </c>
      <c r="H40" s="53">
        <v>282</v>
      </c>
      <c r="I40" s="54">
        <f t="shared" si="3"/>
        <v>0.44530065689742293</v>
      </c>
      <c r="J40" s="132">
        <v>252</v>
      </c>
      <c r="K40" s="54">
        <f t="shared" si="4"/>
        <v>0.34782608695652173</v>
      </c>
      <c r="L40" s="53">
        <v>207</v>
      </c>
      <c r="M40" s="54">
        <f t="shared" si="5"/>
        <v>0.2174072868200771</v>
      </c>
      <c r="N40" s="323"/>
      <c r="O40" s="323"/>
      <c r="P40" s="324"/>
      <c r="Q40" s="325"/>
      <c r="R40" s="325"/>
      <c r="S40" s="325"/>
      <c r="T40" s="325"/>
      <c r="U40" s="325"/>
    </row>
    <row r="41" spans="1:21" ht="15" customHeight="1">
      <c r="A41" s="4"/>
      <c r="B41" s="4"/>
      <c r="C41" s="4"/>
      <c r="D41" s="4"/>
      <c r="E41" s="4"/>
      <c r="F41" s="87"/>
      <c r="G41" s="63"/>
      <c r="H41" s="87"/>
      <c r="I41" s="4"/>
      <c r="J41" s="87"/>
      <c r="K41" s="4"/>
      <c r="L41" s="87"/>
      <c r="M41" s="321" t="s">
        <v>82</v>
      </c>
      <c r="N41" s="323"/>
      <c r="O41" s="323"/>
      <c r="P41" s="324"/>
      <c r="Q41" s="325"/>
      <c r="R41" s="325"/>
      <c r="S41" s="325"/>
      <c r="T41" s="325"/>
      <c r="U41" s="325"/>
    </row>
    <row r="42" spans="1:31" s="5" customFormat="1" ht="15" customHeight="1">
      <c r="A42" s="45"/>
      <c r="B42" s="46"/>
      <c r="C42" s="46"/>
      <c r="D42" s="46"/>
      <c r="E42" s="86"/>
      <c r="F42" s="46"/>
      <c r="G42" s="86"/>
      <c r="H42" s="87"/>
      <c r="I42" s="4"/>
      <c r="J42" s="133"/>
      <c r="K42" s="47"/>
      <c r="L42" s="133"/>
      <c r="N42" s="323"/>
      <c r="O42" s="323"/>
      <c r="P42" s="324"/>
      <c r="Q42" s="325"/>
      <c r="R42" s="325"/>
      <c r="S42" s="325"/>
      <c r="T42" s="325"/>
      <c r="U42" s="325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1:21" ht="15" customHeight="1">
      <c r="A43" s="6"/>
      <c r="B43" s="20"/>
      <c r="C43" s="81"/>
      <c r="D43" s="20"/>
      <c r="E43" s="44"/>
      <c r="F43" s="20"/>
      <c r="G43" s="44"/>
      <c r="H43" s="87"/>
      <c r="I43" s="4"/>
      <c r="J43" s="87"/>
      <c r="K43" s="4"/>
      <c r="L43" s="87"/>
      <c r="M43"/>
      <c r="N43" s="323"/>
      <c r="O43" s="323"/>
      <c r="P43" s="324"/>
      <c r="Q43" s="325"/>
      <c r="R43" s="325"/>
      <c r="S43" s="325"/>
      <c r="T43" s="325"/>
      <c r="U43" s="325"/>
    </row>
    <row r="44" spans="1:21" ht="15" customHeight="1">
      <c r="A44" s="6"/>
      <c r="B44" s="20"/>
      <c r="C44" s="81"/>
      <c r="D44" s="20"/>
      <c r="E44" s="44"/>
      <c r="F44" s="20"/>
      <c r="G44" s="44"/>
      <c r="H44" s="87"/>
      <c r="I44" s="4"/>
      <c r="J44" s="87"/>
      <c r="K44" s="4"/>
      <c r="L44" s="87"/>
      <c r="M44"/>
      <c r="N44" s="323"/>
      <c r="O44" s="323"/>
      <c r="P44" s="324"/>
      <c r="Q44" s="325"/>
      <c r="R44" s="325"/>
      <c r="S44" s="325"/>
      <c r="T44" s="325"/>
      <c r="U44" s="325"/>
    </row>
    <row r="45" spans="1:21" ht="15" customHeight="1">
      <c r="A45" s="4"/>
      <c r="B45" s="4"/>
      <c r="C45" s="4"/>
      <c r="D45" s="4"/>
      <c r="E45" s="4"/>
      <c r="F45" s="87"/>
      <c r="G45" s="4"/>
      <c r="H45" s="87"/>
      <c r="I45" s="88"/>
      <c r="J45" s="89"/>
      <c r="K45" s="80"/>
      <c r="L45" s="89"/>
      <c r="N45" s="323"/>
      <c r="O45" s="323"/>
      <c r="P45" s="324"/>
      <c r="Q45" s="325"/>
      <c r="R45" s="325"/>
      <c r="S45" s="325"/>
      <c r="T45" s="325"/>
      <c r="U45" s="325"/>
    </row>
    <row r="46" spans="6:21" ht="15" customHeight="1">
      <c r="F46" s="23"/>
      <c r="N46" s="323"/>
      <c r="O46" s="323"/>
      <c r="P46" s="324"/>
      <c r="Q46" s="325"/>
      <c r="R46" s="325"/>
      <c r="S46" s="325"/>
      <c r="T46" s="325"/>
      <c r="U46" s="325"/>
    </row>
    <row r="47" spans="6:21" ht="15" customHeight="1">
      <c r="F47" s="23"/>
      <c r="N47" s="323"/>
      <c r="O47" s="323"/>
      <c r="P47" s="324"/>
      <c r="Q47" s="325"/>
      <c r="R47" s="325"/>
      <c r="S47" s="325"/>
      <c r="T47" s="325"/>
      <c r="U47" s="325"/>
    </row>
    <row r="48" spans="6:21" ht="11.25">
      <c r="F48" s="23"/>
      <c r="N48" s="323"/>
      <c r="O48" s="323"/>
      <c r="P48" s="324"/>
      <c r="Q48" s="325"/>
      <c r="R48" s="325"/>
      <c r="S48" s="325"/>
      <c r="T48" s="325"/>
      <c r="U48" s="325"/>
    </row>
    <row r="49" spans="6:21" ht="11.25">
      <c r="F49" s="23"/>
      <c r="N49" s="323"/>
      <c r="O49" s="323"/>
      <c r="P49" s="324"/>
      <c r="Q49" s="325"/>
      <c r="R49" s="325"/>
      <c r="S49" s="325"/>
      <c r="T49" s="325"/>
      <c r="U49" s="325"/>
    </row>
    <row r="50" spans="6:21" ht="11.25">
      <c r="F50" s="23"/>
      <c r="N50" s="323"/>
      <c r="O50" s="323"/>
      <c r="P50" s="324"/>
      <c r="Q50" s="325"/>
      <c r="R50" s="325"/>
      <c r="S50" s="325"/>
      <c r="T50" s="325"/>
      <c r="U50" s="325"/>
    </row>
    <row r="51" spans="6:21" ht="11.25">
      <c r="F51" s="23"/>
      <c r="N51" s="323"/>
      <c r="O51" s="323"/>
      <c r="P51" s="324"/>
      <c r="Q51" s="325"/>
      <c r="R51" s="325"/>
      <c r="S51" s="325"/>
      <c r="T51" s="325"/>
      <c r="U51" s="325"/>
    </row>
    <row r="52" spans="14:21" ht="11.25">
      <c r="N52" s="323"/>
      <c r="O52" s="323"/>
      <c r="P52" s="324"/>
      <c r="Q52" s="325"/>
      <c r="R52" s="325"/>
      <c r="S52" s="325"/>
      <c r="T52" s="325"/>
      <c r="U52" s="325"/>
    </row>
    <row r="53" spans="14:21" ht="11.25">
      <c r="N53" s="323"/>
      <c r="O53" s="323"/>
      <c r="P53" s="324"/>
      <c r="Q53" s="325"/>
      <c r="R53" s="325"/>
      <c r="S53" s="325"/>
      <c r="T53" s="325"/>
      <c r="U53" s="325"/>
    </row>
    <row r="54" spans="14:21" ht="11.25">
      <c r="N54" s="323"/>
      <c r="O54" s="323"/>
      <c r="P54" s="324"/>
      <c r="Q54" s="325"/>
      <c r="R54" s="325"/>
      <c r="S54" s="325"/>
      <c r="T54" s="325"/>
      <c r="U54" s="325"/>
    </row>
    <row r="55" spans="14:21" ht="11.25">
      <c r="N55" s="323"/>
      <c r="O55" s="323"/>
      <c r="P55" s="324"/>
      <c r="Q55" s="325"/>
      <c r="R55" s="325"/>
      <c r="S55" s="325"/>
      <c r="T55" s="325"/>
      <c r="U55" s="325"/>
    </row>
  </sheetData>
  <mergeCells count="8">
    <mergeCell ref="N5:O5"/>
    <mergeCell ref="B3:C3"/>
    <mergeCell ref="D3:E3"/>
    <mergeCell ref="A1:M1"/>
    <mergeCell ref="H3:I3"/>
    <mergeCell ref="J3:K3"/>
    <mergeCell ref="L3:M3"/>
    <mergeCell ref="F3:G3"/>
  </mergeCells>
  <hyperlinks>
    <hyperlink ref="A4" location="indice!B27" display="Índice"/>
    <hyperlink ref="M41" location="'pag 2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143" bestFit="1" customWidth="1"/>
    <col min="12" max="13" width="10.33203125" style="143" bestFit="1" customWidth="1"/>
    <col min="14" max="14" width="12" style="143" customWidth="1"/>
    <col min="15" max="15" width="12" style="91" customWidth="1"/>
  </cols>
  <sheetData>
    <row r="1" spans="1:15" s="1" customFormat="1" ht="39.75" customHeight="1">
      <c r="A1" s="376" t="s">
        <v>177</v>
      </c>
      <c r="B1" s="377"/>
      <c r="C1" s="377"/>
      <c r="D1" s="377"/>
      <c r="E1" s="377"/>
      <c r="F1" s="377"/>
      <c r="G1" s="377"/>
      <c r="K1" s="223"/>
      <c r="L1" s="223"/>
      <c r="M1" s="223"/>
      <c r="N1" s="223"/>
      <c r="O1" s="301"/>
    </row>
    <row r="2" spans="1:15" s="17" customFormat="1" ht="36" customHeight="1">
      <c r="A2" s="154"/>
      <c r="B2" s="375" t="s">
        <v>1</v>
      </c>
      <c r="C2" s="375"/>
      <c r="D2" s="375" t="s">
        <v>2</v>
      </c>
      <c r="E2" s="375"/>
      <c r="F2" s="375" t="s">
        <v>3</v>
      </c>
      <c r="G2" s="375" t="s">
        <v>0</v>
      </c>
      <c r="H2" s="16"/>
      <c r="I2" s="16"/>
      <c r="K2" s="225"/>
      <c r="L2" s="225"/>
      <c r="M2" s="225"/>
      <c r="N2" s="225"/>
      <c r="O2" s="302"/>
    </row>
    <row r="3" spans="1:15" s="14" customFormat="1" ht="19.5" customHeight="1">
      <c r="A3" s="202" t="s">
        <v>152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K3" s="226"/>
      <c r="L3" s="226"/>
      <c r="M3" s="226"/>
      <c r="N3" s="226"/>
      <c r="O3" s="303"/>
    </row>
    <row r="4" spans="1:15" s="5" customFormat="1" ht="15" customHeight="1">
      <c r="A4" s="30" t="s">
        <v>23</v>
      </c>
      <c r="B4" s="29">
        <f>D4+F4</f>
        <v>254099</v>
      </c>
      <c r="C4" s="29">
        <f>B4/$B$4*100</f>
        <v>100</v>
      </c>
      <c r="D4" s="29">
        <v>114677</v>
      </c>
      <c r="E4" s="29">
        <f>SUM(E5:E22)</f>
        <v>99.99999999999999</v>
      </c>
      <c r="F4" s="29">
        <v>139422</v>
      </c>
      <c r="G4" s="29">
        <f>SUM(G5:G22)</f>
        <v>100</v>
      </c>
      <c r="H4" s="149"/>
      <c r="I4" s="149"/>
      <c r="K4" s="227"/>
      <c r="L4" s="227"/>
      <c r="M4" s="227"/>
      <c r="N4" s="227"/>
      <c r="O4" s="304"/>
    </row>
    <row r="5" spans="1:9" ht="15" customHeight="1">
      <c r="A5" s="6" t="s">
        <v>6</v>
      </c>
      <c r="B5" s="20">
        <f aca="true" t="shared" si="0" ref="B5:B22">D5+F5</f>
        <v>1867</v>
      </c>
      <c r="C5" s="24">
        <f aca="true" t="shared" si="1" ref="C5:C22">B5/$B$4*100</f>
        <v>0.7347529899763479</v>
      </c>
      <c r="D5" s="20">
        <v>957</v>
      </c>
      <c r="E5" s="44">
        <f>D5/$D$4*100</f>
        <v>0.8345178196150929</v>
      </c>
      <c r="F5" s="20">
        <v>910</v>
      </c>
      <c r="G5" s="44">
        <f>F5/$F$4*100</f>
        <v>0.6526946966762778</v>
      </c>
      <c r="H5" s="204"/>
      <c r="I5" s="204"/>
    </row>
    <row r="6" spans="1:9" ht="15" customHeight="1">
      <c r="A6" s="6" t="s">
        <v>7</v>
      </c>
      <c r="B6" s="20">
        <f t="shared" si="0"/>
        <v>2582</v>
      </c>
      <c r="C6" s="24">
        <f t="shared" si="1"/>
        <v>1.0161393787460793</v>
      </c>
      <c r="D6" s="20">
        <v>1303</v>
      </c>
      <c r="E6" s="44">
        <f aca="true" t="shared" si="2" ref="E6:E22">D6/$D$4*100</f>
        <v>1.1362348160485538</v>
      </c>
      <c r="F6" s="20">
        <v>1279</v>
      </c>
      <c r="G6" s="44">
        <f aca="true" t="shared" si="3" ref="G6:G22">F6/$F$4*100</f>
        <v>0.9173588099439113</v>
      </c>
      <c r="H6" s="205"/>
      <c r="I6" s="205"/>
    </row>
    <row r="7" spans="1:9" ht="15" customHeight="1">
      <c r="A7" s="6" t="s">
        <v>8</v>
      </c>
      <c r="B7" s="20">
        <f t="shared" si="0"/>
        <v>2701</v>
      </c>
      <c r="C7" s="24">
        <f t="shared" si="1"/>
        <v>1.0629715189748878</v>
      </c>
      <c r="D7" s="20">
        <v>1343</v>
      </c>
      <c r="E7" s="44">
        <f t="shared" si="2"/>
        <v>1.171115393670919</v>
      </c>
      <c r="F7" s="20">
        <v>1358</v>
      </c>
      <c r="G7" s="44">
        <f t="shared" si="3"/>
        <v>0.9740213165784453</v>
      </c>
      <c r="H7" s="205"/>
      <c r="I7" s="205"/>
    </row>
    <row r="8" spans="1:9" ht="15" customHeight="1">
      <c r="A8" s="6" t="s">
        <v>9</v>
      </c>
      <c r="B8" s="20">
        <f t="shared" si="0"/>
        <v>3242</v>
      </c>
      <c r="C8" s="24">
        <f t="shared" si="1"/>
        <v>1.2758806606873698</v>
      </c>
      <c r="D8" s="20">
        <v>1621</v>
      </c>
      <c r="E8" s="44">
        <f t="shared" si="2"/>
        <v>1.413535408146359</v>
      </c>
      <c r="F8" s="20">
        <v>1621</v>
      </c>
      <c r="G8" s="44">
        <f t="shared" si="3"/>
        <v>1.1626572563870838</v>
      </c>
      <c r="H8" s="205"/>
      <c r="I8" s="205"/>
    </row>
    <row r="9" spans="1:9" ht="22.5" customHeight="1">
      <c r="A9" s="4" t="s">
        <v>10</v>
      </c>
      <c r="B9" s="20">
        <f t="shared" si="0"/>
        <v>4635</v>
      </c>
      <c r="C9" s="24">
        <f t="shared" si="1"/>
        <v>1.8240921845422455</v>
      </c>
      <c r="D9" s="20">
        <v>2221</v>
      </c>
      <c r="E9" s="44">
        <f t="shared" si="2"/>
        <v>1.9367440724818403</v>
      </c>
      <c r="F9" s="20">
        <v>2414</v>
      </c>
      <c r="G9" s="44">
        <f t="shared" si="3"/>
        <v>1.7314340634906973</v>
      </c>
      <c r="H9" s="205"/>
      <c r="I9" s="205"/>
    </row>
    <row r="10" spans="1:9" ht="15" customHeight="1">
      <c r="A10" s="4" t="s">
        <v>11</v>
      </c>
      <c r="B10" s="20">
        <f t="shared" si="0"/>
        <v>8081</v>
      </c>
      <c r="C10" s="24">
        <f t="shared" si="1"/>
        <v>3.1802565141932866</v>
      </c>
      <c r="D10" s="20">
        <v>3677</v>
      </c>
      <c r="E10" s="44">
        <f t="shared" si="2"/>
        <v>3.2063970979359415</v>
      </c>
      <c r="F10" s="20">
        <v>4404</v>
      </c>
      <c r="G10" s="44">
        <f t="shared" si="3"/>
        <v>3.1587554331454144</v>
      </c>
      <c r="H10" s="205"/>
      <c r="I10" s="205"/>
    </row>
    <row r="11" spans="1:9" ht="15" customHeight="1">
      <c r="A11" s="4" t="s">
        <v>12</v>
      </c>
      <c r="B11" s="20">
        <f t="shared" si="0"/>
        <v>12398</v>
      </c>
      <c r="C11" s="24">
        <f t="shared" si="1"/>
        <v>4.879200626527456</v>
      </c>
      <c r="D11" s="20">
        <v>5818</v>
      </c>
      <c r="E11" s="44">
        <f t="shared" si="2"/>
        <v>5.0733800151730515</v>
      </c>
      <c r="F11" s="20">
        <v>6580</v>
      </c>
      <c r="G11" s="44">
        <f t="shared" si="3"/>
        <v>4.719484729813085</v>
      </c>
      <c r="H11" s="205"/>
      <c r="I11" s="205"/>
    </row>
    <row r="12" spans="1:9" ht="15" customHeight="1">
      <c r="A12" s="4" t="s">
        <v>13</v>
      </c>
      <c r="B12" s="20">
        <f t="shared" si="0"/>
        <v>14390</v>
      </c>
      <c r="C12" s="24">
        <f t="shared" si="1"/>
        <v>5.663147041113897</v>
      </c>
      <c r="D12" s="20">
        <v>7082</v>
      </c>
      <c r="E12" s="44">
        <f t="shared" si="2"/>
        <v>6.1756062680397985</v>
      </c>
      <c r="F12" s="20">
        <v>7308</v>
      </c>
      <c r="G12" s="44">
        <f t="shared" si="3"/>
        <v>5.241640487154108</v>
      </c>
      <c r="H12" s="205"/>
      <c r="I12" s="205"/>
    </row>
    <row r="13" spans="1:9" ht="15" customHeight="1">
      <c r="A13" s="4" t="s">
        <v>14</v>
      </c>
      <c r="B13" s="20">
        <f t="shared" si="0"/>
        <v>16629</v>
      </c>
      <c r="C13" s="24">
        <f t="shared" si="1"/>
        <v>6.544299662729881</v>
      </c>
      <c r="D13" s="20">
        <v>7989</v>
      </c>
      <c r="E13" s="44">
        <f t="shared" si="2"/>
        <v>6.966523365626935</v>
      </c>
      <c r="F13" s="20">
        <v>8640</v>
      </c>
      <c r="G13" s="44">
        <f t="shared" si="3"/>
        <v>6.1970133838275165</v>
      </c>
      <c r="H13" s="205"/>
      <c r="I13" s="205"/>
    </row>
    <row r="14" spans="1:9" ht="22.5" customHeight="1">
      <c r="A14" s="4" t="s">
        <v>15</v>
      </c>
      <c r="B14" s="20">
        <f t="shared" si="0"/>
        <v>19911</v>
      </c>
      <c r="C14" s="24">
        <f t="shared" si="1"/>
        <v>7.835922219292481</v>
      </c>
      <c r="D14" s="20">
        <v>9555</v>
      </c>
      <c r="E14" s="44">
        <f t="shared" si="2"/>
        <v>8.33209797954254</v>
      </c>
      <c r="F14" s="20">
        <v>10356</v>
      </c>
      <c r="G14" s="44">
        <f t="shared" si="3"/>
        <v>7.427809097559926</v>
      </c>
      <c r="H14" s="205"/>
      <c r="I14" s="205"/>
    </row>
    <row r="15" spans="1:9" ht="15" customHeight="1">
      <c r="A15" s="4" t="s">
        <v>16</v>
      </c>
      <c r="B15" s="20">
        <f t="shared" si="0"/>
        <v>22871</v>
      </c>
      <c r="C15" s="24">
        <f t="shared" si="1"/>
        <v>9.00082251405948</v>
      </c>
      <c r="D15" s="20">
        <v>10925</v>
      </c>
      <c r="E15" s="44">
        <f t="shared" si="2"/>
        <v>9.526757763108556</v>
      </c>
      <c r="F15" s="20">
        <v>11946</v>
      </c>
      <c r="G15" s="44">
        <f t="shared" si="3"/>
        <v>8.568231699444851</v>
      </c>
      <c r="H15" s="205"/>
      <c r="I15" s="205"/>
    </row>
    <row r="16" spans="1:9" ht="15" customHeight="1">
      <c r="A16" s="4" t="s">
        <v>17</v>
      </c>
      <c r="B16" s="20">
        <f t="shared" si="0"/>
        <v>23974</v>
      </c>
      <c r="C16" s="24">
        <f t="shared" si="1"/>
        <v>9.43490529281894</v>
      </c>
      <c r="D16" s="20">
        <v>11506</v>
      </c>
      <c r="E16" s="44">
        <f t="shared" si="2"/>
        <v>10.033398153073415</v>
      </c>
      <c r="F16" s="20">
        <v>12468</v>
      </c>
      <c r="G16" s="44">
        <f t="shared" si="3"/>
        <v>8.94263459138443</v>
      </c>
      <c r="H16" s="205"/>
      <c r="I16" s="205"/>
    </row>
    <row r="17" spans="1:9" ht="15" customHeight="1">
      <c r="A17" s="4" t="s">
        <v>18</v>
      </c>
      <c r="B17" s="20">
        <f t="shared" si="0"/>
        <v>25605</v>
      </c>
      <c r="C17" s="24">
        <f t="shared" si="1"/>
        <v>10.076781097131434</v>
      </c>
      <c r="D17" s="20">
        <v>12093</v>
      </c>
      <c r="E17" s="44">
        <f t="shared" si="2"/>
        <v>10.545270629681628</v>
      </c>
      <c r="F17" s="20">
        <v>13512</v>
      </c>
      <c r="G17" s="44">
        <f t="shared" si="3"/>
        <v>9.691440375263587</v>
      </c>
      <c r="H17" s="205"/>
      <c r="I17" s="205"/>
    </row>
    <row r="18" spans="1:15" s="10" customFormat="1" ht="15" customHeight="1">
      <c r="A18" s="4" t="s">
        <v>19</v>
      </c>
      <c r="B18" s="20">
        <f t="shared" si="0"/>
        <v>22218</v>
      </c>
      <c r="C18" s="24">
        <f t="shared" si="1"/>
        <v>8.743836063896355</v>
      </c>
      <c r="D18" s="20">
        <v>10399</v>
      </c>
      <c r="E18" s="44">
        <f t="shared" si="2"/>
        <v>9.068078167374452</v>
      </c>
      <c r="F18" s="20">
        <v>11819</v>
      </c>
      <c r="G18" s="44">
        <f t="shared" si="3"/>
        <v>8.477141340677942</v>
      </c>
      <c r="H18" s="205"/>
      <c r="I18" s="205"/>
      <c r="K18" s="306"/>
      <c r="L18" s="306"/>
      <c r="M18" s="306"/>
      <c r="N18" s="306"/>
      <c r="O18" s="305"/>
    </row>
    <row r="19" spans="1:9" ht="22.5" customHeight="1">
      <c r="A19" t="s">
        <v>20</v>
      </c>
      <c r="B19" s="20">
        <f t="shared" si="0"/>
        <v>19101</v>
      </c>
      <c r="C19" s="24">
        <f t="shared" si="1"/>
        <v>7.517148827819079</v>
      </c>
      <c r="D19" s="20">
        <v>8500</v>
      </c>
      <c r="E19" s="44">
        <f t="shared" si="2"/>
        <v>7.4121227447526525</v>
      </c>
      <c r="F19" s="20">
        <v>10601</v>
      </c>
      <c r="G19" s="44">
        <f t="shared" si="3"/>
        <v>7.6035345928189235</v>
      </c>
      <c r="H19" s="205"/>
      <c r="I19" s="205"/>
    </row>
    <row r="20" spans="1:9" ht="15" customHeight="1">
      <c r="A20" t="s">
        <v>21</v>
      </c>
      <c r="B20" s="20">
        <f t="shared" si="0"/>
        <v>21013</v>
      </c>
      <c r="C20" s="24">
        <f t="shared" si="1"/>
        <v>8.26961145065506</v>
      </c>
      <c r="D20" s="20">
        <v>8881</v>
      </c>
      <c r="E20" s="44">
        <f t="shared" si="2"/>
        <v>7.744360246605683</v>
      </c>
      <c r="F20" s="20">
        <v>12132</v>
      </c>
      <c r="G20" s="44">
        <f t="shared" si="3"/>
        <v>8.701639626457805</v>
      </c>
      <c r="H20" s="205"/>
      <c r="I20" s="205"/>
    </row>
    <row r="21" spans="1:9" ht="15" customHeight="1">
      <c r="A21" t="s">
        <v>22</v>
      </c>
      <c r="B21" s="20">
        <f t="shared" si="0"/>
        <v>16253</v>
      </c>
      <c r="C21" s="24">
        <f t="shared" si="1"/>
        <v>6.396325841502722</v>
      </c>
      <c r="D21" s="20">
        <v>6094</v>
      </c>
      <c r="E21" s="44">
        <f t="shared" si="2"/>
        <v>5.314056000767373</v>
      </c>
      <c r="F21" s="20">
        <v>10159</v>
      </c>
      <c r="G21" s="44">
        <f t="shared" si="3"/>
        <v>7.286511454433303</v>
      </c>
      <c r="H21" s="205"/>
      <c r="I21" s="205"/>
    </row>
    <row r="22" spans="1:9" ht="15" customHeight="1">
      <c r="A22" s="8" t="s">
        <v>159</v>
      </c>
      <c r="B22" s="55">
        <f t="shared" si="0"/>
        <v>16628</v>
      </c>
      <c r="C22" s="27">
        <f t="shared" si="1"/>
        <v>6.543906115333001</v>
      </c>
      <c r="D22" s="55">
        <v>4713</v>
      </c>
      <c r="E22" s="27">
        <f t="shared" si="2"/>
        <v>4.1098040583552065</v>
      </c>
      <c r="F22" s="55">
        <v>11915</v>
      </c>
      <c r="G22" s="27">
        <f t="shared" si="3"/>
        <v>8.545997044942693</v>
      </c>
      <c r="H22" s="205"/>
      <c r="I22" s="205"/>
    </row>
    <row r="23" spans="2:9" ht="30" customHeight="1">
      <c r="B23" s="4"/>
      <c r="C23" s="4"/>
      <c r="D23" s="4"/>
      <c r="E23" s="4"/>
      <c r="H23" s="205"/>
      <c r="I23" s="205"/>
    </row>
    <row r="24" spans="11:14" ht="15" customHeight="1">
      <c r="K24" s="306"/>
      <c r="L24" s="306" t="s">
        <v>2</v>
      </c>
      <c r="M24" s="306" t="s">
        <v>3</v>
      </c>
      <c r="N24" s="307"/>
    </row>
    <row r="25" spans="11:14" ht="15" customHeight="1">
      <c r="K25" s="308" t="s">
        <v>6</v>
      </c>
      <c r="L25" s="309">
        <f aca="true" t="shared" si="4" ref="L25:L42">-D5</f>
        <v>-957</v>
      </c>
      <c r="M25" s="309">
        <f aca="true" t="shared" si="5" ref="M25:M42">F5</f>
        <v>910</v>
      </c>
      <c r="N25" s="307"/>
    </row>
    <row r="26" spans="11:14" ht="15" customHeight="1">
      <c r="K26" s="308" t="s">
        <v>7</v>
      </c>
      <c r="L26" s="309">
        <f t="shared" si="4"/>
        <v>-1303</v>
      </c>
      <c r="M26" s="309">
        <f t="shared" si="5"/>
        <v>1279</v>
      </c>
      <c r="N26" s="307"/>
    </row>
    <row r="27" spans="11:14" ht="15" customHeight="1">
      <c r="K27" s="308" t="s">
        <v>8</v>
      </c>
      <c r="L27" s="309">
        <f t="shared" si="4"/>
        <v>-1343</v>
      </c>
      <c r="M27" s="309">
        <f t="shared" si="5"/>
        <v>1358</v>
      </c>
      <c r="N27" s="307"/>
    </row>
    <row r="28" spans="11:14" ht="15" customHeight="1">
      <c r="K28" s="308" t="s">
        <v>9</v>
      </c>
      <c r="L28" s="309">
        <f t="shared" si="4"/>
        <v>-1621</v>
      </c>
      <c r="M28" s="309">
        <f t="shared" si="5"/>
        <v>1621</v>
      </c>
      <c r="N28" s="307"/>
    </row>
    <row r="29" spans="11:14" ht="15" customHeight="1">
      <c r="K29" s="308" t="s">
        <v>10</v>
      </c>
      <c r="L29" s="309">
        <f t="shared" si="4"/>
        <v>-2221</v>
      </c>
      <c r="M29" s="309">
        <f t="shared" si="5"/>
        <v>2414</v>
      </c>
      <c r="N29" s="307"/>
    </row>
    <row r="30" spans="11:14" ht="15" customHeight="1">
      <c r="K30" s="310" t="s">
        <v>11</v>
      </c>
      <c r="L30" s="309">
        <f t="shared" si="4"/>
        <v>-3677</v>
      </c>
      <c r="M30" s="309">
        <f t="shared" si="5"/>
        <v>4404</v>
      </c>
      <c r="N30" s="307"/>
    </row>
    <row r="31" spans="11:14" ht="15" customHeight="1">
      <c r="K31" s="310" t="s">
        <v>12</v>
      </c>
      <c r="L31" s="309">
        <f t="shared" si="4"/>
        <v>-5818</v>
      </c>
      <c r="M31" s="309">
        <f t="shared" si="5"/>
        <v>6580</v>
      </c>
      <c r="N31" s="307"/>
    </row>
    <row r="32" spans="11:14" ht="15" customHeight="1">
      <c r="K32" s="310" t="s">
        <v>13</v>
      </c>
      <c r="L32" s="309">
        <f t="shared" si="4"/>
        <v>-7082</v>
      </c>
      <c r="M32" s="309">
        <f t="shared" si="5"/>
        <v>7308</v>
      </c>
      <c r="N32" s="307"/>
    </row>
    <row r="33" spans="11:14" ht="15" customHeight="1">
      <c r="K33" s="310" t="s">
        <v>14</v>
      </c>
      <c r="L33" s="309">
        <f t="shared" si="4"/>
        <v>-7989</v>
      </c>
      <c r="M33" s="309">
        <f t="shared" si="5"/>
        <v>8640</v>
      </c>
      <c r="N33" s="307"/>
    </row>
    <row r="34" spans="11:14" ht="15" customHeight="1">
      <c r="K34" s="310" t="s">
        <v>15</v>
      </c>
      <c r="L34" s="309">
        <f t="shared" si="4"/>
        <v>-9555</v>
      </c>
      <c r="M34" s="309">
        <f t="shared" si="5"/>
        <v>10356</v>
      </c>
      <c r="N34" s="307"/>
    </row>
    <row r="35" spans="11:14" ht="15" customHeight="1">
      <c r="K35" s="310" t="s">
        <v>16</v>
      </c>
      <c r="L35" s="309">
        <f t="shared" si="4"/>
        <v>-10925</v>
      </c>
      <c r="M35" s="309">
        <f t="shared" si="5"/>
        <v>11946</v>
      </c>
      <c r="N35" s="307"/>
    </row>
    <row r="36" spans="11:14" ht="15" customHeight="1">
      <c r="K36" s="310" t="s">
        <v>17</v>
      </c>
      <c r="L36" s="309">
        <f t="shared" si="4"/>
        <v>-11506</v>
      </c>
      <c r="M36" s="309">
        <f t="shared" si="5"/>
        <v>12468</v>
      </c>
      <c r="N36" s="307"/>
    </row>
    <row r="37" spans="11:14" ht="15" customHeight="1">
      <c r="K37" s="310" t="s">
        <v>18</v>
      </c>
      <c r="L37" s="309">
        <f t="shared" si="4"/>
        <v>-12093</v>
      </c>
      <c r="M37" s="309">
        <f t="shared" si="5"/>
        <v>13512</v>
      </c>
      <c r="N37" s="307"/>
    </row>
    <row r="38" spans="11:14" ht="15" customHeight="1">
      <c r="K38" s="310" t="s">
        <v>19</v>
      </c>
      <c r="L38" s="309">
        <f t="shared" si="4"/>
        <v>-10399</v>
      </c>
      <c r="M38" s="309">
        <f t="shared" si="5"/>
        <v>11819</v>
      </c>
      <c r="N38" s="307"/>
    </row>
    <row r="39" spans="11:14" ht="15" customHeight="1">
      <c r="K39" s="306" t="s">
        <v>20</v>
      </c>
      <c r="L39" s="309">
        <f t="shared" si="4"/>
        <v>-8500</v>
      </c>
      <c r="M39" s="309">
        <f t="shared" si="5"/>
        <v>10601</v>
      </c>
      <c r="N39" s="307"/>
    </row>
    <row r="40" spans="11:13" ht="15" customHeight="1">
      <c r="K40" s="306" t="s">
        <v>21</v>
      </c>
      <c r="L40" s="309">
        <f t="shared" si="4"/>
        <v>-8881</v>
      </c>
      <c r="M40" s="309">
        <f t="shared" si="5"/>
        <v>12132</v>
      </c>
    </row>
    <row r="41" spans="11:13" ht="15" customHeight="1">
      <c r="K41" s="306" t="s">
        <v>22</v>
      </c>
      <c r="L41" s="309">
        <f t="shared" si="4"/>
        <v>-6094</v>
      </c>
      <c r="M41" s="309">
        <f t="shared" si="5"/>
        <v>10159</v>
      </c>
    </row>
    <row r="42" spans="11:13" ht="15" customHeight="1">
      <c r="K42" s="310" t="s">
        <v>159</v>
      </c>
      <c r="L42" s="309">
        <f t="shared" si="4"/>
        <v>-4713</v>
      </c>
      <c r="M42" s="309">
        <f t="shared" si="5"/>
        <v>11915</v>
      </c>
    </row>
    <row r="43" spans="11:13" ht="11.25">
      <c r="K43" s="221"/>
      <c r="L43" s="309"/>
      <c r="M43" s="309"/>
    </row>
    <row r="44" spans="11:13" ht="11.25">
      <c r="K44" s="306"/>
      <c r="L44" s="306"/>
      <c r="M44" s="306"/>
    </row>
    <row r="45" spans="11:13" ht="11.25">
      <c r="K45" s="306"/>
      <c r="L45" s="306"/>
      <c r="M45" s="306"/>
    </row>
  </sheetData>
  <mergeCells count="4">
    <mergeCell ref="F2:G2"/>
    <mergeCell ref="A1:G1"/>
    <mergeCell ref="B2:C2"/>
    <mergeCell ref="D2:E2"/>
  </mergeCells>
  <hyperlinks>
    <hyperlink ref="A3" location="indice!B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2010.&amp;R&amp;9&amp;P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4" customWidth="1"/>
    <col min="10" max="10" width="8" style="35" customWidth="1"/>
    <col min="11" max="11" width="6.66015625" style="75" customWidth="1"/>
    <col min="12" max="12" width="8" style="35" customWidth="1"/>
    <col min="13" max="13" width="6.66015625" style="75" customWidth="1"/>
    <col min="14" max="29" width="12" style="149" customWidth="1"/>
  </cols>
  <sheetData>
    <row r="1" spans="1:29" s="1" customFormat="1" ht="39.75" customHeight="1">
      <c r="A1" s="380" t="s">
        <v>188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</row>
    <row r="2" spans="1:29" s="2" customFormat="1" ht="18" customHeight="1">
      <c r="A2" s="3" t="s">
        <v>37</v>
      </c>
      <c r="B2" s="4"/>
      <c r="C2" s="4"/>
      <c r="D2" s="4"/>
      <c r="E2" s="4"/>
      <c r="F2" s="4"/>
      <c r="G2" s="4"/>
      <c r="H2" s="68"/>
      <c r="I2" s="69"/>
      <c r="J2" s="70"/>
      <c r="K2" s="71"/>
      <c r="L2" s="70"/>
      <c r="M2" s="322" t="s">
        <v>83</v>
      </c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</row>
    <row r="3" spans="1:29" s="17" customFormat="1" ht="36" customHeight="1">
      <c r="A3" s="154"/>
      <c r="B3" s="375" t="s">
        <v>1</v>
      </c>
      <c r="C3" s="375"/>
      <c r="D3" s="375" t="s">
        <v>153</v>
      </c>
      <c r="E3" s="375"/>
      <c r="F3" s="375" t="s">
        <v>154</v>
      </c>
      <c r="G3" s="375"/>
      <c r="H3" s="375" t="s">
        <v>156</v>
      </c>
      <c r="I3" s="375"/>
      <c r="J3" s="375" t="s">
        <v>155</v>
      </c>
      <c r="K3" s="375"/>
      <c r="L3" s="375" t="s">
        <v>84</v>
      </c>
      <c r="M3" s="37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14" customFormat="1" ht="19.5" customHeight="1">
      <c r="A4" s="60"/>
      <c r="B4" s="61" t="s">
        <v>86</v>
      </c>
      <c r="C4" s="57" t="s">
        <v>85</v>
      </c>
      <c r="D4" s="56" t="s">
        <v>86</v>
      </c>
      <c r="E4" s="57" t="s">
        <v>85</v>
      </c>
      <c r="F4" s="56" t="s">
        <v>86</v>
      </c>
      <c r="G4" s="57" t="s">
        <v>85</v>
      </c>
      <c r="H4" s="56" t="s">
        <v>86</v>
      </c>
      <c r="I4" s="57" t="s">
        <v>85</v>
      </c>
      <c r="J4" s="56" t="s">
        <v>86</v>
      </c>
      <c r="K4" s="57" t="s">
        <v>85</v>
      </c>
      <c r="L4" s="56" t="s">
        <v>86</v>
      </c>
      <c r="M4" s="56" t="s">
        <v>85</v>
      </c>
      <c r="N4" s="328"/>
      <c r="O4" s="328"/>
      <c r="P4" s="329"/>
      <c r="Q4" s="330"/>
      <c r="R4" s="330"/>
      <c r="S4" s="330"/>
      <c r="T4" s="330"/>
      <c r="U4" s="330"/>
      <c r="V4" s="247"/>
      <c r="W4" s="247"/>
      <c r="X4" s="247"/>
      <c r="Y4" s="247"/>
      <c r="Z4" s="247"/>
      <c r="AA4" s="247"/>
      <c r="AB4" s="247"/>
      <c r="AC4" s="247"/>
    </row>
    <row r="5" spans="1:21" ht="15" customHeight="1">
      <c r="A5" s="4" t="s">
        <v>71</v>
      </c>
      <c r="B5" s="23">
        <v>623</v>
      </c>
      <c r="C5" s="59">
        <f>B5/'pag 24'!B$5*100</f>
        <v>0.2451800282567031</v>
      </c>
      <c r="D5" s="58">
        <v>39</v>
      </c>
      <c r="E5" s="59">
        <f>D5/'pag 24'!D$5*100</f>
        <v>0.5454545454545455</v>
      </c>
      <c r="F5" s="239">
        <v>80</v>
      </c>
      <c r="G5" s="59">
        <f>F5/'pag 24'!F$5*100</f>
        <v>0.5013159543802482</v>
      </c>
      <c r="H5" s="58">
        <v>213</v>
      </c>
      <c r="I5" s="59">
        <f>H5/'pag 24'!H$5*100</f>
        <v>0.33634411318847907</v>
      </c>
      <c r="J5" s="239">
        <v>144</v>
      </c>
      <c r="K5" s="59">
        <f>J5/'pag 24'!J$5*100</f>
        <v>0.1987577639751553</v>
      </c>
      <c r="L5" s="58">
        <v>147</v>
      </c>
      <c r="M5" s="59">
        <f>L5/'pag 24'!L$5*100</f>
        <v>0.1543906819446924</v>
      </c>
      <c r="N5" s="328"/>
      <c r="O5" s="328"/>
      <c r="P5" s="329"/>
      <c r="Q5" s="330"/>
      <c r="R5" s="330"/>
      <c r="S5" s="330"/>
      <c r="T5" s="330"/>
      <c r="U5" s="330"/>
    </row>
    <row r="6" spans="1:21" ht="15" customHeight="1">
      <c r="A6" s="6" t="s">
        <v>72</v>
      </c>
      <c r="B6">
        <v>2022</v>
      </c>
      <c r="C6" s="59">
        <f>B6/'pag 24'!B$5*100</f>
        <v>0.7957528364928631</v>
      </c>
      <c r="D6" s="20">
        <v>88</v>
      </c>
      <c r="E6" s="59">
        <f>D6/'pag 24'!D$5*100</f>
        <v>1.2307692307692308</v>
      </c>
      <c r="F6" s="87">
        <v>278</v>
      </c>
      <c r="G6" s="59">
        <f>F6/'pag 24'!F$5*100</f>
        <v>1.7420729414713625</v>
      </c>
      <c r="H6" s="20">
        <v>786</v>
      </c>
      <c r="I6" s="59">
        <f>H6/'pag 24'!H$5*100</f>
        <v>1.2411571500757959</v>
      </c>
      <c r="J6" s="87">
        <v>534</v>
      </c>
      <c r="K6" s="59">
        <f>J6/'pag 24'!J$5*100</f>
        <v>0.7370600414078675</v>
      </c>
      <c r="L6" s="20">
        <v>336</v>
      </c>
      <c r="M6" s="59">
        <f>L6/'pag 24'!L$5*100</f>
        <v>0.3528929873021541</v>
      </c>
      <c r="N6" s="328"/>
      <c r="O6" s="328"/>
      <c r="P6" s="329"/>
      <c r="Q6" s="330"/>
      <c r="R6" s="330"/>
      <c r="S6" s="330"/>
      <c r="T6" s="330"/>
      <c r="U6" s="330"/>
    </row>
    <row r="7" spans="1:21" ht="15" customHeight="1">
      <c r="A7" s="6" t="s">
        <v>26</v>
      </c>
      <c r="B7">
        <v>1434</v>
      </c>
      <c r="C7" s="59">
        <f>B7/'pag 24'!B$5*100</f>
        <v>0.564346967126986</v>
      </c>
      <c r="D7" s="20">
        <v>90</v>
      </c>
      <c r="E7" s="59">
        <f>D7/'pag 24'!D$5*100</f>
        <v>1.2587412587412588</v>
      </c>
      <c r="F7" s="87">
        <v>162</v>
      </c>
      <c r="G7" s="59">
        <f>F7/'pag 24'!F$5*100</f>
        <v>1.0151648076200024</v>
      </c>
      <c r="H7" s="20">
        <v>445</v>
      </c>
      <c r="I7" s="59">
        <f>H7/'pag 24'!H$5*100</f>
        <v>0.7026907529055079</v>
      </c>
      <c r="J7" s="87">
        <v>399</v>
      </c>
      <c r="K7" s="59">
        <f>J7/'pag 24'!J$5*100</f>
        <v>0.5507246376811594</v>
      </c>
      <c r="L7" s="20">
        <v>338</v>
      </c>
      <c r="M7" s="59">
        <f>L7/'pag 24'!L$5*100</f>
        <v>0.3549935407980003</v>
      </c>
      <c r="N7" s="328"/>
      <c r="O7" s="328"/>
      <c r="P7" s="329"/>
      <c r="Q7" s="330"/>
      <c r="R7" s="330"/>
      <c r="S7" s="330"/>
      <c r="T7" s="330"/>
      <c r="U7" s="330"/>
    </row>
    <row r="8" spans="1:21" ht="15" customHeight="1">
      <c r="A8" s="6" t="s">
        <v>73</v>
      </c>
      <c r="B8">
        <v>318</v>
      </c>
      <c r="C8" s="59">
        <f>B8/'pag 24'!B$5*100</f>
        <v>0.1251480722080764</v>
      </c>
      <c r="D8" s="20">
        <v>27</v>
      </c>
      <c r="E8" s="59">
        <f>D8/'pag 24'!D$5*100</f>
        <v>0.3776223776223776</v>
      </c>
      <c r="F8" s="87">
        <v>28</v>
      </c>
      <c r="G8" s="59">
        <f>F8/'pag 24'!F$5*100</f>
        <v>0.17546058403308684</v>
      </c>
      <c r="H8" s="20">
        <v>120</v>
      </c>
      <c r="I8" s="59">
        <f>H8/'pag 24'!H$5*100</f>
        <v>0.18948964123294593</v>
      </c>
      <c r="J8" s="87">
        <v>78</v>
      </c>
      <c r="K8" s="59">
        <f>J8/'pag 24'!J$5*100</f>
        <v>0.10766045548654243</v>
      </c>
      <c r="L8" s="20">
        <v>65</v>
      </c>
      <c r="M8" s="59">
        <f>L8/'pag 24'!L$5*100</f>
        <v>0.06826798861500005</v>
      </c>
      <c r="N8" s="328"/>
      <c r="O8" s="328"/>
      <c r="P8" s="329"/>
      <c r="Q8" s="330"/>
      <c r="R8" s="330"/>
      <c r="S8" s="330"/>
      <c r="T8" s="330"/>
      <c r="U8" s="330"/>
    </row>
    <row r="9" spans="1:21" ht="15" customHeight="1">
      <c r="A9" s="6" t="s">
        <v>74</v>
      </c>
      <c r="B9">
        <v>2752</v>
      </c>
      <c r="C9" s="59">
        <f>B9/'pag 24'!B$5*100</f>
        <v>1.0830424362158058</v>
      </c>
      <c r="D9" s="20">
        <v>123</v>
      </c>
      <c r="E9" s="59">
        <f>D9/'pag 24'!D$5*100</f>
        <v>1.7202797202797202</v>
      </c>
      <c r="F9" s="87">
        <v>308</v>
      </c>
      <c r="G9" s="59">
        <f>F9/'pag 24'!F$5*100</f>
        <v>1.9300664243639556</v>
      </c>
      <c r="H9" s="20">
        <v>1118</v>
      </c>
      <c r="I9" s="59">
        <f>H9/'pag 24'!H$5*100</f>
        <v>1.7654118241536128</v>
      </c>
      <c r="J9" s="87">
        <v>659</v>
      </c>
      <c r="K9" s="59">
        <f>J9/'pag 24'!J$5*100</f>
        <v>0.9095928226363009</v>
      </c>
      <c r="L9" s="20">
        <v>544</v>
      </c>
      <c r="M9" s="59">
        <f>L9/'pag 24'!L$5*100</f>
        <v>0.5713505508701543</v>
      </c>
      <c r="N9" s="328"/>
      <c r="O9" s="328"/>
      <c r="P9" s="329"/>
      <c r="Q9" s="330"/>
      <c r="R9" s="330"/>
      <c r="S9" s="330"/>
      <c r="T9" s="330"/>
      <c r="U9" s="330"/>
    </row>
    <row r="10" spans="1:21" ht="15" customHeight="1">
      <c r="A10" s="4" t="s">
        <v>75</v>
      </c>
      <c r="B10">
        <v>2128</v>
      </c>
      <c r="C10" s="59">
        <f>B10/'pag 24'!B$5*100</f>
        <v>0.8374688605622219</v>
      </c>
      <c r="D10" s="20">
        <v>141</v>
      </c>
      <c r="E10" s="59">
        <f>D10/'pag 24'!D$5*100</f>
        <v>1.972027972027972</v>
      </c>
      <c r="F10" s="87">
        <v>277</v>
      </c>
      <c r="G10" s="59">
        <f>F10/'pag 24'!F$5*100</f>
        <v>1.7358064920416094</v>
      </c>
      <c r="H10" s="20">
        <v>789</v>
      </c>
      <c r="I10" s="59">
        <f>H10/'pag 24'!H$5*100</f>
        <v>1.2458943911066194</v>
      </c>
      <c r="J10" s="87">
        <v>490</v>
      </c>
      <c r="K10" s="59">
        <f>J10/'pag 24'!J$5*100</f>
        <v>0.6763285024154589</v>
      </c>
      <c r="L10" s="20">
        <v>431</v>
      </c>
      <c r="M10" s="59">
        <f>L10/'pag 24'!L$5*100</f>
        <v>0.45266927835484655</v>
      </c>
      <c r="N10" s="328"/>
      <c r="O10" s="328"/>
      <c r="P10" s="329"/>
      <c r="Q10" s="330"/>
      <c r="R10" s="330"/>
      <c r="S10" s="330"/>
      <c r="T10" s="330"/>
      <c r="U10" s="330"/>
    </row>
    <row r="11" spans="1:21" ht="22.5" customHeight="1">
      <c r="A11" s="4" t="s">
        <v>76</v>
      </c>
      <c r="B11">
        <v>14890</v>
      </c>
      <c r="C11" s="59">
        <f>B11/'pag 24'!B$5*100</f>
        <v>5.859920739554268</v>
      </c>
      <c r="D11" s="20">
        <v>374</v>
      </c>
      <c r="E11" s="59">
        <f>D11/'pag 24'!D$5*100</f>
        <v>5.230769230769231</v>
      </c>
      <c r="F11" s="87">
        <v>817</v>
      </c>
      <c r="G11" s="59">
        <f>F11/'pag 24'!F$5*100</f>
        <v>5.119689184108284</v>
      </c>
      <c r="H11" s="20">
        <v>4075</v>
      </c>
      <c r="I11" s="59">
        <f>H11/'pag 24'!H$5*100</f>
        <v>6.434752400202122</v>
      </c>
      <c r="J11" s="87">
        <v>4571</v>
      </c>
      <c r="K11" s="59">
        <f>J11/'pag 24'!J$5*100</f>
        <v>6.309178743961352</v>
      </c>
      <c r="L11" s="20">
        <v>5053</v>
      </c>
      <c r="M11" s="59">
        <f>L11/'pag 24'!L$5*100</f>
        <v>5.307048407255312</v>
      </c>
      <c r="N11" s="328"/>
      <c r="O11" s="328"/>
      <c r="P11" s="329"/>
      <c r="Q11" s="330"/>
      <c r="R11" s="330"/>
      <c r="S11" s="330"/>
      <c r="T11" s="330"/>
      <c r="U11" s="330"/>
    </row>
    <row r="12" spans="1:21" ht="15" customHeight="1">
      <c r="A12" s="4" t="s">
        <v>77</v>
      </c>
      <c r="B12">
        <v>1175</v>
      </c>
      <c r="C12" s="59">
        <f>B12/'pag 24'!B$5*100</f>
        <v>0.4624181913348734</v>
      </c>
      <c r="D12" s="20">
        <v>78</v>
      </c>
      <c r="E12" s="59">
        <f>D12/'pag 24'!D$5*100</f>
        <v>1.090909090909091</v>
      </c>
      <c r="F12" s="87">
        <v>156</v>
      </c>
      <c r="G12" s="59">
        <f>F12/'pag 24'!F$5*100</f>
        <v>0.9775661110414838</v>
      </c>
      <c r="H12" s="20">
        <v>490</v>
      </c>
      <c r="I12" s="59">
        <f>H12/'pag 24'!H$5*100</f>
        <v>0.7737493683678626</v>
      </c>
      <c r="J12" s="87">
        <v>275</v>
      </c>
      <c r="K12" s="59">
        <f>J12/'pag 24'!J$5*100</f>
        <v>0.3795721187025535</v>
      </c>
      <c r="L12" s="20">
        <v>176</v>
      </c>
      <c r="M12" s="59">
        <f>L12/'pag 24'!L$5*100</f>
        <v>0.18484870763446168</v>
      </c>
      <c r="N12" s="328"/>
      <c r="O12" s="328"/>
      <c r="P12" s="329"/>
      <c r="Q12" s="330"/>
      <c r="R12" s="330"/>
      <c r="S12" s="330"/>
      <c r="T12" s="330"/>
      <c r="U12" s="330"/>
    </row>
    <row r="13" spans="1:21" ht="15" customHeight="1">
      <c r="A13" s="4" t="s">
        <v>162</v>
      </c>
      <c r="B13">
        <v>27140</v>
      </c>
      <c r="C13" s="59">
        <f>B13/'pag 24'!B$5*100</f>
        <v>10.680876351343374</v>
      </c>
      <c r="D13" s="20">
        <v>523</v>
      </c>
      <c r="E13" s="59">
        <f>D13/'pag 24'!D$5*100</f>
        <v>7.314685314685315</v>
      </c>
      <c r="F13" s="87">
        <v>1331</v>
      </c>
      <c r="G13" s="59">
        <f>F13/'pag 24'!F$5*100</f>
        <v>8.340644191001378</v>
      </c>
      <c r="H13" s="20">
        <v>5919</v>
      </c>
      <c r="I13" s="59">
        <f>H13/'pag 24'!H$5*100</f>
        <v>9.346576553815058</v>
      </c>
      <c r="J13" s="87">
        <v>8033</v>
      </c>
      <c r="K13" s="59">
        <f>J13/'pag 24'!J$5*100</f>
        <v>11.087646652864045</v>
      </c>
      <c r="L13" s="20">
        <v>11334</v>
      </c>
      <c r="M13" s="59">
        <f>L13/'pag 24'!L$5*100</f>
        <v>11.903836660960163</v>
      </c>
      <c r="N13" s="328"/>
      <c r="O13" s="328"/>
      <c r="P13" s="329"/>
      <c r="Q13" s="330"/>
      <c r="R13" s="330"/>
      <c r="S13" s="330"/>
      <c r="T13" s="330"/>
      <c r="U13" s="330"/>
    </row>
    <row r="14" spans="1:21" ht="15" customHeight="1">
      <c r="A14" s="4" t="s">
        <v>79</v>
      </c>
      <c r="B14">
        <v>1370</v>
      </c>
      <c r="C14" s="59">
        <f>B14/'pag 24'!B$5*100</f>
        <v>0.5391599337266183</v>
      </c>
      <c r="D14" s="20">
        <v>75</v>
      </c>
      <c r="E14" s="59">
        <f>D14/'pag 24'!D$5*100</f>
        <v>1.048951048951049</v>
      </c>
      <c r="F14" s="87">
        <v>136</v>
      </c>
      <c r="G14" s="59">
        <f>F14/'pag 24'!F$5*100</f>
        <v>0.8522371224464219</v>
      </c>
      <c r="H14" s="20">
        <v>447</v>
      </c>
      <c r="I14" s="59">
        <f>H14/'pag 24'!H$5*100</f>
        <v>0.7058489135927236</v>
      </c>
      <c r="J14" s="87">
        <v>374</v>
      </c>
      <c r="K14" s="59">
        <f>J14/'pag 24'!J$5*100</f>
        <v>0.5162180814354728</v>
      </c>
      <c r="L14" s="20">
        <v>338</v>
      </c>
      <c r="M14" s="59">
        <f>L14/'pag 24'!L$5*100</f>
        <v>0.3549935407980003</v>
      </c>
      <c r="N14" s="328"/>
      <c r="O14" s="328"/>
      <c r="P14" s="329"/>
      <c r="Q14" s="330"/>
      <c r="R14" s="330"/>
      <c r="S14" s="330"/>
      <c r="T14" s="330"/>
      <c r="U14" s="330"/>
    </row>
    <row r="15" spans="1:21" ht="15" customHeight="1">
      <c r="A15" s="4" t="s">
        <v>80</v>
      </c>
      <c r="B15">
        <v>2974</v>
      </c>
      <c r="C15" s="59">
        <f>B15/'pag 24'!B$5*100</f>
        <v>1.1704099583233307</v>
      </c>
      <c r="D15" s="20">
        <v>67</v>
      </c>
      <c r="E15" s="59">
        <f>D15/'pag 24'!D$5*100</f>
        <v>0.9370629370629371</v>
      </c>
      <c r="F15" s="87">
        <v>164</v>
      </c>
      <c r="G15" s="59">
        <f>F15/'pag 24'!F$5*100</f>
        <v>1.0276977064795088</v>
      </c>
      <c r="H15" s="20">
        <v>638</v>
      </c>
      <c r="I15" s="59">
        <f>H15/'pag 24'!H$5*100</f>
        <v>1.0074532592218293</v>
      </c>
      <c r="J15" s="87">
        <v>915</v>
      </c>
      <c r="K15" s="59">
        <f>J15/'pag 24'!J$5*100</f>
        <v>1.2629399585921326</v>
      </c>
      <c r="L15" s="20">
        <v>1190</v>
      </c>
      <c r="M15" s="59">
        <f>L15/'pag 24'!L$5*100</f>
        <v>1.2498293300284624</v>
      </c>
      <c r="N15" s="328"/>
      <c r="O15" s="328"/>
      <c r="P15" s="329"/>
      <c r="Q15" s="330"/>
      <c r="R15" s="330"/>
      <c r="S15" s="330"/>
      <c r="T15" s="330"/>
      <c r="U15" s="330"/>
    </row>
    <row r="16" spans="1:21" ht="15" customHeight="1">
      <c r="A16" s="4" t="s">
        <v>81</v>
      </c>
      <c r="B16">
        <v>295</v>
      </c>
      <c r="C16" s="59">
        <f>B16/'pag 24'!B$5*100</f>
        <v>0.11609648207981929</v>
      </c>
      <c r="D16" s="20">
        <v>18</v>
      </c>
      <c r="E16" s="59">
        <f>D16/'pag 24'!D$5*100</f>
        <v>0.2517482517482518</v>
      </c>
      <c r="F16" s="87">
        <v>30</v>
      </c>
      <c r="G16" s="59">
        <f>F16/'pag 24'!F$5*100</f>
        <v>0.18799348289259304</v>
      </c>
      <c r="H16" s="20">
        <v>100</v>
      </c>
      <c r="I16" s="59">
        <f>H16/'pag 24'!H$5*100</f>
        <v>0.15790803436078826</v>
      </c>
      <c r="J16" s="87">
        <v>55</v>
      </c>
      <c r="K16" s="59">
        <f>J16/'pag 24'!J$5*100</f>
        <v>0.0759144237405107</v>
      </c>
      <c r="L16" s="20">
        <v>92</v>
      </c>
      <c r="M16" s="59">
        <f>L16/'pag 24'!L$5*100</f>
        <v>0.09662546080892315</v>
      </c>
      <c r="N16" s="328"/>
      <c r="O16" s="328"/>
      <c r="P16" s="329"/>
      <c r="Q16" s="330"/>
      <c r="R16" s="330"/>
      <c r="S16" s="330"/>
      <c r="T16" s="330"/>
      <c r="U16" s="330"/>
    </row>
    <row r="17" spans="1:21" ht="22.5" customHeight="1">
      <c r="A17" s="4" t="s">
        <v>33</v>
      </c>
      <c r="B17">
        <v>251</v>
      </c>
      <c r="C17" s="44">
        <f>B17/'pag 24'!B$5*100</f>
        <v>0.09878039661706658</v>
      </c>
      <c r="D17" s="20">
        <v>32</v>
      </c>
      <c r="E17" s="44">
        <f>D17/'pag 24'!D$5*100</f>
        <v>0.44755244755244755</v>
      </c>
      <c r="F17" s="87">
        <v>48</v>
      </c>
      <c r="G17" s="44">
        <f>F17/'pag 24'!F$5*100</f>
        <v>0.30078957262814887</v>
      </c>
      <c r="H17" s="20">
        <v>96</v>
      </c>
      <c r="I17" s="44">
        <f>H17/'pag 24'!H$5*100</f>
        <v>0.15159171298635674</v>
      </c>
      <c r="J17" s="87">
        <v>44</v>
      </c>
      <c r="K17" s="44">
        <f>J17/'pag 24'!J$5*100</f>
        <v>0.06073153899240856</v>
      </c>
      <c r="L17" s="20">
        <v>31</v>
      </c>
      <c r="M17" s="44">
        <f>L17/'pag 24'!L$5*100</f>
        <v>0.03255857918561541</v>
      </c>
      <c r="N17" s="328"/>
      <c r="O17" s="328"/>
      <c r="P17" s="329"/>
      <c r="Q17" s="330"/>
      <c r="R17" s="330"/>
      <c r="S17" s="330"/>
      <c r="T17" s="330"/>
      <c r="U17" s="330"/>
    </row>
    <row r="18" spans="1:13" ht="15" customHeight="1">
      <c r="A18" s="8" t="s">
        <v>34</v>
      </c>
      <c r="B18" s="8">
        <v>251</v>
      </c>
      <c r="C18" s="27">
        <f>B18/'pag 24'!B$5*100</f>
        <v>0.09878039661706658</v>
      </c>
      <c r="D18" s="55">
        <v>29</v>
      </c>
      <c r="E18" s="27">
        <f>D18/'pag 24'!D$5*100</f>
        <v>0.4055944055944056</v>
      </c>
      <c r="F18" s="26">
        <v>46</v>
      </c>
      <c r="G18" s="27">
        <f>F18/'pag 24'!F$5*100</f>
        <v>0.28825667376864267</v>
      </c>
      <c r="H18" s="55">
        <v>84</v>
      </c>
      <c r="I18" s="27">
        <f>H18/'pag 24'!H$5*100</f>
        <v>0.13264274886306215</v>
      </c>
      <c r="J18" s="26">
        <v>55</v>
      </c>
      <c r="K18" s="27">
        <f>J18/'pag 24'!J$5*100</f>
        <v>0.0759144237405107</v>
      </c>
      <c r="L18" s="55">
        <v>37</v>
      </c>
      <c r="M18" s="27">
        <f>L18/'pag 24'!L$5*100</f>
        <v>0.03886023967315388</v>
      </c>
    </row>
    <row r="19" spans="1:29" s="10" customFormat="1" ht="15" customHeight="1">
      <c r="A19" s="4"/>
      <c r="B19" s="22"/>
      <c r="C19" s="9"/>
      <c r="D19" s="22"/>
      <c r="E19" s="9"/>
      <c r="F19" s="23"/>
      <c r="G19" s="24"/>
      <c r="H19" s="23"/>
      <c r="I19" s="74"/>
      <c r="J19" s="35"/>
      <c r="K19" s="75"/>
      <c r="L19" s="35"/>
      <c r="M19" s="75"/>
      <c r="N19" s="149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8" ht="15" customHeight="1">
      <c r="B22" s="22"/>
      <c r="C22" s="9"/>
      <c r="D22" s="22"/>
      <c r="E22" s="9"/>
      <c r="F22" s="23"/>
      <c r="G22" s="24"/>
      <c r="H22" s="87"/>
    </row>
    <row r="23" spans="1:13" ht="15" customHeight="1">
      <c r="A23" s="4"/>
      <c r="B23" s="22"/>
      <c r="C23" s="9"/>
      <c r="D23" s="22"/>
      <c r="E23" s="9"/>
      <c r="F23" s="87"/>
      <c r="G23" s="44"/>
      <c r="H23" s="87"/>
      <c r="I23" s="88"/>
      <c r="J23" s="89"/>
      <c r="K23" s="79"/>
      <c r="L23" s="89"/>
      <c r="M23" s="79"/>
    </row>
    <row r="24" spans="1:13" ht="15" customHeight="1">
      <c r="A24" s="4"/>
      <c r="B24" s="4"/>
      <c r="C24" s="4"/>
      <c r="D24" s="4"/>
      <c r="E24" s="4"/>
      <c r="F24" s="4"/>
      <c r="G24" s="4"/>
      <c r="I24" s="88"/>
      <c r="J24" s="89"/>
      <c r="K24" s="79"/>
      <c r="L24" s="89"/>
      <c r="M24" s="79"/>
    </row>
    <row r="25" ht="15" customHeight="1"/>
    <row r="26" ht="15" customHeight="1"/>
    <row r="27" ht="15" customHeight="1">
      <c r="K27" s="78"/>
    </row>
    <row r="28" ht="15" customHeight="1">
      <c r="K28" s="78"/>
    </row>
    <row r="29" ht="15" customHeight="1">
      <c r="K29" s="78"/>
    </row>
    <row r="30" ht="15" customHeight="1">
      <c r="K30" s="78"/>
    </row>
    <row r="31" ht="15" customHeight="1">
      <c r="K31" s="78"/>
    </row>
    <row r="32" ht="15" customHeight="1">
      <c r="K32" s="79"/>
    </row>
    <row r="33" ht="15" customHeight="1">
      <c r="K33" s="79"/>
    </row>
    <row r="34" ht="15" customHeight="1">
      <c r="K34" s="79"/>
    </row>
    <row r="35" ht="15" customHeight="1">
      <c r="K35" s="79"/>
    </row>
    <row r="36" ht="15" customHeight="1">
      <c r="K36" s="79"/>
    </row>
    <row r="37" ht="15" customHeight="1">
      <c r="K37" s="79"/>
    </row>
    <row r="38" ht="15" customHeight="1">
      <c r="K38" s="79"/>
    </row>
    <row r="39" ht="15" customHeight="1">
      <c r="K39" s="79"/>
    </row>
    <row r="40" ht="15" customHeight="1">
      <c r="K40" s="79"/>
    </row>
    <row r="41" ht="15" customHeight="1"/>
    <row r="42" ht="15" customHeight="1"/>
    <row r="43" ht="15" customHeight="1"/>
    <row r="44" ht="15" customHeight="1">
      <c r="K44" s="79"/>
    </row>
    <row r="45" ht="15" customHeight="1">
      <c r="K45" s="80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4" customWidth="1"/>
    <col min="10" max="10" width="8" style="35" customWidth="1"/>
    <col min="11" max="11" width="6.66015625" style="75" customWidth="1"/>
    <col min="12" max="12" width="8" style="35" customWidth="1"/>
    <col min="13" max="13" width="6.66015625" style="75" customWidth="1"/>
  </cols>
  <sheetData>
    <row r="1" spans="1:13" s="1" customFormat="1" ht="39.75" customHeight="1">
      <c r="A1" s="380" t="s">
        <v>188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2" customFormat="1" ht="18" customHeight="1">
      <c r="A2" s="3" t="s">
        <v>38</v>
      </c>
      <c r="B2" s="4"/>
      <c r="C2" s="4"/>
      <c r="D2" s="4"/>
      <c r="E2" s="4"/>
      <c r="F2" s="4"/>
      <c r="G2" s="4"/>
      <c r="H2" s="68"/>
      <c r="I2" s="69"/>
      <c r="J2" s="70"/>
      <c r="K2" s="71"/>
      <c r="L2" s="70"/>
      <c r="M2" s="71"/>
    </row>
    <row r="3" spans="1:13" s="17" customFormat="1" ht="36" customHeight="1">
      <c r="A3" s="154"/>
      <c r="B3" s="375" t="s">
        <v>1</v>
      </c>
      <c r="C3" s="375"/>
      <c r="D3" s="375" t="s">
        <v>153</v>
      </c>
      <c r="E3" s="375"/>
      <c r="F3" s="375" t="s">
        <v>154</v>
      </c>
      <c r="G3" s="375"/>
      <c r="H3" s="375" t="s">
        <v>156</v>
      </c>
      <c r="I3" s="375"/>
      <c r="J3" s="375" t="s">
        <v>155</v>
      </c>
      <c r="K3" s="375"/>
      <c r="L3" s="375" t="s">
        <v>84</v>
      </c>
      <c r="M3" s="375"/>
    </row>
    <row r="4" spans="1:13" s="14" customFormat="1" ht="19.5" customHeight="1">
      <c r="A4" s="201" t="s">
        <v>152</v>
      </c>
      <c r="B4" s="18" t="s">
        <v>86</v>
      </c>
      <c r="C4" s="19" t="s">
        <v>85</v>
      </c>
      <c r="D4" s="18" t="s">
        <v>86</v>
      </c>
      <c r="E4" s="19" t="s">
        <v>85</v>
      </c>
      <c r="F4" s="18" t="s">
        <v>86</v>
      </c>
      <c r="G4" s="19" t="s">
        <v>85</v>
      </c>
      <c r="H4" s="18" t="s">
        <v>86</v>
      </c>
      <c r="I4" s="19" t="s">
        <v>85</v>
      </c>
      <c r="J4" s="18" t="s">
        <v>86</v>
      </c>
      <c r="K4" s="19" t="s">
        <v>85</v>
      </c>
      <c r="L4" s="18" t="s">
        <v>86</v>
      </c>
      <c r="M4" s="19" t="s">
        <v>85</v>
      </c>
    </row>
    <row r="5" spans="1:13" s="5" customFormat="1" ht="15" customHeight="1">
      <c r="A5" s="30" t="s">
        <v>23</v>
      </c>
      <c r="B5" s="151">
        <v>254099</v>
      </c>
      <c r="C5" s="29">
        <f>E5+G5+I5+K5+M5</f>
        <v>100</v>
      </c>
      <c r="D5" s="29">
        <v>7150</v>
      </c>
      <c r="E5" s="82">
        <f>D5/$B5*100</f>
        <v>2.8138638876973148</v>
      </c>
      <c r="F5" s="29">
        <v>15958</v>
      </c>
      <c r="G5" s="82">
        <f>F5/$B5*100</f>
        <v>6.280229359422902</v>
      </c>
      <c r="H5" s="29">
        <v>63328</v>
      </c>
      <c r="I5" s="82">
        <f>H5/$B5*100</f>
        <v>24.922569549663713</v>
      </c>
      <c r="J5" s="29">
        <v>72450</v>
      </c>
      <c r="K5" s="82">
        <f>J5/$B5*100</f>
        <v>28.512508904009852</v>
      </c>
      <c r="L5" s="29">
        <v>95213</v>
      </c>
      <c r="M5" s="82">
        <f>L5/$B5*100</f>
        <v>37.47082829920622</v>
      </c>
    </row>
    <row r="6" spans="1:13" ht="15" customHeight="1">
      <c r="A6" s="6" t="s">
        <v>39</v>
      </c>
      <c r="B6" s="23">
        <v>1122</v>
      </c>
      <c r="C6" s="89">
        <f aca="true" t="shared" si="0" ref="C6:C40">E6+G6+I6+K6+M6</f>
        <v>100.00000000000001</v>
      </c>
      <c r="D6" s="20">
        <v>43</v>
      </c>
      <c r="E6" s="79">
        <f aca="true" t="shared" si="1" ref="E6:E40">D6/$B6*100</f>
        <v>3.832442067736185</v>
      </c>
      <c r="F6" s="87">
        <v>66</v>
      </c>
      <c r="G6" s="79">
        <f aca="true" t="shared" si="2" ref="G6:G40">F6/$B6*100</f>
        <v>5.88235294117647</v>
      </c>
      <c r="H6" s="20">
        <v>327</v>
      </c>
      <c r="I6" s="79">
        <f aca="true" t="shared" si="3" ref="I6:I40">H6/$B6*100</f>
        <v>29.144385026737968</v>
      </c>
      <c r="J6" s="87">
        <v>371</v>
      </c>
      <c r="K6" s="79">
        <f aca="true" t="shared" si="4" ref="K6:K40">J6/$B6*100</f>
        <v>33.06595365418895</v>
      </c>
      <c r="L6" s="20">
        <v>315</v>
      </c>
      <c r="M6" s="79">
        <f aca="true" t="shared" si="5" ref="M6:M40">L6/$B6*100</f>
        <v>28.07486631016043</v>
      </c>
    </row>
    <row r="7" spans="1:13" ht="15" customHeight="1">
      <c r="A7" s="6" t="s">
        <v>40</v>
      </c>
      <c r="B7" s="23">
        <v>672</v>
      </c>
      <c r="C7" s="89">
        <f t="shared" si="0"/>
        <v>100</v>
      </c>
      <c r="D7" s="20">
        <v>36</v>
      </c>
      <c r="E7" s="79">
        <f t="shared" si="1"/>
        <v>5.357142857142857</v>
      </c>
      <c r="F7" s="87">
        <v>102</v>
      </c>
      <c r="G7" s="79">
        <f t="shared" si="2"/>
        <v>15.178571428571427</v>
      </c>
      <c r="H7" s="20">
        <v>257</v>
      </c>
      <c r="I7" s="79">
        <f t="shared" si="3"/>
        <v>38.24404761904761</v>
      </c>
      <c r="J7" s="87">
        <v>151</v>
      </c>
      <c r="K7" s="79">
        <f t="shared" si="4"/>
        <v>22.470238095238095</v>
      </c>
      <c r="L7" s="20">
        <v>126</v>
      </c>
      <c r="M7" s="79">
        <f t="shared" si="5"/>
        <v>18.75</v>
      </c>
    </row>
    <row r="8" spans="1:13" ht="15" customHeight="1">
      <c r="A8" s="6" t="s">
        <v>160</v>
      </c>
      <c r="B8" s="23">
        <v>5268</v>
      </c>
      <c r="C8" s="89">
        <f t="shared" si="0"/>
        <v>100</v>
      </c>
      <c r="D8" s="20">
        <v>222</v>
      </c>
      <c r="E8" s="79">
        <f t="shared" si="1"/>
        <v>4.214123006833713</v>
      </c>
      <c r="F8" s="87">
        <v>438</v>
      </c>
      <c r="G8" s="79">
        <f t="shared" si="2"/>
        <v>8.314350797266515</v>
      </c>
      <c r="H8" s="20">
        <v>1584</v>
      </c>
      <c r="I8" s="79">
        <f t="shared" si="3"/>
        <v>30.068337129840543</v>
      </c>
      <c r="J8" s="87">
        <v>1529</v>
      </c>
      <c r="K8" s="79">
        <f t="shared" si="4"/>
        <v>29.024297646165525</v>
      </c>
      <c r="L8" s="20">
        <v>1495</v>
      </c>
      <c r="M8" s="79">
        <f t="shared" si="5"/>
        <v>28.378891419893698</v>
      </c>
    </row>
    <row r="9" spans="1:13" ht="15" customHeight="1">
      <c r="A9" s="6" t="s">
        <v>41</v>
      </c>
      <c r="B9" s="23">
        <v>992</v>
      </c>
      <c r="C9" s="89">
        <f t="shared" si="0"/>
        <v>100</v>
      </c>
      <c r="D9" s="20">
        <v>63</v>
      </c>
      <c r="E9" s="79">
        <f t="shared" si="1"/>
        <v>6.350806451612903</v>
      </c>
      <c r="F9" s="87">
        <v>133</v>
      </c>
      <c r="G9" s="79">
        <f t="shared" si="2"/>
        <v>13.407258064516128</v>
      </c>
      <c r="H9" s="20">
        <v>371</v>
      </c>
      <c r="I9" s="79">
        <f t="shared" si="3"/>
        <v>37.399193548387096</v>
      </c>
      <c r="J9" s="87">
        <v>252</v>
      </c>
      <c r="K9" s="79">
        <f t="shared" si="4"/>
        <v>25.403225806451612</v>
      </c>
      <c r="L9" s="20">
        <v>173</v>
      </c>
      <c r="M9" s="79">
        <f t="shared" si="5"/>
        <v>17.43951612903226</v>
      </c>
    </row>
    <row r="10" spans="1:13" ht="15" customHeight="1">
      <c r="A10" s="6" t="s">
        <v>42</v>
      </c>
      <c r="B10" s="23">
        <v>273</v>
      </c>
      <c r="C10" s="89">
        <f t="shared" si="0"/>
        <v>100</v>
      </c>
      <c r="D10" s="20">
        <v>14</v>
      </c>
      <c r="E10" s="79">
        <f t="shared" si="1"/>
        <v>5.128205128205128</v>
      </c>
      <c r="F10" s="87">
        <v>30</v>
      </c>
      <c r="G10" s="79">
        <f t="shared" si="2"/>
        <v>10.989010989010989</v>
      </c>
      <c r="H10" s="20">
        <v>100</v>
      </c>
      <c r="I10" s="79">
        <f t="shared" si="3"/>
        <v>36.63003663003663</v>
      </c>
      <c r="J10" s="87">
        <v>73</v>
      </c>
      <c r="K10" s="79">
        <f t="shared" si="4"/>
        <v>26.73992673992674</v>
      </c>
      <c r="L10" s="20">
        <v>56</v>
      </c>
      <c r="M10" s="79">
        <f t="shared" si="5"/>
        <v>20.51282051282051</v>
      </c>
    </row>
    <row r="11" spans="1:13" ht="22.5" customHeight="1">
      <c r="A11" s="4" t="s">
        <v>43</v>
      </c>
      <c r="B11" s="23">
        <v>926</v>
      </c>
      <c r="C11" s="89">
        <f t="shared" si="0"/>
        <v>100</v>
      </c>
      <c r="D11" s="20">
        <v>90</v>
      </c>
      <c r="E11" s="79">
        <f t="shared" si="1"/>
        <v>9.719222462203025</v>
      </c>
      <c r="F11" s="87">
        <v>150</v>
      </c>
      <c r="G11" s="79">
        <f t="shared" si="2"/>
        <v>16.19870410367171</v>
      </c>
      <c r="H11" s="20">
        <v>400</v>
      </c>
      <c r="I11" s="79">
        <f t="shared" si="3"/>
        <v>43.196544276457885</v>
      </c>
      <c r="J11" s="87">
        <v>147</v>
      </c>
      <c r="K11" s="79">
        <f t="shared" si="4"/>
        <v>15.874730021598271</v>
      </c>
      <c r="L11" s="20">
        <v>139</v>
      </c>
      <c r="M11" s="79">
        <f t="shared" si="5"/>
        <v>15.010799136069114</v>
      </c>
    </row>
    <row r="12" spans="1:13" ht="15" customHeight="1">
      <c r="A12" s="4" t="s">
        <v>44</v>
      </c>
      <c r="B12" s="23">
        <v>4400</v>
      </c>
      <c r="C12" s="89">
        <f t="shared" si="0"/>
        <v>100</v>
      </c>
      <c r="D12" s="20">
        <v>131</v>
      </c>
      <c r="E12" s="79">
        <f t="shared" si="1"/>
        <v>2.9772727272727275</v>
      </c>
      <c r="F12" s="87">
        <v>469</v>
      </c>
      <c r="G12" s="79">
        <f t="shared" si="2"/>
        <v>10.65909090909091</v>
      </c>
      <c r="H12" s="20">
        <v>1641</v>
      </c>
      <c r="I12" s="79">
        <f t="shared" si="3"/>
        <v>37.29545454545454</v>
      </c>
      <c r="J12" s="87">
        <v>1267</v>
      </c>
      <c r="K12" s="79">
        <f t="shared" si="4"/>
        <v>28.795454545454547</v>
      </c>
      <c r="L12" s="20">
        <v>892</v>
      </c>
      <c r="M12" s="79">
        <f t="shared" si="5"/>
        <v>20.272727272727273</v>
      </c>
    </row>
    <row r="13" spans="1:13" ht="15" customHeight="1">
      <c r="A13" s="4" t="s">
        <v>45</v>
      </c>
      <c r="B13" s="23">
        <v>81113</v>
      </c>
      <c r="C13" s="89">
        <f t="shared" si="0"/>
        <v>100</v>
      </c>
      <c r="D13" s="20">
        <v>709</v>
      </c>
      <c r="E13" s="79">
        <f t="shared" si="1"/>
        <v>0.8740892335383971</v>
      </c>
      <c r="F13" s="87">
        <v>2020</v>
      </c>
      <c r="G13" s="79">
        <f t="shared" si="2"/>
        <v>2.490352964383021</v>
      </c>
      <c r="H13" s="20">
        <v>12220</v>
      </c>
      <c r="I13" s="79">
        <f t="shared" si="3"/>
        <v>15.065402586515109</v>
      </c>
      <c r="J13" s="87">
        <v>24425</v>
      </c>
      <c r="K13" s="79">
        <f t="shared" si="4"/>
        <v>30.11231245299767</v>
      </c>
      <c r="L13" s="20">
        <v>41739</v>
      </c>
      <c r="M13" s="79">
        <f t="shared" si="5"/>
        <v>51.45784276256581</v>
      </c>
    </row>
    <row r="14" spans="1:13" ht="15" customHeight="1">
      <c r="A14" s="4" t="s">
        <v>46</v>
      </c>
      <c r="B14" s="23">
        <v>1178</v>
      </c>
      <c r="C14" s="89">
        <f t="shared" si="0"/>
        <v>100</v>
      </c>
      <c r="D14" s="20">
        <v>76</v>
      </c>
      <c r="E14" s="79">
        <f t="shared" si="1"/>
        <v>6.451612903225806</v>
      </c>
      <c r="F14" s="87">
        <v>112</v>
      </c>
      <c r="G14" s="79">
        <f t="shared" si="2"/>
        <v>9.507640067911714</v>
      </c>
      <c r="H14" s="20">
        <v>399</v>
      </c>
      <c r="I14" s="79">
        <f t="shared" si="3"/>
        <v>33.87096774193548</v>
      </c>
      <c r="J14" s="87">
        <v>303</v>
      </c>
      <c r="K14" s="79">
        <f t="shared" si="4"/>
        <v>25.721561969439726</v>
      </c>
      <c r="L14" s="20">
        <v>288</v>
      </c>
      <c r="M14" s="79">
        <f t="shared" si="5"/>
        <v>24.448217317487266</v>
      </c>
    </row>
    <row r="15" spans="1:13" ht="15" customHeight="1">
      <c r="A15" s="4" t="s">
        <v>47</v>
      </c>
      <c r="B15" s="23">
        <v>613</v>
      </c>
      <c r="C15" s="89">
        <f t="shared" si="0"/>
        <v>100</v>
      </c>
      <c r="D15" s="20">
        <v>65</v>
      </c>
      <c r="E15" s="79">
        <f t="shared" si="1"/>
        <v>10.60358890701468</v>
      </c>
      <c r="F15" s="87">
        <v>100</v>
      </c>
      <c r="G15" s="79">
        <f t="shared" si="2"/>
        <v>16.31321370309951</v>
      </c>
      <c r="H15" s="20">
        <v>244</v>
      </c>
      <c r="I15" s="79">
        <f t="shared" si="3"/>
        <v>39.8042414355628</v>
      </c>
      <c r="J15" s="87">
        <v>123</v>
      </c>
      <c r="K15" s="79">
        <f t="shared" si="4"/>
        <v>20.0652528548124</v>
      </c>
      <c r="L15" s="20">
        <v>81</v>
      </c>
      <c r="M15" s="79">
        <f t="shared" si="5"/>
        <v>13.213703099510605</v>
      </c>
    </row>
    <row r="16" spans="1:13" ht="15" customHeight="1">
      <c r="A16" s="4" t="s">
        <v>48</v>
      </c>
      <c r="B16" s="23">
        <v>1558</v>
      </c>
      <c r="C16" s="89">
        <f t="shared" si="0"/>
        <v>100</v>
      </c>
      <c r="D16" s="20">
        <v>97</v>
      </c>
      <c r="E16" s="79">
        <f t="shared" si="1"/>
        <v>6.225930680359435</v>
      </c>
      <c r="F16" s="87">
        <v>170</v>
      </c>
      <c r="G16" s="79">
        <f t="shared" si="2"/>
        <v>10.911424903722722</v>
      </c>
      <c r="H16" s="20">
        <v>584</v>
      </c>
      <c r="I16" s="79">
        <f t="shared" si="3"/>
        <v>37.48395378690629</v>
      </c>
      <c r="J16" s="87">
        <v>388</v>
      </c>
      <c r="K16" s="79">
        <f t="shared" si="4"/>
        <v>24.90372272143774</v>
      </c>
      <c r="L16" s="20">
        <v>319</v>
      </c>
      <c r="M16" s="79">
        <f t="shared" si="5"/>
        <v>20.474967907573813</v>
      </c>
    </row>
    <row r="17" spans="1:13" ht="22.5" customHeight="1">
      <c r="A17" s="4" t="s">
        <v>161</v>
      </c>
      <c r="B17" s="23">
        <v>11993</v>
      </c>
      <c r="C17" s="89">
        <f t="shared" si="0"/>
        <v>100</v>
      </c>
      <c r="D17" s="20">
        <v>283</v>
      </c>
      <c r="E17" s="79">
        <f t="shared" si="1"/>
        <v>2.359709830734595</v>
      </c>
      <c r="F17" s="87">
        <v>648</v>
      </c>
      <c r="G17" s="79">
        <f t="shared" si="2"/>
        <v>5.403151838572501</v>
      </c>
      <c r="H17" s="20">
        <v>2944</v>
      </c>
      <c r="I17" s="79">
        <f t="shared" si="3"/>
        <v>24.54765279746519</v>
      </c>
      <c r="J17" s="87">
        <v>3770</v>
      </c>
      <c r="K17" s="79">
        <f t="shared" si="4"/>
        <v>31.435003752188777</v>
      </c>
      <c r="L17" s="20">
        <v>4348</v>
      </c>
      <c r="M17" s="79">
        <f t="shared" si="5"/>
        <v>36.25448178103894</v>
      </c>
    </row>
    <row r="18" spans="1:13" ht="15" customHeight="1">
      <c r="A18" s="4" t="s">
        <v>49</v>
      </c>
      <c r="B18" s="23">
        <v>734</v>
      </c>
      <c r="C18" s="89">
        <f t="shared" si="0"/>
        <v>100</v>
      </c>
      <c r="D18" s="20">
        <v>65</v>
      </c>
      <c r="E18" s="79">
        <f t="shared" si="1"/>
        <v>8.85558583106267</v>
      </c>
      <c r="F18" s="87">
        <v>107</v>
      </c>
      <c r="G18" s="79">
        <f t="shared" si="2"/>
        <v>14.577656675749317</v>
      </c>
      <c r="H18" s="20">
        <v>292</v>
      </c>
      <c r="I18" s="79">
        <f t="shared" si="3"/>
        <v>39.782016348773844</v>
      </c>
      <c r="J18" s="87">
        <v>141</v>
      </c>
      <c r="K18" s="79">
        <f t="shared" si="4"/>
        <v>19.20980926430518</v>
      </c>
      <c r="L18" s="20">
        <v>129</v>
      </c>
      <c r="M18" s="79">
        <f t="shared" si="5"/>
        <v>17.574931880108995</v>
      </c>
    </row>
    <row r="19" spans="1:13" ht="15" customHeight="1">
      <c r="A19" s="4" t="s">
        <v>50</v>
      </c>
      <c r="B19" s="23">
        <v>1045</v>
      </c>
      <c r="C19" s="89">
        <f t="shared" si="0"/>
        <v>100</v>
      </c>
      <c r="D19" s="20">
        <v>89</v>
      </c>
      <c r="E19" s="79">
        <f t="shared" si="1"/>
        <v>8.516746411483252</v>
      </c>
      <c r="F19" s="87">
        <v>143</v>
      </c>
      <c r="G19" s="79">
        <f t="shared" si="2"/>
        <v>13.684210526315791</v>
      </c>
      <c r="H19" s="20">
        <v>376</v>
      </c>
      <c r="I19" s="79">
        <f t="shared" si="3"/>
        <v>35.98086124401914</v>
      </c>
      <c r="J19" s="87">
        <v>254</v>
      </c>
      <c r="K19" s="79">
        <f t="shared" si="4"/>
        <v>24.30622009569378</v>
      </c>
      <c r="L19" s="20">
        <v>183</v>
      </c>
      <c r="M19" s="79">
        <f t="shared" si="5"/>
        <v>17.51196172248804</v>
      </c>
    </row>
    <row r="20" spans="1:13" ht="15" customHeight="1">
      <c r="A20" s="4" t="s">
        <v>51</v>
      </c>
      <c r="B20" s="23">
        <v>1262</v>
      </c>
      <c r="C20" s="89">
        <f t="shared" si="0"/>
        <v>100</v>
      </c>
      <c r="D20" s="20">
        <v>85</v>
      </c>
      <c r="E20" s="79">
        <f t="shared" si="1"/>
        <v>6.735340729001585</v>
      </c>
      <c r="F20" s="87">
        <v>132</v>
      </c>
      <c r="G20" s="79">
        <f t="shared" si="2"/>
        <v>10.45958795562599</v>
      </c>
      <c r="H20" s="20">
        <v>444</v>
      </c>
      <c r="I20" s="79">
        <f t="shared" si="3"/>
        <v>35.182250396196515</v>
      </c>
      <c r="J20" s="87">
        <v>326</v>
      </c>
      <c r="K20" s="79">
        <f t="shared" si="4"/>
        <v>25.83201267828843</v>
      </c>
      <c r="L20" s="20">
        <v>275</v>
      </c>
      <c r="M20" s="79">
        <f t="shared" si="5"/>
        <v>21.79080824088748</v>
      </c>
    </row>
    <row r="21" spans="1:13" ht="15" customHeight="1">
      <c r="A21" s="4" t="s">
        <v>52</v>
      </c>
      <c r="B21" s="23">
        <v>583</v>
      </c>
      <c r="C21" s="89">
        <f t="shared" si="0"/>
        <v>100</v>
      </c>
      <c r="D21" s="20">
        <v>35</v>
      </c>
      <c r="E21" s="79">
        <f t="shared" si="1"/>
        <v>6.003430531732419</v>
      </c>
      <c r="F21" s="87">
        <v>73</v>
      </c>
      <c r="G21" s="79">
        <f t="shared" si="2"/>
        <v>12.521440823327614</v>
      </c>
      <c r="H21" s="20">
        <v>202</v>
      </c>
      <c r="I21" s="79">
        <f t="shared" si="3"/>
        <v>34.6483704974271</v>
      </c>
      <c r="J21" s="87">
        <v>139</v>
      </c>
      <c r="K21" s="79">
        <f t="shared" si="4"/>
        <v>23.842195540308747</v>
      </c>
      <c r="L21" s="20">
        <v>134</v>
      </c>
      <c r="M21" s="79">
        <f t="shared" si="5"/>
        <v>22.98456260720412</v>
      </c>
    </row>
    <row r="22" spans="1:13" ht="15" customHeight="1">
      <c r="A22" s="4" t="s">
        <v>53</v>
      </c>
      <c r="B22" s="23">
        <v>4129</v>
      </c>
      <c r="C22" s="89">
        <f t="shared" si="0"/>
        <v>100</v>
      </c>
      <c r="D22" s="20">
        <v>100</v>
      </c>
      <c r="E22" s="79">
        <f t="shared" si="1"/>
        <v>2.4218939210462582</v>
      </c>
      <c r="F22" s="87">
        <v>188</v>
      </c>
      <c r="G22" s="79">
        <f t="shared" si="2"/>
        <v>4.553160571566965</v>
      </c>
      <c r="H22" s="20">
        <v>1043</v>
      </c>
      <c r="I22" s="79">
        <f t="shared" si="3"/>
        <v>25.260353596512473</v>
      </c>
      <c r="J22" s="87">
        <v>1395</v>
      </c>
      <c r="K22" s="79">
        <f t="shared" si="4"/>
        <v>33.785420198595304</v>
      </c>
      <c r="L22" s="20">
        <v>1403</v>
      </c>
      <c r="M22" s="79">
        <f t="shared" si="5"/>
        <v>33.979171712279005</v>
      </c>
    </row>
    <row r="23" spans="1:13" ht="22.5" customHeight="1">
      <c r="A23" s="4" t="s">
        <v>54</v>
      </c>
      <c r="B23" s="23">
        <v>1316</v>
      </c>
      <c r="C23" s="89">
        <f t="shared" si="0"/>
        <v>100.00000000000001</v>
      </c>
      <c r="D23" s="20">
        <v>92</v>
      </c>
      <c r="E23" s="79">
        <f t="shared" si="1"/>
        <v>6.990881458966565</v>
      </c>
      <c r="F23" s="87">
        <v>221</v>
      </c>
      <c r="G23" s="79">
        <f t="shared" si="2"/>
        <v>16.793313069908812</v>
      </c>
      <c r="H23" s="20">
        <v>489</v>
      </c>
      <c r="I23" s="79">
        <f t="shared" si="3"/>
        <v>37.1580547112462</v>
      </c>
      <c r="J23" s="87">
        <v>288</v>
      </c>
      <c r="K23" s="79">
        <f t="shared" si="4"/>
        <v>21.88449848024316</v>
      </c>
      <c r="L23" s="20">
        <v>226</v>
      </c>
      <c r="M23" s="79">
        <f t="shared" si="5"/>
        <v>17.17325227963526</v>
      </c>
    </row>
    <row r="24" spans="1:13" ht="15" customHeight="1">
      <c r="A24" s="4" t="s">
        <v>55</v>
      </c>
      <c r="B24" s="23">
        <v>2303</v>
      </c>
      <c r="C24" s="89">
        <f t="shared" si="0"/>
        <v>100</v>
      </c>
      <c r="D24" s="20">
        <v>152</v>
      </c>
      <c r="E24" s="79">
        <f t="shared" si="1"/>
        <v>6.600086843247937</v>
      </c>
      <c r="F24" s="87">
        <v>342</v>
      </c>
      <c r="G24" s="79">
        <f t="shared" si="2"/>
        <v>14.850195397307859</v>
      </c>
      <c r="H24" s="20">
        <v>899</v>
      </c>
      <c r="I24" s="79">
        <f t="shared" si="3"/>
        <v>39.036039947894054</v>
      </c>
      <c r="J24" s="87">
        <v>485</v>
      </c>
      <c r="K24" s="79">
        <f t="shared" si="4"/>
        <v>21.05948762483717</v>
      </c>
      <c r="L24" s="20">
        <v>425</v>
      </c>
      <c r="M24" s="79">
        <f t="shared" si="5"/>
        <v>18.45419018671298</v>
      </c>
    </row>
    <row r="25" spans="1:13" ht="15" customHeight="1">
      <c r="A25" s="4" t="s">
        <v>56</v>
      </c>
      <c r="B25" s="23">
        <v>2464</v>
      </c>
      <c r="C25" s="89">
        <f t="shared" si="0"/>
        <v>100</v>
      </c>
      <c r="D25" s="20">
        <v>72</v>
      </c>
      <c r="E25" s="79">
        <f t="shared" si="1"/>
        <v>2.922077922077922</v>
      </c>
      <c r="F25" s="87">
        <v>170</v>
      </c>
      <c r="G25" s="79">
        <f t="shared" si="2"/>
        <v>6.89935064935065</v>
      </c>
      <c r="H25" s="20">
        <v>546</v>
      </c>
      <c r="I25" s="79">
        <f t="shared" si="3"/>
        <v>22.15909090909091</v>
      </c>
      <c r="J25" s="87">
        <v>706</v>
      </c>
      <c r="K25" s="79">
        <f t="shared" si="4"/>
        <v>28.6525974025974</v>
      </c>
      <c r="L25" s="20">
        <v>970</v>
      </c>
      <c r="M25" s="79">
        <f t="shared" si="5"/>
        <v>39.366883116883116</v>
      </c>
    </row>
    <row r="26" spans="1:13" ht="15" customHeight="1">
      <c r="A26" s="4" t="s">
        <v>57</v>
      </c>
      <c r="B26" s="23">
        <v>545</v>
      </c>
      <c r="C26" s="89">
        <f t="shared" si="0"/>
        <v>100.00000000000001</v>
      </c>
      <c r="D26" s="20">
        <v>44</v>
      </c>
      <c r="E26" s="79">
        <f t="shared" si="1"/>
        <v>8.073394495412845</v>
      </c>
      <c r="F26" s="87">
        <v>61</v>
      </c>
      <c r="G26" s="79">
        <f t="shared" si="2"/>
        <v>11.192660550458717</v>
      </c>
      <c r="H26" s="20">
        <v>221</v>
      </c>
      <c r="I26" s="79">
        <f t="shared" si="3"/>
        <v>40.550458715596335</v>
      </c>
      <c r="J26" s="87">
        <v>142</v>
      </c>
      <c r="K26" s="79">
        <f t="shared" si="4"/>
        <v>26.055045871559635</v>
      </c>
      <c r="L26" s="20">
        <v>77</v>
      </c>
      <c r="M26" s="79">
        <f t="shared" si="5"/>
        <v>14.128440366972479</v>
      </c>
    </row>
    <row r="27" spans="1:13" ht="15" customHeight="1">
      <c r="A27" s="4" t="s">
        <v>58</v>
      </c>
      <c r="B27" s="23">
        <v>735</v>
      </c>
      <c r="C27" s="89">
        <f t="shared" si="0"/>
        <v>100</v>
      </c>
      <c r="D27" s="20">
        <v>64</v>
      </c>
      <c r="E27" s="79">
        <f t="shared" si="1"/>
        <v>8.707482993197278</v>
      </c>
      <c r="F27" s="87">
        <v>155</v>
      </c>
      <c r="G27" s="79">
        <f t="shared" si="2"/>
        <v>21.08843537414966</v>
      </c>
      <c r="H27" s="20">
        <v>272</v>
      </c>
      <c r="I27" s="79">
        <f t="shared" si="3"/>
        <v>37.006802721088434</v>
      </c>
      <c r="J27" s="87">
        <v>135</v>
      </c>
      <c r="K27" s="79">
        <f t="shared" si="4"/>
        <v>18.367346938775512</v>
      </c>
      <c r="L27" s="20">
        <v>109</v>
      </c>
      <c r="M27" s="79">
        <f t="shared" si="5"/>
        <v>14.829931972789115</v>
      </c>
    </row>
    <row r="28" spans="1:13" ht="15" customHeight="1">
      <c r="A28" s="4" t="s">
        <v>59</v>
      </c>
      <c r="B28" s="23">
        <v>911</v>
      </c>
      <c r="C28" s="89">
        <f t="shared" si="0"/>
        <v>99.99999999999999</v>
      </c>
      <c r="D28" s="20">
        <v>87</v>
      </c>
      <c r="E28" s="79">
        <f t="shared" si="1"/>
        <v>9.549945115257959</v>
      </c>
      <c r="F28" s="87">
        <v>123</v>
      </c>
      <c r="G28" s="79">
        <f t="shared" si="2"/>
        <v>13.50164654226125</v>
      </c>
      <c r="H28" s="20">
        <v>270</v>
      </c>
      <c r="I28" s="79">
        <f t="shared" si="3"/>
        <v>29.637760702524695</v>
      </c>
      <c r="J28" s="87">
        <v>206</v>
      </c>
      <c r="K28" s="79">
        <f t="shared" si="4"/>
        <v>22.612513721185508</v>
      </c>
      <c r="L28" s="20">
        <v>225</v>
      </c>
      <c r="M28" s="79">
        <f t="shared" si="5"/>
        <v>24.69813391877058</v>
      </c>
    </row>
    <row r="29" spans="1:13" ht="22.5" customHeight="1">
      <c r="A29" s="4" t="s">
        <v>60</v>
      </c>
      <c r="B29" s="23">
        <v>12183</v>
      </c>
      <c r="C29" s="89">
        <f t="shared" si="0"/>
        <v>100</v>
      </c>
      <c r="D29" s="20">
        <v>348</v>
      </c>
      <c r="E29" s="79">
        <f t="shared" si="1"/>
        <v>2.856439300664861</v>
      </c>
      <c r="F29" s="87">
        <v>661</v>
      </c>
      <c r="G29" s="79">
        <f t="shared" si="2"/>
        <v>5.425593039481244</v>
      </c>
      <c r="H29" s="20">
        <v>2922</v>
      </c>
      <c r="I29" s="79">
        <f t="shared" si="3"/>
        <v>23.984240334892885</v>
      </c>
      <c r="J29" s="87">
        <v>3500</v>
      </c>
      <c r="K29" s="79">
        <f t="shared" si="4"/>
        <v>28.728556184847736</v>
      </c>
      <c r="L29" s="20">
        <v>4752</v>
      </c>
      <c r="M29" s="79">
        <f t="shared" si="5"/>
        <v>39.00517114011327</v>
      </c>
    </row>
    <row r="30" spans="1:13" ht="15" customHeight="1">
      <c r="A30" s="4" t="s">
        <v>61</v>
      </c>
      <c r="B30" s="23">
        <v>3970</v>
      </c>
      <c r="C30" s="89">
        <f t="shared" si="0"/>
        <v>100</v>
      </c>
      <c r="D30" s="20">
        <v>299</v>
      </c>
      <c r="E30" s="79">
        <f t="shared" si="1"/>
        <v>7.531486146095717</v>
      </c>
      <c r="F30" s="87">
        <v>551</v>
      </c>
      <c r="G30" s="79">
        <f t="shared" si="2"/>
        <v>13.879093198992443</v>
      </c>
      <c r="H30" s="20">
        <v>1523</v>
      </c>
      <c r="I30" s="79">
        <f t="shared" si="3"/>
        <v>38.36272040302267</v>
      </c>
      <c r="J30" s="87">
        <v>944</v>
      </c>
      <c r="K30" s="79">
        <f t="shared" si="4"/>
        <v>23.778337531486144</v>
      </c>
      <c r="L30" s="20">
        <v>653</v>
      </c>
      <c r="M30" s="79">
        <f t="shared" si="5"/>
        <v>16.448362720403022</v>
      </c>
    </row>
    <row r="31" spans="1:13" ht="15" customHeight="1">
      <c r="A31" s="4" t="s">
        <v>62</v>
      </c>
      <c r="B31" s="23">
        <v>291</v>
      </c>
      <c r="C31" s="89">
        <f t="shared" si="0"/>
        <v>100</v>
      </c>
      <c r="D31" s="20">
        <v>27</v>
      </c>
      <c r="E31" s="79">
        <f t="shared" si="1"/>
        <v>9.278350515463918</v>
      </c>
      <c r="F31" s="87">
        <v>37</v>
      </c>
      <c r="G31" s="79">
        <f t="shared" si="2"/>
        <v>12.714776632302405</v>
      </c>
      <c r="H31" s="20">
        <v>96</v>
      </c>
      <c r="I31" s="79">
        <f t="shared" si="3"/>
        <v>32.98969072164948</v>
      </c>
      <c r="J31" s="87">
        <v>76</v>
      </c>
      <c r="K31" s="79">
        <f t="shared" si="4"/>
        <v>26.11683848797251</v>
      </c>
      <c r="L31" s="20">
        <v>55</v>
      </c>
      <c r="M31" s="79">
        <f t="shared" si="5"/>
        <v>18.900343642611684</v>
      </c>
    </row>
    <row r="32" spans="1:13" ht="15" customHeight="1">
      <c r="A32" s="4" t="s">
        <v>63</v>
      </c>
      <c r="B32" s="23">
        <v>32418</v>
      </c>
      <c r="C32" s="89">
        <f t="shared" si="0"/>
        <v>100</v>
      </c>
      <c r="D32" s="20">
        <v>949</v>
      </c>
      <c r="E32" s="79">
        <f t="shared" si="1"/>
        <v>2.927386020112283</v>
      </c>
      <c r="F32" s="87">
        <v>2506</v>
      </c>
      <c r="G32" s="79">
        <f t="shared" si="2"/>
        <v>7.730273304954038</v>
      </c>
      <c r="H32" s="20">
        <v>10491</v>
      </c>
      <c r="I32" s="79">
        <f t="shared" si="3"/>
        <v>32.361650934665924</v>
      </c>
      <c r="J32" s="87">
        <v>8518</v>
      </c>
      <c r="K32" s="79">
        <f t="shared" si="4"/>
        <v>26.27552594237769</v>
      </c>
      <c r="L32" s="20">
        <v>9954</v>
      </c>
      <c r="M32" s="79">
        <f t="shared" si="5"/>
        <v>30.705163797890062</v>
      </c>
    </row>
    <row r="33" spans="1:13" ht="15" customHeight="1">
      <c r="A33" s="4" t="s">
        <v>64</v>
      </c>
      <c r="B33" s="23">
        <v>2692</v>
      </c>
      <c r="C33" s="89">
        <f t="shared" si="0"/>
        <v>99.99999999999999</v>
      </c>
      <c r="D33" s="20">
        <v>153</v>
      </c>
      <c r="E33" s="79">
        <f t="shared" si="1"/>
        <v>5.683506686478455</v>
      </c>
      <c r="F33" s="87">
        <v>303</v>
      </c>
      <c r="G33" s="79">
        <f t="shared" si="2"/>
        <v>11.255572065378901</v>
      </c>
      <c r="H33" s="20">
        <v>971</v>
      </c>
      <c r="I33" s="79">
        <f t="shared" si="3"/>
        <v>36.06983655274888</v>
      </c>
      <c r="J33" s="87">
        <v>689</v>
      </c>
      <c r="K33" s="79">
        <f t="shared" si="4"/>
        <v>25.594353640416045</v>
      </c>
      <c r="L33" s="20">
        <v>576</v>
      </c>
      <c r="M33" s="79">
        <f t="shared" si="5"/>
        <v>21.39673105497771</v>
      </c>
    </row>
    <row r="34" spans="1:13" ht="15" customHeight="1">
      <c r="A34" s="4" t="s">
        <v>65</v>
      </c>
      <c r="B34" s="23">
        <v>2109</v>
      </c>
      <c r="C34" s="89">
        <f t="shared" si="0"/>
        <v>100</v>
      </c>
      <c r="D34" s="20">
        <v>153</v>
      </c>
      <c r="E34" s="79">
        <f t="shared" si="1"/>
        <v>7.254623044096728</v>
      </c>
      <c r="F34" s="87">
        <v>252</v>
      </c>
      <c r="G34" s="79">
        <f t="shared" si="2"/>
        <v>11.948790896159316</v>
      </c>
      <c r="H34" s="20">
        <v>664</v>
      </c>
      <c r="I34" s="79">
        <f t="shared" si="3"/>
        <v>31.48411569464201</v>
      </c>
      <c r="J34" s="87">
        <v>545</v>
      </c>
      <c r="K34" s="79">
        <f t="shared" si="4"/>
        <v>25.841631104789</v>
      </c>
      <c r="L34" s="20">
        <v>495</v>
      </c>
      <c r="M34" s="79">
        <f t="shared" si="5"/>
        <v>23.470839260312946</v>
      </c>
    </row>
    <row r="35" spans="1:13" ht="22.5" customHeight="1">
      <c r="A35" s="4" t="s">
        <v>31</v>
      </c>
      <c r="B35" s="23">
        <v>11444</v>
      </c>
      <c r="C35" s="89">
        <f t="shared" si="0"/>
        <v>100</v>
      </c>
      <c r="D35" s="20">
        <v>452</v>
      </c>
      <c r="E35" s="79">
        <f t="shared" si="1"/>
        <v>3.949667948269836</v>
      </c>
      <c r="F35" s="87">
        <v>1080</v>
      </c>
      <c r="G35" s="79">
        <f t="shared" si="2"/>
        <v>9.437259699405802</v>
      </c>
      <c r="H35" s="20">
        <v>3431</v>
      </c>
      <c r="I35" s="79">
        <f t="shared" si="3"/>
        <v>29.98077595246417</v>
      </c>
      <c r="J35" s="87">
        <v>3094</v>
      </c>
      <c r="K35" s="79">
        <f t="shared" si="4"/>
        <v>27.036001398112546</v>
      </c>
      <c r="L35" s="20">
        <v>3387</v>
      </c>
      <c r="M35" s="79">
        <f t="shared" si="5"/>
        <v>29.59629500174764</v>
      </c>
    </row>
    <row r="36" spans="1:13" ht="15" customHeight="1">
      <c r="A36" s="4" t="s">
        <v>66</v>
      </c>
      <c r="B36" s="23">
        <v>291</v>
      </c>
      <c r="C36" s="89">
        <f t="shared" si="0"/>
        <v>100</v>
      </c>
      <c r="D36" s="20">
        <v>37</v>
      </c>
      <c r="E36" s="79">
        <f t="shared" si="1"/>
        <v>12.714776632302405</v>
      </c>
      <c r="F36" s="87">
        <v>31</v>
      </c>
      <c r="G36" s="79">
        <f t="shared" si="2"/>
        <v>10.652920962199312</v>
      </c>
      <c r="H36" s="20">
        <v>67</v>
      </c>
      <c r="I36" s="79">
        <f t="shared" si="3"/>
        <v>23.02405498281787</v>
      </c>
      <c r="J36" s="87">
        <v>87</v>
      </c>
      <c r="K36" s="79">
        <f t="shared" si="4"/>
        <v>29.896907216494846</v>
      </c>
      <c r="L36" s="20">
        <v>69</v>
      </c>
      <c r="M36" s="79">
        <f t="shared" si="5"/>
        <v>23.711340206185564</v>
      </c>
    </row>
    <row r="37" spans="1:13" ht="15" customHeight="1">
      <c r="A37" s="4" t="s">
        <v>67</v>
      </c>
      <c r="B37" s="23">
        <v>1647</v>
      </c>
      <c r="C37" s="89">
        <f t="shared" si="0"/>
        <v>100</v>
      </c>
      <c r="D37" s="20">
        <v>106</v>
      </c>
      <c r="E37" s="79">
        <f t="shared" si="1"/>
        <v>6.435944140862174</v>
      </c>
      <c r="F37" s="87">
        <v>159</v>
      </c>
      <c r="G37" s="79">
        <f t="shared" si="2"/>
        <v>9.65391621129326</v>
      </c>
      <c r="H37" s="20">
        <v>520</v>
      </c>
      <c r="I37" s="79">
        <f t="shared" si="3"/>
        <v>31.572556162720094</v>
      </c>
      <c r="J37" s="87">
        <v>455</v>
      </c>
      <c r="K37" s="79">
        <f t="shared" si="4"/>
        <v>27.625986642380084</v>
      </c>
      <c r="L37" s="20">
        <v>407</v>
      </c>
      <c r="M37" s="79">
        <f t="shared" si="5"/>
        <v>24.711596842744385</v>
      </c>
    </row>
    <row r="38" spans="1:13" ht="15" customHeight="1">
      <c r="A38" s="4" t="s">
        <v>68</v>
      </c>
      <c r="B38" s="23">
        <v>349</v>
      </c>
      <c r="C38" s="89">
        <f t="shared" si="0"/>
        <v>100.00000000000001</v>
      </c>
      <c r="D38" s="20">
        <v>22</v>
      </c>
      <c r="E38" s="79">
        <f t="shared" si="1"/>
        <v>6.303724928366762</v>
      </c>
      <c r="F38" s="87">
        <v>31</v>
      </c>
      <c r="G38" s="79">
        <f t="shared" si="2"/>
        <v>8.882521489971348</v>
      </c>
      <c r="H38" s="20">
        <v>86</v>
      </c>
      <c r="I38" s="79">
        <f t="shared" si="3"/>
        <v>24.641833810888254</v>
      </c>
      <c r="J38" s="87">
        <v>110</v>
      </c>
      <c r="K38" s="79">
        <f t="shared" si="4"/>
        <v>31.51862464183381</v>
      </c>
      <c r="L38" s="20">
        <v>100</v>
      </c>
      <c r="M38" s="79">
        <f t="shared" si="5"/>
        <v>28.653295128939828</v>
      </c>
    </row>
    <row r="39" spans="1:13" ht="15" customHeight="1">
      <c r="A39" s="4" t="s">
        <v>69</v>
      </c>
      <c r="B39" s="23">
        <v>2071</v>
      </c>
      <c r="C39" s="89">
        <f t="shared" si="0"/>
        <v>100</v>
      </c>
      <c r="D39" s="20">
        <v>127</v>
      </c>
      <c r="E39" s="79">
        <f t="shared" si="1"/>
        <v>6.132303235152101</v>
      </c>
      <c r="F39" s="87">
        <v>257</v>
      </c>
      <c r="G39" s="79">
        <f t="shared" si="2"/>
        <v>12.409464027040078</v>
      </c>
      <c r="H39" s="20">
        <v>830</v>
      </c>
      <c r="I39" s="79">
        <f t="shared" si="3"/>
        <v>40.077257363592466</v>
      </c>
      <c r="J39" s="87">
        <v>538</v>
      </c>
      <c r="K39" s="79">
        <f t="shared" si="4"/>
        <v>25.977788507967166</v>
      </c>
      <c r="L39" s="20">
        <v>319</v>
      </c>
      <c r="M39" s="79">
        <f t="shared" si="5"/>
        <v>15.40318686624819</v>
      </c>
    </row>
    <row r="40" spans="1:13" ht="15" customHeight="1">
      <c r="A40" s="52" t="s">
        <v>70</v>
      </c>
      <c r="B40" s="132">
        <v>876</v>
      </c>
      <c r="C40" s="357">
        <f t="shared" si="0"/>
        <v>99.99999999999999</v>
      </c>
      <c r="D40" s="53">
        <v>59</v>
      </c>
      <c r="E40" s="358">
        <f t="shared" si="1"/>
        <v>6.735159817351597</v>
      </c>
      <c r="F40" s="132">
        <v>76</v>
      </c>
      <c r="G40" s="358">
        <f t="shared" si="2"/>
        <v>8.67579908675799</v>
      </c>
      <c r="H40" s="53">
        <v>282</v>
      </c>
      <c r="I40" s="358">
        <f t="shared" si="3"/>
        <v>32.19178082191781</v>
      </c>
      <c r="J40" s="132">
        <v>252</v>
      </c>
      <c r="K40" s="358">
        <f t="shared" si="4"/>
        <v>28.767123287671232</v>
      </c>
      <c r="L40" s="53">
        <v>207</v>
      </c>
      <c r="M40" s="358">
        <f t="shared" si="5"/>
        <v>23.63013698630137</v>
      </c>
    </row>
    <row r="41" spans="1:13" ht="15" customHeight="1">
      <c r="A41" s="4"/>
      <c r="B41" s="87"/>
      <c r="C41" s="4"/>
      <c r="D41" s="4"/>
      <c r="E41" s="4"/>
      <c r="F41" s="87"/>
      <c r="G41" s="63"/>
      <c r="H41" s="87"/>
      <c r="I41" s="4"/>
      <c r="J41" s="87"/>
      <c r="K41" s="4"/>
      <c r="L41" s="87"/>
      <c r="M41" s="321" t="s">
        <v>82</v>
      </c>
    </row>
    <row r="42" spans="1:12" s="5" customFormat="1" ht="15" customHeight="1">
      <c r="A42" s="45"/>
      <c r="B42" s="46"/>
      <c r="C42" s="46"/>
      <c r="D42" s="46"/>
      <c r="E42" s="86"/>
      <c r="F42" s="46"/>
      <c r="G42" s="86"/>
      <c r="H42" s="87"/>
      <c r="I42" s="4"/>
      <c r="J42" s="133"/>
      <c r="K42" s="47"/>
      <c r="L42" s="47"/>
    </row>
    <row r="43" spans="1:13" ht="15" customHeight="1">
      <c r="A43" s="6"/>
      <c r="B43" s="20"/>
      <c r="C43" s="81"/>
      <c r="D43" s="20"/>
      <c r="E43" s="44"/>
      <c r="F43" s="20"/>
      <c r="G43" s="44"/>
      <c r="H43" s="87"/>
      <c r="I43" s="4"/>
      <c r="J43" s="87"/>
      <c r="K43" s="4"/>
      <c r="L43" s="4"/>
      <c r="M43"/>
    </row>
    <row r="44" spans="1:13" ht="15" customHeight="1">
      <c r="A44" s="6"/>
      <c r="B44" s="20"/>
      <c r="C44" s="81"/>
      <c r="D44" s="20"/>
      <c r="E44" s="44"/>
      <c r="F44" s="20"/>
      <c r="G44" s="44"/>
      <c r="H44" s="4"/>
      <c r="I44" s="4"/>
      <c r="J44" s="87"/>
      <c r="K44" s="4"/>
      <c r="L44" s="4"/>
      <c r="M44"/>
    </row>
    <row r="45" spans="1:12" ht="15" customHeight="1">
      <c r="A45" s="4"/>
      <c r="B45" s="87"/>
      <c r="C45" s="4"/>
      <c r="D45" s="4"/>
      <c r="E45" s="4"/>
      <c r="F45" s="87"/>
      <c r="G45" s="4"/>
      <c r="H45" s="87"/>
      <c r="I45" s="88"/>
      <c r="J45" s="89"/>
      <c r="K45" s="80"/>
      <c r="L45" s="89"/>
    </row>
    <row r="46" spans="2:6" ht="15" customHeight="1">
      <c r="B46" s="23"/>
      <c r="F46" s="23"/>
    </row>
    <row r="47" spans="2:6" ht="15" customHeight="1">
      <c r="B47" s="23"/>
      <c r="F47" s="23"/>
    </row>
    <row r="48" ht="11.25">
      <c r="F48" s="23"/>
    </row>
    <row r="49" ht="11.25">
      <c r="F49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8" display="Índice"/>
    <hyperlink ref="M41" location="'pag 2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4" customWidth="1"/>
    <col min="10" max="10" width="8" style="35" customWidth="1"/>
    <col min="11" max="11" width="6.66015625" style="75" customWidth="1"/>
    <col min="12" max="12" width="8" style="35" customWidth="1"/>
    <col min="13" max="13" width="6.66015625" style="75" customWidth="1"/>
  </cols>
  <sheetData>
    <row r="1" spans="1:13" s="1" customFormat="1" ht="39.75" customHeight="1">
      <c r="A1" s="380" t="s">
        <v>188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2" customFormat="1" ht="18" customHeight="1">
      <c r="A2" s="3" t="s">
        <v>38</v>
      </c>
      <c r="B2" s="4"/>
      <c r="C2" s="4"/>
      <c r="D2" s="4"/>
      <c r="E2" s="4"/>
      <c r="F2" s="4"/>
      <c r="G2" s="4"/>
      <c r="H2" s="68"/>
      <c r="I2" s="69"/>
      <c r="J2" s="70"/>
      <c r="K2" s="71"/>
      <c r="L2" s="70"/>
      <c r="M2" s="322" t="s">
        <v>83</v>
      </c>
    </row>
    <row r="3" spans="1:13" s="17" customFormat="1" ht="36" customHeight="1">
      <c r="A3" s="154"/>
      <c r="B3" s="375" t="s">
        <v>1</v>
      </c>
      <c r="C3" s="375"/>
      <c r="D3" s="375" t="s">
        <v>153</v>
      </c>
      <c r="E3" s="375"/>
      <c r="F3" s="375" t="s">
        <v>154</v>
      </c>
      <c r="G3" s="375"/>
      <c r="H3" s="375" t="s">
        <v>156</v>
      </c>
      <c r="I3" s="375"/>
      <c r="J3" s="375" t="s">
        <v>155</v>
      </c>
      <c r="K3" s="375"/>
      <c r="L3" s="375" t="s">
        <v>84</v>
      </c>
      <c r="M3" s="375"/>
    </row>
    <row r="4" spans="1:13" s="14" customFormat="1" ht="19.5" customHeight="1">
      <c r="A4" s="60"/>
      <c r="B4" s="61" t="s">
        <v>86</v>
      </c>
      <c r="C4" s="57" t="s">
        <v>85</v>
      </c>
      <c r="D4" s="56" t="s">
        <v>86</v>
      </c>
      <c r="E4" s="57" t="s">
        <v>85</v>
      </c>
      <c r="F4" s="56" t="s">
        <v>86</v>
      </c>
      <c r="G4" s="57" t="s">
        <v>85</v>
      </c>
      <c r="H4" s="56" t="s">
        <v>86</v>
      </c>
      <c r="I4" s="57" t="s">
        <v>85</v>
      </c>
      <c r="J4" s="56" t="s">
        <v>86</v>
      </c>
      <c r="K4" s="57" t="s">
        <v>85</v>
      </c>
      <c r="L4" s="56" t="s">
        <v>86</v>
      </c>
      <c r="M4" s="57" t="s">
        <v>85</v>
      </c>
    </row>
    <row r="5" spans="1:13" ht="15" customHeight="1">
      <c r="A5" s="4" t="s">
        <v>71</v>
      </c>
      <c r="B5" s="23">
        <v>623</v>
      </c>
      <c r="C5">
        <f>E5+G5+I5+K5+M5</f>
        <v>100</v>
      </c>
      <c r="D5" s="58">
        <v>39</v>
      </c>
      <c r="E5">
        <f>D5/$B5*100</f>
        <v>6.260032102728733</v>
      </c>
      <c r="F5" s="239">
        <v>80</v>
      </c>
      <c r="G5">
        <f>F5/$B5*100</f>
        <v>12.841091492776885</v>
      </c>
      <c r="H5" s="58">
        <v>213</v>
      </c>
      <c r="I5">
        <f aca="true" t="shared" si="0" ref="I5:I18">H5/$B5*100</f>
        <v>34.18940609951846</v>
      </c>
      <c r="J5" s="239">
        <v>144</v>
      </c>
      <c r="K5">
        <f aca="true" t="shared" si="1" ref="K5:K18">J5/$B5*100</f>
        <v>23.113964686998393</v>
      </c>
      <c r="L5" s="58">
        <v>147</v>
      </c>
      <c r="M5">
        <f aca="true" t="shared" si="2" ref="M5:M18">L5/$B5*100</f>
        <v>23.595505617977526</v>
      </c>
    </row>
    <row r="6" spans="1:13" ht="15" customHeight="1">
      <c r="A6" s="6" t="s">
        <v>72</v>
      </c>
      <c r="B6" s="4">
        <v>2022</v>
      </c>
      <c r="C6" s="4">
        <f aca="true" t="shared" si="3" ref="C6:C18">E6+G6+I6+K6+M6</f>
        <v>100</v>
      </c>
      <c r="D6" s="20">
        <v>88</v>
      </c>
      <c r="E6" s="4">
        <f aca="true" t="shared" si="4" ref="E6:G18">D6/$B6*100</f>
        <v>4.3521266073194855</v>
      </c>
      <c r="F6" s="87">
        <v>278</v>
      </c>
      <c r="G6" s="4">
        <f t="shared" si="4"/>
        <v>13.748763600395646</v>
      </c>
      <c r="H6" s="20">
        <v>786</v>
      </c>
      <c r="I6" s="4">
        <f t="shared" si="0"/>
        <v>38.87240356083086</v>
      </c>
      <c r="J6" s="87">
        <v>534</v>
      </c>
      <c r="K6" s="4">
        <f t="shared" si="1"/>
        <v>26.409495548961427</v>
      </c>
      <c r="L6" s="20">
        <v>336</v>
      </c>
      <c r="M6" s="4">
        <f t="shared" si="2"/>
        <v>16.61721068249258</v>
      </c>
    </row>
    <row r="7" spans="1:13" ht="15" customHeight="1">
      <c r="A7" s="6" t="s">
        <v>26</v>
      </c>
      <c r="B7" s="4">
        <v>1434</v>
      </c>
      <c r="C7" s="4">
        <f t="shared" si="3"/>
        <v>100</v>
      </c>
      <c r="D7" s="20">
        <v>90</v>
      </c>
      <c r="E7" s="4">
        <f t="shared" si="4"/>
        <v>6.2761506276150625</v>
      </c>
      <c r="F7" s="87">
        <v>162</v>
      </c>
      <c r="G7" s="4">
        <f t="shared" si="4"/>
        <v>11.297071129707113</v>
      </c>
      <c r="H7" s="20">
        <v>445</v>
      </c>
      <c r="I7" s="4">
        <f t="shared" si="0"/>
        <v>31.032078103207812</v>
      </c>
      <c r="J7" s="87">
        <v>399</v>
      </c>
      <c r="K7" s="4">
        <f t="shared" si="1"/>
        <v>27.824267782426777</v>
      </c>
      <c r="L7" s="20">
        <v>338</v>
      </c>
      <c r="M7" s="4">
        <f t="shared" si="2"/>
        <v>23.570432357043238</v>
      </c>
    </row>
    <row r="8" spans="1:13" ht="15" customHeight="1">
      <c r="A8" s="6" t="s">
        <v>73</v>
      </c>
      <c r="B8" s="4">
        <v>318</v>
      </c>
      <c r="C8" s="4">
        <f t="shared" si="3"/>
        <v>100</v>
      </c>
      <c r="D8" s="20">
        <v>27</v>
      </c>
      <c r="E8" s="4">
        <f t="shared" si="4"/>
        <v>8.49056603773585</v>
      </c>
      <c r="F8" s="87">
        <v>28</v>
      </c>
      <c r="G8" s="4">
        <f t="shared" si="4"/>
        <v>8.80503144654088</v>
      </c>
      <c r="H8" s="20">
        <v>120</v>
      </c>
      <c r="I8" s="4">
        <f t="shared" si="0"/>
        <v>37.735849056603776</v>
      </c>
      <c r="J8" s="87">
        <v>78</v>
      </c>
      <c r="K8" s="4">
        <f t="shared" si="1"/>
        <v>24.528301886792452</v>
      </c>
      <c r="L8" s="20">
        <v>65</v>
      </c>
      <c r="M8" s="4">
        <f t="shared" si="2"/>
        <v>20.440251572327046</v>
      </c>
    </row>
    <row r="9" spans="1:13" ht="15" customHeight="1">
      <c r="A9" s="6" t="s">
        <v>74</v>
      </c>
      <c r="B9" s="4">
        <v>2752</v>
      </c>
      <c r="C9" s="4">
        <f t="shared" si="3"/>
        <v>100</v>
      </c>
      <c r="D9" s="20">
        <v>123</v>
      </c>
      <c r="E9" s="4">
        <f t="shared" si="4"/>
        <v>4.469476744186047</v>
      </c>
      <c r="F9" s="87">
        <v>308</v>
      </c>
      <c r="G9" s="4">
        <f t="shared" si="4"/>
        <v>11.19186046511628</v>
      </c>
      <c r="H9" s="20">
        <v>1118</v>
      </c>
      <c r="I9" s="4">
        <f t="shared" si="0"/>
        <v>40.625</v>
      </c>
      <c r="J9" s="87">
        <v>659</v>
      </c>
      <c r="K9" s="4">
        <f t="shared" si="1"/>
        <v>23.94622093023256</v>
      </c>
      <c r="L9" s="20">
        <v>544</v>
      </c>
      <c r="M9" s="4">
        <f t="shared" si="2"/>
        <v>19.767441860465116</v>
      </c>
    </row>
    <row r="10" spans="1:13" ht="15" customHeight="1">
      <c r="A10" s="4" t="s">
        <v>75</v>
      </c>
      <c r="B10" s="4">
        <v>2128</v>
      </c>
      <c r="C10" s="4">
        <f t="shared" si="3"/>
        <v>100</v>
      </c>
      <c r="D10" s="20">
        <v>141</v>
      </c>
      <c r="E10" s="4">
        <f t="shared" si="4"/>
        <v>6.62593984962406</v>
      </c>
      <c r="F10" s="87">
        <v>277</v>
      </c>
      <c r="G10" s="4">
        <f t="shared" si="4"/>
        <v>13.016917293233082</v>
      </c>
      <c r="H10" s="20">
        <v>789</v>
      </c>
      <c r="I10" s="4">
        <f t="shared" si="0"/>
        <v>37.07706766917293</v>
      </c>
      <c r="J10" s="87">
        <v>490</v>
      </c>
      <c r="K10" s="4">
        <f t="shared" si="1"/>
        <v>23.026315789473685</v>
      </c>
      <c r="L10" s="20">
        <v>431</v>
      </c>
      <c r="M10" s="4">
        <f t="shared" si="2"/>
        <v>20.25375939849624</v>
      </c>
    </row>
    <row r="11" spans="1:13" ht="22.5" customHeight="1">
      <c r="A11" s="4" t="s">
        <v>76</v>
      </c>
      <c r="B11" s="4">
        <v>14890</v>
      </c>
      <c r="C11" s="4">
        <f t="shared" si="3"/>
        <v>100</v>
      </c>
      <c r="D11" s="20">
        <v>374</v>
      </c>
      <c r="E11" s="4">
        <f t="shared" si="4"/>
        <v>2.511752854264607</v>
      </c>
      <c r="F11" s="87">
        <v>817</v>
      </c>
      <c r="G11" s="4">
        <f t="shared" si="4"/>
        <v>5.486903962390866</v>
      </c>
      <c r="H11" s="20">
        <v>4075</v>
      </c>
      <c r="I11" s="4">
        <f t="shared" si="0"/>
        <v>27.367360644728006</v>
      </c>
      <c r="J11" s="87">
        <v>4571</v>
      </c>
      <c r="K11" s="4">
        <f t="shared" si="1"/>
        <v>30.698455339153796</v>
      </c>
      <c r="L11" s="20">
        <v>5053</v>
      </c>
      <c r="M11" s="4">
        <f t="shared" si="2"/>
        <v>33.935527199462726</v>
      </c>
    </row>
    <row r="12" spans="1:13" ht="15" customHeight="1">
      <c r="A12" s="4" t="s">
        <v>77</v>
      </c>
      <c r="B12" s="4">
        <v>1175</v>
      </c>
      <c r="C12" s="4">
        <f t="shared" si="3"/>
        <v>99.99999999999999</v>
      </c>
      <c r="D12" s="20">
        <v>78</v>
      </c>
      <c r="E12" s="4">
        <f t="shared" si="4"/>
        <v>6.6382978723404245</v>
      </c>
      <c r="F12" s="87">
        <v>156</v>
      </c>
      <c r="G12" s="4">
        <f t="shared" si="4"/>
        <v>13.276595744680849</v>
      </c>
      <c r="H12" s="20">
        <v>490</v>
      </c>
      <c r="I12" s="4">
        <f t="shared" si="0"/>
        <v>41.702127659574465</v>
      </c>
      <c r="J12" s="87">
        <v>275</v>
      </c>
      <c r="K12" s="4">
        <f t="shared" si="1"/>
        <v>23.404255319148938</v>
      </c>
      <c r="L12" s="20">
        <v>176</v>
      </c>
      <c r="M12" s="4">
        <f t="shared" si="2"/>
        <v>14.97872340425532</v>
      </c>
    </row>
    <row r="13" spans="1:13" ht="15" customHeight="1">
      <c r="A13" s="4" t="s">
        <v>162</v>
      </c>
      <c r="B13" s="4">
        <v>27140</v>
      </c>
      <c r="C13" s="4">
        <f t="shared" si="3"/>
        <v>100</v>
      </c>
      <c r="D13" s="20">
        <v>523</v>
      </c>
      <c r="E13" s="4">
        <f t="shared" si="4"/>
        <v>1.9270449521002213</v>
      </c>
      <c r="F13" s="87">
        <v>1331</v>
      </c>
      <c r="G13" s="4">
        <f t="shared" si="4"/>
        <v>4.904200442151805</v>
      </c>
      <c r="H13" s="20">
        <v>5919</v>
      </c>
      <c r="I13" s="4">
        <f t="shared" si="0"/>
        <v>21.809137803979368</v>
      </c>
      <c r="J13" s="87">
        <v>8033</v>
      </c>
      <c r="K13" s="4">
        <f t="shared" si="1"/>
        <v>29.598378776713336</v>
      </c>
      <c r="L13" s="20">
        <v>11334</v>
      </c>
      <c r="M13" s="4">
        <f t="shared" si="2"/>
        <v>41.76123802505527</v>
      </c>
    </row>
    <row r="14" spans="1:13" ht="15" customHeight="1">
      <c r="A14" s="4" t="s">
        <v>79</v>
      </c>
      <c r="B14" s="4">
        <v>1370</v>
      </c>
      <c r="C14" s="4">
        <f t="shared" si="3"/>
        <v>99.99999999999999</v>
      </c>
      <c r="D14" s="20">
        <v>75</v>
      </c>
      <c r="E14" s="4">
        <f t="shared" si="4"/>
        <v>5.474452554744526</v>
      </c>
      <c r="F14" s="87">
        <v>136</v>
      </c>
      <c r="G14" s="4">
        <f t="shared" si="4"/>
        <v>9.927007299270073</v>
      </c>
      <c r="H14" s="20">
        <v>447</v>
      </c>
      <c r="I14" s="4">
        <f t="shared" si="0"/>
        <v>32.62773722627737</v>
      </c>
      <c r="J14" s="87">
        <v>374</v>
      </c>
      <c r="K14" s="4">
        <f t="shared" si="1"/>
        <v>27.299270072992698</v>
      </c>
      <c r="L14" s="20">
        <v>338</v>
      </c>
      <c r="M14" s="4">
        <f t="shared" si="2"/>
        <v>24.671532846715326</v>
      </c>
    </row>
    <row r="15" spans="1:13" ht="15" customHeight="1">
      <c r="A15" s="4" t="s">
        <v>80</v>
      </c>
      <c r="B15" s="4">
        <v>2974</v>
      </c>
      <c r="C15" s="4">
        <f t="shared" si="3"/>
        <v>100</v>
      </c>
      <c r="D15" s="20">
        <v>67</v>
      </c>
      <c r="E15" s="4">
        <f t="shared" si="4"/>
        <v>2.2528581035642232</v>
      </c>
      <c r="F15" s="87">
        <v>164</v>
      </c>
      <c r="G15" s="4">
        <f t="shared" si="4"/>
        <v>5.514458641560188</v>
      </c>
      <c r="H15" s="20">
        <v>638</v>
      </c>
      <c r="I15" s="4">
        <f t="shared" si="0"/>
        <v>21.45258910558171</v>
      </c>
      <c r="J15" s="87">
        <v>915</v>
      </c>
      <c r="K15" s="4">
        <f t="shared" si="1"/>
        <v>30.766644250168124</v>
      </c>
      <c r="L15" s="20">
        <v>1190</v>
      </c>
      <c r="M15" s="4">
        <f t="shared" si="2"/>
        <v>40.01344989912576</v>
      </c>
    </row>
    <row r="16" spans="1:13" ht="15" customHeight="1">
      <c r="A16" s="4" t="s">
        <v>81</v>
      </c>
      <c r="B16" s="4">
        <v>295</v>
      </c>
      <c r="C16" s="4">
        <f t="shared" si="3"/>
        <v>100</v>
      </c>
      <c r="D16" s="20">
        <v>18</v>
      </c>
      <c r="E16" s="4">
        <f t="shared" si="4"/>
        <v>6.101694915254238</v>
      </c>
      <c r="F16" s="87">
        <v>30</v>
      </c>
      <c r="G16" s="4">
        <f t="shared" si="4"/>
        <v>10.16949152542373</v>
      </c>
      <c r="H16" s="20">
        <v>100</v>
      </c>
      <c r="I16" s="4">
        <f t="shared" si="0"/>
        <v>33.89830508474576</v>
      </c>
      <c r="J16" s="87">
        <v>55</v>
      </c>
      <c r="K16" s="4">
        <f t="shared" si="1"/>
        <v>18.64406779661017</v>
      </c>
      <c r="L16" s="20">
        <v>92</v>
      </c>
      <c r="M16" s="4">
        <f t="shared" si="2"/>
        <v>31.186440677966104</v>
      </c>
    </row>
    <row r="17" spans="1:13" ht="22.5" customHeight="1">
      <c r="A17" s="4" t="s">
        <v>33</v>
      </c>
      <c r="B17" s="4">
        <v>251</v>
      </c>
      <c r="C17" s="4">
        <f t="shared" si="3"/>
        <v>100</v>
      </c>
      <c r="D17" s="20">
        <v>32</v>
      </c>
      <c r="E17" s="4">
        <f t="shared" si="4"/>
        <v>12.749003984063744</v>
      </c>
      <c r="F17" s="87">
        <v>48</v>
      </c>
      <c r="G17" s="4">
        <f t="shared" si="4"/>
        <v>19.12350597609562</v>
      </c>
      <c r="H17" s="20">
        <v>96</v>
      </c>
      <c r="I17" s="4">
        <f t="shared" si="0"/>
        <v>38.24701195219124</v>
      </c>
      <c r="J17" s="87">
        <v>44</v>
      </c>
      <c r="K17" s="4">
        <f t="shared" si="1"/>
        <v>17.52988047808765</v>
      </c>
      <c r="L17" s="20">
        <v>31</v>
      </c>
      <c r="M17" s="4">
        <f t="shared" si="2"/>
        <v>12.350597609561753</v>
      </c>
    </row>
    <row r="18" spans="1:13" ht="15" customHeight="1">
      <c r="A18" s="8" t="s">
        <v>34</v>
      </c>
      <c r="B18" s="8">
        <v>251</v>
      </c>
      <c r="C18" s="8">
        <f t="shared" si="3"/>
        <v>99.99999999999999</v>
      </c>
      <c r="D18" s="55">
        <v>29</v>
      </c>
      <c r="E18" s="8">
        <f t="shared" si="4"/>
        <v>11.553784860557768</v>
      </c>
      <c r="F18" s="26">
        <v>46</v>
      </c>
      <c r="G18" s="8">
        <f t="shared" si="4"/>
        <v>18.326693227091635</v>
      </c>
      <c r="H18" s="55">
        <v>84</v>
      </c>
      <c r="I18" s="8">
        <f t="shared" si="0"/>
        <v>33.46613545816733</v>
      </c>
      <c r="J18" s="26">
        <v>55</v>
      </c>
      <c r="K18" s="8">
        <f t="shared" si="1"/>
        <v>21.91235059760956</v>
      </c>
      <c r="L18" s="55">
        <v>37</v>
      </c>
      <c r="M18" s="8">
        <f t="shared" si="2"/>
        <v>14.741035856573706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4"/>
      <c r="J19" s="35"/>
      <c r="K19" s="75"/>
      <c r="L19" s="35"/>
      <c r="M19" s="75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87"/>
      <c r="G23" s="44"/>
      <c r="H23" s="87"/>
      <c r="I23" s="88"/>
      <c r="J23" s="89"/>
      <c r="K23" s="79"/>
      <c r="L23" s="89"/>
      <c r="M23" s="79"/>
    </row>
    <row r="24" spans="1:13" ht="15" customHeight="1">
      <c r="A24" s="4"/>
      <c r="B24" s="4"/>
      <c r="C24" s="4"/>
      <c r="D24" s="4"/>
      <c r="E24" s="4"/>
      <c r="F24" s="4"/>
      <c r="G24" s="4"/>
      <c r="H24" s="87"/>
      <c r="I24" s="88"/>
      <c r="J24" s="89"/>
      <c r="K24" s="79"/>
      <c r="L24" s="89"/>
      <c r="M24" s="79"/>
    </row>
    <row r="25" ht="15" customHeight="1"/>
    <row r="26" ht="15" customHeight="1"/>
    <row r="27" spans="11:14" ht="15" customHeight="1">
      <c r="K27" s="78"/>
      <c r="N27" s="23"/>
    </row>
    <row r="28" spans="11:14" ht="15" customHeight="1">
      <c r="K28" s="78"/>
      <c r="N28" s="23"/>
    </row>
    <row r="29" spans="11:14" ht="15" customHeight="1">
      <c r="K29" s="78"/>
      <c r="N29" s="23"/>
    </row>
    <row r="30" spans="11:14" ht="15" customHeight="1">
      <c r="K30" s="78"/>
      <c r="N30" s="23"/>
    </row>
    <row r="31" spans="11:14" ht="15" customHeight="1">
      <c r="K31" s="78"/>
      <c r="N31" s="23"/>
    </row>
    <row r="32" spans="11:14" ht="15" customHeight="1">
      <c r="K32" s="79"/>
      <c r="N32" s="23"/>
    </row>
    <row r="33" spans="11:14" ht="15" customHeight="1">
      <c r="K33" s="79"/>
      <c r="N33" s="23"/>
    </row>
    <row r="34" spans="11:14" ht="15" customHeight="1">
      <c r="K34" s="79"/>
      <c r="N34" s="23"/>
    </row>
    <row r="35" spans="11:14" ht="15" customHeight="1">
      <c r="K35" s="79"/>
      <c r="N35" s="23"/>
    </row>
    <row r="36" spans="11:14" ht="15" customHeight="1">
      <c r="K36" s="79"/>
      <c r="N36" s="23"/>
    </row>
    <row r="37" spans="11:14" ht="15" customHeight="1">
      <c r="K37" s="79"/>
      <c r="N37" s="23"/>
    </row>
    <row r="38" spans="11:14" ht="15" customHeight="1">
      <c r="K38" s="79"/>
      <c r="N38" s="23"/>
    </row>
    <row r="39" spans="11:14" ht="15" customHeight="1">
      <c r="K39" s="79"/>
      <c r="N39" s="23"/>
    </row>
    <row r="40" spans="11:14" ht="15" customHeight="1">
      <c r="K40" s="79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79"/>
      <c r="N44" s="23"/>
    </row>
    <row r="45" ht="15" customHeight="1">
      <c r="K45" s="80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S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170" customWidth="1"/>
    <col min="2" max="2" width="8.5" style="170" customWidth="1"/>
    <col min="3" max="3" width="6.33203125" style="170" customWidth="1"/>
    <col min="4" max="4" width="7.83203125" style="170" customWidth="1"/>
    <col min="5" max="5" width="6.33203125" style="170" customWidth="1"/>
    <col min="6" max="6" width="7.83203125" style="170" customWidth="1"/>
    <col min="7" max="7" width="6.33203125" style="170" customWidth="1"/>
    <col min="8" max="8" width="7.83203125" style="256" customWidth="1"/>
    <col min="9" max="9" width="6.33203125" style="270" customWidth="1"/>
    <col min="10" max="10" width="7.83203125" style="271" customWidth="1"/>
    <col min="11" max="11" width="6.33203125" style="269" customWidth="1"/>
    <col min="12" max="12" width="9.33203125" style="271" customWidth="1"/>
    <col min="13" max="13" width="7.5" style="269" customWidth="1"/>
    <col min="14" max="14" width="15.33203125" style="170" bestFit="1" customWidth="1"/>
    <col min="24" max="28" width="6.33203125" style="170" customWidth="1"/>
    <col min="29" max="16384" width="12" style="170" customWidth="1"/>
  </cols>
  <sheetData>
    <row r="1" spans="1:13" s="166" customFormat="1" ht="39.75" customHeight="1">
      <c r="A1" s="389" t="s">
        <v>187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52" customFormat="1" ht="18" customHeight="1">
      <c r="A2" s="247" t="s">
        <v>37</v>
      </c>
      <c r="B2" s="149"/>
      <c r="C2" s="149"/>
      <c r="D2" s="149"/>
      <c r="E2" s="149"/>
      <c r="F2" s="149"/>
      <c r="G2" s="149"/>
      <c r="H2" s="248"/>
      <c r="I2" s="249"/>
      <c r="J2" s="250"/>
      <c r="K2" s="251"/>
      <c r="L2" s="250"/>
      <c r="M2" s="251"/>
    </row>
    <row r="3" spans="1:13" s="253" customFormat="1" ht="36" customHeight="1">
      <c r="A3" s="157"/>
      <c r="B3" s="388" t="s">
        <v>1</v>
      </c>
      <c r="C3" s="388"/>
      <c r="D3" s="388" t="s">
        <v>123</v>
      </c>
      <c r="E3" s="388"/>
      <c r="F3" s="390" t="s">
        <v>124</v>
      </c>
      <c r="G3" s="390"/>
      <c r="H3" s="390" t="s">
        <v>125</v>
      </c>
      <c r="I3" s="390"/>
      <c r="J3" s="390" t="s">
        <v>126</v>
      </c>
      <c r="K3" s="390"/>
      <c r="L3" s="390" t="s">
        <v>127</v>
      </c>
      <c r="M3" s="390"/>
    </row>
    <row r="4" spans="1:13" s="240" customFormat="1" ht="19.5" customHeight="1">
      <c r="A4" s="254" t="s">
        <v>152</v>
      </c>
      <c r="B4" s="160" t="s">
        <v>86</v>
      </c>
      <c r="C4" s="255" t="s">
        <v>85</v>
      </c>
      <c r="D4" s="160" t="s">
        <v>86</v>
      </c>
      <c r="E4" s="255" t="s">
        <v>85</v>
      </c>
      <c r="F4" s="160" t="s">
        <v>86</v>
      </c>
      <c r="G4" s="255" t="s">
        <v>85</v>
      </c>
      <c r="H4" s="160" t="s">
        <v>86</v>
      </c>
      <c r="I4" s="255" t="s">
        <v>85</v>
      </c>
      <c r="J4" s="160" t="s">
        <v>86</v>
      </c>
      <c r="K4" s="255" t="s">
        <v>85</v>
      </c>
      <c r="L4" s="160" t="s">
        <v>86</v>
      </c>
      <c r="M4" s="255" t="s">
        <v>85</v>
      </c>
    </row>
    <row r="5" spans="1:97" s="171" customFormat="1" ht="15" customHeight="1">
      <c r="A5" s="162" t="s">
        <v>23</v>
      </c>
      <c r="B5" s="151">
        <v>254099</v>
      </c>
      <c r="C5" s="29">
        <v>100</v>
      </c>
      <c r="D5" s="151">
        <v>1911</v>
      </c>
      <c r="E5" s="29">
        <v>100</v>
      </c>
      <c r="F5" s="151">
        <v>13277</v>
      </c>
      <c r="G5" s="29">
        <v>100</v>
      </c>
      <c r="H5" s="151">
        <v>81938</v>
      </c>
      <c r="I5" s="29">
        <v>100</v>
      </c>
      <c r="J5" s="151">
        <v>62558</v>
      </c>
      <c r="K5" s="29">
        <v>100</v>
      </c>
      <c r="L5" s="151">
        <v>94415</v>
      </c>
      <c r="M5" s="29">
        <v>100</v>
      </c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</row>
    <row r="6" spans="1:13" ht="15" customHeight="1">
      <c r="A6" s="150" t="s">
        <v>39</v>
      </c>
      <c r="B6" s="256">
        <v>1122</v>
      </c>
      <c r="C6" s="44">
        <f>B6/B$5*100</f>
        <v>0.441560179300194</v>
      </c>
      <c r="D6" s="257">
        <v>1</v>
      </c>
      <c r="E6" s="44">
        <f>D6/D$5*100</f>
        <v>0.052328623757195186</v>
      </c>
      <c r="F6" s="257">
        <v>40</v>
      </c>
      <c r="G6" s="44">
        <f>F6/F$5*100</f>
        <v>0.30127287790916624</v>
      </c>
      <c r="H6" s="257">
        <v>301</v>
      </c>
      <c r="I6" s="44">
        <f>H6/H$5*100</f>
        <v>0.367350923869267</v>
      </c>
      <c r="J6" s="256">
        <v>224</v>
      </c>
      <c r="K6" s="44">
        <f>J6/J$5*100</f>
        <v>0.3580677131621855</v>
      </c>
      <c r="L6" s="256">
        <v>556</v>
      </c>
      <c r="M6" s="44">
        <f>L6/L$5*100</f>
        <v>0.5888894773076312</v>
      </c>
    </row>
    <row r="7" spans="1:13" ht="15" customHeight="1">
      <c r="A7" s="150" t="s">
        <v>40</v>
      </c>
      <c r="B7" s="256">
        <v>672</v>
      </c>
      <c r="C7" s="44">
        <f>B7/B$5*100</f>
        <v>0.2644638507038595</v>
      </c>
      <c r="D7" s="257">
        <v>4</v>
      </c>
      <c r="E7" s="44">
        <f aca="true" t="shared" si="0" ref="E7:E40">D7/D$5*100</f>
        <v>0.20931449502878074</v>
      </c>
      <c r="F7" s="257">
        <v>14</v>
      </c>
      <c r="G7" s="44">
        <f aca="true" t="shared" si="1" ref="G7:G40">F7/F$5*100</f>
        <v>0.10544550726820819</v>
      </c>
      <c r="H7" s="257">
        <v>170</v>
      </c>
      <c r="I7" s="44">
        <f aca="true" t="shared" si="2" ref="I7:I40">H7/H$5*100</f>
        <v>0.2074739437135395</v>
      </c>
      <c r="J7" s="256">
        <v>186</v>
      </c>
      <c r="K7" s="44">
        <f aca="true" t="shared" si="3" ref="K7:K40">J7/J$5*100</f>
        <v>0.29732408325074333</v>
      </c>
      <c r="L7" s="256">
        <v>298</v>
      </c>
      <c r="M7" s="44">
        <f aca="true" t="shared" si="4" ref="M7:M40">L7/L$5*100</f>
        <v>0.31562781337711165</v>
      </c>
    </row>
    <row r="8" spans="1:13" ht="15" customHeight="1">
      <c r="A8" s="150" t="s">
        <v>160</v>
      </c>
      <c r="B8" s="256">
        <v>5268</v>
      </c>
      <c r="C8" s="44">
        <f aca="true" t="shared" si="5" ref="C8:C40">B8/B$5*100</f>
        <v>2.073207686767756</v>
      </c>
      <c r="D8" s="257">
        <v>32</v>
      </c>
      <c r="E8" s="44">
        <f t="shared" si="0"/>
        <v>1.674515960230246</v>
      </c>
      <c r="F8" s="257">
        <v>158</v>
      </c>
      <c r="G8" s="44">
        <f t="shared" si="1"/>
        <v>1.1900278677412066</v>
      </c>
      <c r="H8" s="257">
        <v>1521</v>
      </c>
      <c r="I8" s="44">
        <f t="shared" si="2"/>
        <v>1.856281578754668</v>
      </c>
      <c r="J8" s="256">
        <v>1562</v>
      </c>
      <c r="K8" s="44">
        <f t="shared" si="3"/>
        <v>2.496882892675597</v>
      </c>
      <c r="L8" s="256">
        <v>1995</v>
      </c>
      <c r="M8" s="44">
        <f t="shared" si="4"/>
        <v>2.1130117036487848</v>
      </c>
    </row>
    <row r="9" spans="1:13" ht="15" customHeight="1">
      <c r="A9" s="150" t="s">
        <v>41</v>
      </c>
      <c r="B9" s="256">
        <v>992</v>
      </c>
      <c r="C9" s="44">
        <f t="shared" si="5"/>
        <v>0.39039901770569735</v>
      </c>
      <c r="D9" s="257">
        <v>4</v>
      </c>
      <c r="E9" s="44">
        <f t="shared" si="0"/>
        <v>0.20931449502878074</v>
      </c>
      <c r="F9" s="257">
        <v>29</v>
      </c>
      <c r="G9" s="44">
        <f t="shared" si="1"/>
        <v>0.2184228364841455</v>
      </c>
      <c r="H9" s="257">
        <v>284</v>
      </c>
      <c r="I9" s="44">
        <f t="shared" si="2"/>
        <v>0.34660352949791307</v>
      </c>
      <c r="J9" s="256">
        <v>299</v>
      </c>
      <c r="K9" s="44">
        <f t="shared" si="3"/>
        <v>0.477956456408453</v>
      </c>
      <c r="L9" s="256">
        <v>376</v>
      </c>
      <c r="M9" s="44">
        <f t="shared" si="4"/>
        <v>0.39824180479796645</v>
      </c>
    </row>
    <row r="10" spans="1:13" ht="15" customHeight="1">
      <c r="A10" s="150" t="s">
        <v>42</v>
      </c>
      <c r="B10" s="256">
        <v>273</v>
      </c>
      <c r="C10" s="44">
        <f t="shared" si="5"/>
        <v>0.10743843934844294</v>
      </c>
      <c r="D10" s="257">
        <v>3</v>
      </c>
      <c r="E10" s="44">
        <f t="shared" si="0"/>
        <v>0.15698587127158556</v>
      </c>
      <c r="F10" s="257">
        <v>6</v>
      </c>
      <c r="G10" s="44">
        <f t="shared" si="1"/>
        <v>0.04519093168637493</v>
      </c>
      <c r="H10" s="257">
        <v>66</v>
      </c>
      <c r="I10" s="44">
        <f t="shared" si="2"/>
        <v>0.08054870755937416</v>
      </c>
      <c r="J10" s="256">
        <v>74</v>
      </c>
      <c r="K10" s="44">
        <f t="shared" si="3"/>
        <v>0.11829022666965056</v>
      </c>
      <c r="L10" s="256">
        <v>124</v>
      </c>
      <c r="M10" s="44">
        <f t="shared" si="4"/>
        <v>0.13133506328443575</v>
      </c>
    </row>
    <row r="11" spans="1:13" ht="22.5" customHeight="1">
      <c r="A11" s="149" t="s">
        <v>43</v>
      </c>
      <c r="B11" s="256">
        <v>926</v>
      </c>
      <c r="C11" s="44">
        <f t="shared" si="5"/>
        <v>0.3644248895115683</v>
      </c>
      <c r="D11" s="257">
        <v>36</v>
      </c>
      <c r="E11" s="44">
        <f t="shared" si="0"/>
        <v>1.8838304552590266</v>
      </c>
      <c r="F11" s="257">
        <v>42</v>
      </c>
      <c r="G11" s="44">
        <f t="shared" si="1"/>
        <v>0.31633652180462457</v>
      </c>
      <c r="H11" s="257">
        <v>261</v>
      </c>
      <c r="I11" s="44">
        <f t="shared" si="2"/>
        <v>0.31853352534843415</v>
      </c>
      <c r="J11" s="256">
        <v>220</v>
      </c>
      <c r="K11" s="44">
        <f t="shared" si="3"/>
        <v>0.3516736468557179</v>
      </c>
      <c r="L11" s="256">
        <v>367</v>
      </c>
      <c r="M11" s="44">
        <f t="shared" si="4"/>
        <v>0.3887094211724832</v>
      </c>
    </row>
    <row r="12" spans="1:13" ht="15" customHeight="1">
      <c r="A12" s="149" t="s">
        <v>44</v>
      </c>
      <c r="B12" s="256">
        <v>4400</v>
      </c>
      <c r="C12" s="44">
        <f t="shared" si="5"/>
        <v>1.7316085462752706</v>
      </c>
      <c r="D12" s="257">
        <v>42</v>
      </c>
      <c r="E12" s="44">
        <f t="shared" si="0"/>
        <v>2.197802197802198</v>
      </c>
      <c r="F12" s="257">
        <v>110</v>
      </c>
      <c r="G12" s="44">
        <f t="shared" si="1"/>
        <v>0.8285004142502072</v>
      </c>
      <c r="H12" s="257">
        <v>948</v>
      </c>
      <c r="I12" s="44">
        <f t="shared" si="2"/>
        <v>1.1569723449437381</v>
      </c>
      <c r="J12" s="256">
        <v>1247</v>
      </c>
      <c r="K12" s="44">
        <f t="shared" si="3"/>
        <v>1.9933501710412738</v>
      </c>
      <c r="L12" s="256">
        <v>2053</v>
      </c>
      <c r="M12" s="44">
        <f t="shared" si="4"/>
        <v>2.1744426203463436</v>
      </c>
    </row>
    <row r="13" spans="1:13" ht="15" customHeight="1">
      <c r="A13" s="149" t="s">
        <v>45</v>
      </c>
      <c r="B13" s="256">
        <v>81113</v>
      </c>
      <c r="C13" s="44">
        <f t="shared" si="5"/>
        <v>31.921810003187733</v>
      </c>
      <c r="D13" s="257">
        <v>377</v>
      </c>
      <c r="E13" s="44">
        <f t="shared" si="0"/>
        <v>19.727891156462583</v>
      </c>
      <c r="F13" s="257">
        <v>7873</v>
      </c>
      <c r="G13" s="44">
        <f t="shared" si="1"/>
        <v>59.29803419447164</v>
      </c>
      <c r="H13" s="257">
        <v>31940</v>
      </c>
      <c r="I13" s="44">
        <f t="shared" si="2"/>
        <v>38.98069271888501</v>
      </c>
      <c r="J13" s="256">
        <v>17782</v>
      </c>
      <c r="K13" s="44">
        <f t="shared" si="3"/>
        <v>28.42482176540171</v>
      </c>
      <c r="L13" s="256">
        <v>23141</v>
      </c>
      <c r="M13" s="44">
        <f t="shared" si="4"/>
        <v>24.509876608589735</v>
      </c>
    </row>
    <row r="14" spans="1:13" ht="15" customHeight="1">
      <c r="A14" s="149" t="s">
        <v>46</v>
      </c>
      <c r="B14" s="256">
        <v>1178</v>
      </c>
      <c r="C14" s="44">
        <f t="shared" si="5"/>
        <v>0.4635988335255157</v>
      </c>
      <c r="D14" s="257">
        <v>4</v>
      </c>
      <c r="E14" s="44">
        <f t="shared" si="0"/>
        <v>0.20931449502878074</v>
      </c>
      <c r="F14" s="257">
        <v>121</v>
      </c>
      <c r="G14" s="44">
        <f t="shared" si="1"/>
        <v>0.9113504556752278</v>
      </c>
      <c r="H14" s="257">
        <v>268</v>
      </c>
      <c r="I14" s="44">
        <f t="shared" si="2"/>
        <v>0.32707657008957997</v>
      </c>
      <c r="J14" s="256">
        <v>248</v>
      </c>
      <c r="K14" s="44">
        <f t="shared" si="3"/>
        <v>0.39643211100099107</v>
      </c>
      <c r="L14" s="256">
        <v>537</v>
      </c>
      <c r="M14" s="44">
        <f t="shared" si="4"/>
        <v>0.5687655563204999</v>
      </c>
    </row>
    <row r="15" spans="1:13" ht="15" customHeight="1">
      <c r="A15" s="149" t="s">
        <v>47</v>
      </c>
      <c r="B15" s="256">
        <v>613</v>
      </c>
      <c r="C15" s="44">
        <f t="shared" si="5"/>
        <v>0.24124455428789568</v>
      </c>
      <c r="D15" s="257">
        <v>16</v>
      </c>
      <c r="E15" s="44">
        <f t="shared" si="0"/>
        <v>0.837257980115123</v>
      </c>
      <c r="F15" s="257">
        <v>50</v>
      </c>
      <c r="G15" s="44">
        <f t="shared" si="1"/>
        <v>0.3765910973864578</v>
      </c>
      <c r="H15" s="257">
        <v>145</v>
      </c>
      <c r="I15" s="44">
        <f t="shared" si="2"/>
        <v>0.176963069638019</v>
      </c>
      <c r="J15" s="256">
        <v>146</v>
      </c>
      <c r="K15" s="44">
        <f t="shared" si="3"/>
        <v>0.23338342018606734</v>
      </c>
      <c r="L15" s="256">
        <v>256</v>
      </c>
      <c r="M15" s="44">
        <f t="shared" si="4"/>
        <v>0.27114335645818993</v>
      </c>
    </row>
    <row r="16" spans="1:13" ht="15" customHeight="1">
      <c r="A16" s="149" t="s">
        <v>48</v>
      </c>
      <c r="B16" s="256">
        <v>1558</v>
      </c>
      <c r="C16" s="44">
        <f t="shared" si="5"/>
        <v>0.6131468443401981</v>
      </c>
      <c r="D16" s="257">
        <v>3</v>
      </c>
      <c r="E16" s="44">
        <f t="shared" si="0"/>
        <v>0.15698587127158556</v>
      </c>
      <c r="F16" s="257">
        <v>56</v>
      </c>
      <c r="G16" s="44">
        <f t="shared" si="1"/>
        <v>0.42178202907283274</v>
      </c>
      <c r="H16" s="257">
        <v>353</v>
      </c>
      <c r="I16" s="44">
        <f t="shared" si="2"/>
        <v>0.43081354194634974</v>
      </c>
      <c r="J16" s="256">
        <v>433</v>
      </c>
      <c r="K16" s="44">
        <f t="shared" si="3"/>
        <v>0.6921576776751175</v>
      </c>
      <c r="L16" s="256">
        <v>713</v>
      </c>
      <c r="M16" s="44">
        <f t="shared" si="4"/>
        <v>0.7551766138855055</v>
      </c>
    </row>
    <row r="17" spans="1:13" ht="22.5" customHeight="1">
      <c r="A17" s="149" t="s">
        <v>161</v>
      </c>
      <c r="B17" s="256">
        <v>11993</v>
      </c>
      <c r="C17" s="44">
        <f t="shared" si="5"/>
        <v>4.719813930790755</v>
      </c>
      <c r="D17" s="257">
        <v>34</v>
      </c>
      <c r="E17" s="44">
        <f t="shared" si="0"/>
        <v>1.7791732077446363</v>
      </c>
      <c r="F17" s="257">
        <v>598</v>
      </c>
      <c r="G17" s="44">
        <f t="shared" si="1"/>
        <v>4.504029524742035</v>
      </c>
      <c r="H17" s="257">
        <v>5605</v>
      </c>
      <c r="I17" s="44">
        <f t="shared" si="2"/>
        <v>6.8405379677316995</v>
      </c>
      <c r="J17" s="256">
        <v>3250</v>
      </c>
      <c r="K17" s="44">
        <f t="shared" si="3"/>
        <v>5.195178874004924</v>
      </c>
      <c r="L17" s="256">
        <v>2506</v>
      </c>
      <c r="M17" s="44">
        <f t="shared" si="4"/>
        <v>2.654239262829</v>
      </c>
    </row>
    <row r="18" spans="1:13" ht="15" customHeight="1">
      <c r="A18" s="149" t="s">
        <v>49</v>
      </c>
      <c r="B18" s="256">
        <v>734</v>
      </c>
      <c r="C18" s="44">
        <f t="shared" si="5"/>
        <v>0.28886378931046564</v>
      </c>
      <c r="D18" s="257">
        <v>13</v>
      </c>
      <c r="E18" s="44">
        <f t="shared" si="0"/>
        <v>0.6802721088435374</v>
      </c>
      <c r="F18" s="257">
        <v>49</v>
      </c>
      <c r="G18" s="44">
        <f t="shared" si="1"/>
        <v>0.36905927543872863</v>
      </c>
      <c r="H18" s="257">
        <v>193</v>
      </c>
      <c r="I18" s="44">
        <f t="shared" si="2"/>
        <v>0.23554394786301835</v>
      </c>
      <c r="J18" s="256">
        <v>211</v>
      </c>
      <c r="K18" s="44">
        <f t="shared" si="3"/>
        <v>0.33728699766616577</v>
      </c>
      <c r="L18" s="256">
        <v>268</v>
      </c>
      <c r="M18" s="44">
        <f t="shared" si="4"/>
        <v>0.2838532012921675</v>
      </c>
    </row>
    <row r="19" spans="1:13" ht="15" customHeight="1">
      <c r="A19" s="149" t="s">
        <v>50</v>
      </c>
      <c r="B19" s="256">
        <v>1045</v>
      </c>
      <c r="C19" s="44">
        <f t="shared" si="5"/>
        <v>0.41125702974037676</v>
      </c>
      <c r="D19" s="257">
        <v>11</v>
      </c>
      <c r="E19" s="44">
        <f t="shared" si="0"/>
        <v>0.5756148613291471</v>
      </c>
      <c r="F19" s="257">
        <v>60</v>
      </c>
      <c r="G19" s="44">
        <f t="shared" si="1"/>
        <v>0.45190931686374936</v>
      </c>
      <c r="H19" s="257">
        <v>284</v>
      </c>
      <c r="I19" s="44">
        <f t="shared" si="2"/>
        <v>0.34660352949791307</v>
      </c>
      <c r="J19" s="256">
        <v>289</v>
      </c>
      <c r="K19" s="44">
        <f t="shared" si="3"/>
        <v>0.4619712906422839</v>
      </c>
      <c r="L19" s="256">
        <v>401</v>
      </c>
      <c r="M19" s="44">
        <f t="shared" si="4"/>
        <v>0.4247206482020865</v>
      </c>
    </row>
    <row r="20" spans="1:13" ht="15" customHeight="1">
      <c r="A20" s="149" t="s">
        <v>51</v>
      </c>
      <c r="B20" s="256">
        <v>1262</v>
      </c>
      <c r="C20" s="44">
        <f t="shared" si="5"/>
        <v>0.4966568148634981</v>
      </c>
      <c r="D20" s="257">
        <v>2</v>
      </c>
      <c r="E20" s="44">
        <f t="shared" si="0"/>
        <v>0.10465724751439037</v>
      </c>
      <c r="F20" s="257">
        <v>41</v>
      </c>
      <c r="G20" s="44">
        <f t="shared" si="1"/>
        <v>0.3088046998568954</v>
      </c>
      <c r="H20" s="257">
        <v>209</v>
      </c>
      <c r="I20" s="44">
        <f t="shared" si="2"/>
        <v>0.2550709072713515</v>
      </c>
      <c r="J20" s="256">
        <v>361</v>
      </c>
      <c r="K20" s="44">
        <f t="shared" si="3"/>
        <v>0.5770644841587008</v>
      </c>
      <c r="L20" s="256">
        <v>649</v>
      </c>
      <c r="M20" s="44">
        <f t="shared" si="4"/>
        <v>0.687390774770958</v>
      </c>
    </row>
    <row r="21" spans="1:13" ht="15" customHeight="1">
      <c r="A21" s="149" t="s">
        <v>52</v>
      </c>
      <c r="B21" s="256">
        <v>583</v>
      </c>
      <c r="C21" s="44">
        <f t="shared" si="5"/>
        <v>0.22943813238147337</v>
      </c>
      <c r="D21" s="257">
        <v>11</v>
      </c>
      <c r="E21" s="44">
        <f t="shared" si="0"/>
        <v>0.5756148613291471</v>
      </c>
      <c r="F21" s="257">
        <v>27</v>
      </c>
      <c r="G21" s="44">
        <f t="shared" si="1"/>
        <v>0.20335919258868718</v>
      </c>
      <c r="H21" s="257">
        <v>183</v>
      </c>
      <c r="I21" s="44">
        <f t="shared" si="2"/>
        <v>0.22333959823281016</v>
      </c>
      <c r="J21" s="256">
        <v>126</v>
      </c>
      <c r="K21" s="44">
        <f t="shared" si="3"/>
        <v>0.20141308865372934</v>
      </c>
      <c r="L21" s="256">
        <v>236</v>
      </c>
      <c r="M21" s="44">
        <f t="shared" si="4"/>
        <v>0.24996028173489382</v>
      </c>
    </row>
    <row r="22" spans="1:13" ht="15" customHeight="1">
      <c r="A22" s="149" t="s">
        <v>53</v>
      </c>
      <c r="B22" s="256">
        <v>4129</v>
      </c>
      <c r="C22" s="44">
        <f t="shared" si="5"/>
        <v>1.6249572017205893</v>
      </c>
      <c r="D22" s="257">
        <v>34</v>
      </c>
      <c r="E22" s="44">
        <f t="shared" si="0"/>
        <v>1.7791732077446363</v>
      </c>
      <c r="F22" s="257">
        <v>95</v>
      </c>
      <c r="G22" s="44">
        <f t="shared" si="1"/>
        <v>0.7155230850342698</v>
      </c>
      <c r="H22" s="257">
        <v>1229</v>
      </c>
      <c r="I22" s="44">
        <f t="shared" si="2"/>
        <v>1.4999145695525886</v>
      </c>
      <c r="J22" s="256">
        <v>1432</v>
      </c>
      <c r="K22" s="44">
        <f t="shared" si="3"/>
        <v>2.2890757377154</v>
      </c>
      <c r="L22" s="256">
        <v>1339</v>
      </c>
      <c r="M22" s="44">
        <f t="shared" si="4"/>
        <v>1.418206852724673</v>
      </c>
    </row>
    <row r="23" spans="1:21" ht="22.5" customHeight="1">
      <c r="A23" s="149" t="s">
        <v>54</v>
      </c>
      <c r="B23" s="256">
        <v>1316</v>
      </c>
      <c r="C23" s="44">
        <f t="shared" si="5"/>
        <v>0.5179083742950582</v>
      </c>
      <c r="D23" s="257">
        <v>21</v>
      </c>
      <c r="E23" s="44">
        <f t="shared" si="0"/>
        <v>1.098901098901099</v>
      </c>
      <c r="F23" s="257">
        <v>33</v>
      </c>
      <c r="G23" s="44">
        <f t="shared" si="1"/>
        <v>0.24855012427506215</v>
      </c>
      <c r="H23" s="257">
        <v>317</v>
      </c>
      <c r="I23" s="44">
        <f t="shared" si="2"/>
        <v>0.38687788327760014</v>
      </c>
      <c r="J23" s="256">
        <v>360</v>
      </c>
      <c r="K23" s="44">
        <f t="shared" si="3"/>
        <v>0.5754659675820838</v>
      </c>
      <c r="L23" s="256">
        <v>585</v>
      </c>
      <c r="M23" s="44">
        <f t="shared" si="4"/>
        <v>0.6196049356564105</v>
      </c>
      <c r="U23">
        <v>0</v>
      </c>
    </row>
    <row r="24" spans="1:13" ht="15" customHeight="1">
      <c r="A24" s="149" t="s">
        <v>55</v>
      </c>
      <c r="B24" s="256">
        <v>2303</v>
      </c>
      <c r="C24" s="44">
        <f t="shared" si="5"/>
        <v>0.9063396550163518</v>
      </c>
      <c r="D24" s="257">
        <v>10</v>
      </c>
      <c r="E24" s="44">
        <f t="shared" si="0"/>
        <v>0.5232862375719518</v>
      </c>
      <c r="F24" s="257">
        <v>73</v>
      </c>
      <c r="G24" s="44">
        <f t="shared" si="1"/>
        <v>0.5498230021842284</v>
      </c>
      <c r="H24" s="257">
        <v>511</v>
      </c>
      <c r="I24" s="44">
        <f t="shared" si="2"/>
        <v>0.6236422661036394</v>
      </c>
      <c r="J24" s="256">
        <v>669</v>
      </c>
      <c r="K24" s="44">
        <f t="shared" si="3"/>
        <v>1.0694075897567057</v>
      </c>
      <c r="L24" s="256">
        <v>1040</v>
      </c>
      <c r="M24" s="44">
        <f t="shared" si="4"/>
        <v>1.1015198856113966</v>
      </c>
    </row>
    <row r="25" spans="1:13" ht="15" customHeight="1">
      <c r="A25" s="149" t="s">
        <v>56</v>
      </c>
      <c r="B25" s="256">
        <v>2464</v>
      </c>
      <c r="C25" s="44">
        <f t="shared" si="5"/>
        <v>0.9697007859141515</v>
      </c>
      <c r="D25" s="257">
        <v>1</v>
      </c>
      <c r="E25" s="44">
        <f t="shared" si="0"/>
        <v>0.052328623757195186</v>
      </c>
      <c r="F25" s="257">
        <v>149</v>
      </c>
      <c r="G25" s="44">
        <f t="shared" si="1"/>
        <v>1.122241470211644</v>
      </c>
      <c r="H25" s="257">
        <v>777</v>
      </c>
      <c r="I25" s="44">
        <f t="shared" si="2"/>
        <v>0.9482779662671778</v>
      </c>
      <c r="J25" s="256">
        <v>513</v>
      </c>
      <c r="K25" s="44">
        <f t="shared" si="3"/>
        <v>0.8200390038044694</v>
      </c>
      <c r="L25" s="256">
        <v>1024</v>
      </c>
      <c r="M25" s="44">
        <f t="shared" si="4"/>
        <v>1.0845734258327597</v>
      </c>
    </row>
    <row r="26" spans="1:13" ht="15" customHeight="1">
      <c r="A26" s="149" t="s">
        <v>57</v>
      </c>
      <c r="B26" s="256">
        <v>545</v>
      </c>
      <c r="C26" s="44">
        <f t="shared" si="5"/>
        <v>0.21448333130000513</v>
      </c>
      <c r="D26" s="257">
        <v>15</v>
      </c>
      <c r="E26" s="44">
        <f t="shared" si="0"/>
        <v>0.7849293563579277</v>
      </c>
      <c r="F26" s="257">
        <v>13</v>
      </c>
      <c r="G26" s="44">
        <f t="shared" si="1"/>
        <v>0.09791368532047903</v>
      </c>
      <c r="H26" s="257">
        <v>90</v>
      </c>
      <c r="I26" s="44">
        <f t="shared" si="2"/>
        <v>0.10983914667187385</v>
      </c>
      <c r="J26" s="256">
        <v>174</v>
      </c>
      <c r="K26" s="44">
        <f t="shared" si="3"/>
        <v>0.2781418843313405</v>
      </c>
      <c r="L26" s="256">
        <v>253</v>
      </c>
      <c r="M26" s="44">
        <f t="shared" si="4"/>
        <v>0.2679658952496955</v>
      </c>
    </row>
    <row r="27" spans="1:13" ht="15" customHeight="1">
      <c r="A27" s="149" t="s">
        <v>58</v>
      </c>
      <c r="B27" s="256">
        <v>735</v>
      </c>
      <c r="C27" s="44">
        <f t="shared" si="5"/>
        <v>0.2892573367073463</v>
      </c>
      <c r="D27" s="257">
        <v>16</v>
      </c>
      <c r="E27" s="44">
        <f t="shared" si="0"/>
        <v>0.837257980115123</v>
      </c>
      <c r="F27" s="257">
        <v>86</v>
      </c>
      <c r="G27" s="44">
        <f t="shared" si="1"/>
        <v>0.6477366875047074</v>
      </c>
      <c r="H27" s="257">
        <v>186</v>
      </c>
      <c r="I27" s="44">
        <f t="shared" si="2"/>
        <v>0.22700090312187263</v>
      </c>
      <c r="J27" s="256">
        <v>215</v>
      </c>
      <c r="K27" s="44">
        <f t="shared" si="3"/>
        <v>0.34368106397263337</v>
      </c>
      <c r="L27" s="256">
        <v>232</v>
      </c>
      <c r="M27" s="44">
        <f t="shared" si="4"/>
        <v>0.2457236667902346</v>
      </c>
    </row>
    <row r="28" spans="1:13" ht="15" customHeight="1">
      <c r="A28" s="149" t="s">
        <v>59</v>
      </c>
      <c r="B28" s="256">
        <v>911</v>
      </c>
      <c r="C28" s="44">
        <f t="shared" si="5"/>
        <v>0.35852167855835715</v>
      </c>
      <c r="D28" s="257">
        <v>1</v>
      </c>
      <c r="E28" s="44">
        <f t="shared" si="0"/>
        <v>0.052328623757195186</v>
      </c>
      <c r="F28" s="257">
        <v>43</v>
      </c>
      <c r="G28" s="44">
        <f t="shared" si="1"/>
        <v>0.3238683437523537</v>
      </c>
      <c r="H28" s="257">
        <v>200</v>
      </c>
      <c r="I28" s="44">
        <f t="shared" si="2"/>
        <v>0.24408699260416414</v>
      </c>
      <c r="J28" s="256">
        <v>225</v>
      </c>
      <c r="K28" s="44">
        <f t="shared" si="3"/>
        <v>0.3596662297388024</v>
      </c>
      <c r="L28" s="256">
        <v>442</v>
      </c>
      <c r="M28" s="44">
        <f t="shared" si="4"/>
        <v>0.4681459513848435</v>
      </c>
    </row>
    <row r="29" spans="1:13" ht="22.5" customHeight="1">
      <c r="A29" s="149" t="s">
        <v>60</v>
      </c>
      <c r="B29" s="256">
        <v>12183</v>
      </c>
      <c r="C29" s="44">
        <f t="shared" si="5"/>
        <v>4.794587936198096</v>
      </c>
      <c r="D29" s="257">
        <v>70</v>
      </c>
      <c r="E29" s="44">
        <f t="shared" si="0"/>
        <v>3.6630036630036633</v>
      </c>
      <c r="F29" s="257">
        <v>411</v>
      </c>
      <c r="G29" s="44">
        <f t="shared" si="1"/>
        <v>3.0955788205166828</v>
      </c>
      <c r="H29" s="257">
        <v>5688</v>
      </c>
      <c r="I29" s="44">
        <f t="shared" si="2"/>
        <v>6.941834069662428</v>
      </c>
      <c r="J29" s="256">
        <v>2467</v>
      </c>
      <c r="K29" s="44">
        <f t="shared" si="3"/>
        <v>3.9435403945138914</v>
      </c>
      <c r="L29" s="256">
        <v>3547</v>
      </c>
      <c r="M29" s="44">
        <f t="shared" si="4"/>
        <v>3.7568183021765607</v>
      </c>
    </row>
    <row r="30" spans="1:13" ht="15" customHeight="1">
      <c r="A30" s="149" t="s">
        <v>61</v>
      </c>
      <c r="B30" s="256">
        <v>3970</v>
      </c>
      <c r="C30" s="44">
        <f t="shared" si="5"/>
        <v>1.562383165616551</v>
      </c>
      <c r="D30" s="257">
        <v>19</v>
      </c>
      <c r="E30" s="44">
        <f t="shared" si="0"/>
        <v>0.9942438513867086</v>
      </c>
      <c r="F30" s="257">
        <v>137</v>
      </c>
      <c r="G30" s="44">
        <f t="shared" si="1"/>
        <v>1.0318596068388943</v>
      </c>
      <c r="H30" s="257">
        <v>653</v>
      </c>
      <c r="I30" s="44">
        <f t="shared" si="2"/>
        <v>0.7969440308525959</v>
      </c>
      <c r="J30" s="256">
        <v>1248</v>
      </c>
      <c r="K30" s="44">
        <f t="shared" si="3"/>
        <v>1.9949486876178906</v>
      </c>
      <c r="L30" s="256">
        <v>1913</v>
      </c>
      <c r="M30" s="44">
        <f t="shared" si="4"/>
        <v>2.0261610972832704</v>
      </c>
    </row>
    <row r="31" spans="1:13" ht="15" customHeight="1">
      <c r="A31" s="149" t="s">
        <v>62</v>
      </c>
      <c r="B31" s="256">
        <v>291</v>
      </c>
      <c r="C31" s="44">
        <f t="shared" si="5"/>
        <v>0.11452229249229631</v>
      </c>
      <c r="D31" s="257">
        <v>3</v>
      </c>
      <c r="E31" s="44">
        <f t="shared" si="0"/>
        <v>0.15698587127158556</v>
      </c>
      <c r="F31" s="257">
        <v>6</v>
      </c>
      <c r="G31" s="44">
        <f t="shared" si="1"/>
        <v>0.04519093168637493</v>
      </c>
      <c r="H31" s="257">
        <v>96</v>
      </c>
      <c r="I31" s="44">
        <f t="shared" si="2"/>
        <v>0.11716175644999878</v>
      </c>
      <c r="J31" s="256">
        <v>64</v>
      </c>
      <c r="K31" s="44">
        <f t="shared" si="3"/>
        <v>0.10230506090348156</v>
      </c>
      <c r="L31" s="256">
        <v>122</v>
      </c>
      <c r="M31" s="44">
        <f t="shared" si="4"/>
        <v>0.12921675581210612</v>
      </c>
    </row>
    <row r="32" spans="1:13" ht="15" customHeight="1">
      <c r="A32" s="149" t="s">
        <v>63</v>
      </c>
      <c r="B32" s="256">
        <v>32418</v>
      </c>
      <c r="C32" s="44">
        <f t="shared" si="5"/>
        <v>12.758019512079938</v>
      </c>
      <c r="D32" s="257">
        <v>429</v>
      </c>
      <c r="E32" s="44">
        <f t="shared" si="0"/>
        <v>22.448979591836736</v>
      </c>
      <c r="F32" s="257">
        <v>529</v>
      </c>
      <c r="G32" s="44">
        <f t="shared" si="1"/>
        <v>3.984333810348723</v>
      </c>
      <c r="H32" s="257">
        <v>5524</v>
      </c>
      <c r="I32" s="44">
        <f t="shared" si="2"/>
        <v>6.741682735727013</v>
      </c>
      <c r="J32" s="256">
        <v>5694</v>
      </c>
      <c r="K32" s="44">
        <f t="shared" si="3"/>
        <v>9.101953387256625</v>
      </c>
      <c r="L32" s="256">
        <v>20242</v>
      </c>
      <c r="M32" s="44">
        <f t="shared" si="4"/>
        <v>21.43938992744797</v>
      </c>
    </row>
    <row r="33" spans="1:13" ht="15" customHeight="1">
      <c r="A33" s="149" t="s">
        <v>64</v>
      </c>
      <c r="B33" s="256">
        <v>2692</v>
      </c>
      <c r="C33" s="44">
        <f t="shared" si="5"/>
        <v>1.059429592402961</v>
      </c>
      <c r="D33" s="257">
        <v>69</v>
      </c>
      <c r="E33" s="44">
        <f t="shared" si="0"/>
        <v>3.610675039246468</v>
      </c>
      <c r="F33" s="257">
        <v>109</v>
      </c>
      <c r="G33" s="44">
        <f t="shared" si="1"/>
        <v>0.820968592302478</v>
      </c>
      <c r="H33" s="257">
        <v>571</v>
      </c>
      <c r="I33" s="44">
        <f t="shared" si="2"/>
        <v>0.6968683638848886</v>
      </c>
      <c r="J33" s="256">
        <v>782</v>
      </c>
      <c r="K33" s="44">
        <f t="shared" si="3"/>
        <v>1.2500399629144154</v>
      </c>
      <c r="L33" s="256">
        <v>1161</v>
      </c>
      <c r="M33" s="44">
        <f t="shared" si="4"/>
        <v>1.2296774876873378</v>
      </c>
    </row>
    <row r="34" spans="1:13" ht="15" customHeight="1">
      <c r="A34" s="149" t="s">
        <v>65</v>
      </c>
      <c r="B34" s="256">
        <v>2109</v>
      </c>
      <c r="C34" s="44">
        <f t="shared" si="5"/>
        <v>0.8299914600214876</v>
      </c>
      <c r="D34" s="257">
        <v>15</v>
      </c>
      <c r="E34" s="44">
        <f t="shared" si="0"/>
        <v>0.7849293563579277</v>
      </c>
      <c r="F34" s="257">
        <v>64</v>
      </c>
      <c r="G34" s="44">
        <f t="shared" si="1"/>
        <v>0.4820366046546659</v>
      </c>
      <c r="H34" s="257">
        <v>554</v>
      </c>
      <c r="I34" s="44">
        <f t="shared" si="2"/>
        <v>0.6761209695135346</v>
      </c>
      <c r="J34" s="256">
        <v>543</v>
      </c>
      <c r="K34" s="44">
        <f t="shared" si="3"/>
        <v>0.8679945011029764</v>
      </c>
      <c r="L34" s="256">
        <v>933</v>
      </c>
      <c r="M34" s="44">
        <f t="shared" si="4"/>
        <v>0.9881904358417624</v>
      </c>
    </row>
    <row r="35" spans="1:13" ht="22.5" customHeight="1">
      <c r="A35" s="149" t="s">
        <v>31</v>
      </c>
      <c r="B35" s="256">
        <v>11444</v>
      </c>
      <c r="C35" s="44">
        <f t="shared" si="5"/>
        <v>4.503756409903226</v>
      </c>
      <c r="D35" s="257">
        <v>43</v>
      </c>
      <c r="E35" s="44">
        <f t="shared" si="0"/>
        <v>2.250130821559393</v>
      </c>
      <c r="F35" s="257">
        <v>264</v>
      </c>
      <c r="G35" s="44">
        <f t="shared" si="1"/>
        <v>1.9884009942004972</v>
      </c>
      <c r="H35" s="257">
        <v>2327</v>
      </c>
      <c r="I35" s="44">
        <f t="shared" si="2"/>
        <v>2.8399521589494494</v>
      </c>
      <c r="J35" s="256">
        <v>4613</v>
      </c>
      <c r="K35" s="44">
        <f t="shared" si="3"/>
        <v>7.373956967933758</v>
      </c>
      <c r="L35" s="256">
        <v>4197</v>
      </c>
      <c r="M35" s="44">
        <f t="shared" si="4"/>
        <v>4.445268230683683</v>
      </c>
    </row>
    <row r="36" spans="1:13" ht="15" customHeight="1">
      <c r="A36" s="149" t="s">
        <v>66</v>
      </c>
      <c r="B36" s="256">
        <v>291</v>
      </c>
      <c r="C36" s="44">
        <f t="shared" si="5"/>
        <v>0.11452229249229631</v>
      </c>
      <c r="D36" s="257">
        <v>3</v>
      </c>
      <c r="E36" s="44">
        <f t="shared" si="0"/>
        <v>0.15698587127158556</v>
      </c>
      <c r="F36" s="257">
        <v>19</v>
      </c>
      <c r="G36" s="44">
        <f t="shared" si="1"/>
        <v>0.14310461700685395</v>
      </c>
      <c r="H36" s="257">
        <v>88</v>
      </c>
      <c r="I36" s="44">
        <f t="shared" si="2"/>
        <v>0.10739827674583222</v>
      </c>
      <c r="J36" s="256">
        <v>79</v>
      </c>
      <c r="K36" s="44">
        <f t="shared" si="3"/>
        <v>0.12628280955273508</v>
      </c>
      <c r="L36" s="256">
        <v>102</v>
      </c>
      <c r="M36" s="44">
        <f t="shared" si="4"/>
        <v>0.10803368108881005</v>
      </c>
    </row>
    <row r="37" spans="1:13" ht="15" customHeight="1">
      <c r="A37" s="149" t="s">
        <v>67</v>
      </c>
      <c r="B37" s="256">
        <v>1647</v>
      </c>
      <c r="C37" s="44">
        <f t="shared" si="5"/>
        <v>0.6481725626625843</v>
      </c>
      <c r="D37" s="257">
        <v>3</v>
      </c>
      <c r="E37" s="44">
        <f t="shared" si="0"/>
        <v>0.15698587127158556</v>
      </c>
      <c r="F37" s="257">
        <v>53</v>
      </c>
      <c r="G37" s="44">
        <f t="shared" si="1"/>
        <v>0.3991865632296453</v>
      </c>
      <c r="H37" s="257">
        <v>453</v>
      </c>
      <c r="I37" s="44">
        <f t="shared" si="2"/>
        <v>0.5528570382484318</v>
      </c>
      <c r="J37" s="256">
        <v>332</v>
      </c>
      <c r="K37" s="44">
        <f t="shared" si="3"/>
        <v>0.5307075034368106</v>
      </c>
      <c r="L37" s="256">
        <v>806</v>
      </c>
      <c r="M37" s="44">
        <f t="shared" si="4"/>
        <v>0.8536779113488322</v>
      </c>
    </row>
    <row r="38" spans="1:13" ht="15" customHeight="1">
      <c r="A38" s="149" t="s">
        <v>68</v>
      </c>
      <c r="B38" s="256">
        <v>349</v>
      </c>
      <c r="C38" s="44">
        <f t="shared" si="5"/>
        <v>0.13734804151137944</v>
      </c>
      <c r="D38" s="257"/>
      <c r="E38" s="44">
        <f t="shared" si="0"/>
        <v>0</v>
      </c>
      <c r="F38" s="257">
        <v>3</v>
      </c>
      <c r="G38" s="44">
        <f t="shared" si="1"/>
        <v>0.022595465843187466</v>
      </c>
      <c r="H38" s="257">
        <v>111</v>
      </c>
      <c r="I38" s="44">
        <f t="shared" si="2"/>
        <v>0.1354682808953111</v>
      </c>
      <c r="J38" s="256">
        <v>88</v>
      </c>
      <c r="K38" s="44">
        <f t="shared" si="3"/>
        <v>0.14066945874228717</v>
      </c>
      <c r="L38" s="256">
        <v>147</v>
      </c>
      <c r="M38" s="44">
        <f t="shared" si="4"/>
        <v>0.15569559921622622</v>
      </c>
    </row>
    <row r="39" spans="1:13" ht="15" customHeight="1">
      <c r="A39" s="149" t="s">
        <v>69</v>
      </c>
      <c r="B39" s="256">
        <v>2071</v>
      </c>
      <c r="C39" s="44">
        <f t="shared" si="5"/>
        <v>0.8150366589400194</v>
      </c>
      <c r="D39" s="257">
        <v>105</v>
      </c>
      <c r="E39" s="44">
        <f t="shared" si="0"/>
        <v>5.4945054945054945</v>
      </c>
      <c r="F39" s="257">
        <v>93</v>
      </c>
      <c r="G39" s="44">
        <f t="shared" si="1"/>
        <v>0.7004594411388115</v>
      </c>
      <c r="H39" s="257">
        <v>256</v>
      </c>
      <c r="I39" s="44">
        <f t="shared" si="2"/>
        <v>0.3124313505333301</v>
      </c>
      <c r="J39" s="256">
        <v>481</v>
      </c>
      <c r="K39" s="44">
        <f t="shared" si="3"/>
        <v>0.7688864733527286</v>
      </c>
      <c r="L39" s="256">
        <v>1136</v>
      </c>
      <c r="M39" s="44">
        <f t="shared" si="4"/>
        <v>1.2031986442832177</v>
      </c>
    </row>
    <row r="40" spans="1:13" ht="15" customHeight="1">
      <c r="A40" s="259" t="s">
        <v>70</v>
      </c>
      <c r="B40" s="260">
        <v>876</v>
      </c>
      <c r="C40" s="54">
        <f t="shared" si="5"/>
        <v>0.34474751966753114</v>
      </c>
      <c r="D40" s="261">
        <v>1</v>
      </c>
      <c r="E40" s="54">
        <f t="shared" si="0"/>
        <v>0.052328623757195186</v>
      </c>
      <c r="F40" s="261">
        <v>10</v>
      </c>
      <c r="G40" s="54">
        <f t="shared" si="1"/>
        <v>0.07531821947729156</v>
      </c>
      <c r="H40" s="261">
        <v>263</v>
      </c>
      <c r="I40" s="54">
        <f t="shared" si="2"/>
        <v>0.3209743952744758</v>
      </c>
      <c r="J40" s="260">
        <v>177</v>
      </c>
      <c r="K40" s="54">
        <f t="shared" si="3"/>
        <v>0.2829374340611912</v>
      </c>
      <c r="L40" s="260">
        <v>425</v>
      </c>
      <c r="M40" s="54">
        <f t="shared" si="4"/>
        <v>0.4501403378700418</v>
      </c>
    </row>
    <row r="41" spans="1:97" ht="15" customHeight="1">
      <c r="A41" s="149"/>
      <c r="B41" s="149"/>
      <c r="C41" s="149"/>
      <c r="D41" s="149"/>
      <c r="E41" s="149"/>
      <c r="F41" s="149"/>
      <c r="G41" s="262"/>
      <c r="H41" s="149"/>
      <c r="I41" s="149"/>
      <c r="J41" s="149"/>
      <c r="K41" s="149"/>
      <c r="L41" s="149"/>
      <c r="M41" s="338" t="s">
        <v>82</v>
      </c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</row>
    <row r="42" spans="1:97" s="171" customFormat="1" ht="15" customHeight="1">
      <c r="A42" s="263"/>
      <c r="B42" s="264"/>
      <c r="C42" s="264"/>
      <c r="D42" s="264"/>
      <c r="E42" s="265"/>
      <c r="F42" s="264"/>
      <c r="G42" s="265"/>
      <c r="H42" s="149"/>
      <c r="I42" s="149"/>
      <c r="J42" s="121"/>
      <c r="K42" s="121"/>
      <c r="L42" s="121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</row>
    <row r="43" spans="1:13" ht="15" customHeight="1">
      <c r="A43" s="150"/>
      <c r="B43" s="257"/>
      <c r="C43" s="266"/>
      <c r="D43" s="257"/>
      <c r="E43" s="258"/>
      <c r="F43" s="257"/>
      <c r="G43" s="258"/>
      <c r="H43" s="149"/>
      <c r="I43" s="149"/>
      <c r="J43" s="149"/>
      <c r="K43" s="149"/>
      <c r="L43" s="149"/>
      <c r="M43" s="170"/>
    </row>
    <row r="44" spans="1:13" ht="15" customHeight="1">
      <c r="A44" s="150"/>
      <c r="B44" s="257"/>
      <c r="C44" s="266"/>
      <c r="D44" s="257"/>
      <c r="E44" s="258"/>
      <c r="F44" s="257"/>
      <c r="G44" s="258"/>
      <c r="H44" s="149"/>
      <c r="I44" s="149"/>
      <c r="J44" s="149"/>
      <c r="K44" s="149"/>
      <c r="L44" s="149"/>
      <c r="M44" s="170"/>
    </row>
    <row r="45" spans="1:12" ht="15" customHeight="1">
      <c r="A45" s="149"/>
      <c r="B45" s="149"/>
      <c r="C45" s="149"/>
      <c r="D45" s="149"/>
      <c r="E45" s="149"/>
      <c r="F45" s="149"/>
      <c r="G45" s="149"/>
      <c r="H45" s="267"/>
      <c r="I45" s="268"/>
      <c r="J45" s="111"/>
      <c r="K45" s="80"/>
      <c r="L45" s="111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9" display="Índice"/>
    <hyperlink ref="M41" location="'pag 29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170" customWidth="1"/>
    <col min="2" max="2" width="8.5" style="170" customWidth="1"/>
    <col min="3" max="3" width="6.33203125" style="170" customWidth="1"/>
    <col min="4" max="4" width="7.83203125" style="170" customWidth="1"/>
    <col min="5" max="5" width="6.33203125" style="170" customWidth="1"/>
    <col min="6" max="6" width="7.83203125" style="170" customWidth="1"/>
    <col min="7" max="7" width="6.33203125" style="170" customWidth="1"/>
    <col min="8" max="8" width="7.83203125" style="256" customWidth="1"/>
    <col min="9" max="9" width="6.33203125" style="270" customWidth="1"/>
    <col min="10" max="10" width="7.83203125" style="271" customWidth="1"/>
    <col min="11" max="11" width="6.33203125" style="269" customWidth="1"/>
    <col min="12" max="12" width="9.33203125" style="271" customWidth="1"/>
    <col min="13" max="13" width="7.5" style="269" customWidth="1"/>
    <col min="14" max="14" width="12" style="170" customWidth="1"/>
    <col min="15" max="20" width="6.5" style="170" customWidth="1"/>
    <col min="21" max="21" width="6.33203125" style="170" customWidth="1"/>
    <col min="22" max="16384" width="12" style="170" customWidth="1"/>
  </cols>
  <sheetData>
    <row r="1" spans="1:13" s="166" customFormat="1" ht="39.75" customHeight="1">
      <c r="A1" s="389" t="s">
        <v>187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52" customFormat="1" ht="18" customHeight="1">
      <c r="A2" s="247" t="s">
        <v>37</v>
      </c>
      <c r="B2" s="149"/>
      <c r="C2" s="149"/>
      <c r="D2" s="149"/>
      <c r="E2" s="149"/>
      <c r="F2" s="149"/>
      <c r="G2" s="149"/>
      <c r="H2" s="248"/>
      <c r="I2" s="249"/>
      <c r="J2" s="250"/>
      <c r="K2" s="251"/>
      <c r="L2" s="250"/>
      <c r="M2" s="339" t="s">
        <v>83</v>
      </c>
    </row>
    <row r="3" spans="1:21" s="167" customFormat="1" ht="36" customHeight="1">
      <c r="A3" s="157"/>
      <c r="B3" s="388" t="s">
        <v>1</v>
      </c>
      <c r="C3" s="388"/>
      <c r="D3" s="388" t="s">
        <v>123</v>
      </c>
      <c r="E3" s="388"/>
      <c r="F3" s="390" t="s">
        <v>124</v>
      </c>
      <c r="G3" s="390"/>
      <c r="H3" s="390" t="s">
        <v>125</v>
      </c>
      <c r="I3" s="390"/>
      <c r="J3" s="390" t="s">
        <v>126</v>
      </c>
      <c r="K3" s="390"/>
      <c r="L3" s="390" t="s">
        <v>127</v>
      </c>
      <c r="M3" s="390"/>
      <c r="N3" s="240"/>
      <c r="O3" s="240"/>
      <c r="P3" s="240"/>
      <c r="Q3" s="240"/>
      <c r="R3" s="240"/>
      <c r="S3" s="240"/>
      <c r="T3" s="240"/>
      <c r="U3" s="253"/>
    </row>
    <row r="4" spans="1:20" s="240" customFormat="1" ht="19.5" customHeight="1">
      <c r="A4" s="272"/>
      <c r="B4" s="285" t="s">
        <v>86</v>
      </c>
      <c r="C4" s="274" t="s">
        <v>85</v>
      </c>
      <c r="D4" s="273" t="s">
        <v>86</v>
      </c>
      <c r="E4" s="274" t="s">
        <v>85</v>
      </c>
      <c r="F4" s="273" t="s">
        <v>86</v>
      </c>
      <c r="G4" s="274" t="s">
        <v>85</v>
      </c>
      <c r="H4" s="273" t="s">
        <v>86</v>
      </c>
      <c r="I4" s="274" t="s">
        <v>85</v>
      </c>
      <c r="J4" s="273" t="s">
        <v>86</v>
      </c>
      <c r="K4" s="274" t="s">
        <v>85</v>
      </c>
      <c r="L4" s="273" t="s">
        <v>86</v>
      </c>
      <c r="M4" s="274" t="s">
        <v>85</v>
      </c>
      <c r="N4" s="171"/>
      <c r="O4" s="171"/>
      <c r="P4" s="171"/>
      <c r="Q4" s="171"/>
      <c r="R4" s="171"/>
      <c r="S4" s="171"/>
      <c r="T4" s="171"/>
    </row>
    <row r="5" spans="1:21" ht="15" customHeight="1">
      <c r="A5" s="149" t="s">
        <v>71</v>
      </c>
      <c r="B5" s="275">
        <v>623</v>
      </c>
      <c r="C5" s="59">
        <f>B5/'pag 28'!B$5*100</f>
        <v>0.2451800282567031</v>
      </c>
      <c r="D5" s="277"/>
      <c r="E5" s="59">
        <f>D5/'pag 28'!D$5*100</f>
        <v>0</v>
      </c>
      <c r="F5" s="275">
        <v>27</v>
      </c>
      <c r="G5" s="59">
        <f>F5/'pag 28'!F$5*100</f>
        <v>0.20335919258868718</v>
      </c>
      <c r="H5" s="256">
        <v>140</v>
      </c>
      <c r="I5" s="59">
        <f>H5/'pag 28'!H$5*100</f>
        <v>0.1708608948229149</v>
      </c>
      <c r="J5" s="256">
        <v>133</v>
      </c>
      <c r="K5" s="59">
        <f>J5/'pag 28'!J$5*100</f>
        <v>0.21260270469004766</v>
      </c>
      <c r="L5" s="256">
        <v>323</v>
      </c>
      <c r="M5" s="59">
        <f>L5/'pag 28'!L$5*100</f>
        <v>0.3421066567812318</v>
      </c>
      <c r="O5" s="171"/>
      <c r="P5" s="171"/>
      <c r="Q5" s="171"/>
      <c r="R5" s="171"/>
      <c r="S5" s="171"/>
      <c r="T5" s="171"/>
      <c r="U5" s="171"/>
    </row>
    <row r="6" spans="1:20" ht="15" customHeight="1">
      <c r="A6" s="150" t="s">
        <v>72</v>
      </c>
      <c r="B6" s="257">
        <v>2022</v>
      </c>
      <c r="C6" s="59">
        <f>B6/'pag 28'!B$5*100</f>
        <v>0.7957528364928631</v>
      </c>
      <c r="D6" s="170">
        <v>16</v>
      </c>
      <c r="E6" s="59">
        <f>D6/'pag 28'!D$5*100</f>
        <v>0.837257980115123</v>
      </c>
      <c r="F6" s="257">
        <v>88</v>
      </c>
      <c r="G6" s="59">
        <f>F6/'pag 28'!F$5*100</f>
        <v>0.6628003314001657</v>
      </c>
      <c r="H6" s="267">
        <v>301</v>
      </c>
      <c r="I6" s="59">
        <f>H6/'pag 28'!H$5*100</f>
        <v>0.367350923869267</v>
      </c>
      <c r="J6" s="267">
        <v>590</v>
      </c>
      <c r="K6" s="59">
        <f>J6/'pag 28'!J$5*100</f>
        <v>0.9431247802039707</v>
      </c>
      <c r="L6" s="267">
        <v>1027</v>
      </c>
      <c r="M6" s="59">
        <f>L6/'pag 28'!L$5*100</f>
        <v>1.087750887041254</v>
      </c>
      <c r="O6"/>
      <c r="P6"/>
      <c r="Q6"/>
      <c r="R6"/>
      <c r="S6"/>
      <c r="T6"/>
    </row>
    <row r="7" spans="1:20" ht="15" customHeight="1">
      <c r="A7" s="150" t="s">
        <v>26</v>
      </c>
      <c r="B7" s="257">
        <v>1434</v>
      </c>
      <c r="C7" s="59">
        <f>B7/'pag 28'!B$5*100</f>
        <v>0.564346967126986</v>
      </c>
      <c r="D7" s="170">
        <v>14</v>
      </c>
      <c r="E7" s="59">
        <f>D7/'pag 28'!D$5*100</f>
        <v>0.7326007326007326</v>
      </c>
      <c r="F7" s="257">
        <v>38</v>
      </c>
      <c r="G7" s="59">
        <f>F7/'pag 28'!F$5*100</f>
        <v>0.2862092340137079</v>
      </c>
      <c r="H7" s="267">
        <v>330</v>
      </c>
      <c r="I7" s="59">
        <f>H7/'pag 28'!H$5*100</f>
        <v>0.4027435377968708</v>
      </c>
      <c r="J7" s="267">
        <v>332</v>
      </c>
      <c r="K7" s="59">
        <f>J7/'pag 28'!J$5*100</f>
        <v>0.5307075034368106</v>
      </c>
      <c r="L7" s="267">
        <v>720</v>
      </c>
      <c r="M7" s="59">
        <f>L7/'pag 28'!L$5*100</f>
        <v>0.7625906900386591</v>
      </c>
      <c r="O7"/>
      <c r="P7"/>
      <c r="Q7"/>
      <c r="R7"/>
      <c r="S7"/>
      <c r="T7"/>
    </row>
    <row r="8" spans="1:20" ht="15" customHeight="1">
      <c r="A8" s="150" t="s">
        <v>73</v>
      </c>
      <c r="B8" s="257">
        <v>318</v>
      </c>
      <c r="C8" s="59">
        <f>B8/'pag 28'!B$5*100</f>
        <v>0.1251480722080764</v>
      </c>
      <c r="D8" s="170">
        <v>3</v>
      </c>
      <c r="E8" s="59">
        <f>D8/'pag 28'!D$5*100</f>
        <v>0.15698587127158556</v>
      </c>
      <c r="F8" s="257">
        <v>5</v>
      </c>
      <c r="G8" s="59">
        <f>F8/'pag 28'!F$5*100</f>
        <v>0.03765910973864578</v>
      </c>
      <c r="H8" s="267">
        <v>64</v>
      </c>
      <c r="I8" s="59">
        <f>H8/'pag 28'!H$5*100</f>
        <v>0.07810783763333252</v>
      </c>
      <c r="J8" s="267">
        <v>78</v>
      </c>
      <c r="K8" s="59">
        <f>J8/'pag 28'!J$5*100</f>
        <v>0.12468429297611816</v>
      </c>
      <c r="L8" s="267">
        <v>168</v>
      </c>
      <c r="M8" s="59">
        <f>L8/'pag 28'!L$5*100</f>
        <v>0.1779378276756871</v>
      </c>
      <c r="O8"/>
      <c r="P8"/>
      <c r="Q8"/>
      <c r="R8"/>
      <c r="S8"/>
      <c r="T8"/>
    </row>
    <row r="9" spans="1:20" ht="15" customHeight="1">
      <c r="A9" s="150" t="s">
        <v>74</v>
      </c>
      <c r="B9" s="257">
        <v>2752</v>
      </c>
      <c r="C9" s="59">
        <f>B9/'pag 28'!B$5*100</f>
        <v>1.0830424362158058</v>
      </c>
      <c r="D9" s="170">
        <v>33</v>
      </c>
      <c r="E9" s="59">
        <f>D9/'pag 28'!D$5*100</f>
        <v>1.726844583987441</v>
      </c>
      <c r="F9" s="257">
        <v>85</v>
      </c>
      <c r="G9" s="59">
        <f>F9/'pag 28'!F$5*100</f>
        <v>0.6402048655569782</v>
      </c>
      <c r="H9" s="267">
        <v>713</v>
      </c>
      <c r="I9" s="59">
        <f>H9/'pag 28'!H$5*100</f>
        <v>0.870170128633845</v>
      </c>
      <c r="J9" s="267">
        <v>598</v>
      </c>
      <c r="K9" s="59">
        <f>J9/'pag 28'!J$5*100</f>
        <v>0.955912912816906</v>
      </c>
      <c r="L9" s="267">
        <v>1323</v>
      </c>
      <c r="M9" s="59">
        <f>L9/'pag 28'!L$5*100</f>
        <v>1.401260392946036</v>
      </c>
      <c r="O9"/>
      <c r="P9"/>
      <c r="Q9"/>
      <c r="R9"/>
      <c r="S9"/>
      <c r="T9"/>
    </row>
    <row r="10" spans="1:20" ht="15" customHeight="1">
      <c r="A10" s="149" t="s">
        <v>75</v>
      </c>
      <c r="B10" s="257">
        <v>2128</v>
      </c>
      <c r="C10" s="59">
        <f>B10/'pag 28'!B$5*100</f>
        <v>0.8374688605622219</v>
      </c>
      <c r="D10" s="170">
        <v>43</v>
      </c>
      <c r="E10" s="59">
        <f>D10/'pag 28'!D$5*100</f>
        <v>2.250130821559393</v>
      </c>
      <c r="F10" s="257">
        <v>73</v>
      </c>
      <c r="G10" s="59">
        <f>F10/'pag 28'!F$5*100</f>
        <v>0.5498230021842284</v>
      </c>
      <c r="H10" s="267">
        <v>564</v>
      </c>
      <c r="I10" s="59">
        <f>H10/'pag 28'!H$5*100</f>
        <v>0.6883253191437428</v>
      </c>
      <c r="J10" s="267">
        <v>627</v>
      </c>
      <c r="K10" s="59">
        <f>J10/'pag 28'!J$5*100</f>
        <v>1.002269893538796</v>
      </c>
      <c r="L10" s="267">
        <v>821</v>
      </c>
      <c r="M10" s="59">
        <f>L10/'pag 28'!L$5*100</f>
        <v>0.8695652173913043</v>
      </c>
      <c r="O10"/>
      <c r="P10"/>
      <c r="Q10"/>
      <c r="R10"/>
      <c r="S10"/>
      <c r="T10"/>
    </row>
    <row r="11" spans="1:20" ht="22.5" customHeight="1">
      <c r="A11" s="149" t="s">
        <v>76</v>
      </c>
      <c r="B11" s="257">
        <v>14890</v>
      </c>
      <c r="C11" s="59">
        <f>B11/'pag 28'!B$5*100</f>
        <v>5.859920739554268</v>
      </c>
      <c r="D11" s="170">
        <v>67</v>
      </c>
      <c r="E11" s="59">
        <f>D11/'pag 28'!D$5*100</f>
        <v>3.506017791732077</v>
      </c>
      <c r="F11" s="257">
        <v>426</v>
      </c>
      <c r="G11" s="59">
        <f>F11/'pag 28'!F$5*100</f>
        <v>3.2085561497326207</v>
      </c>
      <c r="H11" s="267">
        <v>4886</v>
      </c>
      <c r="I11" s="59">
        <f>H11/'pag 28'!H$5*100</f>
        <v>5.96304522931973</v>
      </c>
      <c r="J11" s="267">
        <v>4927</v>
      </c>
      <c r="K11" s="59">
        <f>J11/'pag 28'!J$5*100</f>
        <v>7.875891172991464</v>
      </c>
      <c r="L11" s="267">
        <v>4584</v>
      </c>
      <c r="M11" s="59">
        <f>L11/'pag 28'!L$5*100</f>
        <v>4.855160726579463</v>
      </c>
      <c r="O11"/>
      <c r="P11"/>
      <c r="Q11"/>
      <c r="R11"/>
      <c r="S11"/>
      <c r="T11"/>
    </row>
    <row r="12" spans="1:20" ht="15" customHeight="1">
      <c r="A12" s="149" t="s">
        <v>77</v>
      </c>
      <c r="B12" s="257">
        <v>1175</v>
      </c>
      <c r="C12" s="59">
        <f>B12/'pag 28'!B$5*100</f>
        <v>0.4624181913348734</v>
      </c>
      <c r="D12" s="170">
        <v>37</v>
      </c>
      <c r="E12" s="59">
        <f>D12/'pag 28'!D$5*100</f>
        <v>1.9361590790162218</v>
      </c>
      <c r="F12" s="257">
        <v>19</v>
      </c>
      <c r="G12" s="59">
        <f>F12/'pag 28'!F$5*100</f>
        <v>0.14310461700685395</v>
      </c>
      <c r="H12" s="267">
        <v>255</v>
      </c>
      <c r="I12" s="59">
        <f>H12/'pag 28'!H$5*100</f>
        <v>0.3112109155703092</v>
      </c>
      <c r="J12" s="267">
        <v>308</v>
      </c>
      <c r="K12" s="59">
        <f>J12/'pag 28'!J$5*100</f>
        <v>0.49234310559800504</v>
      </c>
      <c r="L12" s="267">
        <v>556</v>
      </c>
      <c r="M12" s="59">
        <f>L12/'pag 28'!L$5*100</f>
        <v>0.5888894773076312</v>
      </c>
      <c r="O12"/>
      <c r="P12"/>
      <c r="Q12"/>
      <c r="R12"/>
      <c r="S12"/>
      <c r="T12"/>
    </row>
    <row r="13" spans="1:20" ht="15" customHeight="1">
      <c r="A13" s="149" t="s">
        <v>162</v>
      </c>
      <c r="B13" s="257">
        <v>27140</v>
      </c>
      <c r="C13" s="59">
        <f>B13/'pag 28'!B$5*100</f>
        <v>10.680876351343374</v>
      </c>
      <c r="D13" s="170">
        <v>235</v>
      </c>
      <c r="E13" s="59">
        <f>D13/'pag 28'!D$5*100</f>
        <v>12.29722658294087</v>
      </c>
      <c r="F13" s="257">
        <v>887</v>
      </c>
      <c r="G13" s="59">
        <f>F13/'pag 28'!F$5*100</f>
        <v>6.680726067635762</v>
      </c>
      <c r="H13" s="267">
        <v>10769</v>
      </c>
      <c r="I13" s="59">
        <f>H13/'pag 28'!H$5*100</f>
        <v>13.142864116771216</v>
      </c>
      <c r="J13" s="267">
        <v>6666</v>
      </c>
      <c r="K13" s="59">
        <f>J13/'pag 28'!J$5*100</f>
        <v>10.655711499728252</v>
      </c>
      <c r="L13" s="267">
        <v>8583</v>
      </c>
      <c r="M13" s="59">
        <f>L13/'pag 28'!L$5*100</f>
        <v>9.090716517502516</v>
      </c>
      <c r="O13"/>
      <c r="P13"/>
      <c r="Q13"/>
      <c r="R13"/>
      <c r="S13"/>
      <c r="T13"/>
    </row>
    <row r="14" spans="1:20" ht="15" customHeight="1">
      <c r="A14" s="149" t="s">
        <v>79</v>
      </c>
      <c r="B14" s="257">
        <v>1370</v>
      </c>
      <c r="C14" s="59">
        <f>B14/'pag 28'!B$5*100</f>
        <v>0.5391599337266183</v>
      </c>
      <c r="D14" s="170">
        <v>4</v>
      </c>
      <c r="E14" s="59">
        <f>D14/'pag 28'!D$5*100</f>
        <v>0.20931449502878074</v>
      </c>
      <c r="F14" s="257">
        <v>54</v>
      </c>
      <c r="G14" s="59">
        <f>F14/'pag 28'!F$5*100</f>
        <v>0.40671838517737435</v>
      </c>
      <c r="H14" s="267">
        <v>348</v>
      </c>
      <c r="I14" s="59">
        <f>H14/'pag 28'!H$5*100</f>
        <v>0.4247113671312456</v>
      </c>
      <c r="J14" s="267">
        <v>255</v>
      </c>
      <c r="K14" s="59">
        <f>J14/'pag 28'!J$5*100</f>
        <v>0.40762172703730937</v>
      </c>
      <c r="L14" s="267">
        <v>709</v>
      </c>
      <c r="M14" s="59">
        <f>L14/'pag 28'!L$5*100</f>
        <v>0.7509399989408462</v>
      </c>
      <c r="O14"/>
      <c r="P14"/>
      <c r="Q14"/>
      <c r="R14"/>
      <c r="S14"/>
      <c r="T14"/>
    </row>
    <row r="15" spans="1:20" ht="15" customHeight="1">
      <c r="A15" s="149" t="s">
        <v>80</v>
      </c>
      <c r="B15" s="257">
        <v>2974</v>
      </c>
      <c r="C15" s="59">
        <f>B15/'pag 28'!B$5*100</f>
        <v>1.1704099583233307</v>
      </c>
      <c r="D15" s="170">
        <v>3</v>
      </c>
      <c r="E15" s="59">
        <f>D15/'pag 28'!D$5*100</f>
        <v>0.15698587127158556</v>
      </c>
      <c r="F15" s="257">
        <v>60</v>
      </c>
      <c r="G15" s="59">
        <f>F15/'pag 28'!F$5*100</f>
        <v>0.45190931686374936</v>
      </c>
      <c r="H15" s="267">
        <v>764</v>
      </c>
      <c r="I15" s="59">
        <f>H15/'pag 28'!H$5*100</f>
        <v>0.932412311747907</v>
      </c>
      <c r="J15" s="267">
        <v>1034</v>
      </c>
      <c r="K15" s="59">
        <f>J15/'pag 28'!J$5*100</f>
        <v>1.652866140221874</v>
      </c>
      <c r="L15" s="267">
        <v>1113</v>
      </c>
      <c r="M15" s="59">
        <f>L15/'pag 28'!L$5*100</f>
        <v>1.1788381083514272</v>
      </c>
      <c r="O15"/>
      <c r="P15"/>
      <c r="Q15"/>
      <c r="R15"/>
      <c r="S15"/>
      <c r="T15"/>
    </row>
    <row r="16" spans="1:20" ht="15" customHeight="1">
      <c r="A16" s="149" t="s">
        <v>81</v>
      </c>
      <c r="B16" s="257">
        <v>295</v>
      </c>
      <c r="C16" s="59">
        <f>B16/'pag 28'!B$5*100</f>
        <v>0.11609648207981929</v>
      </c>
      <c r="D16" s="170">
        <v>5</v>
      </c>
      <c r="E16" s="59">
        <f>D16/'pag 28'!D$5*100</f>
        <v>0.2616431187859759</v>
      </c>
      <c r="F16" s="257">
        <v>7</v>
      </c>
      <c r="G16" s="59">
        <f>F16/'pag 28'!F$5*100</f>
        <v>0.05272275363410409</v>
      </c>
      <c r="H16" s="267">
        <v>101</v>
      </c>
      <c r="I16" s="59">
        <f>H16/'pag 28'!H$5*100</f>
        <v>0.12326393126510288</v>
      </c>
      <c r="J16" s="267">
        <v>89</v>
      </c>
      <c r="K16" s="59">
        <f>J16/'pag 28'!J$5*100</f>
        <v>0.14226797531890406</v>
      </c>
      <c r="L16" s="267">
        <v>93</v>
      </c>
      <c r="M16" s="59">
        <f>L16/'pag 28'!L$5*100</f>
        <v>0.0985012974633268</v>
      </c>
      <c r="O16"/>
      <c r="P16"/>
      <c r="Q16"/>
      <c r="R16"/>
      <c r="S16"/>
      <c r="T16"/>
    </row>
    <row r="17" spans="1:20" ht="22.5" customHeight="1">
      <c r="A17" s="149" t="s">
        <v>33</v>
      </c>
      <c r="B17" s="257">
        <v>251</v>
      </c>
      <c r="C17" s="44">
        <f>B17/'pag 28'!B$5*100</f>
        <v>0.09878039661706658</v>
      </c>
      <c r="E17" s="44">
        <f>D17/'pag 28'!D$5*100</f>
        <v>0</v>
      </c>
      <c r="F17" s="257">
        <v>30</v>
      </c>
      <c r="G17" s="44">
        <f>F17/'pag 28'!F$5*100</f>
        <v>0.22595465843187468</v>
      </c>
      <c r="H17" s="267">
        <v>37</v>
      </c>
      <c r="I17" s="44">
        <f>H17/'pag 28'!H$5*100</f>
        <v>0.045156093631770367</v>
      </c>
      <c r="J17" s="267">
        <v>60</v>
      </c>
      <c r="K17" s="44">
        <f>J17/'pag 28'!J$5*100</f>
        <v>0.09591099459701397</v>
      </c>
      <c r="L17" s="267">
        <v>124</v>
      </c>
      <c r="M17" s="44">
        <f>L17/'pag 28'!L$5*100</f>
        <v>0.13133506328443575</v>
      </c>
      <c r="O17"/>
      <c r="P17"/>
      <c r="Q17"/>
      <c r="R17"/>
      <c r="S17"/>
      <c r="T17"/>
    </row>
    <row r="18" spans="1:20" ht="15" customHeight="1">
      <c r="A18" s="164" t="s">
        <v>34</v>
      </c>
      <c r="B18" s="280">
        <v>251</v>
      </c>
      <c r="C18" s="27">
        <f>B18/'pag 28'!B$5*100</f>
        <v>0.09878039661706658</v>
      </c>
      <c r="D18" s="164"/>
      <c r="E18" s="27">
        <f>D18/'pag 28'!D$5*100</f>
        <v>0</v>
      </c>
      <c r="F18" s="280">
        <v>14</v>
      </c>
      <c r="G18" s="27">
        <f>F18/'pag 28'!F$5*100</f>
        <v>0.10544550726820819</v>
      </c>
      <c r="H18" s="281">
        <v>41</v>
      </c>
      <c r="I18" s="27">
        <f>H18/'pag 28'!H$5*100</f>
        <v>0.05003783348385365</v>
      </c>
      <c r="J18" s="281">
        <v>47</v>
      </c>
      <c r="K18" s="27">
        <f>J18/'pag 28'!J$5*100</f>
        <v>0.07513027910099428</v>
      </c>
      <c r="L18" s="281">
        <v>149</v>
      </c>
      <c r="M18" s="27">
        <f>L18/'pag 28'!L$5*100</f>
        <v>0.15781390668855583</v>
      </c>
      <c r="O18"/>
      <c r="P18"/>
      <c r="Q18"/>
      <c r="R18"/>
      <c r="S18"/>
      <c r="T18"/>
    </row>
    <row r="19" spans="1:21" s="173" customFormat="1" ht="15" customHeight="1">
      <c r="A19" s="149"/>
      <c r="B19" s="282"/>
      <c r="C19" s="283"/>
      <c r="D19" s="282"/>
      <c r="E19" s="283"/>
      <c r="F19" s="256"/>
      <c r="G19" s="172"/>
      <c r="H19" s="256"/>
      <c r="I19" s="270"/>
      <c r="J19" s="271"/>
      <c r="K19" s="269"/>
      <c r="L19" s="271"/>
      <c r="M19" s="269"/>
      <c r="N19" s="170"/>
      <c r="O19" s="170"/>
      <c r="P19" s="170"/>
      <c r="Q19" s="170"/>
      <c r="R19" s="170"/>
      <c r="S19" s="170"/>
      <c r="T19" s="170"/>
      <c r="U19" s="170"/>
    </row>
    <row r="20" spans="2:7" ht="15" customHeight="1">
      <c r="B20" s="282"/>
      <c r="C20" s="283"/>
      <c r="D20" s="282"/>
      <c r="E20" s="283"/>
      <c r="F20" s="256"/>
      <c r="G20" s="172"/>
    </row>
    <row r="21" spans="2:7" ht="15" customHeight="1">
      <c r="B21" s="282"/>
      <c r="C21" s="283"/>
      <c r="D21" s="282"/>
      <c r="E21" s="283"/>
      <c r="F21" s="256"/>
      <c r="G21" s="172"/>
    </row>
    <row r="22" spans="2:7" ht="15" customHeight="1">
      <c r="B22" s="282"/>
      <c r="C22" s="283"/>
      <c r="D22" s="282"/>
      <c r="E22" s="283"/>
      <c r="F22" s="256"/>
      <c r="G22" s="172"/>
    </row>
    <row r="23" spans="1:13" ht="15" customHeight="1">
      <c r="A23" s="149"/>
      <c r="B23" s="282"/>
      <c r="C23" s="283"/>
      <c r="D23" s="282"/>
      <c r="E23" s="283"/>
      <c r="F23" s="267"/>
      <c r="G23" s="258"/>
      <c r="H23" s="267"/>
      <c r="I23" s="268"/>
      <c r="J23" s="111"/>
      <c r="K23" s="80"/>
      <c r="L23" s="111"/>
      <c r="M23" s="80"/>
    </row>
    <row r="24" spans="1:13" ht="15" customHeight="1">
      <c r="A24" s="149"/>
      <c r="B24" s="149"/>
      <c r="C24" s="149"/>
      <c r="D24" s="149"/>
      <c r="E24" s="149"/>
      <c r="F24" s="149"/>
      <c r="G24" s="149"/>
      <c r="H24" s="267"/>
      <c r="I24" s="268"/>
      <c r="J24" s="111"/>
      <c r="K24" s="80"/>
      <c r="L24" s="111"/>
      <c r="M24" s="80"/>
    </row>
    <row r="25" ht="15" customHeight="1"/>
    <row r="26" ht="15" customHeight="1"/>
    <row r="27" ht="15" customHeight="1">
      <c r="K27" s="284"/>
    </row>
    <row r="28" ht="15" customHeight="1">
      <c r="K28" s="284"/>
    </row>
    <row r="29" ht="15" customHeight="1">
      <c r="K29" s="284"/>
    </row>
    <row r="30" ht="15" customHeight="1">
      <c r="K30" s="284"/>
    </row>
    <row r="31" ht="15" customHeight="1">
      <c r="K31" s="284"/>
    </row>
    <row r="32" ht="15" customHeight="1">
      <c r="K32" s="80"/>
    </row>
    <row r="33" ht="15" customHeight="1">
      <c r="K33" s="80"/>
    </row>
    <row r="34" ht="15" customHeight="1">
      <c r="K34" s="80"/>
    </row>
    <row r="35" ht="15" customHeight="1">
      <c r="K35" s="80"/>
    </row>
    <row r="36" ht="15" customHeight="1">
      <c r="K36" s="80"/>
    </row>
    <row r="37" ht="15" customHeight="1">
      <c r="K37" s="80"/>
    </row>
    <row r="38" ht="15" customHeight="1">
      <c r="K38" s="80"/>
    </row>
    <row r="39" ht="15" customHeight="1">
      <c r="K39" s="80"/>
    </row>
    <row r="40" ht="15" customHeight="1">
      <c r="K40" s="80"/>
    </row>
    <row r="41" ht="15" customHeight="1">
      <c r="U41" s="171"/>
    </row>
    <row r="42" ht="15" customHeight="1"/>
    <row r="43" ht="15" customHeight="1"/>
    <row r="44" ht="15" customHeight="1">
      <c r="K44" s="80"/>
    </row>
    <row r="45" ht="15" customHeight="1">
      <c r="K45" s="80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8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170" customWidth="1"/>
    <col min="2" max="2" width="8.5" style="170" customWidth="1"/>
    <col min="3" max="3" width="6.33203125" style="170" customWidth="1"/>
    <col min="4" max="4" width="7.83203125" style="170" customWidth="1"/>
    <col min="5" max="5" width="6.33203125" style="170" customWidth="1"/>
    <col min="6" max="6" width="7.83203125" style="170" customWidth="1"/>
    <col min="7" max="7" width="6.33203125" style="170" customWidth="1"/>
    <col min="8" max="8" width="7.83203125" style="256" customWidth="1"/>
    <col min="9" max="9" width="6.33203125" style="270" customWidth="1"/>
    <col min="10" max="10" width="7.83203125" style="271" customWidth="1"/>
    <col min="11" max="11" width="6.33203125" style="269" customWidth="1"/>
    <col min="12" max="12" width="9.33203125" style="271" customWidth="1"/>
    <col min="13" max="13" width="7.5" style="269" customWidth="1"/>
    <col min="14" max="16384" width="12" style="170" customWidth="1"/>
  </cols>
  <sheetData>
    <row r="1" spans="1:13" s="166" customFormat="1" ht="39.75" customHeight="1">
      <c r="A1" s="389" t="s">
        <v>187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52" customFormat="1" ht="18" customHeight="1">
      <c r="A2" s="247" t="s">
        <v>38</v>
      </c>
      <c r="B2" s="149"/>
      <c r="C2" s="149"/>
      <c r="D2" s="149"/>
      <c r="E2" s="149"/>
      <c r="F2" s="149"/>
      <c r="G2" s="149"/>
      <c r="H2" s="248"/>
      <c r="I2" s="249"/>
      <c r="J2" s="250"/>
      <c r="K2" s="251"/>
      <c r="L2" s="250"/>
      <c r="M2" s="251"/>
    </row>
    <row r="3" spans="1:13" s="253" customFormat="1" ht="36" customHeight="1">
      <c r="A3" s="157"/>
      <c r="B3" s="388" t="s">
        <v>1</v>
      </c>
      <c r="C3" s="388"/>
      <c r="D3" s="388" t="s">
        <v>123</v>
      </c>
      <c r="E3" s="388"/>
      <c r="F3" s="390" t="s">
        <v>124</v>
      </c>
      <c r="G3" s="390"/>
      <c r="H3" s="390" t="s">
        <v>125</v>
      </c>
      <c r="I3" s="390"/>
      <c r="J3" s="390" t="s">
        <v>126</v>
      </c>
      <c r="K3" s="390"/>
      <c r="L3" s="390" t="s">
        <v>127</v>
      </c>
      <c r="M3" s="390"/>
    </row>
    <row r="4" spans="1:13" s="240" customFormat="1" ht="19.5" customHeight="1">
      <c r="A4" s="254" t="s">
        <v>152</v>
      </c>
      <c r="B4" s="160" t="s">
        <v>86</v>
      </c>
      <c r="C4" s="255" t="s">
        <v>85</v>
      </c>
      <c r="D4" s="160" t="s">
        <v>86</v>
      </c>
      <c r="E4" s="255" t="s">
        <v>85</v>
      </c>
      <c r="F4" s="160" t="s">
        <v>86</v>
      </c>
      <c r="G4" s="255" t="s">
        <v>85</v>
      </c>
      <c r="H4" s="160" t="s">
        <v>86</v>
      </c>
      <c r="I4" s="255" t="s">
        <v>85</v>
      </c>
      <c r="J4" s="160" t="s">
        <v>86</v>
      </c>
      <c r="K4" s="255" t="s">
        <v>85</v>
      </c>
      <c r="L4" s="160" t="s">
        <v>86</v>
      </c>
      <c r="M4" s="255" t="s">
        <v>85</v>
      </c>
    </row>
    <row r="5" spans="1:13" s="171" customFormat="1" ht="15" customHeight="1">
      <c r="A5" s="162" t="s">
        <v>23</v>
      </c>
      <c r="B5" s="151">
        <v>254099</v>
      </c>
      <c r="C5" s="151">
        <f>E5+G5+I5+K5+M5</f>
        <v>100</v>
      </c>
      <c r="D5" s="151">
        <v>1911</v>
      </c>
      <c r="E5" s="151">
        <f>D5/$B5*100</f>
        <v>0.7520690754391005</v>
      </c>
      <c r="F5" s="151">
        <v>13277</v>
      </c>
      <c r="G5" s="151">
        <f>F5/$B5*100</f>
        <v>5.225128788385629</v>
      </c>
      <c r="H5" s="151">
        <v>81938</v>
      </c>
      <c r="I5" s="151">
        <f>H5/$B5*100</f>
        <v>32.24648660561435</v>
      </c>
      <c r="J5" s="151">
        <v>62558</v>
      </c>
      <c r="K5" s="151">
        <f>J5/$B5*100</f>
        <v>24.61953805406554</v>
      </c>
      <c r="L5" s="151">
        <v>94415</v>
      </c>
      <c r="M5" s="151">
        <f>L5/$B5*100</f>
        <v>37.156777476495385</v>
      </c>
    </row>
    <row r="6" spans="1:13" ht="15" customHeight="1">
      <c r="A6" s="150" t="s">
        <v>39</v>
      </c>
      <c r="B6" s="111">
        <v>1122</v>
      </c>
      <c r="C6" s="111">
        <f aca="true" t="shared" si="0" ref="C6:C40">E6+G6+I6+K6+M6</f>
        <v>100</v>
      </c>
      <c r="D6" s="111">
        <v>1</v>
      </c>
      <c r="E6" s="111">
        <f aca="true" t="shared" si="1" ref="E6:E40">D6/$B6*100</f>
        <v>0.08912655971479501</v>
      </c>
      <c r="F6" s="111">
        <v>40</v>
      </c>
      <c r="G6" s="111">
        <f aca="true" t="shared" si="2" ref="G6:G40">F6/$B6*100</f>
        <v>3.5650623885918007</v>
      </c>
      <c r="H6" s="111">
        <v>301</v>
      </c>
      <c r="I6" s="111">
        <f aca="true" t="shared" si="3" ref="I6:I40">H6/$B6*100</f>
        <v>26.827094474153295</v>
      </c>
      <c r="J6" s="111">
        <v>224</v>
      </c>
      <c r="K6" s="111">
        <f aca="true" t="shared" si="4" ref="K6:K40">J6/$B6*100</f>
        <v>19.964349376114082</v>
      </c>
      <c r="L6" s="111">
        <v>556</v>
      </c>
      <c r="M6" s="111">
        <f aca="true" t="shared" si="5" ref="M6:M40">L6/$B6*100</f>
        <v>49.554367201426025</v>
      </c>
    </row>
    <row r="7" spans="1:13" ht="15" customHeight="1">
      <c r="A7" s="150" t="s">
        <v>40</v>
      </c>
      <c r="B7" s="111">
        <v>672</v>
      </c>
      <c r="C7" s="111">
        <f t="shared" si="0"/>
        <v>100</v>
      </c>
      <c r="D7" s="111">
        <v>4</v>
      </c>
      <c r="E7" s="111">
        <f t="shared" si="1"/>
        <v>0.5952380952380952</v>
      </c>
      <c r="F7" s="111">
        <v>14</v>
      </c>
      <c r="G7" s="111">
        <f t="shared" si="2"/>
        <v>2.083333333333333</v>
      </c>
      <c r="H7" s="111">
        <v>170</v>
      </c>
      <c r="I7" s="111">
        <f t="shared" si="3"/>
        <v>25.297619047619047</v>
      </c>
      <c r="J7" s="111">
        <v>186</v>
      </c>
      <c r="K7" s="111">
        <f t="shared" si="4"/>
        <v>27.67857142857143</v>
      </c>
      <c r="L7" s="111">
        <v>298</v>
      </c>
      <c r="M7" s="111">
        <f t="shared" si="5"/>
        <v>44.345238095238095</v>
      </c>
    </row>
    <row r="8" spans="1:13" ht="15" customHeight="1">
      <c r="A8" s="150" t="s">
        <v>160</v>
      </c>
      <c r="B8" s="111">
        <v>5268</v>
      </c>
      <c r="C8" s="111">
        <f t="shared" si="0"/>
        <v>100</v>
      </c>
      <c r="D8" s="111">
        <v>32</v>
      </c>
      <c r="E8" s="111">
        <f t="shared" si="1"/>
        <v>0.6074411541381929</v>
      </c>
      <c r="F8" s="111">
        <v>158</v>
      </c>
      <c r="G8" s="111">
        <f t="shared" si="2"/>
        <v>2.999240698557327</v>
      </c>
      <c r="H8" s="111">
        <v>1521</v>
      </c>
      <c r="I8" s="111">
        <f t="shared" si="3"/>
        <v>28.872437357630982</v>
      </c>
      <c r="J8" s="111">
        <v>1562</v>
      </c>
      <c r="K8" s="111">
        <f t="shared" si="4"/>
        <v>29.650721336370538</v>
      </c>
      <c r="L8" s="111">
        <v>1995</v>
      </c>
      <c r="M8" s="111">
        <f t="shared" si="5"/>
        <v>37.87015945330296</v>
      </c>
    </row>
    <row r="9" spans="1:13" ht="15" customHeight="1">
      <c r="A9" s="150" t="s">
        <v>41</v>
      </c>
      <c r="B9" s="111">
        <v>992</v>
      </c>
      <c r="C9" s="111">
        <f t="shared" si="0"/>
        <v>100</v>
      </c>
      <c r="D9" s="111">
        <v>4</v>
      </c>
      <c r="E9" s="111">
        <f t="shared" si="1"/>
        <v>0.4032258064516129</v>
      </c>
      <c r="F9" s="111">
        <v>29</v>
      </c>
      <c r="G9" s="111">
        <f t="shared" si="2"/>
        <v>2.9233870967741935</v>
      </c>
      <c r="H9" s="111">
        <v>284</v>
      </c>
      <c r="I9" s="111">
        <f t="shared" si="3"/>
        <v>28.62903225806452</v>
      </c>
      <c r="J9" s="111">
        <v>299</v>
      </c>
      <c r="K9" s="111">
        <f t="shared" si="4"/>
        <v>30.141129032258064</v>
      </c>
      <c r="L9" s="111">
        <v>376</v>
      </c>
      <c r="M9" s="111">
        <f t="shared" si="5"/>
        <v>37.903225806451616</v>
      </c>
    </row>
    <row r="10" spans="1:13" ht="15" customHeight="1">
      <c r="A10" s="150" t="s">
        <v>42</v>
      </c>
      <c r="B10" s="111">
        <v>273</v>
      </c>
      <c r="C10" s="111">
        <f t="shared" si="0"/>
        <v>100</v>
      </c>
      <c r="D10" s="111">
        <v>3</v>
      </c>
      <c r="E10" s="111">
        <f t="shared" si="1"/>
        <v>1.098901098901099</v>
      </c>
      <c r="F10" s="111">
        <v>6</v>
      </c>
      <c r="G10" s="111">
        <f t="shared" si="2"/>
        <v>2.197802197802198</v>
      </c>
      <c r="H10" s="111">
        <v>66</v>
      </c>
      <c r="I10" s="111">
        <f t="shared" si="3"/>
        <v>24.175824175824175</v>
      </c>
      <c r="J10" s="111">
        <v>74</v>
      </c>
      <c r="K10" s="111">
        <f t="shared" si="4"/>
        <v>27.106227106227106</v>
      </c>
      <c r="L10" s="111">
        <v>124</v>
      </c>
      <c r="M10" s="111">
        <f t="shared" si="5"/>
        <v>45.42124542124542</v>
      </c>
    </row>
    <row r="11" spans="1:13" ht="22.5" customHeight="1">
      <c r="A11" s="149" t="s">
        <v>43</v>
      </c>
      <c r="B11" s="111">
        <v>926</v>
      </c>
      <c r="C11" s="111">
        <f t="shared" si="0"/>
        <v>100</v>
      </c>
      <c r="D11" s="111">
        <v>36</v>
      </c>
      <c r="E11" s="111">
        <f t="shared" si="1"/>
        <v>3.8876889848812093</v>
      </c>
      <c r="F11" s="111">
        <v>42</v>
      </c>
      <c r="G11" s="111">
        <f t="shared" si="2"/>
        <v>4.535637149028078</v>
      </c>
      <c r="H11" s="111">
        <v>261</v>
      </c>
      <c r="I11" s="111">
        <f t="shared" si="3"/>
        <v>28.185745140388768</v>
      </c>
      <c r="J11" s="111">
        <v>220</v>
      </c>
      <c r="K11" s="111">
        <f t="shared" si="4"/>
        <v>23.758099352051836</v>
      </c>
      <c r="L11" s="111">
        <v>367</v>
      </c>
      <c r="M11" s="111">
        <f t="shared" si="5"/>
        <v>39.63282937365011</v>
      </c>
    </row>
    <row r="12" spans="1:13" ht="15" customHeight="1">
      <c r="A12" s="149" t="s">
        <v>44</v>
      </c>
      <c r="B12" s="111">
        <v>4400</v>
      </c>
      <c r="C12" s="111">
        <f t="shared" si="0"/>
        <v>100</v>
      </c>
      <c r="D12" s="111">
        <v>42</v>
      </c>
      <c r="E12" s="111">
        <f t="shared" si="1"/>
        <v>0.9545454545454546</v>
      </c>
      <c r="F12" s="111">
        <v>110</v>
      </c>
      <c r="G12" s="111">
        <f t="shared" si="2"/>
        <v>2.5</v>
      </c>
      <c r="H12" s="111">
        <v>948</v>
      </c>
      <c r="I12" s="111">
        <f t="shared" si="3"/>
        <v>21.545454545454547</v>
      </c>
      <c r="J12" s="111">
        <v>1247</v>
      </c>
      <c r="K12" s="111">
        <f t="shared" si="4"/>
        <v>28.34090909090909</v>
      </c>
      <c r="L12" s="111">
        <v>2053</v>
      </c>
      <c r="M12" s="111">
        <f t="shared" si="5"/>
        <v>46.659090909090914</v>
      </c>
    </row>
    <row r="13" spans="1:13" ht="15" customHeight="1">
      <c r="A13" s="149" t="s">
        <v>45</v>
      </c>
      <c r="B13" s="111">
        <v>81113</v>
      </c>
      <c r="C13" s="111">
        <f t="shared" si="0"/>
        <v>100</v>
      </c>
      <c r="D13" s="111">
        <v>377</v>
      </c>
      <c r="E13" s="111">
        <f t="shared" si="1"/>
        <v>0.4647836968180193</v>
      </c>
      <c r="F13" s="111">
        <v>7873</v>
      </c>
      <c r="G13" s="111">
        <f t="shared" si="2"/>
        <v>9.706212321082933</v>
      </c>
      <c r="H13" s="111">
        <v>31940</v>
      </c>
      <c r="I13" s="111">
        <f t="shared" si="3"/>
        <v>39.37716518930381</v>
      </c>
      <c r="J13" s="111">
        <v>17782</v>
      </c>
      <c r="K13" s="111">
        <f t="shared" si="4"/>
        <v>21.922503174583603</v>
      </c>
      <c r="L13" s="111">
        <v>23141</v>
      </c>
      <c r="M13" s="111">
        <f t="shared" si="5"/>
        <v>28.529335618211633</v>
      </c>
    </row>
    <row r="14" spans="1:13" ht="15" customHeight="1">
      <c r="A14" s="149" t="s">
        <v>46</v>
      </c>
      <c r="B14" s="111">
        <v>1178</v>
      </c>
      <c r="C14" s="111">
        <f t="shared" si="0"/>
        <v>100</v>
      </c>
      <c r="D14" s="111">
        <v>4</v>
      </c>
      <c r="E14" s="111">
        <f t="shared" si="1"/>
        <v>0.3395585738539898</v>
      </c>
      <c r="F14" s="111">
        <v>121</v>
      </c>
      <c r="G14" s="111">
        <f t="shared" si="2"/>
        <v>10.27164685908319</v>
      </c>
      <c r="H14" s="111">
        <v>268</v>
      </c>
      <c r="I14" s="111">
        <f t="shared" si="3"/>
        <v>22.75042444821732</v>
      </c>
      <c r="J14" s="111">
        <v>248</v>
      </c>
      <c r="K14" s="111">
        <f t="shared" si="4"/>
        <v>21.052631578947366</v>
      </c>
      <c r="L14" s="111">
        <v>537</v>
      </c>
      <c r="M14" s="111">
        <f t="shared" si="5"/>
        <v>45.58573853989814</v>
      </c>
    </row>
    <row r="15" spans="1:13" ht="15" customHeight="1">
      <c r="A15" s="149" t="s">
        <v>47</v>
      </c>
      <c r="B15" s="111">
        <v>613</v>
      </c>
      <c r="C15" s="111">
        <f t="shared" si="0"/>
        <v>100</v>
      </c>
      <c r="D15" s="111">
        <v>16</v>
      </c>
      <c r="E15" s="111">
        <f t="shared" si="1"/>
        <v>2.6101141924959217</v>
      </c>
      <c r="F15" s="111">
        <v>50</v>
      </c>
      <c r="G15" s="111">
        <f t="shared" si="2"/>
        <v>8.156606851549755</v>
      </c>
      <c r="H15" s="111">
        <v>145</v>
      </c>
      <c r="I15" s="111">
        <f t="shared" si="3"/>
        <v>23.65415986949429</v>
      </c>
      <c r="J15" s="111">
        <v>146</v>
      </c>
      <c r="K15" s="111">
        <f t="shared" si="4"/>
        <v>23.817292006525285</v>
      </c>
      <c r="L15" s="111">
        <v>256</v>
      </c>
      <c r="M15" s="111">
        <f t="shared" si="5"/>
        <v>41.76182707993475</v>
      </c>
    </row>
    <row r="16" spans="1:13" ht="15" customHeight="1">
      <c r="A16" s="149" t="s">
        <v>48</v>
      </c>
      <c r="B16" s="111">
        <v>1558</v>
      </c>
      <c r="C16" s="111">
        <f t="shared" si="0"/>
        <v>100</v>
      </c>
      <c r="D16" s="111">
        <v>3</v>
      </c>
      <c r="E16" s="111">
        <f t="shared" si="1"/>
        <v>0.19255455712451863</v>
      </c>
      <c r="F16" s="111">
        <v>56</v>
      </c>
      <c r="G16" s="111">
        <f t="shared" si="2"/>
        <v>3.594351732991014</v>
      </c>
      <c r="H16" s="111">
        <v>353</v>
      </c>
      <c r="I16" s="111">
        <f t="shared" si="3"/>
        <v>22.657252888318357</v>
      </c>
      <c r="J16" s="111">
        <v>433</v>
      </c>
      <c r="K16" s="111">
        <f t="shared" si="4"/>
        <v>27.79204107830552</v>
      </c>
      <c r="L16" s="111">
        <v>713</v>
      </c>
      <c r="M16" s="111">
        <f t="shared" si="5"/>
        <v>45.76379974326059</v>
      </c>
    </row>
    <row r="17" spans="1:13" ht="22.5" customHeight="1">
      <c r="A17" s="149" t="s">
        <v>161</v>
      </c>
      <c r="B17" s="111">
        <v>11993</v>
      </c>
      <c r="C17" s="111">
        <f t="shared" si="0"/>
        <v>100</v>
      </c>
      <c r="D17" s="111">
        <v>34</v>
      </c>
      <c r="E17" s="111">
        <f t="shared" si="1"/>
        <v>0.2834987075794213</v>
      </c>
      <c r="F17" s="111">
        <v>598</v>
      </c>
      <c r="G17" s="111">
        <f t="shared" si="2"/>
        <v>4.986241974485116</v>
      </c>
      <c r="H17" s="111">
        <v>5605</v>
      </c>
      <c r="I17" s="111">
        <f t="shared" si="3"/>
        <v>46.73559576419578</v>
      </c>
      <c r="J17" s="111">
        <v>3250</v>
      </c>
      <c r="K17" s="111">
        <f t="shared" si="4"/>
        <v>27.09914116567998</v>
      </c>
      <c r="L17" s="111">
        <v>2506</v>
      </c>
      <c r="M17" s="111">
        <f t="shared" si="5"/>
        <v>20.8955223880597</v>
      </c>
    </row>
    <row r="18" spans="1:13" ht="15" customHeight="1">
      <c r="A18" s="149" t="s">
        <v>49</v>
      </c>
      <c r="B18" s="111">
        <v>734</v>
      </c>
      <c r="C18" s="111">
        <f t="shared" si="0"/>
        <v>100</v>
      </c>
      <c r="D18" s="111">
        <v>13</v>
      </c>
      <c r="E18" s="111">
        <f t="shared" si="1"/>
        <v>1.7711171662125342</v>
      </c>
      <c r="F18" s="111">
        <v>49</v>
      </c>
      <c r="G18" s="111">
        <f t="shared" si="2"/>
        <v>6.67574931880109</v>
      </c>
      <c r="H18" s="111">
        <v>193</v>
      </c>
      <c r="I18" s="111">
        <f t="shared" si="3"/>
        <v>26.294277929155314</v>
      </c>
      <c r="J18" s="111">
        <v>211</v>
      </c>
      <c r="K18" s="111">
        <f t="shared" si="4"/>
        <v>28.746594005449595</v>
      </c>
      <c r="L18" s="111">
        <v>268</v>
      </c>
      <c r="M18" s="111">
        <f t="shared" si="5"/>
        <v>36.51226158038147</v>
      </c>
    </row>
    <row r="19" spans="1:13" ht="15" customHeight="1">
      <c r="A19" s="149" t="s">
        <v>50</v>
      </c>
      <c r="B19" s="111">
        <v>1045</v>
      </c>
      <c r="C19" s="111">
        <f t="shared" si="0"/>
        <v>100</v>
      </c>
      <c r="D19" s="111">
        <v>11</v>
      </c>
      <c r="E19" s="111">
        <f t="shared" si="1"/>
        <v>1.0526315789473684</v>
      </c>
      <c r="F19" s="111">
        <v>60</v>
      </c>
      <c r="G19" s="111">
        <f t="shared" si="2"/>
        <v>5.741626794258373</v>
      </c>
      <c r="H19" s="111">
        <v>284</v>
      </c>
      <c r="I19" s="111">
        <f t="shared" si="3"/>
        <v>27.177033492822964</v>
      </c>
      <c r="J19" s="111">
        <v>289</v>
      </c>
      <c r="K19" s="111">
        <f t="shared" si="4"/>
        <v>27.6555023923445</v>
      </c>
      <c r="L19" s="111">
        <v>401</v>
      </c>
      <c r="M19" s="111">
        <f t="shared" si="5"/>
        <v>38.37320574162679</v>
      </c>
    </row>
    <row r="20" spans="1:13" ht="15" customHeight="1">
      <c r="A20" s="149" t="s">
        <v>51</v>
      </c>
      <c r="B20" s="111">
        <v>1262</v>
      </c>
      <c r="C20" s="111">
        <f t="shared" si="0"/>
        <v>100</v>
      </c>
      <c r="D20" s="111">
        <v>2</v>
      </c>
      <c r="E20" s="111">
        <f t="shared" si="1"/>
        <v>0.15847860538827258</v>
      </c>
      <c r="F20" s="111">
        <v>41</v>
      </c>
      <c r="G20" s="111">
        <f t="shared" si="2"/>
        <v>3.248811410459588</v>
      </c>
      <c r="H20" s="111">
        <v>209</v>
      </c>
      <c r="I20" s="111">
        <f t="shared" si="3"/>
        <v>16.561014263074487</v>
      </c>
      <c r="J20" s="111">
        <v>361</v>
      </c>
      <c r="K20" s="111">
        <f t="shared" si="4"/>
        <v>28.6053882725832</v>
      </c>
      <c r="L20" s="111">
        <v>649</v>
      </c>
      <c r="M20" s="111">
        <f t="shared" si="5"/>
        <v>51.426307448494455</v>
      </c>
    </row>
    <row r="21" spans="1:13" ht="15" customHeight="1">
      <c r="A21" s="149" t="s">
        <v>52</v>
      </c>
      <c r="B21" s="111">
        <v>583</v>
      </c>
      <c r="C21" s="111">
        <f t="shared" si="0"/>
        <v>100</v>
      </c>
      <c r="D21" s="111">
        <v>11</v>
      </c>
      <c r="E21" s="111">
        <f t="shared" si="1"/>
        <v>1.8867924528301887</v>
      </c>
      <c r="F21" s="111">
        <v>27</v>
      </c>
      <c r="G21" s="111">
        <f t="shared" si="2"/>
        <v>4.631217838765009</v>
      </c>
      <c r="H21" s="111">
        <v>183</v>
      </c>
      <c r="I21" s="111">
        <f t="shared" si="3"/>
        <v>31.3893653516295</v>
      </c>
      <c r="J21" s="111">
        <v>126</v>
      </c>
      <c r="K21" s="111">
        <f t="shared" si="4"/>
        <v>21.612349914236706</v>
      </c>
      <c r="L21" s="111">
        <v>236</v>
      </c>
      <c r="M21" s="111">
        <f t="shared" si="5"/>
        <v>40.480274442538594</v>
      </c>
    </row>
    <row r="22" spans="1:13" ht="15" customHeight="1">
      <c r="A22" s="149" t="s">
        <v>53</v>
      </c>
      <c r="B22" s="111">
        <v>4129</v>
      </c>
      <c r="C22" s="111">
        <f t="shared" si="0"/>
        <v>100</v>
      </c>
      <c r="D22" s="111">
        <v>34</v>
      </c>
      <c r="E22" s="111">
        <f t="shared" si="1"/>
        <v>0.8234439331557277</v>
      </c>
      <c r="F22" s="111">
        <v>95</v>
      </c>
      <c r="G22" s="111">
        <f t="shared" si="2"/>
        <v>2.3007992249939453</v>
      </c>
      <c r="H22" s="111">
        <v>1229</v>
      </c>
      <c r="I22" s="111">
        <f t="shared" si="3"/>
        <v>29.765076289658516</v>
      </c>
      <c r="J22" s="111">
        <v>1432</v>
      </c>
      <c r="K22" s="111">
        <f t="shared" si="4"/>
        <v>34.68152094938242</v>
      </c>
      <c r="L22" s="111">
        <v>1339</v>
      </c>
      <c r="M22" s="111">
        <f t="shared" si="5"/>
        <v>32.4291596028094</v>
      </c>
    </row>
    <row r="23" spans="1:13" ht="22.5" customHeight="1">
      <c r="A23" s="149" t="s">
        <v>54</v>
      </c>
      <c r="B23" s="111">
        <v>1316</v>
      </c>
      <c r="C23" s="111">
        <f t="shared" si="0"/>
        <v>100</v>
      </c>
      <c r="D23" s="111">
        <v>21</v>
      </c>
      <c r="E23" s="111">
        <f t="shared" si="1"/>
        <v>1.5957446808510638</v>
      </c>
      <c r="F23" s="111">
        <v>33</v>
      </c>
      <c r="G23" s="111">
        <f t="shared" si="2"/>
        <v>2.507598784194529</v>
      </c>
      <c r="H23" s="111">
        <v>317</v>
      </c>
      <c r="I23" s="111">
        <f t="shared" si="3"/>
        <v>24.088145896656535</v>
      </c>
      <c r="J23" s="111">
        <v>360</v>
      </c>
      <c r="K23" s="111">
        <f t="shared" si="4"/>
        <v>27.35562310030395</v>
      </c>
      <c r="L23" s="111">
        <v>585</v>
      </c>
      <c r="M23" s="111">
        <f t="shared" si="5"/>
        <v>44.452887537993924</v>
      </c>
    </row>
    <row r="24" spans="1:13" ht="15" customHeight="1">
      <c r="A24" s="149" t="s">
        <v>55</v>
      </c>
      <c r="B24" s="111">
        <v>2303</v>
      </c>
      <c r="C24" s="111">
        <f t="shared" si="0"/>
        <v>100</v>
      </c>
      <c r="D24" s="111">
        <v>10</v>
      </c>
      <c r="E24" s="111">
        <f t="shared" si="1"/>
        <v>0.43421623968736434</v>
      </c>
      <c r="F24" s="111">
        <v>73</v>
      </c>
      <c r="G24" s="111">
        <f t="shared" si="2"/>
        <v>3.1697785497177597</v>
      </c>
      <c r="H24" s="111">
        <v>511</v>
      </c>
      <c r="I24" s="111">
        <f t="shared" si="3"/>
        <v>22.188449848024316</v>
      </c>
      <c r="J24" s="111">
        <v>669</v>
      </c>
      <c r="K24" s="111">
        <f t="shared" si="4"/>
        <v>29.04906643508467</v>
      </c>
      <c r="L24" s="111">
        <v>1040</v>
      </c>
      <c r="M24" s="111">
        <f t="shared" si="5"/>
        <v>45.15848892748589</v>
      </c>
    </row>
    <row r="25" spans="1:13" ht="15" customHeight="1">
      <c r="A25" s="149" t="s">
        <v>56</v>
      </c>
      <c r="B25" s="111">
        <v>2464</v>
      </c>
      <c r="C25" s="111">
        <f t="shared" si="0"/>
        <v>100</v>
      </c>
      <c r="D25" s="111">
        <v>1</v>
      </c>
      <c r="E25" s="111">
        <f t="shared" si="1"/>
        <v>0.040584415584415584</v>
      </c>
      <c r="F25" s="111">
        <v>149</v>
      </c>
      <c r="G25" s="111">
        <f t="shared" si="2"/>
        <v>6.047077922077922</v>
      </c>
      <c r="H25" s="111">
        <v>777</v>
      </c>
      <c r="I25" s="111">
        <f t="shared" si="3"/>
        <v>31.53409090909091</v>
      </c>
      <c r="J25" s="111">
        <v>513</v>
      </c>
      <c r="K25" s="111">
        <f t="shared" si="4"/>
        <v>20.819805194805195</v>
      </c>
      <c r="L25" s="111">
        <v>1024</v>
      </c>
      <c r="M25" s="111">
        <f t="shared" si="5"/>
        <v>41.55844155844156</v>
      </c>
    </row>
    <row r="26" spans="1:13" ht="15" customHeight="1">
      <c r="A26" s="149" t="s">
        <v>57</v>
      </c>
      <c r="B26" s="111">
        <v>545</v>
      </c>
      <c r="C26" s="111">
        <f t="shared" si="0"/>
        <v>100</v>
      </c>
      <c r="D26" s="111">
        <v>15</v>
      </c>
      <c r="E26" s="111">
        <f t="shared" si="1"/>
        <v>2.7522935779816518</v>
      </c>
      <c r="F26" s="111">
        <v>13</v>
      </c>
      <c r="G26" s="111">
        <f t="shared" si="2"/>
        <v>2.385321100917431</v>
      </c>
      <c r="H26" s="111">
        <v>90</v>
      </c>
      <c r="I26" s="111">
        <f t="shared" si="3"/>
        <v>16.51376146788991</v>
      </c>
      <c r="J26" s="111">
        <v>174</v>
      </c>
      <c r="K26" s="111">
        <f t="shared" si="4"/>
        <v>31.926605504587158</v>
      </c>
      <c r="L26" s="111">
        <v>253</v>
      </c>
      <c r="M26" s="111">
        <f t="shared" si="5"/>
        <v>46.42201834862386</v>
      </c>
    </row>
    <row r="27" spans="1:13" ht="15" customHeight="1">
      <c r="A27" s="149" t="s">
        <v>58</v>
      </c>
      <c r="B27" s="111">
        <v>735</v>
      </c>
      <c r="C27" s="111">
        <f t="shared" si="0"/>
        <v>100</v>
      </c>
      <c r="D27" s="111">
        <v>16</v>
      </c>
      <c r="E27" s="111">
        <f t="shared" si="1"/>
        <v>2.1768707482993195</v>
      </c>
      <c r="F27" s="111">
        <v>86</v>
      </c>
      <c r="G27" s="111">
        <f t="shared" si="2"/>
        <v>11.700680272108844</v>
      </c>
      <c r="H27" s="111">
        <v>186</v>
      </c>
      <c r="I27" s="111">
        <f t="shared" si="3"/>
        <v>25.30612244897959</v>
      </c>
      <c r="J27" s="111">
        <v>215</v>
      </c>
      <c r="K27" s="111">
        <f t="shared" si="4"/>
        <v>29.25170068027211</v>
      </c>
      <c r="L27" s="111">
        <v>232</v>
      </c>
      <c r="M27" s="111">
        <f t="shared" si="5"/>
        <v>31.564625850340132</v>
      </c>
    </row>
    <row r="28" spans="1:13" ht="15" customHeight="1">
      <c r="A28" s="149" t="s">
        <v>59</v>
      </c>
      <c r="B28" s="111">
        <v>911</v>
      </c>
      <c r="C28" s="111">
        <f t="shared" si="0"/>
        <v>100</v>
      </c>
      <c r="D28" s="111">
        <v>1</v>
      </c>
      <c r="E28" s="111">
        <f t="shared" si="1"/>
        <v>0.10976948408342481</v>
      </c>
      <c r="F28" s="111">
        <v>43</v>
      </c>
      <c r="G28" s="111">
        <f t="shared" si="2"/>
        <v>4.720087815587267</v>
      </c>
      <c r="H28" s="111">
        <v>200</v>
      </c>
      <c r="I28" s="111">
        <f t="shared" si="3"/>
        <v>21.953896816684964</v>
      </c>
      <c r="J28" s="111">
        <v>225</v>
      </c>
      <c r="K28" s="111">
        <f t="shared" si="4"/>
        <v>24.69813391877058</v>
      </c>
      <c r="L28" s="111">
        <v>442</v>
      </c>
      <c r="M28" s="111">
        <f t="shared" si="5"/>
        <v>48.51811196487377</v>
      </c>
    </row>
    <row r="29" spans="1:13" ht="22.5" customHeight="1">
      <c r="A29" s="149" t="s">
        <v>60</v>
      </c>
      <c r="B29" s="111">
        <v>12183</v>
      </c>
      <c r="C29" s="111">
        <f t="shared" si="0"/>
        <v>100</v>
      </c>
      <c r="D29" s="111">
        <v>70</v>
      </c>
      <c r="E29" s="111">
        <f t="shared" si="1"/>
        <v>0.5745711236969547</v>
      </c>
      <c r="F29" s="111">
        <v>411</v>
      </c>
      <c r="G29" s="111">
        <f t="shared" si="2"/>
        <v>3.3735533119921204</v>
      </c>
      <c r="H29" s="111">
        <v>5688</v>
      </c>
      <c r="I29" s="111">
        <f t="shared" si="3"/>
        <v>46.688007879832554</v>
      </c>
      <c r="J29" s="111">
        <v>2467</v>
      </c>
      <c r="K29" s="111">
        <f t="shared" si="4"/>
        <v>20.249528030862677</v>
      </c>
      <c r="L29" s="111">
        <v>3547</v>
      </c>
      <c r="M29" s="111">
        <f t="shared" si="5"/>
        <v>29.114339653615694</v>
      </c>
    </row>
    <row r="30" spans="1:13" ht="15" customHeight="1">
      <c r="A30" s="149" t="s">
        <v>61</v>
      </c>
      <c r="B30" s="111">
        <v>3970</v>
      </c>
      <c r="C30" s="111">
        <f t="shared" si="0"/>
        <v>100</v>
      </c>
      <c r="D30" s="111">
        <v>19</v>
      </c>
      <c r="E30" s="111">
        <f t="shared" si="1"/>
        <v>0.4785894206549119</v>
      </c>
      <c r="F30" s="111">
        <v>137</v>
      </c>
      <c r="G30" s="111">
        <f t="shared" si="2"/>
        <v>3.4508816120906802</v>
      </c>
      <c r="H30" s="111">
        <v>653</v>
      </c>
      <c r="I30" s="111">
        <f t="shared" si="3"/>
        <v>16.448362720403022</v>
      </c>
      <c r="J30" s="111">
        <v>1248</v>
      </c>
      <c r="K30" s="111">
        <f t="shared" si="4"/>
        <v>31.435768261964736</v>
      </c>
      <c r="L30" s="111">
        <v>1913</v>
      </c>
      <c r="M30" s="111">
        <f t="shared" si="5"/>
        <v>48.186397984886646</v>
      </c>
    </row>
    <row r="31" spans="1:13" ht="15" customHeight="1">
      <c r="A31" s="149" t="s">
        <v>62</v>
      </c>
      <c r="B31" s="111">
        <v>291</v>
      </c>
      <c r="C31" s="111">
        <f t="shared" si="0"/>
        <v>100</v>
      </c>
      <c r="D31" s="111">
        <v>3</v>
      </c>
      <c r="E31" s="111">
        <f t="shared" si="1"/>
        <v>1.0309278350515463</v>
      </c>
      <c r="F31" s="111">
        <v>6</v>
      </c>
      <c r="G31" s="111">
        <f t="shared" si="2"/>
        <v>2.0618556701030926</v>
      </c>
      <c r="H31" s="111">
        <v>96</v>
      </c>
      <c r="I31" s="111">
        <f t="shared" si="3"/>
        <v>32.98969072164948</v>
      </c>
      <c r="J31" s="111">
        <v>64</v>
      </c>
      <c r="K31" s="111">
        <f t="shared" si="4"/>
        <v>21.993127147766323</v>
      </c>
      <c r="L31" s="111">
        <v>122</v>
      </c>
      <c r="M31" s="111">
        <f t="shared" si="5"/>
        <v>41.92439862542955</v>
      </c>
    </row>
    <row r="32" spans="1:13" ht="15" customHeight="1">
      <c r="A32" s="149" t="s">
        <v>63</v>
      </c>
      <c r="B32" s="111">
        <v>32418</v>
      </c>
      <c r="C32" s="111">
        <f t="shared" si="0"/>
        <v>100</v>
      </c>
      <c r="D32" s="111">
        <v>429</v>
      </c>
      <c r="E32" s="111">
        <f t="shared" si="1"/>
        <v>1.3233388858041828</v>
      </c>
      <c r="F32" s="111">
        <v>529</v>
      </c>
      <c r="G32" s="111">
        <f t="shared" si="2"/>
        <v>1.6318094885557406</v>
      </c>
      <c r="H32" s="111">
        <v>5524</v>
      </c>
      <c r="I32" s="111">
        <f t="shared" si="3"/>
        <v>17.039916095996052</v>
      </c>
      <c r="J32" s="111">
        <v>5694</v>
      </c>
      <c r="K32" s="111">
        <f t="shared" si="4"/>
        <v>17.564316120673702</v>
      </c>
      <c r="L32" s="111">
        <v>20242</v>
      </c>
      <c r="M32" s="111">
        <f t="shared" si="5"/>
        <v>62.44061940897032</v>
      </c>
    </row>
    <row r="33" spans="1:13" ht="15" customHeight="1">
      <c r="A33" s="149" t="s">
        <v>64</v>
      </c>
      <c r="B33" s="111">
        <v>2692</v>
      </c>
      <c r="C33" s="111">
        <f t="shared" si="0"/>
        <v>100</v>
      </c>
      <c r="D33" s="111">
        <v>69</v>
      </c>
      <c r="E33" s="111">
        <f t="shared" si="1"/>
        <v>2.563150074294205</v>
      </c>
      <c r="F33" s="111">
        <v>109</v>
      </c>
      <c r="G33" s="111">
        <f t="shared" si="2"/>
        <v>4.049034175334324</v>
      </c>
      <c r="H33" s="111">
        <v>571</v>
      </c>
      <c r="I33" s="111">
        <f t="shared" si="3"/>
        <v>21.210995542347696</v>
      </c>
      <c r="J33" s="111">
        <v>782</v>
      </c>
      <c r="K33" s="111">
        <f t="shared" si="4"/>
        <v>29.049034175334327</v>
      </c>
      <c r="L33" s="111">
        <v>1161</v>
      </c>
      <c r="M33" s="111">
        <f t="shared" si="5"/>
        <v>43.12778603268945</v>
      </c>
    </row>
    <row r="34" spans="1:13" ht="15" customHeight="1">
      <c r="A34" s="149" t="s">
        <v>65</v>
      </c>
      <c r="B34" s="111">
        <v>2109</v>
      </c>
      <c r="C34" s="111">
        <f t="shared" si="0"/>
        <v>100</v>
      </c>
      <c r="D34" s="111">
        <v>15</v>
      </c>
      <c r="E34" s="111">
        <f t="shared" si="1"/>
        <v>0.7112375533428165</v>
      </c>
      <c r="F34" s="111">
        <v>64</v>
      </c>
      <c r="G34" s="111">
        <f t="shared" si="2"/>
        <v>3.0346135609293503</v>
      </c>
      <c r="H34" s="111">
        <v>554</v>
      </c>
      <c r="I34" s="111">
        <f t="shared" si="3"/>
        <v>26.26837363679469</v>
      </c>
      <c r="J34" s="111">
        <v>543</v>
      </c>
      <c r="K34" s="111">
        <f t="shared" si="4"/>
        <v>25.746799431009958</v>
      </c>
      <c r="L34" s="111">
        <v>933</v>
      </c>
      <c r="M34" s="111">
        <f t="shared" si="5"/>
        <v>44.23897581792319</v>
      </c>
    </row>
    <row r="35" spans="1:13" ht="22.5" customHeight="1">
      <c r="A35" s="149" t="s">
        <v>31</v>
      </c>
      <c r="B35" s="111">
        <v>11444</v>
      </c>
      <c r="C35" s="111">
        <f t="shared" si="0"/>
        <v>100</v>
      </c>
      <c r="D35" s="111">
        <v>43</v>
      </c>
      <c r="E35" s="111">
        <f t="shared" si="1"/>
        <v>0.375742747291157</v>
      </c>
      <c r="F35" s="111">
        <v>264</v>
      </c>
      <c r="G35" s="111">
        <f t="shared" si="2"/>
        <v>2.306885704299196</v>
      </c>
      <c r="H35" s="111">
        <v>2327</v>
      </c>
      <c r="I35" s="111">
        <f t="shared" si="3"/>
        <v>20.333799370849352</v>
      </c>
      <c r="J35" s="111">
        <v>4613</v>
      </c>
      <c r="K35" s="111">
        <f t="shared" si="4"/>
        <v>40.3093324012583</v>
      </c>
      <c r="L35" s="111">
        <v>4197</v>
      </c>
      <c r="M35" s="111">
        <f t="shared" si="5"/>
        <v>36.674239776301995</v>
      </c>
    </row>
    <row r="36" spans="1:13" ht="15" customHeight="1">
      <c r="A36" s="149" t="s">
        <v>66</v>
      </c>
      <c r="B36" s="111">
        <v>291</v>
      </c>
      <c r="C36" s="111">
        <f t="shared" si="0"/>
        <v>100</v>
      </c>
      <c r="D36" s="111">
        <v>3</v>
      </c>
      <c r="E36" s="111">
        <f t="shared" si="1"/>
        <v>1.0309278350515463</v>
      </c>
      <c r="F36" s="111">
        <v>19</v>
      </c>
      <c r="G36" s="111">
        <f t="shared" si="2"/>
        <v>6.529209621993128</v>
      </c>
      <c r="H36" s="111">
        <v>88</v>
      </c>
      <c r="I36" s="111">
        <f t="shared" si="3"/>
        <v>30.240549828178693</v>
      </c>
      <c r="J36" s="111">
        <v>79</v>
      </c>
      <c r="K36" s="111">
        <f t="shared" si="4"/>
        <v>27.147766323024054</v>
      </c>
      <c r="L36" s="111">
        <v>102</v>
      </c>
      <c r="M36" s="111">
        <f t="shared" si="5"/>
        <v>35.051546391752574</v>
      </c>
    </row>
    <row r="37" spans="1:13" ht="15" customHeight="1">
      <c r="A37" s="149" t="s">
        <v>67</v>
      </c>
      <c r="B37" s="111">
        <v>1647</v>
      </c>
      <c r="C37" s="111">
        <f t="shared" si="0"/>
        <v>100</v>
      </c>
      <c r="D37" s="111">
        <v>3</v>
      </c>
      <c r="E37" s="111">
        <f t="shared" si="1"/>
        <v>0.18214936247723132</v>
      </c>
      <c r="F37" s="111">
        <v>53</v>
      </c>
      <c r="G37" s="111">
        <f t="shared" si="2"/>
        <v>3.217972070431087</v>
      </c>
      <c r="H37" s="111">
        <v>453</v>
      </c>
      <c r="I37" s="111">
        <f t="shared" si="3"/>
        <v>27.504553734061933</v>
      </c>
      <c r="J37" s="111">
        <v>332</v>
      </c>
      <c r="K37" s="111">
        <f t="shared" si="4"/>
        <v>20.157862780813602</v>
      </c>
      <c r="L37" s="111">
        <v>806</v>
      </c>
      <c r="M37" s="111">
        <f t="shared" si="5"/>
        <v>48.937462052216155</v>
      </c>
    </row>
    <row r="38" spans="1:13" ht="15" customHeight="1">
      <c r="A38" s="149" t="s">
        <v>68</v>
      </c>
      <c r="B38" s="111">
        <v>349</v>
      </c>
      <c r="C38" s="111">
        <f t="shared" si="0"/>
        <v>100</v>
      </c>
      <c r="D38" s="111"/>
      <c r="E38" s="111">
        <f t="shared" si="1"/>
        <v>0</v>
      </c>
      <c r="F38" s="111">
        <v>3</v>
      </c>
      <c r="G38" s="111">
        <f t="shared" si="2"/>
        <v>0.8595988538681949</v>
      </c>
      <c r="H38" s="111">
        <v>111</v>
      </c>
      <c r="I38" s="111">
        <f t="shared" si="3"/>
        <v>31.805157593123205</v>
      </c>
      <c r="J38" s="111">
        <v>88</v>
      </c>
      <c r="K38" s="111">
        <f t="shared" si="4"/>
        <v>25.214899713467048</v>
      </c>
      <c r="L38" s="111">
        <v>147</v>
      </c>
      <c r="M38" s="111">
        <f t="shared" si="5"/>
        <v>42.12034383954155</v>
      </c>
    </row>
    <row r="39" spans="1:13" ht="15" customHeight="1">
      <c r="A39" s="149" t="s">
        <v>69</v>
      </c>
      <c r="B39" s="111">
        <v>2071</v>
      </c>
      <c r="C39" s="111">
        <f t="shared" si="0"/>
        <v>100</v>
      </c>
      <c r="D39" s="111">
        <v>105</v>
      </c>
      <c r="E39" s="111">
        <f t="shared" si="1"/>
        <v>5.0700144857556735</v>
      </c>
      <c r="F39" s="111">
        <v>93</v>
      </c>
      <c r="G39" s="111">
        <f t="shared" si="2"/>
        <v>4.490584258812167</v>
      </c>
      <c r="H39" s="111">
        <v>256</v>
      </c>
      <c r="I39" s="111">
        <f t="shared" si="3"/>
        <v>12.361178174794784</v>
      </c>
      <c r="J39" s="111">
        <v>481</v>
      </c>
      <c r="K39" s="111">
        <f t="shared" si="4"/>
        <v>23.225494929985512</v>
      </c>
      <c r="L39" s="111">
        <v>1136</v>
      </c>
      <c r="M39" s="111">
        <f t="shared" si="5"/>
        <v>54.85272815065186</v>
      </c>
    </row>
    <row r="40" spans="1:13" ht="15" customHeight="1">
      <c r="A40" s="259" t="s">
        <v>70</v>
      </c>
      <c r="B40" s="152">
        <v>876</v>
      </c>
      <c r="C40" s="152">
        <f t="shared" si="0"/>
        <v>100</v>
      </c>
      <c r="D40" s="152">
        <v>1</v>
      </c>
      <c r="E40" s="152">
        <f t="shared" si="1"/>
        <v>0.1141552511415525</v>
      </c>
      <c r="F40" s="152">
        <v>10</v>
      </c>
      <c r="G40" s="152">
        <f t="shared" si="2"/>
        <v>1.141552511415525</v>
      </c>
      <c r="H40" s="152">
        <v>263</v>
      </c>
      <c r="I40" s="152">
        <f t="shared" si="3"/>
        <v>30.02283105022831</v>
      </c>
      <c r="J40" s="152">
        <v>177</v>
      </c>
      <c r="K40" s="152">
        <f t="shared" si="4"/>
        <v>20.205479452054796</v>
      </c>
      <c r="L40" s="152">
        <v>425</v>
      </c>
      <c r="M40" s="152">
        <f t="shared" si="5"/>
        <v>48.51598173515982</v>
      </c>
    </row>
    <row r="41" spans="1:13" ht="15" customHeight="1">
      <c r="A41" s="149"/>
      <c r="B41" s="149"/>
      <c r="C41" s="149"/>
      <c r="D41" s="149"/>
      <c r="E41" s="149"/>
      <c r="F41" s="149"/>
      <c r="G41" s="262"/>
      <c r="H41" s="149"/>
      <c r="I41" s="149"/>
      <c r="J41" s="149"/>
      <c r="K41" s="149"/>
      <c r="L41" s="149"/>
      <c r="M41" s="338" t="s">
        <v>82</v>
      </c>
    </row>
    <row r="42" spans="1:12" s="171" customFormat="1" ht="15" customHeight="1">
      <c r="A42" s="263"/>
      <c r="B42" s="264"/>
      <c r="C42" s="264"/>
      <c r="D42" s="264"/>
      <c r="E42" s="265"/>
      <c r="F42" s="264"/>
      <c r="G42" s="265"/>
      <c r="H42" s="149"/>
      <c r="I42" s="149"/>
      <c r="J42" s="121"/>
      <c r="K42" s="121"/>
      <c r="L42" s="121"/>
    </row>
    <row r="43" spans="1:13" ht="15" customHeight="1">
      <c r="A43" s="150"/>
      <c r="B43" s="257"/>
      <c r="C43" s="266"/>
      <c r="D43" s="257"/>
      <c r="E43" s="258"/>
      <c r="F43" s="257"/>
      <c r="G43" s="258"/>
      <c r="H43" s="149"/>
      <c r="I43" s="149"/>
      <c r="J43" s="149"/>
      <c r="K43" s="149"/>
      <c r="L43" s="149"/>
      <c r="M43" s="170"/>
    </row>
    <row r="44" spans="1:13" ht="15" customHeight="1">
      <c r="A44" s="150"/>
      <c r="B44" s="257"/>
      <c r="C44" s="266"/>
      <c r="D44" s="257"/>
      <c r="E44" s="258"/>
      <c r="F44" s="257"/>
      <c r="G44" s="258"/>
      <c r="H44" s="149"/>
      <c r="I44" s="149"/>
      <c r="J44" s="149"/>
      <c r="K44" s="149"/>
      <c r="L44" s="149"/>
      <c r="M44" s="170"/>
    </row>
    <row r="45" spans="1:12" ht="15" customHeight="1">
      <c r="A45" s="149"/>
      <c r="B45" s="149"/>
      <c r="C45" s="149"/>
      <c r="D45" s="149"/>
      <c r="E45" s="149"/>
      <c r="F45" s="149"/>
      <c r="G45" s="149"/>
      <c r="H45" s="267"/>
      <c r="I45" s="268"/>
      <c r="J45" s="111"/>
      <c r="K45" s="80"/>
      <c r="L45" s="111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30" display="Índice"/>
    <hyperlink ref="M41" location="'pag 3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66015625" style="170" customWidth="1"/>
    <col min="2" max="2" width="8.5" style="170" customWidth="1"/>
    <col min="3" max="3" width="6.33203125" style="170" customWidth="1"/>
    <col min="4" max="4" width="7.83203125" style="170" customWidth="1"/>
    <col min="5" max="5" width="6.33203125" style="170" customWidth="1"/>
    <col min="6" max="6" width="7.83203125" style="170" customWidth="1"/>
    <col min="7" max="7" width="6.33203125" style="170" customWidth="1"/>
    <col min="8" max="8" width="7.83203125" style="256" customWidth="1"/>
    <col min="9" max="9" width="6.33203125" style="270" customWidth="1"/>
    <col min="10" max="10" width="7.83203125" style="271" customWidth="1"/>
    <col min="11" max="11" width="6.33203125" style="269" customWidth="1"/>
    <col min="12" max="12" width="9.33203125" style="271" customWidth="1"/>
    <col min="13" max="13" width="7.5" style="269" customWidth="1"/>
    <col min="14" max="16384" width="12" style="170" customWidth="1"/>
  </cols>
  <sheetData>
    <row r="1" spans="1:13" s="166" customFormat="1" ht="39.75" customHeight="1">
      <c r="A1" s="389" t="s">
        <v>187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52" customFormat="1" ht="18" customHeight="1">
      <c r="A2" s="247" t="s">
        <v>38</v>
      </c>
      <c r="B2" s="149"/>
      <c r="C2" s="149"/>
      <c r="D2" s="149"/>
      <c r="E2" s="149"/>
      <c r="F2" s="149"/>
      <c r="G2" s="149"/>
      <c r="H2" s="248"/>
      <c r="I2" s="249"/>
      <c r="J2" s="250"/>
      <c r="K2" s="251"/>
      <c r="L2" s="250"/>
      <c r="M2" s="339" t="s">
        <v>83</v>
      </c>
    </row>
    <row r="3" spans="1:13" s="167" customFormat="1" ht="36" customHeight="1">
      <c r="A3" s="157"/>
      <c r="B3" s="388" t="s">
        <v>1</v>
      </c>
      <c r="C3" s="388"/>
      <c r="D3" s="388" t="s">
        <v>123</v>
      </c>
      <c r="E3" s="388"/>
      <c r="F3" s="390" t="s">
        <v>124</v>
      </c>
      <c r="G3" s="390"/>
      <c r="H3" s="390" t="s">
        <v>125</v>
      </c>
      <c r="I3" s="390"/>
      <c r="J3" s="390" t="s">
        <v>126</v>
      </c>
      <c r="K3" s="390"/>
      <c r="L3" s="390" t="s">
        <v>127</v>
      </c>
      <c r="M3" s="390"/>
    </row>
    <row r="4" spans="1:13" s="240" customFormat="1" ht="19.5" customHeight="1">
      <c r="A4" s="272"/>
      <c r="B4" s="273" t="s">
        <v>86</v>
      </c>
      <c r="C4" s="274" t="s">
        <v>85</v>
      </c>
      <c r="D4" s="273" t="s">
        <v>86</v>
      </c>
      <c r="E4" s="274" t="s">
        <v>85</v>
      </c>
      <c r="F4" s="273" t="s">
        <v>86</v>
      </c>
      <c r="G4" s="274" t="s">
        <v>85</v>
      </c>
      <c r="H4" s="273" t="s">
        <v>86</v>
      </c>
      <c r="I4" s="274" t="s">
        <v>85</v>
      </c>
      <c r="J4" s="273" t="s">
        <v>86</v>
      </c>
      <c r="K4" s="274" t="s">
        <v>85</v>
      </c>
      <c r="L4" s="273" t="s">
        <v>86</v>
      </c>
      <c r="M4" s="274" t="s">
        <v>85</v>
      </c>
    </row>
    <row r="5" spans="1:13" ht="15" customHeight="1">
      <c r="A5" s="149" t="s">
        <v>71</v>
      </c>
      <c r="B5" s="275">
        <v>623</v>
      </c>
      <c r="C5" s="276">
        <f>E5+G5+I5+K5+M5</f>
        <v>100</v>
      </c>
      <c r="D5" s="277">
        <v>0</v>
      </c>
      <c r="E5" s="278">
        <f>D5/$B5*100</f>
        <v>0</v>
      </c>
      <c r="F5" s="275">
        <v>27</v>
      </c>
      <c r="G5" s="278">
        <f>F5/$B5*100</f>
        <v>4.333868378812198</v>
      </c>
      <c r="H5" s="256">
        <v>140</v>
      </c>
      <c r="I5" s="278">
        <f>H5/$B5*100</f>
        <v>22.47191011235955</v>
      </c>
      <c r="J5" s="256">
        <v>133</v>
      </c>
      <c r="K5" s="278">
        <f>J5/$B5*100</f>
        <v>21.34831460674157</v>
      </c>
      <c r="L5" s="256">
        <v>323</v>
      </c>
      <c r="M5" s="278">
        <f>L5/$B5*100</f>
        <v>51.84590690208668</v>
      </c>
    </row>
    <row r="6" spans="1:13" ht="15" customHeight="1">
      <c r="A6" s="150" t="s">
        <v>72</v>
      </c>
      <c r="B6" s="111">
        <v>2022</v>
      </c>
      <c r="C6" s="276">
        <f aca="true" t="shared" si="0" ref="C6:C18">E6+G6+I6+K6+M6</f>
        <v>100</v>
      </c>
      <c r="D6" s="149">
        <v>16</v>
      </c>
      <c r="E6" s="278">
        <f aca="true" t="shared" si="1" ref="E6:E18">D6/$B6*100</f>
        <v>0.791295746785361</v>
      </c>
      <c r="F6" s="257">
        <v>88</v>
      </c>
      <c r="G6" s="278">
        <f aca="true" t="shared" si="2" ref="G6:G18">F6/$B6*100</f>
        <v>4.3521266073194855</v>
      </c>
      <c r="H6" s="267">
        <v>301</v>
      </c>
      <c r="I6" s="278">
        <f aca="true" t="shared" si="3" ref="I6:I18">H6/$B6*100</f>
        <v>14.886251236399604</v>
      </c>
      <c r="J6" s="267">
        <v>590</v>
      </c>
      <c r="K6" s="278">
        <f aca="true" t="shared" si="4" ref="K6:K18">J6/$B6*100</f>
        <v>29.179030662710186</v>
      </c>
      <c r="L6" s="267">
        <v>1027</v>
      </c>
      <c r="M6" s="278">
        <f aca="true" t="shared" si="5" ref="M6:M18">L6/$B6*100</f>
        <v>50.79129574678536</v>
      </c>
    </row>
    <row r="7" spans="1:13" ht="15" customHeight="1">
      <c r="A7" s="150" t="s">
        <v>26</v>
      </c>
      <c r="B7" s="111">
        <v>1434</v>
      </c>
      <c r="C7" s="276">
        <f t="shared" si="0"/>
        <v>100</v>
      </c>
      <c r="D7" s="149">
        <v>14</v>
      </c>
      <c r="E7" s="278">
        <f t="shared" si="1"/>
        <v>0.9762900976290098</v>
      </c>
      <c r="F7" s="257">
        <v>38</v>
      </c>
      <c r="G7" s="278">
        <f t="shared" si="2"/>
        <v>2.6499302649930265</v>
      </c>
      <c r="H7" s="267">
        <v>330</v>
      </c>
      <c r="I7" s="278">
        <f t="shared" si="3"/>
        <v>23.01255230125523</v>
      </c>
      <c r="J7" s="267">
        <v>332</v>
      </c>
      <c r="K7" s="278">
        <f t="shared" si="4"/>
        <v>23.15202231520223</v>
      </c>
      <c r="L7" s="267">
        <v>720</v>
      </c>
      <c r="M7" s="278">
        <f t="shared" si="5"/>
        <v>50.2092050209205</v>
      </c>
    </row>
    <row r="8" spans="1:13" ht="15" customHeight="1">
      <c r="A8" s="150" t="s">
        <v>73</v>
      </c>
      <c r="B8" s="111">
        <v>318</v>
      </c>
      <c r="C8" s="276">
        <f t="shared" si="0"/>
        <v>100</v>
      </c>
      <c r="D8" s="149">
        <v>3</v>
      </c>
      <c r="E8" s="278">
        <f t="shared" si="1"/>
        <v>0.9433962264150944</v>
      </c>
      <c r="F8" s="257">
        <v>5</v>
      </c>
      <c r="G8" s="278">
        <f t="shared" si="2"/>
        <v>1.5723270440251573</v>
      </c>
      <c r="H8" s="267">
        <v>64</v>
      </c>
      <c r="I8" s="278">
        <f t="shared" si="3"/>
        <v>20.125786163522015</v>
      </c>
      <c r="J8" s="267">
        <v>78</v>
      </c>
      <c r="K8" s="278">
        <f t="shared" si="4"/>
        <v>24.528301886792452</v>
      </c>
      <c r="L8" s="267">
        <v>168</v>
      </c>
      <c r="M8" s="278">
        <f t="shared" si="5"/>
        <v>52.83018867924528</v>
      </c>
    </row>
    <row r="9" spans="1:13" ht="15" customHeight="1">
      <c r="A9" s="150" t="s">
        <v>74</v>
      </c>
      <c r="B9" s="111">
        <v>2752</v>
      </c>
      <c r="C9" s="276">
        <f t="shared" si="0"/>
        <v>100</v>
      </c>
      <c r="D9" s="149">
        <v>33</v>
      </c>
      <c r="E9" s="278">
        <f t="shared" si="1"/>
        <v>1.1991279069767442</v>
      </c>
      <c r="F9" s="257">
        <v>85</v>
      </c>
      <c r="G9" s="278">
        <f t="shared" si="2"/>
        <v>3.0886627906976742</v>
      </c>
      <c r="H9" s="267">
        <v>713</v>
      </c>
      <c r="I9" s="278">
        <f t="shared" si="3"/>
        <v>25.90843023255814</v>
      </c>
      <c r="J9" s="267">
        <v>598</v>
      </c>
      <c r="K9" s="278">
        <f t="shared" si="4"/>
        <v>21.7296511627907</v>
      </c>
      <c r="L9" s="267">
        <v>1323</v>
      </c>
      <c r="M9" s="278">
        <f t="shared" si="5"/>
        <v>48.07412790697674</v>
      </c>
    </row>
    <row r="10" spans="1:13" ht="15" customHeight="1">
      <c r="A10" s="149" t="s">
        <v>75</v>
      </c>
      <c r="B10" s="111">
        <v>2128</v>
      </c>
      <c r="C10" s="276">
        <f t="shared" si="0"/>
        <v>100</v>
      </c>
      <c r="D10" s="149">
        <v>43</v>
      </c>
      <c r="E10" s="278">
        <f t="shared" si="1"/>
        <v>2.020676691729323</v>
      </c>
      <c r="F10" s="257">
        <v>73</v>
      </c>
      <c r="G10" s="278">
        <f t="shared" si="2"/>
        <v>3.430451127819549</v>
      </c>
      <c r="H10" s="267">
        <v>564</v>
      </c>
      <c r="I10" s="278">
        <f t="shared" si="3"/>
        <v>26.50375939849624</v>
      </c>
      <c r="J10" s="267">
        <v>627</v>
      </c>
      <c r="K10" s="278">
        <f t="shared" si="4"/>
        <v>29.464285714285715</v>
      </c>
      <c r="L10" s="267">
        <v>821</v>
      </c>
      <c r="M10" s="278">
        <f t="shared" si="5"/>
        <v>38.58082706766917</v>
      </c>
    </row>
    <row r="11" spans="1:13" ht="22.5" customHeight="1">
      <c r="A11" s="149" t="s">
        <v>76</v>
      </c>
      <c r="B11" s="111">
        <v>14890</v>
      </c>
      <c r="C11" s="276">
        <f t="shared" si="0"/>
        <v>100.00000000000001</v>
      </c>
      <c r="D11" s="149">
        <v>67</v>
      </c>
      <c r="E11" s="278">
        <f t="shared" si="1"/>
        <v>0.44996642041638685</v>
      </c>
      <c r="F11" s="257">
        <v>426</v>
      </c>
      <c r="G11" s="278">
        <f t="shared" si="2"/>
        <v>2.8609805238415045</v>
      </c>
      <c r="H11" s="267">
        <v>4886</v>
      </c>
      <c r="I11" s="278">
        <f t="shared" si="3"/>
        <v>32.81396910678308</v>
      </c>
      <c r="J11" s="267">
        <v>4927</v>
      </c>
      <c r="K11" s="278">
        <f t="shared" si="4"/>
        <v>33.08932169241102</v>
      </c>
      <c r="L11" s="267">
        <v>4584</v>
      </c>
      <c r="M11" s="278">
        <f t="shared" si="5"/>
        <v>30.785762256548022</v>
      </c>
    </row>
    <row r="12" spans="1:13" ht="15" customHeight="1">
      <c r="A12" s="149" t="s">
        <v>77</v>
      </c>
      <c r="B12" s="111">
        <v>1175</v>
      </c>
      <c r="C12" s="276">
        <f t="shared" si="0"/>
        <v>100</v>
      </c>
      <c r="D12" s="149">
        <v>37</v>
      </c>
      <c r="E12" s="278">
        <f t="shared" si="1"/>
        <v>3.148936170212766</v>
      </c>
      <c r="F12" s="257">
        <v>19</v>
      </c>
      <c r="G12" s="278">
        <f t="shared" si="2"/>
        <v>1.6170212765957446</v>
      </c>
      <c r="H12" s="267">
        <v>255</v>
      </c>
      <c r="I12" s="278">
        <f t="shared" si="3"/>
        <v>21.70212765957447</v>
      </c>
      <c r="J12" s="267">
        <v>308</v>
      </c>
      <c r="K12" s="278">
        <f t="shared" si="4"/>
        <v>26.21276595744681</v>
      </c>
      <c r="L12" s="267">
        <v>556</v>
      </c>
      <c r="M12" s="278">
        <f t="shared" si="5"/>
        <v>47.319148936170215</v>
      </c>
    </row>
    <row r="13" spans="1:13" ht="15" customHeight="1">
      <c r="A13" s="149" t="s">
        <v>162</v>
      </c>
      <c r="B13" s="111">
        <v>27140</v>
      </c>
      <c r="C13" s="276">
        <f t="shared" si="0"/>
        <v>100</v>
      </c>
      <c r="D13" s="149">
        <v>235</v>
      </c>
      <c r="E13" s="278">
        <f t="shared" si="1"/>
        <v>0.8658806190125277</v>
      </c>
      <c r="F13" s="257">
        <v>887</v>
      </c>
      <c r="G13" s="278">
        <f t="shared" si="2"/>
        <v>3.2682387619749447</v>
      </c>
      <c r="H13" s="267">
        <v>10769</v>
      </c>
      <c r="I13" s="278">
        <f t="shared" si="3"/>
        <v>39.679439941046425</v>
      </c>
      <c r="J13" s="267">
        <v>6666</v>
      </c>
      <c r="K13" s="278">
        <f t="shared" si="4"/>
        <v>24.561532792925572</v>
      </c>
      <c r="L13" s="267">
        <v>8583</v>
      </c>
      <c r="M13" s="278">
        <f t="shared" si="5"/>
        <v>31.624907885040532</v>
      </c>
    </row>
    <row r="14" spans="1:13" ht="15" customHeight="1">
      <c r="A14" s="149" t="s">
        <v>79</v>
      </c>
      <c r="B14" s="111">
        <v>1370</v>
      </c>
      <c r="C14" s="276">
        <f t="shared" si="0"/>
        <v>99.99999999999999</v>
      </c>
      <c r="D14" s="149">
        <v>4</v>
      </c>
      <c r="E14" s="278">
        <f t="shared" si="1"/>
        <v>0.291970802919708</v>
      </c>
      <c r="F14" s="257">
        <v>54</v>
      </c>
      <c r="G14" s="278">
        <f t="shared" si="2"/>
        <v>3.9416058394160585</v>
      </c>
      <c r="H14" s="267">
        <v>348</v>
      </c>
      <c r="I14" s="278">
        <f t="shared" si="3"/>
        <v>25.401459854014597</v>
      </c>
      <c r="J14" s="267">
        <v>255</v>
      </c>
      <c r="K14" s="278">
        <f t="shared" si="4"/>
        <v>18.613138686131386</v>
      </c>
      <c r="L14" s="267">
        <v>709</v>
      </c>
      <c r="M14" s="278">
        <f t="shared" si="5"/>
        <v>51.75182481751824</v>
      </c>
    </row>
    <row r="15" spans="1:13" ht="15" customHeight="1">
      <c r="A15" s="149" t="s">
        <v>80</v>
      </c>
      <c r="B15" s="111">
        <v>2974</v>
      </c>
      <c r="C15" s="276">
        <f t="shared" si="0"/>
        <v>100</v>
      </c>
      <c r="D15" s="149">
        <v>3</v>
      </c>
      <c r="E15" s="278">
        <f t="shared" si="1"/>
        <v>0.10087424344317418</v>
      </c>
      <c r="F15" s="257">
        <v>60</v>
      </c>
      <c r="G15" s="278">
        <f t="shared" si="2"/>
        <v>2.0174848688634834</v>
      </c>
      <c r="H15" s="267">
        <v>764</v>
      </c>
      <c r="I15" s="278">
        <f t="shared" si="3"/>
        <v>25.68930733019502</v>
      </c>
      <c r="J15" s="267">
        <v>1034</v>
      </c>
      <c r="K15" s="278">
        <f t="shared" si="4"/>
        <v>34.7679892400807</v>
      </c>
      <c r="L15" s="267">
        <v>1113</v>
      </c>
      <c r="M15" s="278">
        <f t="shared" si="5"/>
        <v>37.42434431741762</v>
      </c>
    </row>
    <row r="16" spans="1:13" ht="15" customHeight="1">
      <c r="A16" s="149" t="s">
        <v>81</v>
      </c>
      <c r="B16" s="111">
        <v>295</v>
      </c>
      <c r="C16" s="276">
        <f t="shared" si="0"/>
        <v>100</v>
      </c>
      <c r="D16" s="149">
        <v>5</v>
      </c>
      <c r="E16" s="278">
        <f t="shared" si="1"/>
        <v>1.694915254237288</v>
      </c>
      <c r="F16" s="257">
        <v>7</v>
      </c>
      <c r="G16" s="278">
        <f t="shared" si="2"/>
        <v>2.3728813559322033</v>
      </c>
      <c r="H16" s="267">
        <v>101</v>
      </c>
      <c r="I16" s="278">
        <f t="shared" si="3"/>
        <v>34.23728813559322</v>
      </c>
      <c r="J16" s="267">
        <v>89</v>
      </c>
      <c r="K16" s="278">
        <f t="shared" si="4"/>
        <v>30.16949152542373</v>
      </c>
      <c r="L16" s="267">
        <v>93</v>
      </c>
      <c r="M16" s="278">
        <f t="shared" si="5"/>
        <v>31.52542372881356</v>
      </c>
    </row>
    <row r="17" spans="1:13" ht="22.5" customHeight="1">
      <c r="A17" s="149" t="s">
        <v>33</v>
      </c>
      <c r="B17" s="111">
        <v>251</v>
      </c>
      <c r="C17" s="276">
        <f t="shared" si="0"/>
        <v>100</v>
      </c>
      <c r="D17" s="149">
        <v>0</v>
      </c>
      <c r="E17" s="278">
        <f t="shared" si="1"/>
        <v>0</v>
      </c>
      <c r="F17" s="257">
        <v>30</v>
      </c>
      <c r="G17" s="278">
        <f t="shared" si="2"/>
        <v>11.952191235059761</v>
      </c>
      <c r="H17" s="267">
        <v>37</v>
      </c>
      <c r="I17" s="278">
        <f t="shared" si="3"/>
        <v>14.741035856573706</v>
      </c>
      <c r="J17" s="267">
        <v>60</v>
      </c>
      <c r="K17" s="278">
        <f t="shared" si="4"/>
        <v>23.904382470119522</v>
      </c>
      <c r="L17" s="267">
        <v>124</v>
      </c>
      <c r="M17" s="278">
        <f t="shared" si="5"/>
        <v>49.40239043824701</v>
      </c>
    </row>
    <row r="18" spans="1:13" ht="15" customHeight="1">
      <c r="A18" s="164" t="s">
        <v>34</v>
      </c>
      <c r="B18" s="152">
        <v>251</v>
      </c>
      <c r="C18" s="279">
        <f t="shared" si="0"/>
        <v>100</v>
      </c>
      <c r="D18" s="164">
        <v>0</v>
      </c>
      <c r="E18" s="174">
        <f t="shared" si="1"/>
        <v>0</v>
      </c>
      <c r="F18" s="280">
        <v>14</v>
      </c>
      <c r="G18" s="174">
        <f t="shared" si="2"/>
        <v>5.577689243027888</v>
      </c>
      <c r="H18" s="281">
        <v>41</v>
      </c>
      <c r="I18" s="174">
        <f t="shared" si="3"/>
        <v>16.334661354581673</v>
      </c>
      <c r="J18" s="281">
        <v>47</v>
      </c>
      <c r="K18" s="174">
        <f t="shared" si="4"/>
        <v>18.725099601593627</v>
      </c>
      <c r="L18" s="281">
        <v>149</v>
      </c>
      <c r="M18" s="359">
        <f t="shared" si="5"/>
        <v>59.36254980079681</v>
      </c>
    </row>
    <row r="19" spans="1:13" s="173" customFormat="1" ht="15" customHeight="1">
      <c r="A19" s="149"/>
      <c r="B19" s="282"/>
      <c r="C19" s="283"/>
      <c r="D19" s="282"/>
      <c r="E19" s="283"/>
      <c r="F19" s="256"/>
      <c r="G19" s="172"/>
      <c r="H19" s="256"/>
      <c r="I19" s="270"/>
      <c r="J19" s="271"/>
      <c r="K19" s="269"/>
      <c r="L19" s="271"/>
      <c r="M19" s="269"/>
    </row>
    <row r="20" spans="2:7" ht="15" customHeight="1">
      <c r="B20" s="282"/>
      <c r="C20" s="283"/>
      <c r="D20" s="282"/>
      <c r="E20" s="283"/>
      <c r="F20" s="256"/>
      <c r="G20" s="172"/>
    </row>
    <row r="21" spans="2:7" ht="15" customHeight="1">
      <c r="B21" s="282"/>
      <c r="C21" s="283"/>
      <c r="D21" s="282"/>
      <c r="E21" s="283"/>
      <c r="F21" s="256"/>
      <c r="G21" s="172"/>
    </row>
    <row r="22" spans="2:7" ht="15" customHeight="1">
      <c r="B22" s="282"/>
      <c r="C22" s="283"/>
      <c r="D22" s="282"/>
      <c r="E22" s="283"/>
      <c r="F22" s="256"/>
      <c r="G22" s="172"/>
    </row>
    <row r="23" spans="1:13" ht="15" customHeight="1">
      <c r="A23" s="149"/>
      <c r="B23" s="282"/>
      <c r="C23" s="283"/>
      <c r="D23" s="282"/>
      <c r="E23" s="283"/>
      <c r="F23" s="267"/>
      <c r="G23" s="258"/>
      <c r="H23" s="267"/>
      <c r="I23" s="268"/>
      <c r="J23" s="111"/>
      <c r="K23" s="80"/>
      <c r="L23" s="111"/>
      <c r="M23" s="80"/>
    </row>
    <row r="24" spans="1:13" ht="15" customHeight="1">
      <c r="A24" s="149"/>
      <c r="B24" s="149"/>
      <c r="C24" s="149"/>
      <c r="D24" s="149"/>
      <c r="E24" s="149"/>
      <c r="F24" s="149"/>
      <c r="G24" s="149"/>
      <c r="H24" s="267"/>
      <c r="I24" s="268"/>
      <c r="J24" s="111"/>
      <c r="K24" s="80"/>
      <c r="L24" s="111"/>
      <c r="M24" s="80"/>
    </row>
    <row r="25" ht="15" customHeight="1"/>
    <row r="26" ht="15" customHeight="1"/>
    <row r="27" spans="11:14" ht="15" customHeight="1">
      <c r="K27" s="284"/>
      <c r="N27" s="256"/>
    </row>
    <row r="28" spans="11:14" ht="15" customHeight="1">
      <c r="K28" s="284"/>
      <c r="N28" s="256"/>
    </row>
    <row r="29" spans="11:14" ht="15" customHeight="1">
      <c r="K29" s="284"/>
      <c r="N29" s="256"/>
    </row>
    <row r="30" spans="11:14" ht="15" customHeight="1">
      <c r="K30" s="284"/>
      <c r="N30" s="256"/>
    </row>
    <row r="31" spans="11:14" ht="15" customHeight="1">
      <c r="K31" s="284"/>
      <c r="N31" s="256"/>
    </row>
    <row r="32" spans="11:14" ht="15" customHeight="1">
      <c r="K32" s="80"/>
      <c r="N32" s="256"/>
    </row>
    <row r="33" spans="11:14" ht="15" customHeight="1">
      <c r="K33" s="80"/>
      <c r="N33" s="256"/>
    </row>
    <row r="34" spans="11:14" ht="15" customHeight="1">
      <c r="K34" s="80"/>
      <c r="N34" s="256"/>
    </row>
    <row r="35" spans="11:14" ht="15" customHeight="1">
      <c r="K35" s="80"/>
      <c r="N35" s="256"/>
    </row>
    <row r="36" spans="11:14" ht="15" customHeight="1">
      <c r="K36" s="80"/>
      <c r="N36" s="256"/>
    </row>
    <row r="37" spans="11:14" ht="15" customHeight="1">
      <c r="K37" s="80"/>
      <c r="N37" s="256"/>
    </row>
    <row r="38" spans="11:14" ht="15" customHeight="1">
      <c r="K38" s="80"/>
      <c r="N38" s="256"/>
    </row>
    <row r="39" spans="11:14" ht="15" customHeight="1">
      <c r="K39" s="80"/>
      <c r="N39" s="256"/>
    </row>
    <row r="40" spans="11:14" ht="15" customHeight="1">
      <c r="K40" s="80"/>
      <c r="N40" s="256"/>
    </row>
    <row r="41" ht="15" customHeight="1">
      <c r="N41" s="256"/>
    </row>
    <row r="42" ht="15" customHeight="1">
      <c r="N42" s="256"/>
    </row>
    <row r="43" ht="15" customHeight="1">
      <c r="N43" s="256"/>
    </row>
    <row r="44" spans="11:14" ht="15" customHeight="1">
      <c r="K44" s="80"/>
      <c r="N44" s="256"/>
    </row>
    <row r="45" ht="15" customHeight="1">
      <c r="K45" s="80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3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4" customWidth="1"/>
  </cols>
  <sheetData>
    <row r="1" spans="1:9" s="1" customFormat="1" ht="39.75" customHeight="1">
      <c r="A1" s="380" t="s">
        <v>186</v>
      </c>
      <c r="B1" s="380"/>
      <c r="C1" s="380"/>
      <c r="D1" s="380"/>
      <c r="E1" s="380"/>
      <c r="F1" s="380"/>
      <c r="G1" s="380"/>
      <c r="H1" s="380"/>
      <c r="I1" s="380"/>
    </row>
    <row r="2" spans="1:9" s="2" customFormat="1" ht="18" customHeight="1">
      <c r="A2" s="3" t="s">
        <v>37</v>
      </c>
      <c r="B2" s="4"/>
      <c r="C2" s="4"/>
      <c r="D2" s="4"/>
      <c r="E2" s="4"/>
      <c r="F2" s="4"/>
      <c r="G2" s="4"/>
      <c r="H2" s="68"/>
      <c r="I2" s="69"/>
    </row>
    <row r="3" spans="1:9" s="17" customFormat="1" ht="36" customHeight="1">
      <c r="A3" s="154"/>
      <c r="B3" s="375" t="s">
        <v>1</v>
      </c>
      <c r="C3" s="375"/>
      <c r="D3" s="375" t="s">
        <v>35</v>
      </c>
      <c r="E3" s="375"/>
      <c r="F3" s="375" t="s">
        <v>0</v>
      </c>
      <c r="G3" s="375"/>
      <c r="H3" s="375" t="s">
        <v>36</v>
      </c>
      <c r="I3" s="375"/>
    </row>
    <row r="4" spans="1:9" s="14" customFormat="1" ht="19.5" customHeight="1">
      <c r="A4" s="201" t="s">
        <v>152</v>
      </c>
      <c r="B4" s="18" t="s">
        <v>87</v>
      </c>
      <c r="C4" s="19" t="s">
        <v>5</v>
      </c>
      <c r="D4" s="18" t="s">
        <v>87</v>
      </c>
      <c r="E4" s="19" t="s">
        <v>5</v>
      </c>
      <c r="F4" s="18" t="s">
        <v>87</v>
      </c>
      <c r="G4" s="19" t="s">
        <v>5</v>
      </c>
      <c r="H4" s="18" t="s">
        <v>87</v>
      </c>
      <c r="I4" s="19" t="s">
        <v>5</v>
      </c>
    </row>
    <row r="5" spans="1:9" s="5" customFormat="1" ht="15" customHeight="1">
      <c r="A5" s="30" t="s">
        <v>23</v>
      </c>
      <c r="B5" s="29">
        <v>254099</v>
      </c>
      <c r="C5" s="29">
        <v>100</v>
      </c>
      <c r="D5" s="29">
        <v>54905</v>
      </c>
      <c r="E5" s="29">
        <v>100</v>
      </c>
      <c r="F5" s="29">
        <v>76896</v>
      </c>
      <c r="G5" s="29">
        <v>100</v>
      </c>
      <c r="H5" s="29">
        <v>122298</v>
      </c>
      <c r="I5" s="29">
        <v>100</v>
      </c>
    </row>
    <row r="6" spans="1:9" ht="15" customHeight="1">
      <c r="A6" s="6" t="s">
        <v>39</v>
      </c>
      <c r="B6" s="20">
        <v>1122</v>
      </c>
      <c r="C6" s="44">
        <f>B6/B$5*100</f>
        <v>0.441560179300194</v>
      </c>
      <c r="D6" s="20">
        <v>210</v>
      </c>
      <c r="E6" s="44">
        <f>D6/D$5*100</f>
        <v>0.3824788270649303</v>
      </c>
      <c r="F6" s="20">
        <v>105</v>
      </c>
      <c r="G6" s="44">
        <f>F6/F$5*100</f>
        <v>0.13654806491885144</v>
      </c>
      <c r="H6" s="20">
        <v>807</v>
      </c>
      <c r="I6" s="44">
        <f>H6/H$5*100</f>
        <v>0.6598636118333906</v>
      </c>
    </row>
    <row r="7" spans="1:9" ht="15" customHeight="1">
      <c r="A7" s="6" t="s">
        <v>40</v>
      </c>
      <c r="B7" s="20">
        <v>672</v>
      </c>
      <c r="C7" s="44">
        <f>B7/B$5*100</f>
        <v>0.2644638507038595</v>
      </c>
      <c r="D7" s="20">
        <v>136</v>
      </c>
      <c r="E7" s="44">
        <f>D7/D$5*100</f>
        <v>0.24770057371824059</v>
      </c>
      <c r="F7" s="20">
        <v>207</v>
      </c>
      <c r="G7" s="44">
        <f>F7/F$5*100</f>
        <v>0.26919475655430714</v>
      </c>
      <c r="H7" s="20">
        <v>329</v>
      </c>
      <c r="I7" s="44">
        <f>H7/H$5*100</f>
        <v>0.26901502886392253</v>
      </c>
    </row>
    <row r="8" spans="1:9" ht="15" customHeight="1">
      <c r="A8" s="6" t="s">
        <v>160</v>
      </c>
      <c r="B8" s="20">
        <v>5268</v>
      </c>
      <c r="C8" s="44">
        <f aca="true" t="shared" si="0" ref="C8:C40">B8/B$5*100</f>
        <v>2.073207686767756</v>
      </c>
      <c r="D8" s="20">
        <v>757</v>
      </c>
      <c r="E8" s="44">
        <f aca="true" t="shared" si="1" ref="E8:E40">D8/D$5*100</f>
        <v>1.3787451051816775</v>
      </c>
      <c r="F8" s="20">
        <v>1364</v>
      </c>
      <c r="G8" s="44">
        <f aca="true" t="shared" si="2" ref="G8:G40">F8/F$5*100</f>
        <v>1.773824386183937</v>
      </c>
      <c r="H8" s="20">
        <v>3147</v>
      </c>
      <c r="I8" s="44">
        <f aca="true" t="shared" si="3" ref="I8:I40">H8/H$5*100</f>
        <v>2.5732227836922927</v>
      </c>
    </row>
    <row r="9" spans="1:9" ht="15" customHeight="1">
      <c r="A9" s="6" t="s">
        <v>41</v>
      </c>
      <c r="B9" s="20">
        <v>992</v>
      </c>
      <c r="C9" s="44">
        <f t="shared" si="0"/>
        <v>0.39039901770569735</v>
      </c>
      <c r="D9" s="20">
        <v>206</v>
      </c>
      <c r="E9" s="44">
        <f t="shared" si="1"/>
        <v>0.3751935160732174</v>
      </c>
      <c r="F9" s="20">
        <v>271</v>
      </c>
      <c r="G9" s="44">
        <f t="shared" si="2"/>
        <v>0.35242405326674986</v>
      </c>
      <c r="H9" s="20">
        <v>515</v>
      </c>
      <c r="I9" s="44">
        <f t="shared" si="3"/>
        <v>0.4211025527809122</v>
      </c>
    </row>
    <row r="10" spans="1:9" ht="15" customHeight="1">
      <c r="A10" s="6" t="s">
        <v>42</v>
      </c>
      <c r="B10" s="20">
        <v>273</v>
      </c>
      <c r="C10" s="44">
        <f t="shared" si="0"/>
        <v>0.10743843934844294</v>
      </c>
      <c r="D10" s="20">
        <v>69</v>
      </c>
      <c r="E10" s="44">
        <f t="shared" si="1"/>
        <v>0.12567161460704854</v>
      </c>
      <c r="F10" s="20">
        <v>49</v>
      </c>
      <c r="G10" s="44">
        <f t="shared" si="2"/>
        <v>0.063722430295464</v>
      </c>
      <c r="H10" s="20">
        <v>155</v>
      </c>
      <c r="I10" s="44">
        <f t="shared" si="3"/>
        <v>0.12673960326415804</v>
      </c>
    </row>
    <row r="11" spans="1:9" ht="22.5" customHeight="1">
      <c r="A11" s="4" t="s">
        <v>43</v>
      </c>
      <c r="B11" s="20">
        <v>926</v>
      </c>
      <c r="C11" s="44">
        <f t="shared" si="0"/>
        <v>0.3644248895115683</v>
      </c>
      <c r="D11" s="20">
        <v>239</v>
      </c>
      <c r="E11" s="44">
        <f t="shared" si="1"/>
        <v>0.4352973317548493</v>
      </c>
      <c r="F11" s="20">
        <v>146</v>
      </c>
      <c r="G11" s="44">
        <f t="shared" si="2"/>
        <v>0.1898668331252601</v>
      </c>
      <c r="H11" s="20">
        <v>541</v>
      </c>
      <c r="I11" s="44">
        <f t="shared" si="3"/>
        <v>0.4423620991349</v>
      </c>
    </row>
    <row r="12" spans="1:9" ht="15" customHeight="1">
      <c r="A12" s="4" t="s">
        <v>44</v>
      </c>
      <c r="B12" s="20">
        <v>4400</v>
      </c>
      <c r="C12" s="44">
        <f t="shared" si="0"/>
        <v>1.7316085462752706</v>
      </c>
      <c r="D12" s="20">
        <v>813</v>
      </c>
      <c r="E12" s="44">
        <f t="shared" si="1"/>
        <v>1.4807394590656588</v>
      </c>
      <c r="F12" s="20">
        <v>729</v>
      </c>
      <c r="G12" s="44">
        <f t="shared" si="2"/>
        <v>0.9480337078651686</v>
      </c>
      <c r="H12" s="20">
        <v>2858</v>
      </c>
      <c r="I12" s="44">
        <f t="shared" si="3"/>
        <v>2.3369147492191202</v>
      </c>
    </row>
    <row r="13" spans="1:9" ht="15" customHeight="1">
      <c r="A13" s="4" t="s">
        <v>45</v>
      </c>
      <c r="B13" s="20">
        <v>81113</v>
      </c>
      <c r="C13" s="44">
        <f t="shared" si="0"/>
        <v>31.921810003187733</v>
      </c>
      <c r="D13" s="20">
        <v>23330</v>
      </c>
      <c r="E13" s="44">
        <f t="shared" si="1"/>
        <v>42.49157635916583</v>
      </c>
      <c r="F13" s="20">
        <v>28267</v>
      </c>
      <c r="G13" s="44">
        <f t="shared" si="2"/>
        <v>36.760039533915936</v>
      </c>
      <c r="H13" s="20">
        <v>29516</v>
      </c>
      <c r="I13" s="44">
        <f t="shared" si="3"/>
        <v>24.134491160934765</v>
      </c>
    </row>
    <row r="14" spans="1:9" ht="15" customHeight="1">
      <c r="A14" s="4" t="s">
        <v>46</v>
      </c>
      <c r="B14" s="20">
        <v>1178</v>
      </c>
      <c r="C14" s="44">
        <f t="shared" si="0"/>
        <v>0.4635988335255157</v>
      </c>
      <c r="D14" s="20">
        <v>187</v>
      </c>
      <c r="E14" s="44">
        <f t="shared" si="1"/>
        <v>0.3405882888625808</v>
      </c>
      <c r="F14" s="20">
        <v>102</v>
      </c>
      <c r="G14" s="44">
        <f t="shared" si="2"/>
        <v>0.13264669163545567</v>
      </c>
      <c r="H14" s="20">
        <v>889</v>
      </c>
      <c r="I14" s="44">
        <f t="shared" si="3"/>
        <v>0.726912950334429</v>
      </c>
    </row>
    <row r="15" spans="1:9" ht="15" customHeight="1">
      <c r="A15" s="4" t="s">
        <v>47</v>
      </c>
      <c r="B15" s="20">
        <v>613</v>
      </c>
      <c r="C15" s="44">
        <f t="shared" si="0"/>
        <v>0.24124455428789568</v>
      </c>
      <c r="D15" s="20">
        <v>153</v>
      </c>
      <c r="E15" s="44">
        <f t="shared" si="1"/>
        <v>0.2786631454330207</v>
      </c>
      <c r="F15" s="20">
        <v>99</v>
      </c>
      <c r="G15" s="44">
        <f t="shared" si="2"/>
        <v>0.1287453183520599</v>
      </c>
      <c r="H15" s="20">
        <v>361</v>
      </c>
      <c r="I15" s="44">
        <f t="shared" si="3"/>
        <v>0.2951806243765229</v>
      </c>
    </row>
    <row r="16" spans="1:9" ht="15" customHeight="1">
      <c r="A16" s="4" t="s">
        <v>48</v>
      </c>
      <c r="B16" s="20">
        <v>1558</v>
      </c>
      <c r="C16" s="44">
        <f t="shared" si="0"/>
        <v>0.6131468443401981</v>
      </c>
      <c r="D16" s="20">
        <v>278</v>
      </c>
      <c r="E16" s="44">
        <f t="shared" si="1"/>
        <v>0.5063291139240507</v>
      </c>
      <c r="F16" s="20">
        <v>192</v>
      </c>
      <c r="G16" s="44">
        <f t="shared" si="2"/>
        <v>0.24968789013732834</v>
      </c>
      <c r="H16" s="20">
        <v>1088</v>
      </c>
      <c r="I16" s="44">
        <f t="shared" si="3"/>
        <v>0.8896302474284126</v>
      </c>
    </row>
    <row r="17" spans="1:9" ht="22.5" customHeight="1">
      <c r="A17" s="4" t="s">
        <v>161</v>
      </c>
      <c r="B17" s="20">
        <v>11993</v>
      </c>
      <c r="C17" s="44">
        <f t="shared" si="0"/>
        <v>4.719813930790755</v>
      </c>
      <c r="D17" s="20">
        <v>669</v>
      </c>
      <c r="E17" s="44">
        <f t="shared" si="1"/>
        <v>1.2184682633639925</v>
      </c>
      <c r="F17" s="20">
        <v>8718</v>
      </c>
      <c r="G17" s="44">
        <f t="shared" si="2"/>
        <v>11.337390761548065</v>
      </c>
      <c r="H17" s="20">
        <v>2606</v>
      </c>
      <c r="I17" s="44">
        <f t="shared" si="3"/>
        <v>2.1308606845573927</v>
      </c>
    </row>
    <row r="18" spans="1:9" ht="15" customHeight="1">
      <c r="A18" s="4" t="s">
        <v>49</v>
      </c>
      <c r="B18" s="20">
        <v>734</v>
      </c>
      <c r="C18" s="44">
        <f t="shared" si="0"/>
        <v>0.28886378931046564</v>
      </c>
      <c r="D18" s="20">
        <v>121</v>
      </c>
      <c r="E18" s="44">
        <f t="shared" si="1"/>
        <v>0.22038065749931698</v>
      </c>
      <c r="F18" s="20">
        <v>187</v>
      </c>
      <c r="G18" s="44">
        <f t="shared" si="2"/>
        <v>0.24318560133166878</v>
      </c>
      <c r="H18" s="20">
        <v>426</v>
      </c>
      <c r="I18" s="44">
        <f t="shared" si="3"/>
        <v>0.3483294902614924</v>
      </c>
    </row>
    <row r="19" spans="1:9" ht="15" customHeight="1">
      <c r="A19" s="4" t="s">
        <v>50</v>
      </c>
      <c r="B19" s="20">
        <v>1045</v>
      </c>
      <c r="C19" s="44">
        <f t="shared" si="0"/>
        <v>0.41125702974037676</v>
      </c>
      <c r="D19" s="20">
        <v>226</v>
      </c>
      <c r="E19" s="44">
        <f t="shared" si="1"/>
        <v>0.41162007103178216</v>
      </c>
      <c r="F19" s="20">
        <v>219</v>
      </c>
      <c r="G19" s="44">
        <f t="shared" si="2"/>
        <v>0.28480024968789014</v>
      </c>
      <c r="H19" s="20">
        <v>600</v>
      </c>
      <c r="I19" s="44">
        <f t="shared" si="3"/>
        <v>0.49060491586125693</v>
      </c>
    </row>
    <row r="20" spans="1:9" ht="15" customHeight="1">
      <c r="A20" s="4" t="s">
        <v>51</v>
      </c>
      <c r="B20" s="20">
        <v>1262</v>
      </c>
      <c r="C20" s="44">
        <f t="shared" si="0"/>
        <v>0.4966568148634981</v>
      </c>
      <c r="D20" s="20">
        <v>299</v>
      </c>
      <c r="E20" s="44">
        <f t="shared" si="1"/>
        <v>0.5445769966305436</v>
      </c>
      <c r="F20" s="20">
        <v>178</v>
      </c>
      <c r="G20" s="44">
        <f t="shared" si="2"/>
        <v>0.23148148148148145</v>
      </c>
      <c r="H20" s="20">
        <v>785</v>
      </c>
      <c r="I20" s="44">
        <f t="shared" si="3"/>
        <v>0.6418747649184777</v>
      </c>
    </row>
    <row r="21" spans="1:9" ht="15" customHeight="1">
      <c r="A21" s="4" t="s">
        <v>52</v>
      </c>
      <c r="B21" s="20">
        <v>583</v>
      </c>
      <c r="C21" s="44">
        <f t="shared" si="0"/>
        <v>0.22943813238147337</v>
      </c>
      <c r="D21" s="20">
        <v>68</v>
      </c>
      <c r="E21" s="44">
        <f t="shared" si="1"/>
        <v>0.12385028685912029</v>
      </c>
      <c r="F21" s="20">
        <v>258</v>
      </c>
      <c r="G21" s="44">
        <f t="shared" si="2"/>
        <v>0.33551810237203494</v>
      </c>
      <c r="H21" s="20">
        <v>257</v>
      </c>
      <c r="I21" s="44">
        <f t="shared" si="3"/>
        <v>0.21014243896057172</v>
      </c>
    </row>
    <row r="22" spans="1:9" ht="15" customHeight="1">
      <c r="A22" s="4" t="s">
        <v>53</v>
      </c>
      <c r="B22" s="20">
        <v>4129</v>
      </c>
      <c r="C22" s="44">
        <f t="shared" si="0"/>
        <v>1.6249572017205893</v>
      </c>
      <c r="D22" s="20">
        <v>1148</v>
      </c>
      <c r="E22" s="44">
        <f t="shared" si="1"/>
        <v>2.090884254621619</v>
      </c>
      <c r="F22" s="20">
        <v>919</v>
      </c>
      <c r="G22" s="44">
        <f t="shared" si="2"/>
        <v>1.1951206824802332</v>
      </c>
      <c r="H22" s="20">
        <v>2062</v>
      </c>
      <c r="I22" s="44">
        <f t="shared" si="3"/>
        <v>1.6860455608431864</v>
      </c>
    </row>
    <row r="23" spans="1:9" ht="22.5" customHeight="1">
      <c r="A23" s="4" t="s">
        <v>54</v>
      </c>
      <c r="B23" s="20">
        <v>1316</v>
      </c>
      <c r="C23" s="44">
        <f t="shared" si="0"/>
        <v>0.5179083742950582</v>
      </c>
      <c r="D23" s="20">
        <v>343</v>
      </c>
      <c r="E23" s="44">
        <f t="shared" si="1"/>
        <v>0.6247154175393862</v>
      </c>
      <c r="F23" s="20">
        <v>206</v>
      </c>
      <c r="G23" s="44">
        <f t="shared" si="2"/>
        <v>0.2678942987931752</v>
      </c>
      <c r="H23" s="20">
        <v>767</v>
      </c>
      <c r="I23" s="44">
        <f t="shared" si="3"/>
        <v>0.6271566174426402</v>
      </c>
    </row>
    <row r="24" spans="1:9" ht="15" customHeight="1">
      <c r="A24" s="4" t="s">
        <v>55</v>
      </c>
      <c r="B24" s="20">
        <v>2303</v>
      </c>
      <c r="C24" s="44">
        <f t="shared" si="0"/>
        <v>0.9063396550163518</v>
      </c>
      <c r="D24" s="20">
        <v>226</v>
      </c>
      <c r="E24" s="44">
        <f t="shared" si="1"/>
        <v>0.41162007103178216</v>
      </c>
      <c r="F24" s="20">
        <v>648</v>
      </c>
      <c r="G24" s="44">
        <f t="shared" si="2"/>
        <v>0.8426966292134831</v>
      </c>
      <c r="H24" s="20">
        <v>1429</v>
      </c>
      <c r="I24" s="44">
        <f t="shared" si="3"/>
        <v>1.1684573746095601</v>
      </c>
    </row>
    <row r="25" spans="1:9" ht="15" customHeight="1">
      <c r="A25" s="4" t="s">
        <v>56</v>
      </c>
      <c r="B25" s="20">
        <v>2464</v>
      </c>
      <c r="C25" s="44">
        <f t="shared" si="0"/>
        <v>0.9697007859141515</v>
      </c>
      <c r="D25" s="20">
        <v>520</v>
      </c>
      <c r="E25" s="44">
        <f t="shared" si="1"/>
        <v>0.9470904289226846</v>
      </c>
      <c r="F25" s="20">
        <v>175</v>
      </c>
      <c r="G25" s="44">
        <f t="shared" si="2"/>
        <v>0.22758010819808575</v>
      </c>
      <c r="H25" s="20">
        <v>1769</v>
      </c>
      <c r="I25" s="44">
        <f t="shared" si="3"/>
        <v>1.4464668269309393</v>
      </c>
    </row>
    <row r="26" spans="1:9" ht="15" customHeight="1">
      <c r="A26" s="4" t="s">
        <v>57</v>
      </c>
      <c r="B26" s="20">
        <v>545</v>
      </c>
      <c r="C26" s="44">
        <f t="shared" si="0"/>
        <v>0.21448333130000513</v>
      </c>
      <c r="D26" s="20">
        <v>130</v>
      </c>
      <c r="E26" s="44">
        <f t="shared" si="1"/>
        <v>0.23677260723067114</v>
      </c>
      <c r="F26" s="20">
        <v>108</v>
      </c>
      <c r="G26" s="44">
        <f t="shared" si="2"/>
        <v>0.1404494382022472</v>
      </c>
      <c r="H26" s="20">
        <v>307</v>
      </c>
      <c r="I26" s="44">
        <f t="shared" si="3"/>
        <v>0.2510261819490098</v>
      </c>
    </row>
    <row r="27" spans="1:9" ht="15" customHeight="1">
      <c r="A27" s="4" t="s">
        <v>58</v>
      </c>
      <c r="B27" s="20">
        <v>735</v>
      </c>
      <c r="C27" s="44">
        <f t="shared" si="0"/>
        <v>0.2892573367073463</v>
      </c>
      <c r="D27" s="20">
        <v>179</v>
      </c>
      <c r="E27" s="44">
        <f t="shared" si="1"/>
        <v>0.3260176668791549</v>
      </c>
      <c r="F27" s="20">
        <v>190</v>
      </c>
      <c r="G27" s="44">
        <f t="shared" si="2"/>
        <v>0.2470869746150645</v>
      </c>
      <c r="H27" s="20">
        <v>366</v>
      </c>
      <c r="I27" s="44">
        <f t="shared" si="3"/>
        <v>0.2992689986753667</v>
      </c>
    </row>
    <row r="28" spans="1:9" ht="15" customHeight="1">
      <c r="A28" s="4" t="s">
        <v>59</v>
      </c>
      <c r="B28" s="20">
        <v>911</v>
      </c>
      <c r="C28" s="44">
        <f t="shared" si="0"/>
        <v>0.35852167855835715</v>
      </c>
      <c r="D28" s="20">
        <v>163</v>
      </c>
      <c r="E28" s="44">
        <f t="shared" si="1"/>
        <v>0.29687642291230304</v>
      </c>
      <c r="F28" s="20">
        <v>131</v>
      </c>
      <c r="G28" s="44">
        <f t="shared" si="2"/>
        <v>0.17035996670828132</v>
      </c>
      <c r="H28" s="20">
        <v>617</v>
      </c>
      <c r="I28" s="44">
        <f t="shared" si="3"/>
        <v>0.5045053884773258</v>
      </c>
    </row>
    <row r="29" spans="1:9" ht="22.5" customHeight="1">
      <c r="A29" s="4" t="s">
        <v>60</v>
      </c>
      <c r="B29" s="20">
        <v>12183</v>
      </c>
      <c r="C29" s="44">
        <f t="shared" si="0"/>
        <v>4.794587936198096</v>
      </c>
      <c r="D29" s="20">
        <v>7961</v>
      </c>
      <c r="E29" s="44">
        <f t="shared" si="1"/>
        <v>14.499590201256716</v>
      </c>
      <c r="F29" s="20">
        <v>938</v>
      </c>
      <c r="G29" s="44">
        <f t="shared" si="2"/>
        <v>1.2198293799417395</v>
      </c>
      <c r="H29" s="20">
        <v>3284</v>
      </c>
      <c r="I29" s="44">
        <f t="shared" si="3"/>
        <v>2.685244239480613</v>
      </c>
    </row>
    <row r="30" spans="1:9" ht="15" customHeight="1">
      <c r="A30" s="4" t="s">
        <v>61</v>
      </c>
      <c r="B30" s="20">
        <v>3970</v>
      </c>
      <c r="C30" s="44">
        <f t="shared" si="0"/>
        <v>1.562383165616551</v>
      </c>
      <c r="D30" s="20">
        <v>489</v>
      </c>
      <c r="E30" s="44">
        <f t="shared" si="1"/>
        <v>0.8906292687369092</v>
      </c>
      <c r="F30" s="20">
        <v>310</v>
      </c>
      <c r="G30" s="44">
        <f t="shared" si="2"/>
        <v>0.40314190595089466</v>
      </c>
      <c r="H30" s="20">
        <v>3171</v>
      </c>
      <c r="I30" s="44">
        <f t="shared" si="3"/>
        <v>2.5928469803267427</v>
      </c>
    </row>
    <row r="31" spans="1:9" ht="15" customHeight="1">
      <c r="A31" s="4" t="s">
        <v>62</v>
      </c>
      <c r="B31" s="20">
        <v>291</v>
      </c>
      <c r="C31" s="44">
        <f t="shared" si="0"/>
        <v>0.11452229249229631</v>
      </c>
      <c r="D31" s="20">
        <v>77</v>
      </c>
      <c r="E31" s="44">
        <f t="shared" si="1"/>
        <v>0.14024223659047447</v>
      </c>
      <c r="F31" s="20">
        <v>39</v>
      </c>
      <c r="G31" s="44">
        <f t="shared" si="2"/>
        <v>0.050717852684144825</v>
      </c>
      <c r="H31" s="20">
        <v>175</v>
      </c>
      <c r="I31" s="44">
        <f t="shared" si="3"/>
        <v>0.14309310045953327</v>
      </c>
    </row>
    <row r="32" spans="1:9" ht="15" customHeight="1">
      <c r="A32" s="4" t="s">
        <v>63</v>
      </c>
      <c r="B32" s="20">
        <v>32418</v>
      </c>
      <c r="C32" s="44">
        <f t="shared" si="0"/>
        <v>12.758019512079938</v>
      </c>
      <c r="D32" s="20">
        <v>5267</v>
      </c>
      <c r="E32" s="44">
        <f t="shared" si="1"/>
        <v>9.592933248338039</v>
      </c>
      <c r="F32" s="20">
        <v>4493</v>
      </c>
      <c r="G32" s="44">
        <f t="shared" si="2"/>
        <v>5.842956720765709</v>
      </c>
      <c r="H32" s="20">
        <v>22658</v>
      </c>
      <c r="I32" s="44">
        <f t="shared" si="3"/>
        <v>18.5268769726406</v>
      </c>
    </row>
    <row r="33" spans="1:9" ht="15" customHeight="1">
      <c r="A33" s="4" t="s">
        <v>64</v>
      </c>
      <c r="B33" s="20">
        <v>2692</v>
      </c>
      <c r="C33" s="44">
        <f t="shared" si="0"/>
        <v>1.059429592402961</v>
      </c>
      <c r="D33" s="20">
        <v>546</v>
      </c>
      <c r="E33" s="44">
        <f t="shared" si="1"/>
        <v>0.994444950368819</v>
      </c>
      <c r="F33" s="20">
        <v>333</v>
      </c>
      <c r="G33" s="44">
        <f t="shared" si="2"/>
        <v>0.43305243445692887</v>
      </c>
      <c r="H33" s="20">
        <v>1813</v>
      </c>
      <c r="I33" s="44">
        <f t="shared" si="3"/>
        <v>1.4824445207607646</v>
      </c>
    </row>
    <row r="34" spans="1:9" ht="15" customHeight="1">
      <c r="A34" s="4" t="s">
        <v>65</v>
      </c>
      <c r="B34" s="20">
        <v>2109</v>
      </c>
      <c r="C34" s="44">
        <f t="shared" si="0"/>
        <v>0.8299914600214876</v>
      </c>
      <c r="D34" s="20">
        <v>367</v>
      </c>
      <c r="E34" s="44">
        <f t="shared" si="1"/>
        <v>0.668427283489664</v>
      </c>
      <c r="F34" s="20">
        <v>448</v>
      </c>
      <c r="G34" s="44">
        <f t="shared" si="2"/>
        <v>0.5826050769870994</v>
      </c>
      <c r="H34" s="20">
        <v>1294</v>
      </c>
      <c r="I34" s="44">
        <f t="shared" si="3"/>
        <v>1.0580712685407774</v>
      </c>
    </row>
    <row r="35" spans="1:9" ht="22.5" customHeight="1">
      <c r="A35" s="4" t="s">
        <v>31</v>
      </c>
      <c r="B35" s="20">
        <v>11444</v>
      </c>
      <c r="C35" s="44">
        <f t="shared" si="0"/>
        <v>4.503756409903226</v>
      </c>
      <c r="D35" s="20">
        <v>1484</v>
      </c>
      <c r="E35" s="44">
        <f t="shared" si="1"/>
        <v>2.7028503779255075</v>
      </c>
      <c r="F35" s="20">
        <v>529</v>
      </c>
      <c r="G35" s="44">
        <f t="shared" si="2"/>
        <v>0.6879421556387848</v>
      </c>
      <c r="H35" s="20">
        <v>9431</v>
      </c>
      <c r="I35" s="44">
        <f t="shared" si="3"/>
        <v>7.71149160247919</v>
      </c>
    </row>
    <row r="36" spans="1:9" ht="15" customHeight="1">
      <c r="A36" s="4" t="s">
        <v>66</v>
      </c>
      <c r="B36" s="20">
        <v>291</v>
      </c>
      <c r="C36" s="44">
        <f t="shared" si="0"/>
        <v>0.11452229249229631</v>
      </c>
      <c r="D36" s="20">
        <v>81</v>
      </c>
      <c r="E36" s="44">
        <f t="shared" si="1"/>
        <v>0.14752754758218742</v>
      </c>
      <c r="F36" s="20">
        <v>50</v>
      </c>
      <c r="G36" s="44">
        <f t="shared" si="2"/>
        <v>0.06502288805659592</v>
      </c>
      <c r="H36" s="20">
        <v>160</v>
      </c>
      <c r="I36" s="44">
        <f t="shared" si="3"/>
        <v>0.13082797756300185</v>
      </c>
    </row>
    <row r="37" spans="1:9" ht="15" customHeight="1">
      <c r="A37" s="4" t="s">
        <v>67</v>
      </c>
      <c r="B37" s="20">
        <v>1647</v>
      </c>
      <c r="C37" s="44">
        <f t="shared" si="0"/>
        <v>0.6481725626625843</v>
      </c>
      <c r="D37" s="20">
        <v>373</v>
      </c>
      <c r="E37" s="44">
        <f t="shared" si="1"/>
        <v>0.6793552499772334</v>
      </c>
      <c r="F37" s="20">
        <v>253</v>
      </c>
      <c r="G37" s="44">
        <f t="shared" si="2"/>
        <v>0.3290158135663754</v>
      </c>
      <c r="H37" s="20">
        <v>1021</v>
      </c>
      <c r="I37" s="44">
        <f t="shared" si="3"/>
        <v>0.8348460318239055</v>
      </c>
    </row>
    <row r="38" spans="1:9" ht="15" customHeight="1">
      <c r="A38" s="4" t="s">
        <v>68</v>
      </c>
      <c r="B38" s="20">
        <v>349</v>
      </c>
      <c r="C38" s="44">
        <f t="shared" si="0"/>
        <v>0.13734804151137944</v>
      </c>
      <c r="D38" s="20">
        <v>79</v>
      </c>
      <c r="E38" s="44">
        <f t="shared" si="1"/>
        <v>0.14388489208633093</v>
      </c>
      <c r="F38" s="20">
        <v>36</v>
      </c>
      <c r="G38" s="44">
        <f t="shared" si="2"/>
        <v>0.04681647940074907</v>
      </c>
      <c r="H38" s="20">
        <v>234</v>
      </c>
      <c r="I38" s="44">
        <f t="shared" si="3"/>
        <v>0.19133591718589021</v>
      </c>
    </row>
    <row r="39" spans="1:9" ht="15" customHeight="1">
      <c r="A39" s="4" t="s">
        <v>69</v>
      </c>
      <c r="B39" s="20">
        <v>2071</v>
      </c>
      <c r="C39" s="44">
        <f t="shared" si="0"/>
        <v>0.8150366589400194</v>
      </c>
      <c r="D39" s="20">
        <v>300</v>
      </c>
      <c r="E39" s="44">
        <f t="shared" si="1"/>
        <v>0.5463983243784719</v>
      </c>
      <c r="F39" s="20">
        <v>212</v>
      </c>
      <c r="G39" s="44">
        <f t="shared" si="2"/>
        <v>0.2756970453599667</v>
      </c>
      <c r="H39" s="20">
        <v>1559</v>
      </c>
      <c r="I39" s="44">
        <f t="shared" si="3"/>
        <v>1.2747551063794993</v>
      </c>
    </row>
    <row r="40" spans="1:9" ht="15" customHeight="1">
      <c r="A40" s="54" t="s">
        <v>70</v>
      </c>
      <c r="B40" s="53">
        <v>876</v>
      </c>
      <c r="C40" s="54">
        <f t="shared" si="0"/>
        <v>0.34474751966753114</v>
      </c>
      <c r="D40" s="53">
        <v>210</v>
      </c>
      <c r="E40" s="54">
        <f t="shared" si="1"/>
        <v>0.3824788270649303</v>
      </c>
      <c r="F40" s="53">
        <v>119</v>
      </c>
      <c r="G40" s="54">
        <f t="shared" si="2"/>
        <v>0.1547544735746983</v>
      </c>
      <c r="H40" s="53">
        <v>547</v>
      </c>
      <c r="I40" s="54">
        <f t="shared" si="3"/>
        <v>0.4472681482935126</v>
      </c>
    </row>
    <row r="41" spans="1:9" ht="15" customHeight="1">
      <c r="A41" s="4"/>
      <c r="B41" s="87"/>
      <c r="C41" s="4"/>
      <c r="D41" s="87"/>
      <c r="E41" s="4"/>
      <c r="F41" s="87"/>
      <c r="G41" s="63"/>
      <c r="H41" s="4"/>
      <c r="I41" s="321" t="s">
        <v>82</v>
      </c>
    </row>
    <row r="42" spans="1:9" s="5" customFormat="1" ht="15" customHeight="1">
      <c r="A42" s="45"/>
      <c r="B42" s="46"/>
      <c r="C42" s="46"/>
      <c r="D42" s="46"/>
      <c r="E42" s="86"/>
      <c r="F42" s="46"/>
      <c r="G42" s="86"/>
      <c r="H42" s="4"/>
      <c r="I42" s="4"/>
    </row>
    <row r="43" spans="1:9" ht="15" customHeight="1">
      <c r="A43" s="6"/>
      <c r="B43" s="20"/>
      <c r="C43" s="81"/>
      <c r="D43" s="20"/>
      <c r="E43" s="44"/>
      <c r="F43" s="20"/>
      <c r="G43" s="44"/>
      <c r="H43" s="4"/>
      <c r="I43" s="4"/>
    </row>
    <row r="44" spans="1:9" ht="15" customHeight="1">
      <c r="A44" s="6"/>
      <c r="B44" s="20"/>
      <c r="C44" s="81"/>
      <c r="D44" s="20"/>
      <c r="E44" s="44"/>
      <c r="F44" s="20"/>
      <c r="G44" s="44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87"/>
      <c r="I45" s="88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4" location="indice!B31" display="Índice"/>
    <hyperlink ref="I41" location="'pag 3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4" customWidth="1"/>
  </cols>
  <sheetData>
    <row r="1" spans="1:9" s="1" customFormat="1" ht="39.75" customHeight="1">
      <c r="A1" s="380" t="s">
        <v>186</v>
      </c>
      <c r="B1" s="380"/>
      <c r="C1" s="380"/>
      <c r="D1" s="380"/>
      <c r="E1" s="380"/>
      <c r="F1" s="380"/>
      <c r="G1" s="380"/>
      <c r="H1" s="380"/>
      <c r="I1" s="380"/>
    </row>
    <row r="2" spans="1:9" s="2" customFormat="1" ht="18" customHeight="1">
      <c r="A2" s="3" t="s">
        <v>37</v>
      </c>
      <c r="B2" s="4"/>
      <c r="C2" s="4"/>
      <c r="D2" s="4"/>
      <c r="E2" s="4"/>
      <c r="F2" s="4"/>
      <c r="G2" s="71"/>
      <c r="H2"/>
      <c r="I2" s="322" t="s">
        <v>83</v>
      </c>
    </row>
    <row r="3" spans="1:9" s="17" customFormat="1" ht="36" customHeight="1">
      <c r="A3" s="154"/>
      <c r="B3" s="375" t="s">
        <v>1</v>
      </c>
      <c r="C3" s="375"/>
      <c r="D3" s="375" t="s">
        <v>35</v>
      </c>
      <c r="E3" s="375"/>
      <c r="F3" s="375" t="s">
        <v>0</v>
      </c>
      <c r="G3" s="375"/>
      <c r="H3" s="375" t="s">
        <v>36</v>
      </c>
      <c r="I3" s="375"/>
    </row>
    <row r="4" spans="1:9" s="14" customFormat="1" ht="19.5" customHeight="1">
      <c r="A4" s="60"/>
      <c r="B4" s="61" t="s">
        <v>87</v>
      </c>
      <c r="C4" s="57" t="s">
        <v>5</v>
      </c>
      <c r="D4" s="56" t="s">
        <v>87</v>
      </c>
      <c r="E4" s="57" t="s">
        <v>5</v>
      </c>
      <c r="F4" s="56" t="s">
        <v>87</v>
      </c>
      <c r="G4" s="57" t="s">
        <v>5</v>
      </c>
      <c r="H4" s="56" t="s">
        <v>87</v>
      </c>
      <c r="I4" s="57" t="s">
        <v>5</v>
      </c>
    </row>
    <row r="5" spans="1:9" ht="15" customHeight="1">
      <c r="A5" s="4" t="s">
        <v>71</v>
      </c>
      <c r="B5" s="230">
        <v>623</v>
      </c>
      <c r="C5" s="59">
        <f>B5/'pag 32'!B$5*100</f>
        <v>0.2451800282567031</v>
      </c>
      <c r="D5" s="230">
        <v>124</v>
      </c>
      <c r="E5" s="59">
        <f>D5/'pag 32'!D$5*100</f>
        <v>0.22584464074310173</v>
      </c>
      <c r="F5" s="230">
        <v>95</v>
      </c>
      <c r="G5" s="59">
        <f>F5/'pag 32'!F$5*100</f>
        <v>0.12354348730753224</v>
      </c>
      <c r="H5" s="230">
        <v>404</v>
      </c>
      <c r="I5" s="59">
        <f>H5/'pag 32'!H$5*100</f>
        <v>0.3303406433465797</v>
      </c>
    </row>
    <row r="6" spans="1:10" ht="15" customHeight="1">
      <c r="A6" s="6" t="s">
        <v>72</v>
      </c>
      <c r="B6" s="231">
        <v>2022</v>
      </c>
      <c r="C6" s="59">
        <f>B6/'pag 32'!B$5*100</f>
        <v>0.7957528364928631</v>
      </c>
      <c r="D6" s="233">
        <v>315</v>
      </c>
      <c r="E6" s="59">
        <f>D6/'pag 32'!D$5*100</f>
        <v>0.5737182405973955</v>
      </c>
      <c r="F6" s="235">
        <v>203</v>
      </c>
      <c r="G6" s="59">
        <f>F6/'pag 32'!F$5*100</f>
        <v>0.26399292550977943</v>
      </c>
      <c r="H6" s="237">
        <v>1504</v>
      </c>
      <c r="I6" s="59">
        <f>H6/'pag 32'!H$5*100</f>
        <v>1.2297829890922174</v>
      </c>
      <c r="J6" s="5"/>
    </row>
    <row r="7" spans="1:9" ht="15" customHeight="1">
      <c r="A7" s="6" t="s">
        <v>26</v>
      </c>
      <c r="B7" s="231">
        <v>1434</v>
      </c>
      <c r="C7" s="59">
        <f>B7/'pag 32'!B$5*100</f>
        <v>0.564346967126986</v>
      </c>
      <c r="D7" s="233">
        <v>274</v>
      </c>
      <c r="E7" s="59">
        <f>D7/'pag 32'!D$5*100</f>
        <v>0.4990438029323377</v>
      </c>
      <c r="F7" s="235">
        <v>129</v>
      </c>
      <c r="G7" s="59">
        <f>F7/'pag 32'!F$5*100</f>
        <v>0.16775905118601747</v>
      </c>
      <c r="H7" s="237">
        <v>1031</v>
      </c>
      <c r="I7" s="59">
        <f>H7/'pag 32'!H$5*100</f>
        <v>0.8430227804215932</v>
      </c>
    </row>
    <row r="8" spans="1:9" ht="15" customHeight="1">
      <c r="A8" s="6" t="s">
        <v>73</v>
      </c>
      <c r="B8" s="231">
        <v>318</v>
      </c>
      <c r="C8" s="59">
        <f>B8/'pag 32'!B$5*100</f>
        <v>0.1251480722080764</v>
      </c>
      <c r="D8" s="233">
        <v>60</v>
      </c>
      <c r="E8" s="59">
        <f>D8/'pag 32'!D$5*100</f>
        <v>0.10927966487569438</v>
      </c>
      <c r="F8" s="235">
        <v>39</v>
      </c>
      <c r="G8" s="59">
        <f>F8/'pag 32'!F$5*100</f>
        <v>0.050717852684144825</v>
      </c>
      <c r="H8" s="237">
        <v>219</v>
      </c>
      <c r="I8" s="59">
        <f>H8/'pag 32'!H$5*100</f>
        <v>0.17907079428935876</v>
      </c>
    </row>
    <row r="9" spans="1:9" ht="15" customHeight="1">
      <c r="A9" s="6" t="s">
        <v>74</v>
      </c>
      <c r="B9" s="231">
        <v>2752</v>
      </c>
      <c r="C9" s="59">
        <f>B9/'pag 32'!B$5*100</f>
        <v>1.0830424362158058</v>
      </c>
      <c r="D9" s="233">
        <v>487</v>
      </c>
      <c r="E9" s="59">
        <f>D9/'pag 32'!D$5*100</f>
        <v>0.8869866132410528</v>
      </c>
      <c r="F9" s="235">
        <v>579</v>
      </c>
      <c r="G9" s="59">
        <f>F9/'pag 32'!F$5*100</f>
        <v>0.7529650436953808</v>
      </c>
      <c r="H9" s="237">
        <v>1686</v>
      </c>
      <c r="I9" s="59">
        <f>H9/'pag 32'!H$5*100</f>
        <v>1.3785998135701318</v>
      </c>
    </row>
    <row r="10" spans="1:9" ht="15" customHeight="1">
      <c r="A10" s="4" t="s">
        <v>75</v>
      </c>
      <c r="B10" s="231">
        <v>2128</v>
      </c>
      <c r="C10" s="59">
        <f>B10/'pag 32'!B$5*100</f>
        <v>0.8374688605622219</v>
      </c>
      <c r="D10" s="233">
        <v>121</v>
      </c>
      <c r="E10" s="59">
        <f>D10/'pag 32'!D$5*100</f>
        <v>0.22038065749931698</v>
      </c>
      <c r="F10" s="235">
        <v>128</v>
      </c>
      <c r="G10" s="59">
        <f>F10/'pag 32'!F$5*100</f>
        <v>0.16645859342488556</v>
      </c>
      <c r="H10" s="237">
        <v>1879</v>
      </c>
      <c r="I10" s="59">
        <f>H10/'pag 32'!H$5*100</f>
        <v>1.5364110615055029</v>
      </c>
    </row>
    <row r="11" spans="1:9" ht="22.5" customHeight="1">
      <c r="A11" s="4" t="s">
        <v>76</v>
      </c>
      <c r="B11" s="231">
        <v>14890</v>
      </c>
      <c r="C11" s="59">
        <f>B11/'pag 32'!B$5*100</f>
        <v>5.859920739554268</v>
      </c>
      <c r="D11" s="233">
        <v>3102</v>
      </c>
      <c r="E11" s="59">
        <f>D11/'pag 32'!D$5*100</f>
        <v>5.6497586740734</v>
      </c>
      <c r="F11" s="235">
        <v>4773</v>
      </c>
      <c r="G11" s="59">
        <f>F11/'pag 32'!F$5*100</f>
        <v>6.207084893882646</v>
      </c>
      <c r="H11" s="237">
        <v>7015</v>
      </c>
      <c r="I11" s="59">
        <f>H11/'pag 32'!H$5*100</f>
        <v>5.735989141277862</v>
      </c>
    </row>
    <row r="12" spans="1:9" ht="15" customHeight="1">
      <c r="A12" s="4" t="s">
        <v>77</v>
      </c>
      <c r="B12" s="231">
        <v>1175</v>
      </c>
      <c r="C12" s="59">
        <f>B12/'pag 32'!B$5*100</f>
        <v>0.4624181913348734</v>
      </c>
      <c r="D12" s="233">
        <v>249</v>
      </c>
      <c r="E12" s="59">
        <f>D12/'pag 32'!D$5*100</f>
        <v>0.45351060923413167</v>
      </c>
      <c r="F12" s="235">
        <v>179</v>
      </c>
      <c r="G12" s="59">
        <f>F12/'pag 32'!F$5*100</f>
        <v>0.23278193924261342</v>
      </c>
      <c r="H12" s="237">
        <v>747</v>
      </c>
      <c r="I12" s="59">
        <f>H12/'pag 32'!H$5*100</f>
        <v>0.6108031202472649</v>
      </c>
    </row>
    <row r="13" spans="1:9" ht="15" customHeight="1">
      <c r="A13" s="4" t="s">
        <v>162</v>
      </c>
      <c r="B13" s="231">
        <v>27140</v>
      </c>
      <c r="C13" s="59">
        <f>B13/'pag 32'!B$5*100</f>
        <v>10.680876351343374</v>
      </c>
      <c r="D13" s="233">
        <v>1579</v>
      </c>
      <c r="E13" s="59">
        <f>D13/'pag 32'!D$5*100</f>
        <v>2.8758765139786906</v>
      </c>
      <c r="F13" s="235">
        <v>19044</v>
      </c>
      <c r="G13" s="59">
        <f>F13/'pag 32'!F$5*100</f>
        <v>24.765917602996254</v>
      </c>
      <c r="H13" s="237">
        <v>6517</v>
      </c>
      <c r="I13" s="59">
        <f>H13/'pag 32'!H$5*100</f>
        <v>5.328787061113019</v>
      </c>
    </row>
    <row r="14" spans="1:9" ht="15" customHeight="1">
      <c r="A14" s="4" t="s">
        <v>79</v>
      </c>
      <c r="B14" s="231">
        <v>1370</v>
      </c>
      <c r="C14" s="59">
        <f>B14/'pag 32'!B$5*100</f>
        <v>0.5391599337266183</v>
      </c>
      <c r="D14" s="233">
        <v>216</v>
      </c>
      <c r="E14" s="59">
        <f>D14/'pag 32'!D$5*100</f>
        <v>0.3934067935524998</v>
      </c>
      <c r="F14" s="235">
        <v>143</v>
      </c>
      <c r="G14" s="59">
        <f>F14/'pag 32'!F$5*100</f>
        <v>0.18596545984186433</v>
      </c>
      <c r="H14" s="237">
        <v>1011</v>
      </c>
      <c r="I14" s="59">
        <f>H14/'pag 32'!H$5*100</f>
        <v>0.8266692832262178</v>
      </c>
    </row>
    <row r="15" spans="1:9" ht="15" customHeight="1">
      <c r="A15" s="4" t="s">
        <v>80</v>
      </c>
      <c r="B15" s="231">
        <v>2974</v>
      </c>
      <c r="C15" s="59">
        <f>B15/'pag 32'!B$5*100</f>
        <v>1.1704099583233307</v>
      </c>
      <c r="D15" s="233">
        <v>510</v>
      </c>
      <c r="E15" s="59">
        <f>D15/'pag 32'!D$5*100</f>
        <v>0.9288771514434022</v>
      </c>
      <c r="F15" s="235">
        <v>263</v>
      </c>
      <c r="G15" s="59">
        <f>F15/'pag 32'!F$5*100</f>
        <v>0.3420203911776945</v>
      </c>
      <c r="H15" s="237">
        <v>2201</v>
      </c>
      <c r="I15" s="59">
        <f>H15/'pag 32'!H$5*100</f>
        <v>1.799702366351044</v>
      </c>
    </row>
    <row r="16" spans="1:9" ht="15" customHeight="1">
      <c r="A16" s="4" t="s">
        <v>81</v>
      </c>
      <c r="B16" s="231">
        <v>295</v>
      </c>
      <c r="C16" s="59">
        <f>B16/'pag 32'!B$5*100</f>
        <v>0.11609648207981929</v>
      </c>
      <c r="D16" s="233">
        <v>58</v>
      </c>
      <c r="E16" s="59">
        <f>D16/'pag 32'!D$5*100</f>
        <v>0.1056370093798379</v>
      </c>
      <c r="F16" s="235">
        <v>48</v>
      </c>
      <c r="G16" s="59">
        <f>F16/'pag 32'!F$5*100</f>
        <v>0.062421972534332085</v>
      </c>
      <c r="H16" s="237">
        <v>189</v>
      </c>
      <c r="I16" s="59">
        <f>H16/'pag 32'!H$5*100</f>
        <v>0.15454054849629592</v>
      </c>
    </row>
    <row r="17" spans="1:9" ht="22.5" customHeight="1">
      <c r="A17" s="4" t="s">
        <v>33</v>
      </c>
      <c r="B17" s="231">
        <v>251</v>
      </c>
      <c r="C17" s="44">
        <f>B17/'pag 32'!B$5*100</f>
        <v>0.09878039661706658</v>
      </c>
      <c r="D17" s="233">
        <v>47</v>
      </c>
      <c r="E17" s="44">
        <f>D17/'pag 32'!D$5*100</f>
        <v>0.08560240415262726</v>
      </c>
      <c r="F17" s="235">
        <v>16</v>
      </c>
      <c r="G17" s="44">
        <f>F17/'pag 32'!F$5*100</f>
        <v>0.020807324178110695</v>
      </c>
      <c r="H17" s="235">
        <v>188</v>
      </c>
      <c r="I17" s="44">
        <f>H17/'pag 32'!H$5*100</f>
        <v>0.15372287363652717</v>
      </c>
    </row>
    <row r="18" spans="1:9" ht="15" customHeight="1">
      <c r="A18" s="8" t="s">
        <v>34</v>
      </c>
      <c r="B18" s="232">
        <v>251</v>
      </c>
      <c r="C18" s="27">
        <f>B18/'pag 32'!B$5*100</f>
        <v>0.09878039661706658</v>
      </c>
      <c r="D18" s="234">
        <v>59</v>
      </c>
      <c r="E18" s="27">
        <f>D18/'pag 32'!D$5*100</f>
        <v>0.10745833712776615</v>
      </c>
      <c r="F18" s="236">
        <v>29</v>
      </c>
      <c r="G18" s="27">
        <f>F18/'pag 32'!F$5*100</f>
        <v>0.03771327507282563</v>
      </c>
      <c r="H18" s="236">
        <v>163</v>
      </c>
      <c r="I18" s="27">
        <f>H18/'pag 32'!H$5*100</f>
        <v>0.13328100214230812</v>
      </c>
    </row>
    <row r="19" spans="1:10" s="10" customFormat="1" ht="15" customHeight="1">
      <c r="A19" s="4"/>
      <c r="B19" s="20"/>
      <c r="C19" s="44"/>
      <c r="D19" s="20"/>
      <c r="E19" s="44"/>
      <c r="F19" s="20"/>
      <c r="G19" s="44"/>
      <c r="H19" s="23"/>
      <c r="I19" s="44"/>
      <c r="J19"/>
    </row>
    <row r="20" spans="2:9" ht="15" customHeight="1">
      <c r="B20" s="20"/>
      <c r="C20" s="44"/>
      <c r="D20" s="20"/>
      <c r="E20" s="44"/>
      <c r="F20" s="20"/>
      <c r="G20" s="44"/>
      <c r="H20"/>
      <c r="I20" s="44"/>
    </row>
    <row r="21" spans="2:9" ht="15" customHeight="1">
      <c r="B21" s="20"/>
      <c r="C21" s="44"/>
      <c r="D21" s="20"/>
      <c r="E21" s="44"/>
      <c r="F21" s="20"/>
      <c r="G21" s="44"/>
      <c r="H21"/>
      <c r="I21" s="44"/>
    </row>
    <row r="22" spans="2:9" ht="15" customHeight="1">
      <c r="B22" s="20"/>
      <c r="C22" s="44"/>
      <c r="D22" s="20"/>
      <c r="E22" s="44"/>
      <c r="F22" s="20"/>
      <c r="G22" s="44"/>
      <c r="H22"/>
      <c r="I22" s="44"/>
    </row>
    <row r="23" spans="1:9" ht="15" customHeight="1">
      <c r="A23" s="4"/>
      <c r="B23" s="20"/>
      <c r="C23" s="44"/>
      <c r="D23" s="20"/>
      <c r="E23" s="44"/>
      <c r="F23" s="20"/>
      <c r="G23" s="44"/>
      <c r="H23"/>
      <c r="I23" s="44"/>
    </row>
    <row r="24" spans="1:9" ht="15" customHeight="1">
      <c r="A24" s="4"/>
      <c r="B24" s="20"/>
      <c r="C24" s="44"/>
      <c r="D24" s="20"/>
      <c r="E24" s="44"/>
      <c r="F24" s="20"/>
      <c r="G24" s="44"/>
      <c r="H24"/>
      <c r="I24" s="44"/>
    </row>
    <row r="25" spans="2:9" ht="15" customHeight="1">
      <c r="B25" s="20"/>
      <c r="C25" s="44"/>
      <c r="D25" s="20"/>
      <c r="E25" s="44"/>
      <c r="F25" s="20"/>
      <c r="G25" s="44"/>
      <c r="H25"/>
      <c r="I25" s="44"/>
    </row>
    <row r="26" spans="2:9" ht="15" customHeight="1">
      <c r="B26" s="20"/>
      <c r="C26" s="44"/>
      <c r="D26" s="20"/>
      <c r="E26" s="44"/>
      <c r="F26" s="20"/>
      <c r="G26" s="44"/>
      <c r="H26"/>
      <c r="I26" s="44"/>
    </row>
    <row r="27" spans="2:9" ht="15" customHeight="1">
      <c r="B27" s="20"/>
      <c r="C27" s="44"/>
      <c r="D27" s="20"/>
      <c r="E27" s="44"/>
      <c r="F27" s="20"/>
      <c r="G27" s="44"/>
      <c r="H27"/>
      <c r="I27" s="44"/>
    </row>
    <row r="28" spans="2:9" ht="15" customHeight="1">
      <c r="B28" s="20"/>
      <c r="C28" s="44"/>
      <c r="D28" s="20"/>
      <c r="E28" s="44"/>
      <c r="F28" s="20"/>
      <c r="G28" s="44"/>
      <c r="H28"/>
      <c r="I28" s="44"/>
    </row>
    <row r="29" spans="2:9" ht="15" customHeight="1">
      <c r="B29" s="20"/>
      <c r="C29" s="44"/>
      <c r="D29" s="20"/>
      <c r="E29" s="44"/>
      <c r="F29" s="20"/>
      <c r="G29" s="44"/>
      <c r="H29"/>
      <c r="I29" s="44"/>
    </row>
    <row r="30" spans="2:9" ht="15" customHeight="1">
      <c r="B30" s="20"/>
      <c r="C30" s="44"/>
      <c r="D30" s="20"/>
      <c r="E30" s="44"/>
      <c r="F30" s="20"/>
      <c r="G30" s="44"/>
      <c r="H30"/>
      <c r="I30" s="44"/>
    </row>
    <row r="31" spans="2:9" ht="15" customHeight="1">
      <c r="B31" s="20"/>
      <c r="C31" s="44"/>
      <c r="D31" s="20"/>
      <c r="E31" s="44"/>
      <c r="F31" s="20"/>
      <c r="G31" s="44"/>
      <c r="H31"/>
      <c r="I31" s="44"/>
    </row>
    <row r="32" spans="2:9" ht="15" customHeight="1">
      <c r="B32" s="20"/>
      <c r="C32" s="44"/>
      <c r="D32" s="20"/>
      <c r="E32" s="44"/>
      <c r="F32" s="20"/>
      <c r="G32" s="44"/>
      <c r="H32"/>
      <c r="I32" s="44"/>
    </row>
    <row r="33" spans="2:9" ht="15" customHeight="1">
      <c r="B33" s="20"/>
      <c r="C33" s="44"/>
      <c r="D33" s="20"/>
      <c r="E33" s="44"/>
      <c r="F33" s="20"/>
      <c r="G33" s="44"/>
      <c r="H33"/>
      <c r="I33" s="44"/>
    </row>
    <row r="34" spans="2:9" ht="15" customHeight="1">
      <c r="B34" s="20"/>
      <c r="C34" s="44"/>
      <c r="D34" s="20"/>
      <c r="E34" s="44"/>
      <c r="F34" s="20"/>
      <c r="G34" s="44"/>
      <c r="H34"/>
      <c r="I34" s="44"/>
    </row>
    <row r="35" spans="2:9" ht="15" customHeight="1">
      <c r="B35" s="20"/>
      <c r="C35" s="44"/>
      <c r="D35" s="20"/>
      <c r="E35" s="44"/>
      <c r="F35" s="20"/>
      <c r="G35" s="44"/>
      <c r="H35"/>
      <c r="I35" s="44"/>
    </row>
    <row r="36" spans="2:9" ht="15" customHeight="1">
      <c r="B36" s="20"/>
      <c r="C36" s="44"/>
      <c r="D36" s="20"/>
      <c r="E36" s="44"/>
      <c r="F36" s="20"/>
      <c r="G36" s="44"/>
      <c r="H36"/>
      <c r="I36" s="44"/>
    </row>
    <row r="37" spans="2:9" ht="15" customHeight="1">
      <c r="B37" s="20"/>
      <c r="C37" s="44"/>
      <c r="D37" s="20"/>
      <c r="E37" s="44"/>
      <c r="F37" s="20"/>
      <c r="G37" s="44"/>
      <c r="H37"/>
      <c r="I37" s="44"/>
    </row>
    <row r="38" spans="1:9" ht="15" customHeight="1">
      <c r="A38" s="4"/>
      <c r="B38" s="20"/>
      <c r="C38" s="44"/>
      <c r="D38" s="20"/>
      <c r="E38" s="44"/>
      <c r="F38" s="20"/>
      <c r="G38" s="44"/>
      <c r="H38" s="4"/>
      <c r="I38" s="44"/>
    </row>
    <row r="39" spans="1:9" ht="15" customHeight="1">
      <c r="A39" s="4"/>
      <c r="B39" s="20"/>
      <c r="C39" s="44"/>
      <c r="D39" s="20"/>
      <c r="E39" s="44"/>
      <c r="F39" s="20"/>
      <c r="G39" s="44"/>
      <c r="H39" s="4"/>
      <c r="I39" s="44"/>
    </row>
    <row r="40" spans="1:9" ht="15" customHeight="1">
      <c r="A40" s="4"/>
      <c r="B40" s="20"/>
      <c r="C40" s="44"/>
      <c r="D40" s="20"/>
      <c r="E40" s="44"/>
      <c r="F40" s="20"/>
      <c r="G40" s="44"/>
      <c r="H40" s="4"/>
      <c r="I40" s="44"/>
    </row>
    <row r="41" spans="1:9" ht="15" customHeight="1">
      <c r="A41" s="4"/>
      <c r="B41" s="4"/>
      <c r="C41" s="4"/>
      <c r="D41" s="4"/>
      <c r="E41" s="4"/>
      <c r="F41" s="4"/>
      <c r="G41" s="63"/>
      <c r="H41" s="4"/>
      <c r="I41" s="4"/>
    </row>
    <row r="42" spans="1:9" ht="15" customHeight="1">
      <c r="A42" s="4"/>
      <c r="B42" s="46"/>
      <c r="C42" s="46"/>
      <c r="D42" s="46"/>
      <c r="E42" s="86"/>
      <c r="F42" s="46"/>
      <c r="G42" s="86"/>
      <c r="H42" s="4"/>
      <c r="I42" s="4"/>
    </row>
    <row r="43" spans="2:9" ht="15" customHeight="1">
      <c r="B43" s="20"/>
      <c r="C43" s="81"/>
      <c r="D43" s="20"/>
      <c r="E43" s="44"/>
      <c r="F43" s="20"/>
      <c r="G43" s="44"/>
      <c r="H43" s="4"/>
      <c r="I43" s="4"/>
    </row>
    <row r="44" spans="2:9" ht="15" customHeight="1">
      <c r="B44" s="20"/>
      <c r="C44" s="81"/>
      <c r="D44" s="20"/>
      <c r="E44" s="44"/>
      <c r="F44" s="20"/>
      <c r="G44" s="44"/>
      <c r="H44" s="4"/>
      <c r="I44" s="4"/>
    </row>
    <row r="45" spans="2:9" ht="15" customHeight="1">
      <c r="B45" s="4"/>
      <c r="C45" s="4"/>
      <c r="D45" s="4"/>
      <c r="E45" s="4"/>
      <c r="F45" s="4"/>
      <c r="G45" s="4"/>
      <c r="H45" s="87"/>
      <c r="I45" s="88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4" customWidth="1"/>
  </cols>
  <sheetData>
    <row r="1" spans="1:9" s="1" customFormat="1" ht="39.75" customHeight="1">
      <c r="A1" s="380" t="s">
        <v>186</v>
      </c>
      <c r="B1" s="380"/>
      <c r="C1" s="380"/>
      <c r="D1" s="380"/>
      <c r="E1" s="380"/>
      <c r="F1" s="380"/>
      <c r="G1" s="380"/>
      <c r="H1" s="380"/>
      <c r="I1" s="380"/>
    </row>
    <row r="2" spans="1:9" s="2" customFormat="1" ht="18" customHeight="1">
      <c r="A2" s="3" t="s">
        <v>38</v>
      </c>
      <c r="B2" s="4"/>
      <c r="C2" s="4"/>
      <c r="D2" s="4"/>
      <c r="E2" s="4"/>
      <c r="F2" s="4"/>
      <c r="G2" s="4"/>
      <c r="H2" s="68"/>
      <c r="I2" s="69"/>
    </row>
    <row r="3" spans="1:9" s="17" customFormat="1" ht="36" customHeight="1">
      <c r="A3" s="154"/>
      <c r="B3" s="375" t="s">
        <v>1</v>
      </c>
      <c r="C3" s="375"/>
      <c r="D3" s="375" t="s">
        <v>35</v>
      </c>
      <c r="E3" s="375"/>
      <c r="F3" s="375" t="s">
        <v>0</v>
      </c>
      <c r="G3" s="375"/>
      <c r="H3" s="375" t="s">
        <v>36</v>
      </c>
      <c r="I3" s="375"/>
    </row>
    <row r="4" spans="1:9" s="14" customFormat="1" ht="19.5" customHeight="1">
      <c r="A4" s="201" t="s">
        <v>152</v>
      </c>
      <c r="B4" s="18" t="s">
        <v>87</v>
      </c>
      <c r="C4" s="19" t="s">
        <v>5</v>
      </c>
      <c r="D4" s="18" t="s">
        <v>87</v>
      </c>
      <c r="E4" s="19" t="s">
        <v>5</v>
      </c>
      <c r="F4" s="18" t="s">
        <v>87</v>
      </c>
      <c r="G4" s="19" t="s">
        <v>5</v>
      </c>
      <c r="H4" s="18" t="s">
        <v>87</v>
      </c>
      <c r="I4" s="19" t="s">
        <v>5</v>
      </c>
    </row>
    <row r="5" spans="1:9" s="5" customFormat="1" ht="15" customHeight="1">
      <c r="A5" s="30" t="s">
        <v>23</v>
      </c>
      <c r="B5" s="29">
        <v>254099</v>
      </c>
      <c r="C5" s="238">
        <f>E5+G5+I5</f>
        <v>100</v>
      </c>
      <c r="D5" s="29">
        <v>54905</v>
      </c>
      <c r="E5" s="238">
        <f>D5/$B5*100</f>
        <v>21.607719825737213</v>
      </c>
      <c r="F5" s="29">
        <v>76896</v>
      </c>
      <c r="G5" s="238">
        <f>F5/$B5*100</f>
        <v>30.26222063054164</v>
      </c>
      <c r="H5" s="29">
        <v>122298</v>
      </c>
      <c r="I5" s="238">
        <f aca="true" t="shared" si="0" ref="I5:I40">H5/$B5*100</f>
        <v>48.130059543721146</v>
      </c>
    </row>
    <row r="6" spans="1:9" ht="15" customHeight="1">
      <c r="A6" s="6" t="s">
        <v>39</v>
      </c>
      <c r="B6" s="89">
        <v>1122</v>
      </c>
      <c r="C6" s="228">
        <f aca="true" t="shared" si="1" ref="C6:C40">E6+G6+I6</f>
        <v>100</v>
      </c>
      <c r="D6" s="89">
        <v>210</v>
      </c>
      <c r="E6" s="228">
        <f aca="true" t="shared" si="2" ref="E6:G40">D6/$B6*100</f>
        <v>18.71657754010695</v>
      </c>
      <c r="F6" s="89">
        <v>105</v>
      </c>
      <c r="G6" s="228">
        <f t="shared" si="2"/>
        <v>9.358288770053475</v>
      </c>
      <c r="H6" s="89">
        <v>807</v>
      </c>
      <c r="I6" s="228">
        <f t="shared" si="0"/>
        <v>71.92513368983957</v>
      </c>
    </row>
    <row r="7" spans="1:9" ht="15" customHeight="1">
      <c r="A7" s="6" t="s">
        <v>40</v>
      </c>
      <c r="B7" s="89">
        <v>672</v>
      </c>
      <c r="C7" s="228">
        <f t="shared" si="1"/>
        <v>100</v>
      </c>
      <c r="D7" s="89">
        <v>136</v>
      </c>
      <c r="E7" s="228">
        <f t="shared" si="2"/>
        <v>20.238095238095237</v>
      </c>
      <c r="F7" s="89">
        <v>207</v>
      </c>
      <c r="G7" s="228">
        <f t="shared" si="2"/>
        <v>30.80357142857143</v>
      </c>
      <c r="H7" s="89">
        <v>329</v>
      </c>
      <c r="I7" s="228">
        <f t="shared" si="0"/>
        <v>48.95833333333333</v>
      </c>
    </row>
    <row r="8" spans="1:9" ht="15" customHeight="1">
      <c r="A8" s="6" t="s">
        <v>160</v>
      </c>
      <c r="B8" s="89">
        <v>5268</v>
      </c>
      <c r="C8" s="228">
        <f t="shared" si="1"/>
        <v>100</v>
      </c>
      <c r="D8" s="89">
        <v>757</v>
      </c>
      <c r="E8" s="228">
        <f t="shared" si="2"/>
        <v>14.369779802581625</v>
      </c>
      <c r="F8" s="89">
        <v>1364</v>
      </c>
      <c r="G8" s="228">
        <f t="shared" si="2"/>
        <v>25.892179195140468</v>
      </c>
      <c r="H8" s="89">
        <v>3147</v>
      </c>
      <c r="I8" s="228">
        <f t="shared" si="0"/>
        <v>59.73804100227791</v>
      </c>
    </row>
    <row r="9" spans="1:9" ht="15" customHeight="1">
      <c r="A9" s="6" t="s">
        <v>41</v>
      </c>
      <c r="B9" s="89">
        <v>992</v>
      </c>
      <c r="C9" s="228">
        <f t="shared" si="1"/>
        <v>100</v>
      </c>
      <c r="D9" s="89">
        <v>206</v>
      </c>
      <c r="E9" s="228">
        <f t="shared" si="2"/>
        <v>20.766129032258064</v>
      </c>
      <c r="F9" s="89">
        <v>271</v>
      </c>
      <c r="G9" s="228">
        <f t="shared" si="2"/>
        <v>27.318548387096776</v>
      </c>
      <c r="H9" s="89">
        <v>515</v>
      </c>
      <c r="I9" s="228">
        <f t="shared" si="0"/>
        <v>51.91532258064516</v>
      </c>
    </row>
    <row r="10" spans="1:9" ht="15" customHeight="1">
      <c r="A10" s="6" t="s">
        <v>42</v>
      </c>
      <c r="B10" s="89">
        <v>273</v>
      </c>
      <c r="C10" s="228">
        <f t="shared" si="1"/>
        <v>100</v>
      </c>
      <c r="D10" s="89">
        <v>69</v>
      </c>
      <c r="E10" s="228">
        <f t="shared" si="2"/>
        <v>25.274725274725274</v>
      </c>
      <c r="F10" s="89">
        <v>49</v>
      </c>
      <c r="G10" s="228">
        <f t="shared" si="2"/>
        <v>17.94871794871795</v>
      </c>
      <c r="H10" s="89">
        <v>155</v>
      </c>
      <c r="I10" s="228">
        <f t="shared" si="0"/>
        <v>56.776556776556774</v>
      </c>
    </row>
    <row r="11" spans="1:9" ht="22.5" customHeight="1">
      <c r="A11" s="4" t="s">
        <v>43</v>
      </c>
      <c r="B11" s="89">
        <v>926</v>
      </c>
      <c r="C11" s="228">
        <f t="shared" si="1"/>
        <v>100</v>
      </c>
      <c r="D11" s="89">
        <v>239</v>
      </c>
      <c r="E11" s="228">
        <f t="shared" si="2"/>
        <v>25.80993520518359</v>
      </c>
      <c r="F11" s="89">
        <v>146</v>
      </c>
      <c r="G11" s="228">
        <f t="shared" si="2"/>
        <v>15.766738660907128</v>
      </c>
      <c r="H11" s="89">
        <v>541</v>
      </c>
      <c r="I11" s="228">
        <f t="shared" si="0"/>
        <v>58.42332613390929</v>
      </c>
    </row>
    <row r="12" spans="1:9" ht="15" customHeight="1">
      <c r="A12" s="4" t="s">
        <v>44</v>
      </c>
      <c r="B12" s="89">
        <v>4400</v>
      </c>
      <c r="C12" s="228">
        <f t="shared" si="1"/>
        <v>100</v>
      </c>
      <c r="D12" s="89">
        <v>813</v>
      </c>
      <c r="E12" s="228">
        <f t="shared" si="2"/>
        <v>18.477272727272727</v>
      </c>
      <c r="F12" s="89">
        <v>729</v>
      </c>
      <c r="G12" s="228">
        <f t="shared" si="2"/>
        <v>16.568181818181817</v>
      </c>
      <c r="H12" s="89">
        <v>2858</v>
      </c>
      <c r="I12" s="228">
        <f t="shared" si="0"/>
        <v>64.95454545454545</v>
      </c>
    </row>
    <row r="13" spans="1:9" ht="15" customHeight="1">
      <c r="A13" s="4" t="s">
        <v>45</v>
      </c>
      <c r="B13" s="89">
        <v>81113</v>
      </c>
      <c r="C13" s="228">
        <f t="shared" si="1"/>
        <v>100</v>
      </c>
      <c r="D13" s="89">
        <v>23330</v>
      </c>
      <c r="E13" s="228">
        <f t="shared" si="2"/>
        <v>28.76234389062173</v>
      </c>
      <c r="F13" s="89">
        <v>28267</v>
      </c>
      <c r="G13" s="228">
        <f t="shared" si="2"/>
        <v>34.84891447733409</v>
      </c>
      <c r="H13" s="89">
        <v>29516</v>
      </c>
      <c r="I13" s="228">
        <f t="shared" si="0"/>
        <v>36.38874163204419</v>
      </c>
    </row>
    <row r="14" spans="1:9" ht="15" customHeight="1">
      <c r="A14" s="4" t="s">
        <v>46</v>
      </c>
      <c r="B14" s="89">
        <v>1178</v>
      </c>
      <c r="C14" s="228">
        <f t="shared" si="1"/>
        <v>100</v>
      </c>
      <c r="D14" s="89">
        <v>187</v>
      </c>
      <c r="E14" s="228">
        <f t="shared" si="2"/>
        <v>15.874363327674024</v>
      </c>
      <c r="F14" s="89">
        <v>102</v>
      </c>
      <c r="G14" s="228">
        <f t="shared" si="2"/>
        <v>8.65874363327674</v>
      </c>
      <c r="H14" s="89">
        <v>889</v>
      </c>
      <c r="I14" s="228">
        <f t="shared" si="0"/>
        <v>75.46689303904924</v>
      </c>
    </row>
    <row r="15" spans="1:9" ht="15" customHeight="1">
      <c r="A15" s="4" t="s">
        <v>47</v>
      </c>
      <c r="B15" s="89">
        <v>613</v>
      </c>
      <c r="C15" s="228">
        <f t="shared" si="1"/>
        <v>100</v>
      </c>
      <c r="D15" s="89">
        <v>153</v>
      </c>
      <c r="E15" s="228">
        <f t="shared" si="2"/>
        <v>24.95921696574225</v>
      </c>
      <c r="F15" s="89">
        <v>99</v>
      </c>
      <c r="G15" s="228">
        <f t="shared" si="2"/>
        <v>16.150081566068515</v>
      </c>
      <c r="H15" s="89">
        <v>361</v>
      </c>
      <c r="I15" s="228">
        <f t="shared" si="0"/>
        <v>58.890701468189235</v>
      </c>
    </row>
    <row r="16" spans="1:9" ht="15" customHeight="1">
      <c r="A16" s="4" t="s">
        <v>48</v>
      </c>
      <c r="B16" s="89">
        <v>1558</v>
      </c>
      <c r="C16" s="228">
        <f t="shared" si="1"/>
        <v>100</v>
      </c>
      <c r="D16" s="89">
        <v>278</v>
      </c>
      <c r="E16" s="228">
        <f t="shared" si="2"/>
        <v>17.84338896020539</v>
      </c>
      <c r="F16" s="89">
        <v>192</v>
      </c>
      <c r="G16" s="228">
        <f t="shared" si="2"/>
        <v>12.323491655969192</v>
      </c>
      <c r="H16" s="89">
        <v>1088</v>
      </c>
      <c r="I16" s="228">
        <f t="shared" si="0"/>
        <v>69.83311938382542</v>
      </c>
    </row>
    <row r="17" spans="1:9" ht="22.5" customHeight="1">
      <c r="A17" s="4" t="s">
        <v>161</v>
      </c>
      <c r="B17" s="89">
        <v>11993</v>
      </c>
      <c r="C17" s="228">
        <f t="shared" si="1"/>
        <v>100</v>
      </c>
      <c r="D17" s="89">
        <v>669</v>
      </c>
      <c r="E17" s="228">
        <f t="shared" si="2"/>
        <v>5.578253981489202</v>
      </c>
      <c r="F17" s="89">
        <v>8718</v>
      </c>
      <c r="G17" s="228">
        <f t="shared" si="2"/>
        <v>72.69240390227633</v>
      </c>
      <c r="H17" s="89">
        <v>2606</v>
      </c>
      <c r="I17" s="228">
        <f t="shared" si="0"/>
        <v>21.72934211623447</v>
      </c>
    </row>
    <row r="18" spans="1:9" ht="15" customHeight="1">
      <c r="A18" s="4" t="s">
        <v>49</v>
      </c>
      <c r="B18" s="89">
        <v>734</v>
      </c>
      <c r="C18" s="228">
        <f t="shared" si="1"/>
        <v>100</v>
      </c>
      <c r="D18" s="89">
        <v>121</v>
      </c>
      <c r="E18" s="228">
        <f t="shared" si="2"/>
        <v>16.4850136239782</v>
      </c>
      <c r="F18" s="89">
        <v>187</v>
      </c>
      <c r="G18" s="228">
        <f t="shared" si="2"/>
        <v>25.47683923705722</v>
      </c>
      <c r="H18" s="89">
        <v>426</v>
      </c>
      <c r="I18" s="228">
        <f t="shared" si="0"/>
        <v>58.03814713896458</v>
      </c>
    </row>
    <row r="19" spans="1:9" ht="15" customHeight="1">
      <c r="A19" s="4" t="s">
        <v>50</v>
      </c>
      <c r="B19" s="89">
        <v>1045</v>
      </c>
      <c r="C19" s="228">
        <f t="shared" si="1"/>
        <v>100</v>
      </c>
      <c r="D19" s="89">
        <v>226</v>
      </c>
      <c r="E19" s="228">
        <f t="shared" si="2"/>
        <v>21.626794258373206</v>
      </c>
      <c r="F19" s="89">
        <v>219</v>
      </c>
      <c r="G19" s="228">
        <f t="shared" si="2"/>
        <v>20.95693779904306</v>
      </c>
      <c r="H19" s="89">
        <v>600</v>
      </c>
      <c r="I19" s="228">
        <f t="shared" si="0"/>
        <v>57.41626794258373</v>
      </c>
    </row>
    <row r="20" spans="1:9" ht="15" customHeight="1">
      <c r="A20" s="4" t="s">
        <v>51</v>
      </c>
      <c r="B20" s="89">
        <v>1262</v>
      </c>
      <c r="C20" s="228">
        <f t="shared" si="1"/>
        <v>100</v>
      </c>
      <c r="D20" s="89">
        <v>299</v>
      </c>
      <c r="E20" s="228">
        <f t="shared" si="2"/>
        <v>23.692551505546753</v>
      </c>
      <c r="F20" s="89">
        <v>178</v>
      </c>
      <c r="G20" s="228">
        <f t="shared" si="2"/>
        <v>14.104595879556259</v>
      </c>
      <c r="H20" s="89">
        <v>785</v>
      </c>
      <c r="I20" s="228">
        <f t="shared" si="0"/>
        <v>62.20285261489698</v>
      </c>
    </row>
    <row r="21" spans="1:9" ht="15" customHeight="1">
      <c r="A21" s="4" t="s">
        <v>52</v>
      </c>
      <c r="B21" s="89">
        <v>583</v>
      </c>
      <c r="C21" s="228">
        <f t="shared" si="1"/>
        <v>100</v>
      </c>
      <c r="D21" s="89">
        <v>68</v>
      </c>
      <c r="E21" s="228">
        <f t="shared" si="2"/>
        <v>11.663807890222985</v>
      </c>
      <c r="F21" s="89">
        <v>258</v>
      </c>
      <c r="G21" s="228">
        <f t="shared" si="2"/>
        <v>44.25385934819897</v>
      </c>
      <c r="H21" s="89">
        <v>257</v>
      </c>
      <c r="I21" s="228">
        <f t="shared" si="0"/>
        <v>44.082332761578044</v>
      </c>
    </row>
    <row r="22" spans="1:9" ht="15" customHeight="1">
      <c r="A22" s="4" t="s">
        <v>53</v>
      </c>
      <c r="B22" s="89">
        <v>4129</v>
      </c>
      <c r="C22" s="228">
        <f t="shared" si="1"/>
        <v>100</v>
      </c>
      <c r="D22" s="89">
        <v>1148</v>
      </c>
      <c r="E22" s="228">
        <f t="shared" si="2"/>
        <v>27.803342213611042</v>
      </c>
      <c r="F22" s="89">
        <v>919</v>
      </c>
      <c r="G22" s="228">
        <f t="shared" si="2"/>
        <v>22.257205134415113</v>
      </c>
      <c r="H22" s="89">
        <v>2062</v>
      </c>
      <c r="I22" s="228">
        <f t="shared" si="0"/>
        <v>49.939452651973845</v>
      </c>
    </row>
    <row r="23" spans="1:9" ht="22.5" customHeight="1">
      <c r="A23" s="4" t="s">
        <v>54</v>
      </c>
      <c r="B23" s="89">
        <v>1316</v>
      </c>
      <c r="C23" s="228">
        <f t="shared" si="1"/>
        <v>100</v>
      </c>
      <c r="D23" s="89">
        <v>343</v>
      </c>
      <c r="E23" s="228">
        <f t="shared" si="2"/>
        <v>26.063829787234045</v>
      </c>
      <c r="F23" s="89">
        <v>206</v>
      </c>
      <c r="G23" s="228">
        <f t="shared" si="2"/>
        <v>15.653495440729484</v>
      </c>
      <c r="H23" s="89">
        <v>767</v>
      </c>
      <c r="I23" s="228">
        <f t="shared" si="0"/>
        <v>58.28267477203647</v>
      </c>
    </row>
    <row r="24" spans="1:9" ht="15" customHeight="1">
      <c r="A24" s="4" t="s">
        <v>55</v>
      </c>
      <c r="B24" s="89">
        <v>2303</v>
      </c>
      <c r="C24" s="228">
        <f t="shared" si="1"/>
        <v>100</v>
      </c>
      <c r="D24" s="89">
        <v>226</v>
      </c>
      <c r="E24" s="228">
        <f t="shared" si="2"/>
        <v>9.813287016934433</v>
      </c>
      <c r="F24" s="89">
        <v>648</v>
      </c>
      <c r="G24" s="228">
        <f t="shared" si="2"/>
        <v>28.137212331741207</v>
      </c>
      <c r="H24" s="89">
        <v>1429</v>
      </c>
      <c r="I24" s="228">
        <f t="shared" si="0"/>
        <v>62.049500651324365</v>
      </c>
    </row>
    <row r="25" spans="1:9" ht="15" customHeight="1">
      <c r="A25" s="4" t="s">
        <v>56</v>
      </c>
      <c r="B25" s="89">
        <v>2464</v>
      </c>
      <c r="C25" s="228">
        <f t="shared" si="1"/>
        <v>99.99999999999999</v>
      </c>
      <c r="D25" s="89">
        <v>520</v>
      </c>
      <c r="E25" s="228">
        <f t="shared" si="2"/>
        <v>21.1038961038961</v>
      </c>
      <c r="F25" s="89">
        <v>175</v>
      </c>
      <c r="G25" s="228">
        <f t="shared" si="2"/>
        <v>7.1022727272727275</v>
      </c>
      <c r="H25" s="89">
        <v>1769</v>
      </c>
      <c r="I25" s="228">
        <f t="shared" si="0"/>
        <v>71.79383116883116</v>
      </c>
    </row>
    <row r="26" spans="1:9" ht="15" customHeight="1">
      <c r="A26" s="4" t="s">
        <v>57</v>
      </c>
      <c r="B26" s="89">
        <v>545</v>
      </c>
      <c r="C26" s="228">
        <f t="shared" si="1"/>
        <v>100</v>
      </c>
      <c r="D26" s="89">
        <v>130</v>
      </c>
      <c r="E26" s="228">
        <f t="shared" si="2"/>
        <v>23.853211009174313</v>
      </c>
      <c r="F26" s="89">
        <v>108</v>
      </c>
      <c r="G26" s="228">
        <f t="shared" si="2"/>
        <v>19.816513761467892</v>
      </c>
      <c r="H26" s="89">
        <v>307</v>
      </c>
      <c r="I26" s="228">
        <f t="shared" si="0"/>
        <v>56.330275229357795</v>
      </c>
    </row>
    <row r="27" spans="1:9" ht="15" customHeight="1">
      <c r="A27" s="4" t="s">
        <v>58</v>
      </c>
      <c r="B27" s="89">
        <v>735</v>
      </c>
      <c r="C27" s="228">
        <f t="shared" si="1"/>
        <v>100</v>
      </c>
      <c r="D27" s="89">
        <v>179</v>
      </c>
      <c r="E27" s="228">
        <f t="shared" si="2"/>
        <v>24.353741496598637</v>
      </c>
      <c r="F27" s="89">
        <v>190</v>
      </c>
      <c r="G27" s="228">
        <f t="shared" si="2"/>
        <v>25.850340136054424</v>
      </c>
      <c r="H27" s="89">
        <v>366</v>
      </c>
      <c r="I27" s="228">
        <f t="shared" si="0"/>
        <v>49.795918367346935</v>
      </c>
    </row>
    <row r="28" spans="1:9" ht="15" customHeight="1">
      <c r="A28" s="4" t="s">
        <v>59</v>
      </c>
      <c r="B28" s="89">
        <v>911</v>
      </c>
      <c r="C28" s="228">
        <f t="shared" si="1"/>
        <v>100</v>
      </c>
      <c r="D28" s="89">
        <v>163</v>
      </c>
      <c r="E28" s="228">
        <f t="shared" si="2"/>
        <v>17.892425905598245</v>
      </c>
      <c r="F28" s="89">
        <v>131</v>
      </c>
      <c r="G28" s="228">
        <f t="shared" si="2"/>
        <v>14.37980241492865</v>
      </c>
      <c r="H28" s="89">
        <v>617</v>
      </c>
      <c r="I28" s="228">
        <f t="shared" si="0"/>
        <v>67.72777167947311</v>
      </c>
    </row>
    <row r="29" spans="1:9" ht="22.5" customHeight="1">
      <c r="A29" s="4" t="s">
        <v>60</v>
      </c>
      <c r="B29" s="89">
        <v>12183</v>
      </c>
      <c r="C29" s="228">
        <f t="shared" si="1"/>
        <v>100</v>
      </c>
      <c r="D29" s="89">
        <v>7961</v>
      </c>
      <c r="E29" s="228">
        <f t="shared" si="2"/>
        <v>65.34515308216368</v>
      </c>
      <c r="F29" s="89">
        <v>938</v>
      </c>
      <c r="G29" s="228">
        <f t="shared" si="2"/>
        <v>7.699253057539194</v>
      </c>
      <c r="H29" s="89">
        <v>3284</v>
      </c>
      <c r="I29" s="228">
        <f t="shared" si="0"/>
        <v>26.955593860297135</v>
      </c>
    </row>
    <row r="30" spans="1:9" ht="15" customHeight="1">
      <c r="A30" s="4" t="s">
        <v>61</v>
      </c>
      <c r="B30" s="89">
        <v>3970</v>
      </c>
      <c r="C30" s="228">
        <f t="shared" si="1"/>
        <v>100</v>
      </c>
      <c r="D30" s="89">
        <v>489</v>
      </c>
      <c r="E30" s="228">
        <f t="shared" si="2"/>
        <v>12.317380352644838</v>
      </c>
      <c r="F30" s="89">
        <v>310</v>
      </c>
      <c r="G30" s="228">
        <f t="shared" si="2"/>
        <v>7.8085642317380355</v>
      </c>
      <c r="H30" s="89">
        <v>3171</v>
      </c>
      <c r="I30" s="228">
        <f t="shared" si="0"/>
        <v>79.87405541561714</v>
      </c>
    </row>
    <row r="31" spans="1:9" ht="15" customHeight="1">
      <c r="A31" s="4" t="s">
        <v>62</v>
      </c>
      <c r="B31" s="89">
        <v>291</v>
      </c>
      <c r="C31" s="228">
        <f t="shared" si="1"/>
        <v>100</v>
      </c>
      <c r="D31" s="89">
        <v>77</v>
      </c>
      <c r="E31" s="228">
        <f t="shared" si="2"/>
        <v>26.46048109965636</v>
      </c>
      <c r="F31" s="89">
        <v>39</v>
      </c>
      <c r="G31" s="228">
        <f t="shared" si="2"/>
        <v>13.402061855670103</v>
      </c>
      <c r="H31" s="89">
        <v>175</v>
      </c>
      <c r="I31" s="228">
        <f t="shared" si="0"/>
        <v>60.13745704467354</v>
      </c>
    </row>
    <row r="32" spans="1:9" ht="15" customHeight="1">
      <c r="A32" s="4" t="s">
        <v>63</v>
      </c>
      <c r="B32" s="89">
        <v>32418</v>
      </c>
      <c r="C32" s="228">
        <f t="shared" si="1"/>
        <v>100</v>
      </c>
      <c r="D32" s="89">
        <v>5267</v>
      </c>
      <c r="E32" s="228">
        <f t="shared" si="2"/>
        <v>16.24714664692455</v>
      </c>
      <c r="F32" s="89">
        <v>4493</v>
      </c>
      <c r="G32" s="228">
        <f t="shared" si="2"/>
        <v>13.85958418162749</v>
      </c>
      <c r="H32" s="89">
        <v>22658</v>
      </c>
      <c r="I32" s="228">
        <f t="shared" si="0"/>
        <v>69.89326917144795</v>
      </c>
    </row>
    <row r="33" spans="1:9" ht="15" customHeight="1">
      <c r="A33" s="4" t="s">
        <v>64</v>
      </c>
      <c r="B33" s="89">
        <v>2692</v>
      </c>
      <c r="C33" s="228">
        <f t="shared" si="1"/>
        <v>100</v>
      </c>
      <c r="D33" s="89">
        <v>546</v>
      </c>
      <c r="E33" s="228">
        <f t="shared" si="2"/>
        <v>20.28231797919762</v>
      </c>
      <c r="F33" s="89">
        <v>333</v>
      </c>
      <c r="G33" s="228">
        <f t="shared" si="2"/>
        <v>12.36998514115899</v>
      </c>
      <c r="H33" s="89">
        <v>1813</v>
      </c>
      <c r="I33" s="228">
        <f t="shared" si="0"/>
        <v>67.3476968796434</v>
      </c>
    </row>
    <row r="34" spans="1:9" ht="15" customHeight="1">
      <c r="A34" s="4" t="s">
        <v>65</v>
      </c>
      <c r="B34" s="89">
        <v>2109</v>
      </c>
      <c r="C34" s="228">
        <f t="shared" si="1"/>
        <v>100</v>
      </c>
      <c r="D34" s="89">
        <v>367</v>
      </c>
      <c r="E34" s="228">
        <f t="shared" si="2"/>
        <v>17.401612138454244</v>
      </c>
      <c r="F34" s="89">
        <v>448</v>
      </c>
      <c r="G34" s="228">
        <f t="shared" si="2"/>
        <v>21.242294926505455</v>
      </c>
      <c r="H34" s="89">
        <v>1294</v>
      </c>
      <c r="I34" s="228">
        <f t="shared" si="0"/>
        <v>61.35609293504031</v>
      </c>
    </row>
    <row r="35" spans="1:9" ht="22.5" customHeight="1">
      <c r="A35" s="4" t="s">
        <v>31</v>
      </c>
      <c r="B35" s="89">
        <v>11444</v>
      </c>
      <c r="C35" s="228">
        <f t="shared" si="1"/>
        <v>100</v>
      </c>
      <c r="D35" s="89">
        <v>1484</v>
      </c>
      <c r="E35" s="228">
        <f t="shared" si="2"/>
        <v>12.967493883257603</v>
      </c>
      <c r="F35" s="89">
        <v>529</v>
      </c>
      <c r="G35" s="228">
        <f t="shared" si="2"/>
        <v>4.6225096120237685</v>
      </c>
      <c r="H35" s="89">
        <v>9431</v>
      </c>
      <c r="I35" s="228">
        <f t="shared" si="0"/>
        <v>82.40999650471863</v>
      </c>
    </row>
    <row r="36" spans="1:9" ht="15" customHeight="1">
      <c r="A36" s="4" t="s">
        <v>66</v>
      </c>
      <c r="B36" s="89">
        <v>291</v>
      </c>
      <c r="C36" s="228">
        <f t="shared" si="1"/>
        <v>100</v>
      </c>
      <c r="D36" s="89">
        <v>81</v>
      </c>
      <c r="E36" s="228">
        <f t="shared" si="2"/>
        <v>27.835051546391753</v>
      </c>
      <c r="F36" s="89">
        <v>50</v>
      </c>
      <c r="G36" s="228">
        <f t="shared" si="2"/>
        <v>17.18213058419244</v>
      </c>
      <c r="H36" s="89">
        <v>160</v>
      </c>
      <c r="I36" s="228">
        <f t="shared" si="0"/>
        <v>54.98281786941581</v>
      </c>
    </row>
    <row r="37" spans="1:9" ht="15" customHeight="1">
      <c r="A37" s="4" t="s">
        <v>67</v>
      </c>
      <c r="B37" s="89">
        <v>1647</v>
      </c>
      <c r="C37" s="228">
        <f t="shared" si="1"/>
        <v>100</v>
      </c>
      <c r="D37" s="89">
        <v>373</v>
      </c>
      <c r="E37" s="228">
        <f t="shared" si="2"/>
        <v>22.64723740133576</v>
      </c>
      <c r="F37" s="89">
        <v>253</v>
      </c>
      <c r="G37" s="228">
        <f t="shared" si="2"/>
        <v>15.361262902246509</v>
      </c>
      <c r="H37" s="89">
        <v>1021</v>
      </c>
      <c r="I37" s="228">
        <f t="shared" si="0"/>
        <v>61.991499696417726</v>
      </c>
    </row>
    <row r="38" spans="1:9" ht="15" customHeight="1">
      <c r="A38" s="4" t="s">
        <v>68</v>
      </c>
      <c r="B38" s="89">
        <v>349</v>
      </c>
      <c r="C38" s="228">
        <f t="shared" si="1"/>
        <v>100</v>
      </c>
      <c r="D38" s="89">
        <v>79</v>
      </c>
      <c r="E38" s="228">
        <f t="shared" si="2"/>
        <v>22.636103151862464</v>
      </c>
      <c r="F38" s="89">
        <v>36</v>
      </c>
      <c r="G38" s="228">
        <f t="shared" si="2"/>
        <v>10.315186246418339</v>
      </c>
      <c r="H38" s="89">
        <v>234</v>
      </c>
      <c r="I38" s="228">
        <f t="shared" si="0"/>
        <v>67.0487106017192</v>
      </c>
    </row>
    <row r="39" spans="1:9" ht="15" customHeight="1">
      <c r="A39" s="4" t="s">
        <v>69</v>
      </c>
      <c r="B39" s="89">
        <v>2071</v>
      </c>
      <c r="C39" s="228">
        <f t="shared" si="1"/>
        <v>100</v>
      </c>
      <c r="D39" s="89">
        <v>300</v>
      </c>
      <c r="E39" s="228">
        <f t="shared" si="2"/>
        <v>14.485755673587638</v>
      </c>
      <c r="F39" s="89">
        <v>212</v>
      </c>
      <c r="G39" s="228">
        <f t="shared" si="2"/>
        <v>10.236600676001933</v>
      </c>
      <c r="H39" s="89">
        <v>1559</v>
      </c>
      <c r="I39" s="228">
        <f t="shared" si="0"/>
        <v>75.27764365041043</v>
      </c>
    </row>
    <row r="40" spans="1:9" ht="15" customHeight="1">
      <c r="A40" s="54" t="s">
        <v>70</v>
      </c>
      <c r="B40" s="357">
        <v>876</v>
      </c>
      <c r="C40" s="370">
        <f t="shared" si="1"/>
        <v>100</v>
      </c>
      <c r="D40" s="357">
        <v>210</v>
      </c>
      <c r="E40" s="370">
        <f t="shared" si="2"/>
        <v>23.972602739726025</v>
      </c>
      <c r="F40" s="357">
        <v>119</v>
      </c>
      <c r="G40" s="370">
        <f t="shared" si="2"/>
        <v>13.584474885844749</v>
      </c>
      <c r="H40" s="357">
        <v>547</v>
      </c>
      <c r="I40" s="370">
        <f t="shared" si="0"/>
        <v>62.44292237442922</v>
      </c>
    </row>
    <row r="41" spans="1:9" ht="15" customHeight="1">
      <c r="A41" s="4"/>
      <c r="B41" s="87"/>
      <c r="C41" s="81"/>
      <c r="D41" s="87"/>
      <c r="E41" s="4"/>
      <c r="F41" s="87"/>
      <c r="G41" s="63"/>
      <c r="H41" s="4"/>
      <c r="I41" s="321" t="s">
        <v>82</v>
      </c>
    </row>
    <row r="42" spans="1:9" s="5" customFormat="1" ht="15" customHeight="1">
      <c r="A42" s="45"/>
      <c r="B42" s="46"/>
      <c r="C42" s="144"/>
      <c r="D42" s="46"/>
      <c r="E42" s="86"/>
      <c r="F42" s="46"/>
      <c r="G42" s="86"/>
      <c r="H42" s="4"/>
      <c r="I42" s="4"/>
    </row>
    <row r="43" spans="1:9" ht="15" customHeight="1">
      <c r="A43" s="6"/>
      <c r="B43" s="20"/>
      <c r="C43" s="81"/>
      <c r="D43" s="20"/>
      <c r="E43" s="44"/>
      <c r="F43" s="20"/>
      <c r="G43" s="44"/>
      <c r="H43" s="4"/>
      <c r="I43" s="4"/>
    </row>
    <row r="44" spans="1:9" ht="15" customHeight="1">
      <c r="A44" s="6"/>
      <c r="B44" s="20"/>
      <c r="C44" s="81"/>
      <c r="D44" s="20"/>
      <c r="E44" s="44"/>
      <c r="F44" s="20"/>
      <c r="G44" s="44"/>
      <c r="H44" s="4"/>
      <c r="I44" s="4"/>
    </row>
    <row r="45" spans="1:9" ht="15" customHeight="1">
      <c r="A45" s="4"/>
      <c r="B45" s="4"/>
      <c r="C45" s="81"/>
      <c r="D45" s="4"/>
      <c r="E45" s="4"/>
      <c r="F45" s="4"/>
      <c r="G45" s="4"/>
      <c r="H45" s="87"/>
      <c r="I45" s="88"/>
    </row>
    <row r="46" ht="15" customHeight="1">
      <c r="C46" s="83"/>
    </row>
    <row r="47" ht="15" customHeight="1">
      <c r="C47" s="83"/>
    </row>
  </sheetData>
  <mergeCells count="5">
    <mergeCell ref="B3:C3"/>
    <mergeCell ref="D3:E3"/>
    <mergeCell ref="A1:I1"/>
    <mergeCell ref="H3:I3"/>
    <mergeCell ref="F3:G3"/>
  </mergeCells>
  <hyperlinks>
    <hyperlink ref="A4" location="indice!B32" display="Índice"/>
    <hyperlink ref="I41" location="'pag 3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3" customWidth="1"/>
    <col min="11" max="11" width="7.16015625" style="143" bestFit="1" customWidth="1"/>
    <col min="12" max="12" width="7.66015625" style="143" bestFit="1" customWidth="1"/>
    <col min="13" max="13" width="6.83203125" style="143" bestFit="1" customWidth="1"/>
    <col min="14" max="15" width="12" style="143" customWidth="1"/>
  </cols>
  <sheetData>
    <row r="1" spans="1:15" s="1" customFormat="1" ht="39.75" customHeight="1">
      <c r="A1" s="376" t="s">
        <v>196</v>
      </c>
      <c r="B1" s="377"/>
      <c r="C1" s="377"/>
      <c r="D1" s="377"/>
      <c r="E1" s="377"/>
      <c r="F1" s="377"/>
      <c r="G1" s="377"/>
      <c r="J1" s="223"/>
      <c r="K1" s="223"/>
      <c r="L1" s="223"/>
      <c r="M1" s="223"/>
      <c r="N1" s="223"/>
      <c r="O1" s="223"/>
    </row>
    <row r="2" spans="1:15" s="17" customFormat="1" ht="36" customHeight="1">
      <c r="A2" s="154"/>
      <c r="B2" s="375" t="s">
        <v>1</v>
      </c>
      <c r="C2" s="375"/>
      <c r="D2" s="375" t="s">
        <v>2</v>
      </c>
      <c r="E2" s="375"/>
      <c r="F2" s="375" t="s">
        <v>3</v>
      </c>
      <c r="G2" s="375" t="s">
        <v>0</v>
      </c>
      <c r="H2" s="16"/>
      <c r="I2" s="16"/>
      <c r="J2" s="225"/>
      <c r="K2" s="225"/>
      <c r="L2" s="225"/>
      <c r="M2" s="225"/>
      <c r="N2" s="225"/>
      <c r="O2" s="225"/>
    </row>
    <row r="3" spans="1:15" s="14" customFormat="1" ht="19.5" customHeight="1">
      <c r="A3" s="201" t="s">
        <v>152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311"/>
      <c r="K3" s="226"/>
      <c r="L3" s="226"/>
      <c r="M3" s="226"/>
      <c r="N3" s="226"/>
      <c r="O3" s="226"/>
    </row>
    <row r="4" spans="1:15" s="5" customFormat="1" ht="15" customHeight="1">
      <c r="A4" s="30" t="s">
        <v>23</v>
      </c>
      <c r="B4" s="29">
        <f>SUM(B5:B22)</f>
        <v>54905</v>
      </c>
      <c r="C4" s="29">
        <f>B4/$B$4*100</f>
        <v>100</v>
      </c>
      <c r="D4" s="29">
        <v>24057</v>
      </c>
      <c r="E4" s="29">
        <f>D4/$D$4*100</f>
        <v>100</v>
      </c>
      <c r="F4" s="29">
        <v>30848</v>
      </c>
      <c r="G4" s="29">
        <f>F4/$F$4*100</f>
        <v>100</v>
      </c>
      <c r="H4"/>
      <c r="I4"/>
      <c r="J4" s="227"/>
      <c r="K4" s="227"/>
      <c r="L4" s="227"/>
      <c r="M4" s="227"/>
      <c r="N4" s="227"/>
      <c r="O4" s="227"/>
    </row>
    <row r="5" spans="1:9" ht="15" customHeight="1">
      <c r="A5" s="6" t="s">
        <v>6</v>
      </c>
      <c r="B5" s="20">
        <f>D5+F5</f>
        <v>315</v>
      </c>
      <c r="C5" s="44">
        <f aca="true" t="shared" si="0" ref="C5:C22">B5/$B$4*100</f>
        <v>0.5737182405973955</v>
      </c>
      <c r="D5" s="20">
        <v>166</v>
      </c>
      <c r="E5" s="44">
        <f aca="true" t="shared" si="1" ref="E5:E22">D5/$D$4*100</f>
        <v>0.6900278505216777</v>
      </c>
      <c r="F5" s="20">
        <v>149</v>
      </c>
      <c r="G5" s="44">
        <f aca="true" t="shared" si="2" ref="G5:G22">F5/$F$4*100</f>
        <v>0.48301348547717843</v>
      </c>
      <c r="H5" s="35"/>
      <c r="I5" s="35"/>
    </row>
    <row r="6" spans="1:9" ht="15" customHeight="1">
      <c r="A6" s="6" t="s">
        <v>7</v>
      </c>
      <c r="B6" s="20">
        <f aca="true" t="shared" si="3" ref="B6:B22">D6+F6</f>
        <v>454</v>
      </c>
      <c r="C6" s="44">
        <f t="shared" si="0"/>
        <v>0.8268827975594208</v>
      </c>
      <c r="D6" s="20">
        <v>232</v>
      </c>
      <c r="E6" s="44">
        <f t="shared" si="1"/>
        <v>0.9643762730182484</v>
      </c>
      <c r="F6" s="20">
        <v>222</v>
      </c>
      <c r="G6" s="44">
        <f t="shared" si="2"/>
        <v>0.7196576763485477</v>
      </c>
      <c r="H6" s="35"/>
      <c r="I6" s="35"/>
    </row>
    <row r="7" spans="1:9" ht="15" customHeight="1">
      <c r="A7" s="6" t="s">
        <v>8</v>
      </c>
      <c r="B7" s="20">
        <f t="shared" si="3"/>
        <v>433</v>
      </c>
      <c r="C7" s="44">
        <f t="shared" si="0"/>
        <v>0.7886349148529278</v>
      </c>
      <c r="D7" s="20">
        <v>200</v>
      </c>
      <c r="E7" s="44">
        <f t="shared" si="1"/>
        <v>0.8313588560502141</v>
      </c>
      <c r="F7" s="20">
        <v>233</v>
      </c>
      <c r="G7" s="44">
        <f t="shared" si="2"/>
        <v>0.7553163900414938</v>
      </c>
      <c r="H7" s="35"/>
      <c r="I7" s="35"/>
    </row>
    <row r="8" spans="1:9" ht="15" customHeight="1">
      <c r="A8" s="6" t="s">
        <v>9</v>
      </c>
      <c r="B8" s="20">
        <f t="shared" si="3"/>
        <v>530</v>
      </c>
      <c r="C8" s="44">
        <f t="shared" si="0"/>
        <v>0.9653037064019669</v>
      </c>
      <c r="D8" s="20">
        <v>274</v>
      </c>
      <c r="E8" s="44">
        <f t="shared" si="1"/>
        <v>1.1389616327887933</v>
      </c>
      <c r="F8" s="20">
        <v>256</v>
      </c>
      <c r="G8" s="44">
        <f t="shared" si="2"/>
        <v>0.8298755186721992</v>
      </c>
      <c r="H8" s="35"/>
      <c r="I8" s="35"/>
    </row>
    <row r="9" spans="1:9" ht="22.5" customHeight="1">
      <c r="A9" s="4" t="s">
        <v>10</v>
      </c>
      <c r="B9" s="20">
        <f t="shared" si="3"/>
        <v>735</v>
      </c>
      <c r="C9" s="44">
        <f t="shared" si="0"/>
        <v>1.3386758947272561</v>
      </c>
      <c r="D9" s="20">
        <v>358</v>
      </c>
      <c r="E9" s="44">
        <f t="shared" si="1"/>
        <v>1.488132352329883</v>
      </c>
      <c r="F9" s="20">
        <v>377</v>
      </c>
      <c r="G9" s="44">
        <f t="shared" si="2"/>
        <v>1.2221213692946058</v>
      </c>
      <c r="H9" s="35"/>
      <c r="I9" s="35"/>
    </row>
    <row r="10" spans="1:9" ht="15" customHeight="1">
      <c r="A10" s="4" t="s">
        <v>11</v>
      </c>
      <c r="B10" s="20">
        <f t="shared" si="3"/>
        <v>1432</v>
      </c>
      <c r="C10" s="44">
        <f t="shared" si="0"/>
        <v>2.608141335033239</v>
      </c>
      <c r="D10" s="20">
        <v>638</v>
      </c>
      <c r="E10" s="44">
        <f t="shared" si="1"/>
        <v>2.652034750800183</v>
      </c>
      <c r="F10" s="20">
        <v>794</v>
      </c>
      <c r="G10" s="44">
        <f t="shared" si="2"/>
        <v>2.5739107883817427</v>
      </c>
      <c r="H10" s="35"/>
      <c r="I10" s="35"/>
    </row>
    <row r="11" spans="1:9" ht="15" customHeight="1">
      <c r="A11" s="4" t="s">
        <v>12</v>
      </c>
      <c r="B11" s="20">
        <f t="shared" si="3"/>
        <v>2071</v>
      </c>
      <c r="C11" s="44">
        <f t="shared" si="0"/>
        <v>3.7719697659593843</v>
      </c>
      <c r="D11" s="20">
        <v>948</v>
      </c>
      <c r="E11" s="44">
        <f t="shared" si="1"/>
        <v>3.940640977678015</v>
      </c>
      <c r="F11" s="20">
        <v>1123</v>
      </c>
      <c r="G11" s="44">
        <f t="shared" si="2"/>
        <v>3.6404304979253115</v>
      </c>
      <c r="H11" s="35"/>
      <c r="I11" s="35"/>
    </row>
    <row r="12" spans="1:9" ht="15" customHeight="1">
      <c r="A12" s="4" t="s">
        <v>13</v>
      </c>
      <c r="B12" s="20">
        <f t="shared" si="3"/>
        <v>2470</v>
      </c>
      <c r="C12" s="44">
        <f t="shared" si="0"/>
        <v>4.498679537382752</v>
      </c>
      <c r="D12" s="20">
        <v>1217</v>
      </c>
      <c r="E12" s="44">
        <f t="shared" si="1"/>
        <v>5.058818639065553</v>
      </c>
      <c r="F12" s="20">
        <v>1253</v>
      </c>
      <c r="G12" s="44">
        <f t="shared" si="2"/>
        <v>4.061851659751038</v>
      </c>
      <c r="H12" s="35"/>
      <c r="I12" s="35"/>
    </row>
    <row r="13" spans="1:9" ht="15" customHeight="1">
      <c r="A13" s="4" t="s">
        <v>14</v>
      </c>
      <c r="B13" s="20">
        <f t="shared" si="3"/>
        <v>3577</v>
      </c>
      <c r="C13" s="44">
        <f t="shared" si="0"/>
        <v>6.514889354339314</v>
      </c>
      <c r="D13" s="20">
        <v>1635</v>
      </c>
      <c r="E13" s="44">
        <f t="shared" si="1"/>
        <v>6.7963586482105</v>
      </c>
      <c r="F13" s="20">
        <v>1942</v>
      </c>
      <c r="G13" s="44">
        <f t="shared" si="2"/>
        <v>6.2953838174273855</v>
      </c>
      <c r="H13" s="35"/>
      <c r="I13" s="35"/>
    </row>
    <row r="14" spans="1:9" ht="22.5" customHeight="1">
      <c r="A14" s="4" t="s">
        <v>15</v>
      </c>
      <c r="B14" s="20">
        <f t="shared" si="3"/>
        <v>4555</v>
      </c>
      <c r="C14" s="44">
        <f t="shared" si="0"/>
        <v>8.296147891813131</v>
      </c>
      <c r="D14" s="20">
        <v>2154</v>
      </c>
      <c r="E14" s="44">
        <f t="shared" si="1"/>
        <v>8.953734879660805</v>
      </c>
      <c r="F14" s="20">
        <v>2401</v>
      </c>
      <c r="G14" s="44">
        <f t="shared" si="2"/>
        <v>7.7833246887966805</v>
      </c>
      <c r="H14" s="35"/>
      <c r="I14" s="35"/>
    </row>
    <row r="15" spans="1:9" ht="15" customHeight="1">
      <c r="A15" s="4" t="s">
        <v>16</v>
      </c>
      <c r="B15" s="20">
        <f t="shared" si="3"/>
        <v>5333</v>
      </c>
      <c r="C15" s="44">
        <f t="shared" si="0"/>
        <v>9.713140879701303</v>
      </c>
      <c r="D15" s="20">
        <v>2456</v>
      </c>
      <c r="E15" s="44">
        <f t="shared" si="1"/>
        <v>10.209086752296628</v>
      </c>
      <c r="F15" s="20">
        <v>2877</v>
      </c>
      <c r="G15" s="44">
        <f t="shared" si="2"/>
        <v>9.3263744813278</v>
      </c>
      <c r="H15" s="35"/>
      <c r="I15" s="35"/>
    </row>
    <row r="16" spans="1:9" ht="15" customHeight="1">
      <c r="A16" s="4" t="s">
        <v>17</v>
      </c>
      <c r="B16" s="20">
        <f t="shared" si="3"/>
        <v>5453</v>
      </c>
      <c r="C16" s="44">
        <f t="shared" si="0"/>
        <v>9.931700209452691</v>
      </c>
      <c r="D16" s="20">
        <v>2551</v>
      </c>
      <c r="E16" s="44">
        <f t="shared" si="1"/>
        <v>10.60398220892048</v>
      </c>
      <c r="F16" s="20">
        <v>2902</v>
      </c>
      <c r="G16" s="44">
        <f t="shared" si="2"/>
        <v>9.407417012448132</v>
      </c>
      <c r="H16" s="35"/>
      <c r="I16" s="35"/>
    </row>
    <row r="17" spans="1:9" ht="15" customHeight="1">
      <c r="A17" s="4" t="s">
        <v>18</v>
      </c>
      <c r="B17" s="20">
        <f t="shared" si="3"/>
        <v>5567</v>
      </c>
      <c r="C17" s="44">
        <f t="shared" si="0"/>
        <v>10.139331572716511</v>
      </c>
      <c r="D17" s="20">
        <v>2537</v>
      </c>
      <c r="E17" s="44">
        <f t="shared" si="1"/>
        <v>10.545787088996965</v>
      </c>
      <c r="F17" s="20">
        <v>3030</v>
      </c>
      <c r="G17" s="44">
        <f t="shared" si="2"/>
        <v>9.822354771784232</v>
      </c>
      <c r="H17" s="35"/>
      <c r="I17" s="35"/>
    </row>
    <row r="18" spans="1:15" s="10" customFormat="1" ht="15" customHeight="1">
      <c r="A18" s="4" t="s">
        <v>19</v>
      </c>
      <c r="B18" s="20">
        <f t="shared" si="3"/>
        <v>4707</v>
      </c>
      <c r="C18" s="44">
        <f t="shared" si="0"/>
        <v>8.572989709498223</v>
      </c>
      <c r="D18" s="20">
        <v>2146</v>
      </c>
      <c r="E18" s="44">
        <f t="shared" si="1"/>
        <v>8.920480525418798</v>
      </c>
      <c r="F18" s="20">
        <v>2561</v>
      </c>
      <c r="G18" s="44">
        <f t="shared" si="2"/>
        <v>8.301996887966805</v>
      </c>
      <c r="H18" s="35"/>
      <c r="I18" s="35"/>
      <c r="J18" s="306"/>
      <c r="K18" s="306"/>
      <c r="L18" s="306"/>
      <c r="M18" s="306"/>
      <c r="N18" s="306"/>
      <c r="O18" s="306"/>
    </row>
    <row r="19" spans="1:9" ht="22.5" customHeight="1">
      <c r="A19" t="s">
        <v>20</v>
      </c>
      <c r="B19" s="20">
        <f t="shared" si="3"/>
        <v>4309</v>
      </c>
      <c r="C19" s="44">
        <f t="shared" si="0"/>
        <v>7.848101265822785</v>
      </c>
      <c r="D19" s="20">
        <v>1883</v>
      </c>
      <c r="E19" s="44">
        <f t="shared" si="1"/>
        <v>7.827243629712766</v>
      </c>
      <c r="F19" s="20">
        <v>2426</v>
      </c>
      <c r="G19" s="44">
        <f t="shared" si="2"/>
        <v>7.864367219917012</v>
      </c>
      <c r="H19" s="35"/>
      <c r="I19" s="35"/>
    </row>
    <row r="20" spans="1:9" ht="15" customHeight="1">
      <c r="A20" t="s">
        <v>21</v>
      </c>
      <c r="B20" s="20">
        <f t="shared" si="3"/>
        <v>4873</v>
      </c>
      <c r="C20" s="44">
        <f t="shared" si="0"/>
        <v>8.875330115654311</v>
      </c>
      <c r="D20" s="20">
        <v>2050</v>
      </c>
      <c r="E20" s="44">
        <f t="shared" si="1"/>
        <v>8.521428274514694</v>
      </c>
      <c r="F20" s="20">
        <v>2823</v>
      </c>
      <c r="G20" s="44">
        <f t="shared" si="2"/>
        <v>9.151322614107883</v>
      </c>
      <c r="H20" s="35"/>
      <c r="I20" s="35"/>
    </row>
    <row r="21" spans="1:9" ht="15" customHeight="1">
      <c r="A21" s="4" t="s">
        <v>22</v>
      </c>
      <c r="B21" s="20">
        <f t="shared" si="3"/>
        <v>3930</v>
      </c>
      <c r="C21" s="44">
        <f t="shared" si="0"/>
        <v>7.157818049357982</v>
      </c>
      <c r="D21" s="20">
        <v>1466</v>
      </c>
      <c r="E21" s="44">
        <f t="shared" si="1"/>
        <v>6.093860414848069</v>
      </c>
      <c r="F21" s="20">
        <v>2464</v>
      </c>
      <c r="G21" s="44">
        <f t="shared" si="2"/>
        <v>7.987551867219916</v>
      </c>
      <c r="H21" s="35"/>
      <c r="I21" s="35"/>
    </row>
    <row r="22" spans="1:9" ht="15" customHeight="1">
      <c r="A22" s="8" t="s">
        <v>159</v>
      </c>
      <c r="B22" s="55">
        <f t="shared" si="3"/>
        <v>4161</v>
      </c>
      <c r="C22" s="27">
        <f t="shared" si="0"/>
        <v>7.578544759129405</v>
      </c>
      <c r="D22" s="55">
        <v>1146</v>
      </c>
      <c r="E22" s="27">
        <f t="shared" si="1"/>
        <v>4.763686245167727</v>
      </c>
      <c r="F22" s="55">
        <v>3015</v>
      </c>
      <c r="G22" s="27">
        <f t="shared" si="2"/>
        <v>9.773729253112034</v>
      </c>
      <c r="H22" s="89"/>
      <c r="I22" s="89"/>
    </row>
    <row r="23" spans="2:12" ht="30" customHeight="1">
      <c r="B23" s="4"/>
      <c r="C23" s="4"/>
      <c r="D23" s="4"/>
      <c r="E23" s="4"/>
      <c r="K23" s="306"/>
      <c r="L23" s="306"/>
    </row>
    <row r="24" spans="11:13" ht="15" customHeight="1">
      <c r="K24" s="306"/>
      <c r="L24" s="306" t="s">
        <v>2</v>
      </c>
      <c r="M24" s="306" t="s">
        <v>3</v>
      </c>
    </row>
    <row r="25" spans="11:14" ht="15" customHeight="1">
      <c r="K25" s="308" t="s">
        <v>6</v>
      </c>
      <c r="L25" s="312">
        <f aca="true" t="shared" si="4" ref="L25:L42">-D5</f>
        <v>-166</v>
      </c>
      <c r="M25" s="312">
        <f aca="true" t="shared" si="5" ref="M25:M42">F5</f>
        <v>149</v>
      </c>
      <c r="N25" s="307"/>
    </row>
    <row r="26" spans="11:14" ht="15" customHeight="1">
      <c r="K26" s="308" t="s">
        <v>7</v>
      </c>
      <c r="L26" s="312">
        <f t="shared" si="4"/>
        <v>-232</v>
      </c>
      <c r="M26" s="312">
        <f t="shared" si="5"/>
        <v>222</v>
      </c>
      <c r="N26" s="307"/>
    </row>
    <row r="27" spans="11:14" ht="15" customHeight="1">
      <c r="K27" s="308" t="s">
        <v>8</v>
      </c>
      <c r="L27" s="312">
        <f t="shared" si="4"/>
        <v>-200</v>
      </c>
      <c r="M27" s="312">
        <f t="shared" si="5"/>
        <v>233</v>
      </c>
      <c r="N27" s="307"/>
    </row>
    <row r="28" spans="11:14" ht="15" customHeight="1">
      <c r="K28" s="308" t="s">
        <v>9</v>
      </c>
      <c r="L28" s="312">
        <f t="shared" si="4"/>
        <v>-274</v>
      </c>
      <c r="M28" s="312">
        <f t="shared" si="5"/>
        <v>256</v>
      </c>
      <c r="N28" s="307"/>
    </row>
    <row r="29" spans="11:14" ht="15" customHeight="1">
      <c r="K29" s="308" t="s">
        <v>10</v>
      </c>
      <c r="L29" s="312">
        <f t="shared" si="4"/>
        <v>-358</v>
      </c>
      <c r="M29" s="312">
        <f t="shared" si="5"/>
        <v>377</v>
      </c>
      <c r="N29" s="307"/>
    </row>
    <row r="30" spans="11:14" ht="15" customHeight="1">
      <c r="K30" s="310" t="s">
        <v>11</v>
      </c>
      <c r="L30" s="312">
        <f t="shared" si="4"/>
        <v>-638</v>
      </c>
      <c r="M30" s="312">
        <f t="shared" si="5"/>
        <v>794</v>
      </c>
      <c r="N30" s="307"/>
    </row>
    <row r="31" spans="11:14" ht="15" customHeight="1">
      <c r="K31" s="310" t="s">
        <v>12</v>
      </c>
      <c r="L31" s="312">
        <f t="shared" si="4"/>
        <v>-948</v>
      </c>
      <c r="M31" s="312">
        <f t="shared" si="5"/>
        <v>1123</v>
      </c>
      <c r="N31" s="307"/>
    </row>
    <row r="32" spans="11:14" ht="15" customHeight="1">
      <c r="K32" s="310" t="s">
        <v>13</v>
      </c>
      <c r="L32" s="312">
        <f t="shared" si="4"/>
        <v>-1217</v>
      </c>
      <c r="M32" s="312">
        <f t="shared" si="5"/>
        <v>1253</v>
      </c>
      <c r="N32" s="307"/>
    </row>
    <row r="33" spans="11:14" ht="15" customHeight="1">
      <c r="K33" s="310" t="s">
        <v>14</v>
      </c>
      <c r="L33" s="312">
        <f t="shared" si="4"/>
        <v>-1635</v>
      </c>
      <c r="M33" s="312">
        <f t="shared" si="5"/>
        <v>1942</v>
      </c>
      <c r="N33" s="307"/>
    </row>
    <row r="34" spans="11:14" ht="15" customHeight="1">
      <c r="K34" s="310" t="s">
        <v>15</v>
      </c>
      <c r="L34" s="312">
        <f t="shared" si="4"/>
        <v>-2154</v>
      </c>
      <c r="M34" s="312">
        <f t="shared" si="5"/>
        <v>2401</v>
      </c>
      <c r="N34" s="307"/>
    </row>
    <row r="35" spans="11:14" ht="15" customHeight="1">
      <c r="K35" s="310" t="s">
        <v>16</v>
      </c>
      <c r="L35" s="312">
        <f t="shared" si="4"/>
        <v>-2456</v>
      </c>
      <c r="M35" s="312">
        <f t="shared" si="5"/>
        <v>2877</v>
      </c>
      <c r="N35" s="307"/>
    </row>
    <row r="36" spans="11:14" ht="15" customHeight="1">
      <c r="K36" s="310" t="s">
        <v>17</v>
      </c>
      <c r="L36" s="312">
        <f t="shared" si="4"/>
        <v>-2551</v>
      </c>
      <c r="M36" s="312">
        <f t="shared" si="5"/>
        <v>2902</v>
      </c>
      <c r="N36" s="307"/>
    </row>
    <row r="37" spans="11:14" ht="15" customHeight="1">
      <c r="K37" s="310" t="s">
        <v>18</v>
      </c>
      <c r="L37" s="312">
        <f t="shared" si="4"/>
        <v>-2537</v>
      </c>
      <c r="M37" s="312">
        <f t="shared" si="5"/>
        <v>3030</v>
      </c>
      <c r="N37" s="307"/>
    </row>
    <row r="38" spans="11:14" ht="15" customHeight="1">
      <c r="K38" s="310" t="s">
        <v>19</v>
      </c>
      <c r="L38" s="312">
        <f t="shared" si="4"/>
        <v>-2146</v>
      </c>
      <c r="M38" s="312">
        <f t="shared" si="5"/>
        <v>2561</v>
      </c>
      <c r="N38" s="307"/>
    </row>
    <row r="39" spans="11:14" ht="15" customHeight="1">
      <c r="K39" s="306" t="s">
        <v>20</v>
      </c>
      <c r="L39" s="312">
        <f t="shared" si="4"/>
        <v>-1883</v>
      </c>
      <c r="M39" s="312">
        <f t="shared" si="5"/>
        <v>2426</v>
      </c>
      <c r="N39" s="307"/>
    </row>
    <row r="40" spans="11:14" ht="15" customHeight="1">
      <c r="K40" s="306" t="s">
        <v>21</v>
      </c>
      <c r="L40" s="312">
        <f t="shared" si="4"/>
        <v>-2050</v>
      </c>
      <c r="M40" s="312">
        <f t="shared" si="5"/>
        <v>2823</v>
      </c>
      <c r="N40" s="307"/>
    </row>
    <row r="41" spans="11:14" ht="15" customHeight="1">
      <c r="K41" s="306" t="s">
        <v>22</v>
      </c>
      <c r="L41" s="312">
        <f t="shared" si="4"/>
        <v>-1466</v>
      </c>
      <c r="M41" s="312">
        <f t="shared" si="5"/>
        <v>2464</v>
      </c>
      <c r="N41" s="307"/>
    </row>
    <row r="42" spans="11:14" ht="15" customHeight="1">
      <c r="K42" s="310" t="s">
        <v>159</v>
      </c>
      <c r="L42" s="312">
        <f t="shared" si="4"/>
        <v>-1146</v>
      </c>
      <c r="M42" s="312">
        <f t="shared" si="5"/>
        <v>3015</v>
      </c>
      <c r="N42" s="307"/>
    </row>
    <row r="43" spans="11:13" ht="11.25">
      <c r="K43" s="221"/>
      <c r="L43" s="312"/>
      <c r="M43" s="312"/>
    </row>
    <row r="44" spans="11:13" ht="11.25">
      <c r="K44" s="306"/>
      <c r="L44" s="306"/>
      <c r="M44" s="306"/>
    </row>
  </sheetData>
  <mergeCells count="4">
    <mergeCell ref="F2:G2"/>
    <mergeCell ref="A1:G1"/>
    <mergeCell ref="B2:C2"/>
    <mergeCell ref="D2:E2"/>
  </mergeCells>
  <hyperlinks>
    <hyperlink ref="A3" location="indice!B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2010.&amp;R&amp;9&amp;P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4" customWidth="1"/>
    <col min="10" max="13" width="12" style="4" customWidth="1"/>
  </cols>
  <sheetData>
    <row r="1" spans="1:13" s="1" customFormat="1" ht="39.75" customHeight="1">
      <c r="A1" s="380" t="s">
        <v>186</v>
      </c>
      <c r="B1" s="380"/>
      <c r="C1" s="380"/>
      <c r="D1" s="380"/>
      <c r="E1" s="380"/>
      <c r="F1" s="380"/>
      <c r="G1" s="380"/>
      <c r="H1" s="380"/>
      <c r="I1" s="380"/>
      <c r="J1" s="104"/>
      <c r="K1" s="104"/>
      <c r="L1" s="104"/>
      <c r="M1" s="104"/>
    </row>
    <row r="2" spans="1:13" s="2" customFormat="1" ht="18" customHeight="1">
      <c r="A2" s="3" t="s">
        <v>38</v>
      </c>
      <c r="B2" s="4"/>
      <c r="C2" s="4"/>
      <c r="D2" s="4"/>
      <c r="E2" s="4"/>
      <c r="F2" s="4"/>
      <c r="G2" s="4"/>
      <c r="H2" s="68"/>
      <c r="I2" s="322" t="s">
        <v>83</v>
      </c>
      <c r="J2" s="13"/>
      <c r="K2" s="13"/>
      <c r="L2" s="13"/>
      <c r="M2" s="13"/>
    </row>
    <row r="3" spans="1:13" s="17" customFormat="1" ht="36" customHeight="1">
      <c r="A3" s="154"/>
      <c r="B3" s="375" t="s">
        <v>1</v>
      </c>
      <c r="C3" s="375"/>
      <c r="D3" s="375" t="s">
        <v>35</v>
      </c>
      <c r="E3" s="375"/>
      <c r="F3" s="375" t="s">
        <v>0</v>
      </c>
      <c r="G3" s="375"/>
      <c r="H3" s="375" t="s">
        <v>36</v>
      </c>
      <c r="I3" s="375"/>
      <c r="J3" s="62"/>
      <c r="K3" s="62"/>
      <c r="L3" s="62"/>
      <c r="M3" s="62"/>
    </row>
    <row r="4" spans="1:13" s="14" customFormat="1" ht="19.5" customHeight="1">
      <c r="A4" s="60"/>
      <c r="B4" s="61" t="s">
        <v>87</v>
      </c>
      <c r="C4" s="57" t="s">
        <v>5</v>
      </c>
      <c r="D4" s="56" t="s">
        <v>87</v>
      </c>
      <c r="E4" s="57" t="s">
        <v>5</v>
      </c>
      <c r="F4" s="56" t="s">
        <v>87</v>
      </c>
      <c r="G4" s="57" t="s">
        <v>5</v>
      </c>
      <c r="H4" s="56" t="s">
        <v>87</v>
      </c>
      <c r="I4" s="56" t="s">
        <v>5</v>
      </c>
      <c r="J4" s="3"/>
      <c r="K4" s="3"/>
      <c r="L4" s="3"/>
      <c r="M4" s="3"/>
    </row>
    <row r="5" spans="1:13" ht="15" customHeight="1">
      <c r="A5" s="4" t="s">
        <v>71</v>
      </c>
      <c r="B5" s="230">
        <v>623</v>
      </c>
      <c r="C5" s="360">
        <f>E5+G5+I5</f>
        <v>99.99999999999999</v>
      </c>
      <c r="D5" s="230">
        <v>124</v>
      </c>
      <c r="E5" s="360">
        <f>D5/$B5*100</f>
        <v>19.903691813804173</v>
      </c>
      <c r="F5" s="230">
        <v>95</v>
      </c>
      <c r="G5" s="360">
        <f>F5/$B5*100</f>
        <v>15.248796147672552</v>
      </c>
      <c r="H5" s="230">
        <v>404</v>
      </c>
      <c r="I5" s="360">
        <f aca="true" t="shared" si="0" ref="I5:I18">H5/$B5*100</f>
        <v>64.84751203852326</v>
      </c>
      <c r="J5" s="353"/>
      <c r="K5" s="354"/>
      <c r="L5" s="354"/>
      <c r="M5" s="354"/>
    </row>
    <row r="6" spans="1:13" ht="15" customHeight="1">
      <c r="A6" s="6" t="s">
        <v>72</v>
      </c>
      <c r="B6" s="231">
        <v>2022</v>
      </c>
      <c r="C6" s="228">
        <f aca="true" t="shared" si="1" ref="C6:C17">E6+G6+I6</f>
        <v>100</v>
      </c>
      <c r="D6" s="233">
        <v>315</v>
      </c>
      <c r="E6" s="228">
        <f aca="true" t="shared" si="2" ref="E6:G18">D6/$B6*100</f>
        <v>15.578635014836795</v>
      </c>
      <c r="F6" s="235">
        <v>203</v>
      </c>
      <c r="G6" s="228">
        <f t="shared" si="2"/>
        <v>10.039564787339268</v>
      </c>
      <c r="H6" s="237">
        <v>1504</v>
      </c>
      <c r="I6" s="228">
        <f t="shared" si="0"/>
        <v>74.38180019782394</v>
      </c>
      <c r="J6" s="353"/>
      <c r="K6" s="354"/>
      <c r="L6" s="354"/>
      <c r="M6" s="354"/>
    </row>
    <row r="7" spans="1:13" ht="15" customHeight="1">
      <c r="A7" s="6" t="s">
        <v>26</v>
      </c>
      <c r="B7" s="231">
        <v>1434</v>
      </c>
      <c r="C7" s="228">
        <f t="shared" si="1"/>
        <v>100</v>
      </c>
      <c r="D7" s="233">
        <v>274</v>
      </c>
      <c r="E7" s="228">
        <f t="shared" si="2"/>
        <v>19.107391910739192</v>
      </c>
      <c r="F7" s="235">
        <v>129</v>
      </c>
      <c r="G7" s="228">
        <f t="shared" si="2"/>
        <v>8.99581589958159</v>
      </c>
      <c r="H7" s="237">
        <v>1031</v>
      </c>
      <c r="I7" s="228">
        <f t="shared" si="0"/>
        <v>71.89679218967922</v>
      </c>
      <c r="J7" s="353"/>
      <c r="K7" s="354"/>
      <c r="L7" s="354"/>
      <c r="M7" s="354"/>
    </row>
    <row r="8" spans="1:13" ht="15" customHeight="1">
      <c r="A8" s="6" t="s">
        <v>73</v>
      </c>
      <c r="B8" s="231">
        <v>318</v>
      </c>
      <c r="C8" s="228">
        <f t="shared" si="1"/>
        <v>100</v>
      </c>
      <c r="D8" s="233">
        <v>60</v>
      </c>
      <c r="E8" s="228">
        <f t="shared" si="2"/>
        <v>18.867924528301888</v>
      </c>
      <c r="F8" s="235">
        <v>39</v>
      </c>
      <c r="G8" s="228">
        <f t="shared" si="2"/>
        <v>12.264150943396226</v>
      </c>
      <c r="H8" s="237">
        <v>219</v>
      </c>
      <c r="I8" s="228">
        <f t="shared" si="0"/>
        <v>68.86792452830188</v>
      </c>
      <c r="J8" s="353"/>
      <c r="K8" s="354"/>
      <c r="L8" s="354"/>
      <c r="M8" s="354"/>
    </row>
    <row r="9" spans="1:13" ht="15" customHeight="1">
      <c r="A9" s="6" t="s">
        <v>74</v>
      </c>
      <c r="B9" s="231">
        <v>2752</v>
      </c>
      <c r="C9" s="228">
        <f t="shared" si="1"/>
        <v>100</v>
      </c>
      <c r="D9" s="233">
        <v>487</v>
      </c>
      <c r="E9" s="228">
        <f t="shared" si="2"/>
        <v>17.69622093023256</v>
      </c>
      <c r="F9" s="235">
        <v>579</v>
      </c>
      <c r="G9" s="228">
        <f t="shared" si="2"/>
        <v>21.039244186046513</v>
      </c>
      <c r="H9" s="237">
        <v>1686</v>
      </c>
      <c r="I9" s="228">
        <f t="shared" si="0"/>
        <v>61.264534883720934</v>
      </c>
      <c r="J9" s="353"/>
      <c r="K9" s="354"/>
      <c r="L9" s="354"/>
      <c r="M9" s="354"/>
    </row>
    <row r="10" spans="1:13" ht="15" customHeight="1">
      <c r="A10" s="4" t="s">
        <v>75</v>
      </c>
      <c r="B10" s="231">
        <v>2128</v>
      </c>
      <c r="C10" s="228">
        <f t="shared" si="1"/>
        <v>100</v>
      </c>
      <c r="D10" s="233">
        <v>121</v>
      </c>
      <c r="E10" s="228">
        <f t="shared" si="2"/>
        <v>5.68609022556391</v>
      </c>
      <c r="F10" s="235">
        <v>128</v>
      </c>
      <c r="G10" s="228">
        <f t="shared" si="2"/>
        <v>6.015037593984962</v>
      </c>
      <c r="H10" s="237">
        <v>1879</v>
      </c>
      <c r="I10" s="228">
        <f t="shared" si="0"/>
        <v>88.29887218045113</v>
      </c>
      <c r="J10" s="353"/>
      <c r="K10" s="354"/>
      <c r="L10" s="354"/>
      <c r="M10" s="354"/>
    </row>
    <row r="11" spans="1:13" ht="22.5" customHeight="1">
      <c r="A11" s="4" t="s">
        <v>76</v>
      </c>
      <c r="B11" s="231">
        <v>14890</v>
      </c>
      <c r="C11" s="228">
        <f t="shared" si="1"/>
        <v>100</v>
      </c>
      <c r="D11" s="233">
        <v>3102</v>
      </c>
      <c r="E11" s="228">
        <f t="shared" si="2"/>
        <v>20.832773673606447</v>
      </c>
      <c r="F11" s="235">
        <v>4773</v>
      </c>
      <c r="G11" s="228">
        <f t="shared" si="2"/>
        <v>32.055070517125586</v>
      </c>
      <c r="H11" s="237">
        <v>7015</v>
      </c>
      <c r="I11" s="228">
        <f t="shared" si="0"/>
        <v>47.11215580926796</v>
      </c>
      <c r="J11" s="353"/>
      <c r="K11" s="354"/>
      <c r="L11" s="354"/>
      <c r="M11" s="354"/>
    </row>
    <row r="12" spans="1:13" ht="15" customHeight="1">
      <c r="A12" s="4" t="s">
        <v>77</v>
      </c>
      <c r="B12" s="231">
        <v>1175</v>
      </c>
      <c r="C12" s="228">
        <f t="shared" si="1"/>
        <v>100</v>
      </c>
      <c r="D12" s="233">
        <v>249</v>
      </c>
      <c r="E12" s="228">
        <f t="shared" si="2"/>
        <v>21.19148936170213</v>
      </c>
      <c r="F12" s="235">
        <v>179</v>
      </c>
      <c r="G12" s="228">
        <f t="shared" si="2"/>
        <v>15.23404255319149</v>
      </c>
      <c r="H12" s="237">
        <v>747</v>
      </c>
      <c r="I12" s="228">
        <f t="shared" si="0"/>
        <v>63.57446808510638</v>
      </c>
      <c r="J12" s="353"/>
      <c r="K12" s="354"/>
      <c r="L12" s="354"/>
      <c r="M12" s="354"/>
    </row>
    <row r="13" spans="1:13" ht="15" customHeight="1">
      <c r="A13" s="4" t="s">
        <v>162</v>
      </c>
      <c r="B13" s="231">
        <v>27140</v>
      </c>
      <c r="C13" s="228">
        <f t="shared" si="1"/>
        <v>100</v>
      </c>
      <c r="D13" s="233">
        <v>1579</v>
      </c>
      <c r="E13" s="228">
        <f t="shared" si="2"/>
        <v>5.81798084008843</v>
      </c>
      <c r="F13" s="235">
        <v>19044</v>
      </c>
      <c r="G13" s="228">
        <f t="shared" si="2"/>
        <v>70.16949152542374</v>
      </c>
      <c r="H13" s="237">
        <v>6517</v>
      </c>
      <c r="I13" s="228">
        <f t="shared" si="0"/>
        <v>24.01252763448784</v>
      </c>
      <c r="J13" s="353"/>
      <c r="K13" s="354"/>
      <c r="L13" s="354"/>
      <c r="M13" s="354"/>
    </row>
    <row r="14" spans="1:13" ht="15" customHeight="1">
      <c r="A14" s="4" t="s">
        <v>79</v>
      </c>
      <c r="B14" s="231">
        <v>1370</v>
      </c>
      <c r="C14" s="228">
        <f t="shared" si="1"/>
        <v>100</v>
      </c>
      <c r="D14" s="233">
        <v>216</v>
      </c>
      <c r="E14" s="228">
        <f t="shared" si="2"/>
        <v>15.766423357664234</v>
      </c>
      <c r="F14" s="235">
        <v>143</v>
      </c>
      <c r="G14" s="228">
        <f t="shared" si="2"/>
        <v>10.437956204379562</v>
      </c>
      <c r="H14" s="237">
        <v>1011</v>
      </c>
      <c r="I14" s="228">
        <f t="shared" si="0"/>
        <v>73.7956204379562</v>
      </c>
      <c r="J14" s="353"/>
      <c r="K14" s="354"/>
      <c r="L14" s="354"/>
      <c r="M14" s="354"/>
    </row>
    <row r="15" spans="1:13" ht="15" customHeight="1">
      <c r="A15" s="4" t="s">
        <v>80</v>
      </c>
      <c r="B15" s="231">
        <v>2974</v>
      </c>
      <c r="C15" s="228">
        <f t="shared" si="1"/>
        <v>100</v>
      </c>
      <c r="D15" s="233">
        <v>510</v>
      </c>
      <c r="E15" s="228">
        <f>D15/$B15*100</f>
        <v>17.14862138533961</v>
      </c>
      <c r="F15" s="235">
        <v>263</v>
      </c>
      <c r="G15" s="228">
        <f>F15/$B15*100</f>
        <v>8.843308675184936</v>
      </c>
      <c r="H15" s="237">
        <v>2201</v>
      </c>
      <c r="I15" s="228">
        <f t="shared" si="0"/>
        <v>74.00806993947545</v>
      </c>
      <c r="J15" s="353"/>
      <c r="K15" s="354"/>
      <c r="L15" s="354"/>
      <c r="M15" s="354"/>
    </row>
    <row r="16" spans="1:13" ht="15" customHeight="1">
      <c r="A16" s="4" t="s">
        <v>81</v>
      </c>
      <c r="B16" s="231">
        <v>295</v>
      </c>
      <c r="C16" s="228">
        <f t="shared" si="1"/>
        <v>100</v>
      </c>
      <c r="D16" s="233">
        <v>58</v>
      </c>
      <c r="E16" s="228">
        <f t="shared" si="2"/>
        <v>19.661016949152543</v>
      </c>
      <c r="F16" s="235">
        <v>48</v>
      </c>
      <c r="G16" s="228">
        <f t="shared" si="2"/>
        <v>16.271186440677965</v>
      </c>
      <c r="H16" s="237">
        <v>189</v>
      </c>
      <c r="I16" s="228">
        <f t="shared" si="0"/>
        <v>64.0677966101695</v>
      </c>
      <c r="J16" s="353"/>
      <c r="K16" s="354"/>
      <c r="L16" s="354"/>
      <c r="M16" s="354"/>
    </row>
    <row r="17" spans="1:13" ht="22.5" customHeight="1">
      <c r="A17" s="4" t="s">
        <v>33</v>
      </c>
      <c r="B17" s="231">
        <v>251</v>
      </c>
      <c r="C17" s="228">
        <f t="shared" si="1"/>
        <v>100</v>
      </c>
      <c r="D17" s="233">
        <v>47</v>
      </c>
      <c r="E17" s="228">
        <f t="shared" si="2"/>
        <v>18.725099601593627</v>
      </c>
      <c r="F17" s="235">
        <v>16</v>
      </c>
      <c r="G17" s="228">
        <f t="shared" si="2"/>
        <v>6.374501992031872</v>
      </c>
      <c r="H17" s="235">
        <v>188</v>
      </c>
      <c r="I17" s="228">
        <f t="shared" si="0"/>
        <v>74.9003984063745</v>
      </c>
      <c r="J17" s="353"/>
      <c r="K17" s="354"/>
      <c r="L17" s="354"/>
      <c r="M17" s="354"/>
    </row>
    <row r="18" spans="1:13" ht="15" customHeight="1">
      <c r="A18" s="8" t="s">
        <v>34</v>
      </c>
      <c r="B18" s="232">
        <v>251</v>
      </c>
      <c r="C18" s="147">
        <f>E18+G18+I18</f>
        <v>100</v>
      </c>
      <c r="D18" s="234">
        <v>59</v>
      </c>
      <c r="E18" s="147">
        <f t="shared" si="2"/>
        <v>23.50597609561753</v>
      </c>
      <c r="F18" s="236">
        <v>29</v>
      </c>
      <c r="G18" s="147">
        <f t="shared" si="2"/>
        <v>11.553784860557768</v>
      </c>
      <c r="H18" s="236">
        <v>163</v>
      </c>
      <c r="I18" s="147">
        <f t="shared" si="0"/>
        <v>64.9402390438247</v>
      </c>
      <c r="J18" s="353"/>
      <c r="K18" s="354"/>
      <c r="L18" s="354"/>
      <c r="M18" s="354"/>
    </row>
    <row r="19" spans="1:13" s="10" customFormat="1" ht="15" customHeight="1">
      <c r="A19" s="4"/>
      <c r="B19" s="20"/>
      <c r="C19" s="44"/>
      <c r="D19" s="20"/>
      <c r="E19" s="44"/>
      <c r="F19" s="20"/>
      <c r="G19" s="44"/>
      <c r="H19" s="23"/>
      <c r="I19" s="44"/>
      <c r="J19" s="4"/>
      <c r="K19" s="4"/>
      <c r="L19" s="4"/>
      <c r="M19" s="4"/>
    </row>
    <row r="20" spans="2:9" ht="15" customHeight="1">
      <c r="B20" s="20"/>
      <c r="C20" s="44"/>
      <c r="D20" s="20"/>
      <c r="E20" s="44"/>
      <c r="F20" s="20"/>
      <c r="G20" s="44"/>
      <c r="H20"/>
      <c r="I20" s="44"/>
    </row>
    <row r="21" spans="2:9" ht="15" customHeight="1">
      <c r="B21" s="20"/>
      <c r="C21" s="44"/>
      <c r="D21" s="20"/>
      <c r="E21" s="44"/>
      <c r="F21" s="20"/>
      <c r="G21" s="44"/>
      <c r="H21"/>
      <c r="I21" s="44"/>
    </row>
    <row r="22" spans="2:9" ht="15" customHeight="1">
      <c r="B22" s="20"/>
      <c r="C22" s="44"/>
      <c r="D22" s="20"/>
      <c r="E22" s="44"/>
      <c r="F22" s="20"/>
      <c r="G22" s="44"/>
      <c r="H22"/>
      <c r="I22" s="44"/>
    </row>
    <row r="23" spans="1:9" ht="15" customHeight="1">
      <c r="A23" s="4"/>
      <c r="B23" s="20"/>
      <c r="C23" s="44"/>
      <c r="D23" s="20"/>
      <c r="E23" s="44"/>
      <c r="F23" s="20"/>
      <c r="G23" s="44"/>
      <c r="H23"/>
      <c r="I23" s="44"/>
    </row>
    <row r="24" spans="1:9" ht="15" customHeight="1">
      <c r="A24" s="4"/>
      <c r="B24" s="20"/>
      <c r="C24" s="44"/>
      <c r="D24" s="20"/>
      <c r="E24" s="44"/>
      <c r="F24" s="20"/>
      <c r="G24" s="44"/>
      <c r="H24"/>
      <c r="I24" s="44"/>
    </row>
    <row r="25" spans="2:9" ht="15" customHeight="1">
      <c r="B25" s="20"/>
      <c r="C25" s="44"/>
      <c r="D25" s="20"/>
      <c r="E25" s="44"/>
      <c r="F25" s="20"/>
      <c r="G25" s="44"/>
      <c r="H25"/>
      <c r="I25" s="44"/>
    </row>
    <row r="26" spans="2:9" ht="15" customHeight="1">
      <c r="B26" s="20"/>
      <c r="C26" s="44"/>
      <c r="D26" s="20"/>
      <c r="E26" s="44"/>
      <c r="F26" s="20"/>
      <c r="G26" s="44"/>
      <c r="H26"/>
      <c r="I26" s="44"/>
    </row>
    <row r="27" spans="2:10" ht="15" customHeight="1">
      <c r="B27" s="20"/>
      <c r="C27" s="44"/>
      <c r="D27" s="20"/>
      <c r="E27" s="44"/>
      <c r="F27" s="20"/>
      <c r="G27" s="44"/>
      <c r="H27"/>
      <c r="I27" s="44"/>
      <c r="J27" s="87"/>
    </row>
    <row r="28" spans="2:10" ht="15" customHeight="1">
      <c r="B28" s="20"/>
      <c r="C28" s="44"/>
      <c r="D28" s="20"/>
      <c r="E28" s="44"/>
      <c r="F28" s="20"/>
      <c r="G28" s="44"/>
      <c r="H28"/>
      <c r="I28" s="44"/>
      <c r="J28" s="87"/>
    </row>
    <row r="29" spans="2:10" ht="15" customHeight="1">
      <c r="B29" s="20"/>
      <c r="C29" s="44"/>
      <c r="D29" s="20"/>
      <c r="E29" s="44"/>
      <c r="F29" s="20"/>
      <c r="G29" s="44"/>
      <c r="H29"/>
      <c r="I29" s="44"/>
      <c r="J29" s="87"/>
    </row>
    <row r="30" spans="2:10" ht="15" customHeight="1">
      <c r="B30" s="20"/>
      <c r="C30" s="44"/>
      <c r="D30" s="20"/>
      <c r="E30" s="44"/>
      <c r="F30" s="20"/>
      <c r="G30" s="44"/>
      <c r="H30"/>
      <c r="I30" s="44"/>
      <c r="J30" s="87"/>
    </row>
    <row r="31" spans="2:10" ht="15" customHeight="1">
      <c r="B31" s="20"/>
      <c r="C31" s="44"/>
      <c r="D31" s="20"/>
      <c r="E31" s="44"/>
      <c r="F31" s="20"/>
      <c r="G31" s="44"/>
      <c r="H31"/>
      <c r="I31" s="44"/>
      <c r="J31" s="87"/>
    </row>
    <row r="32" spans="2:10" ht="15" customHeight="1">
      <c r="B32" s="20"/>
      <c r="C32" s="44"/>
      <c r="D32" s="20"/>
      <c r="E32" s="44"/>
      <c r="F32" s="20"/>
      <c r="G32" s="44"/>
      <c r="H32"/>
      <c r="I32" s="44"/>
      <c r="J32" s="87"/>
    </row>
    <row r="33" spans="2:10" ht="15" customHeight="1">
      <c r="B33" s="20"/>
      <c r="C33" s="44"/>
      <c r="D33" s="20"/>
      <c r="E33" s="44"/>
      <c r="F33" s="20"/>
      <c r="G33" s="44"/>
      <c r="H33"/>
      <c r="I33" s="44"/>
      <c r="J33" s="87"/>
    </row>
    <row r="34" spans="2:10" ht="15" customHeight="1">
      <c r="B34" s="20"/>
      <c r="C34" s="44"/>
      <c r="D34" s="20"/>
      <c r="E34" s="44"/>
      <c r="F34" s="20"/>
      <c r="G34" s="44"/>
      <c r="H34"/>
      <c r="I34" s="44"/>
      <c r="J34" s="87"/>
    </row>
    <row r="35" spans="2:10" ht="15" customHeight="1">
      <c r="B35" s="20"/>
      <c r="C35" s="44"/>
      <c r="D35" s="20"/>
      <c r="E35" s="44"/>
      <c r="F35" s="20"/>
      <c r="G35" s="44"/>
      <c r="H35"/>
      <c r="I35" s="44"/>
      <c r="J35" s="87"/>
    </row>
    <row r="36" spans="2:10" ht="15" customHeight="1">
      <c r="B36" s="20"/>
      <c r="C36" s="44"/>
      <c r="D36" s="20"/>
      <c r="E36" s="44"/>
      <c r="F36" s="20"/>
      <c r="G36" s="44"/>
      <c r="H36"/>
      <c r="I36" s="44"/>
      <c r="J36" s="87"/>
    </row>
    <row r="37" spans="2:10" ht="15" customHeight="1">
      <c r="B37" s="20"/>
      <c r="C37" s="44"/>
      <c r="D37" s="20"/>
      <c r="E37" s="44"/>
      <c r="F37" s="20"/>
      <c r="G37" s="44"/>
      <c r="H37"/>
      <c r="I37" s="44"/>
      <c r="J37" s="87"/>
    </row>
    <row r="38" spans="1:10" ht="15" customHeight="1">
      <c r="A38" s="4"/>
      <c r="B38" s="20"/>
      <c r="C38" s="44"/>
      <c r="D38" s="20"/>
      <c r="E38" s="44"/>
      <c r="F38" s="20"/>
      <c r="G38" s="44"/>
      <c r="H38" s="4"/>
      <c r="I38" s="44"/>
      <c r="J38" s="87"/>
    </row>
    <row r="39" spans="1:10" ht="15" customHeight="1">
      <c r="A39" s="4"/>
      <c r="B39" s="20"/>
      <c r="C39" s="44"/>
      <c r="D39" s="20"/>
      <c r="E39" s="44"/>
      <c r="F39" s="20"/>
      <c r="G39" s="44"/>
      <c r="H39" s="4"/>
      <c r="I39" s="44"/>
      <c r="J39" s="87"/>
    </row>
    <row r="40" spans="1:10" ht="15" customHeight="1">
      <c r="A40" s="4"/>
      <c r="B40" s="20"/>
      <c r="C40" s="44"/>
      <c r="D40" s="20"/>
      <c r="E40" s="44"/>
      <c r="F40" s="20"/>
      <c r="G40" s="44"/>
      <c r="H40" s="4"/>
      <c r="I40" s="44"/>
      <c r="J40" s="87"/>
    </row>
    <row r="41" spans="1:10" ht="15" customHeight="1">
      <c r="A41" s="4"/>
      <c r="B41" s="4"/>
      <c r="C41" s="4"/>
      <c r="D41" s="4"/>
      <c r="E41" s="4"/>
      <c r="F41" s="4"/>
      <c r="G41" s="63"/>
      <c r="H41" s="4"/>
      <c r="I41" s="4"/>
      <c r="J41" s="87"/>
    </row>
    <row r="42" spans="1:10" ht="15" customHeight="1">
      <c r="A42" s="4"/>
      <c r="B42" s="46"/>
      <c r="C42" s="46"/>
      <c r="D42" s="46"/>
      <c r="E42" s="86"/>
      <c r="F42" s="46"/>
      <c r="G42" s="86"/>
      <c r="H42" s="4"/>
      <c r="I42" s="4"/>
      <c r="J42" s="87"/>
    </row>
    <row r="43" spans="2:10" ht="15" customHeight="1">
      <c r="B43" s="20"/>
      <c r="C43" s="81"/>
      <c r="D43" s="20"/>
      <c r="E43" s="44"/>
      <c r="F43" s="20"/>
      <c r="G43" s="44"/>
      <c r="H43" s="4"/>
      <c r="I43" s="4"/>
      <c r="J43" s="87"/>
    </row>
    <row r="44" spans="2:10" ht="15" customHeight="1">
      <c r="B44" s="20"/>
      <c r="C44" s="81"/>
      <c r="D44" s="20"/>
      <c r="E44" s="44"/>
      <c r="F44" s="20"/>
      <c r="G44" s="44"/>
      <c r="H44" s="4"/>
      <c r="I44" s="4"/>
      <c r="J44" s="87"/>
    </row>
    <row r="45" spans="2:9" ht="15" customHeight="1">
      <c r="B45" s="4"/>
      <c r="C45" s="4"/>
      <c r="D45" s="4"/>
      <c r="E45" s="4"/>
      <c r="F45" s="4"/>
      <c r="G45" s="4"/>
      <c r="H45" s="87"/>
      <c r="I45" s="88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Normal="75" zoomScaleSheetLayoutView="100" workbookViewId="0" topLeftCell="A3">
      <selection activeCell="A1" sqref="A1:G1"/>
    </sheetView>
  </sheetViews>
  <sheetFormatPr defaultColWidth="12" defaultRowHeight="11.25"/>
  <cols>
    <col min="1" max="1" width="23" style="0" customWidth="1"/>
    <col min="2" max="7" width="13.33203125" style="0" customWidth="1"/>
    <col min="8" max="8" width="13.33203125" style="143" customWidth="1"/>
    <col min="9" max="9" width="10.66015625" style="406" customWidth="1"/>
    <col min="10" max="11" width="12" style="406" bestFit="1" customWidth="1"/>
    <col min="12" max="13" width="12" style="406" customWidth="1"/>
    <col min="14" max="31" width="12" style="143" customWidth="1"/>
  </cols>
  <sheetData>
    <row r="1" spans="1:31" s="1" customFormat="1" ht="39.75" customHeight="1">
      <c r="A1" s="380" t="s">
        <v>184</v>
      </c>
      <c r="B1" s="380"/>
      <c r="C1" s="380"/>
      <c r="D1" s="380"/>
      <c r="E1" s="380"/>
      <c r="F1" s="380"/>
      <c r="G1" s="380"/>
      <c r="H1" s="346"/>
      <c r="I1" s="395"/>
      <c r="J1" s="396"/>
      <c r="K1" s="396"/>
      <c r="L1" s="395"/>
      <c r="M1" s="395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1" s="2" customFormat="1" ht="18" customHeight="1">
      <c r="A2" s="3" t="s">
        <v>37</v>
      </c>
      <c r="B2" s="4"/>
      <c r="C2" s="4"/>
      <c r="D2" s="4"/>
      <c r="E2" s="4"/>
      <c r="F2" s="4"/>
      <c r="G2" s="4"/>
      <c r="H2" s="318"/>
      <c r="I2" s="397"/>
      <c r="J2" s="398"/>
      <c r="K2" s="398"/>
      <c r="L2" s="399"/>
      <c r="M2" s="399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s="17" customFormat="1" ht="36" customHeight="1">
      <c r="A3" s="154" t="s">
        <v>152</v>
      </c>
      <c r="B3" s="375" t="s">
        <v>1</v>
      </c>
      <c r="C3" s="375"/>
      <c r="D3" s="375" t="s">
        <v>2</v>
      </c>
      <c r="E3" s="375"/>
      <c r="F3" s="375" t="s">
        <v>3</v>
      </c>
      <c r="G3" s="375" t="s">
        <v>0</v>
      </c>
      <c r="H3" s="313"/>
      <c r="I3" s="400"/>
      <c r="J3" s="401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</row>
    <row r="4" spans="1:31" s="14" customFormat="1" ht="19.5" customHeight="1">
      <c r="A4" s="28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402"/>
      <c r="I4" s="403"/>
      <c r="J4" s="404"/>
      <c r="K4" s="226" t="s">
        <v>165</v>
      </c>
      <c r="L4" s="226"/>
      <c r="M4" s="226"/>
      <c r="N4" s="226" t="s">
        <v>166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s="5" customFormat="1" ht="15" customHeight="1">
      <c r="A5" s="30" t="s">
        <v>23</v>
      </c>
      <c r="B5" s="29">
        <v>254099</v>
      </c>
      <c r="C5" s="31">
        <f>SUM(C6:C8)</f>
        <v>100</v>
      </c>
      <c r="D5" s="29">
        <v>114677</v>
      </c>
      <c r="E5" s="31">
        <f>SUM(E6:E8)</f>
        <v>100</v>
      </c>
      <c r="F5" s="29">
        <v>139422</v>
      </c>
      <c r="G5" s="31">
        <f>SUM(G6:G8)</f>
        <v>100</v>
      </c>
      <c r="H5" s="405"/>
      <c r="I5" s="406"/>
      <c r="J5" s="407" t="s">
        <v>164</v>
      </c>
      <c r="K5" s="227" t="s">
        <v>163</v>
      </c>
      <c r="L5" s="227" t="s">
        <v>2</v>
      </c>
      <c r="M5" s="227" t="s">
        <v>3</v>
      </c>
      <c r="N5" s="227" t="s">
        <v>163</v>
      </c>
      <c r="O5" s="227" t="s">
        <v>2</v>
      </c>
      <c r="P5" s="227" t="s">
        <v>3</v>
      </c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16" ht="15" customHeight="1">
      <c r="A6" s="38" t="s">
        <v>35</v>
      </c>
      <c r="B6" s="23">
        <v>54905</v>
      </c>
      <c r="C6" s="228">
        <f>B6/B$5*100</f>
        <v>21.607719825737213</v>
      </c>
      <c r="D6" s="23">
        <v>24057</v>
      </c>
      <c r="E6" s="228">
        <f>D6/D$5*100</f>
        <v>20.97805139653113</v>
      </c>
      <c r="F6" s="23">
        <v>30848</v>
      </c>
      <c r="G6" s="228">
        <f>F6/F$5*100</f>
        <v>22.125632970406393</v>
      </c>
      <c r="H6" s="408"/>
      <c r="J6" s="406" t="s">
        <v>163</v>
      </c>
      <c r="K6" s="143">
        <v>254099</v>
      </c>
      <c r="L6" s="143">
        <v>114677</v>
      </c>
      <c r="M6" s="143">
        <v>139422</v>
      </c>
      <c r="N6" s="143">
        <v>1347095</v>
      </c>
      <c r="O6" s="143">
        <v>673177</v>
      </c>
      <c r="P6" s="143">
        <v>673918</v>
      </c>
    </row>
    <row r="7" spans="1:16" ht="15" customHeight="1">
      <c r="A7" s="38" t="s">
        <v>0</v>
      </c>
      <c r="B7" s="23">
        <v>76896</v>
      </c>
      <c r="C7" s="228">
        <f aca="true" t="shared" si="0" ref="C7:E8">B7/B$5*100</f>
        <v>30.26222063054164</v>
      </c>
      <c r="D7" s="23">
        <v>34336</v>
      </c>
      <c r="E7" s="228">
        <f t="shared" si="0"/>
        <v>29.941487831038483</v>
      </c>
      <c r="F7" s="23">
        <v>42560</v>
      </c>
      <c r="G7" s="228">
        <f>F7/F$5*100</f>
        <v>30.526028890705913</v>
      </c>
      <c r="H7" s="408"/>
      <c r="J7" s="406">
        <v>22</v>
      </c>
      <c r="K7" s="143">
        <v>54905</v>
      </c>
      <c r="L7" s="143">
        <v>24057</v>
      </c>
      <c r="M7" s="143">
        <v>30848</v>
      </c>
      <c r="N7" s="143">
        <v>228566</v>
      </c>
      <c r="O7" s="143">
        <v>116524</v>
      </c>
      <c r="P7" s="143">
        <v>112042</v>
      </c>
    </row>
    <row r="8" spans="1:16" ht="15" customHeight="1">
      <c r="A8" s="8" t="s">
        <v>36</v>
      </c>
      <c r="B8" s="26">
        <v>122298</v>
      </c>
      <c r="C8" s="147">
        <f t="shared" si="0"/>
        <v>48.130059543721146</v>
      </c>
      <c r="D8" s="26">
        <v>56284</v>
      </c>
      <c r="E8" s="147">
        <f t="shared" si="0"/>
        <v>49.08046077243039</v>
      </c>
      <c r="F8" s="26">
        <v>66014</v>
      </c>
      <c r="G8" s="147">
        <f>F8/F$5*100</f>
        <v>47.34833813888769</v>
      </c>
      <c r="H8" s="409"/>
      <c r="J8" s="406">
        <v>44</v>
      </c>
      <c r="K8" s="143">
        <v>76896</v>
      </c>
      <c r="L8" s="143">
        <v>34336</v>
      </c>
      <c r="M8" s="143">
        <v>42560</v>
      </c>
      <c r="N8" s="143">
        <v>145277</v>
      </c>
      <c r="O8" s="143">
        <v>74563</v>
      </c>
      <c r="P8" s="143">
        <v>70714</v>
      </c>
    </row>
    <row r="9" spans="2:16" ht="15" customHeight="1">
      <c r="B9" s="4"/>
      <c r="C9" s="4"/>
      <c r="D9" s="4"/>
      <c r="E9" s="4"/>
      <c r="J9" s="406">
        <v>50</v>
      </c>
      <c r="K9" s="406">
        <v>122298</v>
      </c>
      <c r="L9" s="406">
        <v>56284</v>
      </c>
      <c r="M9" s="406">
        <v>66014</v>
      </c>
      <c r="N9" s="143">
        <v>973252</v>
      </c>
      <c r="O9" s="143">
        <v>482090</v>
      </c>
      <c r="P9" s="143">
        <v>491162</v>
      </c>
    </row>
    <row r="10" ht="15" customHeight="1"/>
    <row r="11" spans="1:31" s="2" customFormat="1" ht="18" customHeight="1">
      <c r="A11" s="3" t="s">
        <v>38</v>
      </c>
      <c r="B11" s="4"/>
      <c r="C11" s="4"/>
      <c r="D11" s="4"/>
      <c r="E11" s="4"/>
      <c r="F11" s="4"/>
      <c r="G11" s="4"/>
      <c r="H11" s="318"/>
      <c r="I11" s="397"/>
      <c r="J11" s="398"/>
      <c r="K11" s="398"/>
      <c r="L11" s="399"/>
      <c r="M11" s="399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</row>
    <row r="12" spans="1:31" s="17" customFormat="1" ht="36" customHeight="1">
      <c r="A12" s="154" t="s">
        <v>152</v>
      </c>
      <c r="B12" s="375" t="s">
        <v>1</v>
      </c>
      <c r="C12" s="375"/>
      <c r="D12" s="375" t="s">
        <v>2</v>
      </c>
      <c r="E12" s="375"/>
      <c r="F12" s="15" t="s">
        <v>3</v>
      </c>
      <c r="G12" s="15"/>
      <c r="H12" s="313"/>
      <c r="I12" s="400"/>
      <c r="J12" s="410"/>
      <c r="K12" s="410"/>
      <c r="L12" s="401"/>
      <c r="M12" s="401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</row>
    <row r="13" spans="1:31" s="14" customFormat="1" ht="19.5" customHeight="1">
      <c r="A13" s="28"/>
      <c r="B13" s="18" t="s">
        <v>4</v>
      </c>
      <c r="C13" s="19" t="s">
        <v>5</v>
      </c>
      <c r="D13" s="18" t="s">
        <v>4</v>
      </c>
      <c r="E13" s="19" t="s">
        <v>5</v>
      </c>
      <c r="F13" s="18" t="s">
        <v>4</v>
      </c>
      <c r="G13" s="19" t="s">
        <v>5</v>
      </c>
      <c r="H13" s="402"/>
      <c r="I13" s="403"/>
      <c r="J13" s="406"/>
      <c r="K13" s="406"/>
      <c r="L13" s="404"/>
      <c r="M13" s="404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</row>
    <row r="14" spans="1:31" s="5" customFormat="1" ht="15" customHeight="1">
      <c r="A14" s="30" t="s">
        <v>23</v>
      </c>
      <c r="B14" s="29">
        <v>254099</v>
      </c>
      <c r="C14" s="31">
        <f>E14+G14</f>
        <v>100</v>
      </c>
      <c r="D14" s="29">
        <v>114677</v>
      </c>
      <c r="E14" s="82">
        <f>D14/$B14*100</f>
        <v>45.130834832093</v>
      </c>
      <c r="F14" s="29">
        <v>139422</v>
      </c>
      <c r="G14" s="82">
        <f>F14/$B14*100</f>
        <v>54.869165167907</v>
      </c>
      <c r="H14" s="411"/>
      <c r="I14" s="406"/>
      <c r="J14" s="406"/>
      <c r="K14" s="406"/>
      <c r="L14" s="407"/>
      <c r="M14" s="40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8" ht="15" customHeight="1">
      <c r="A15" s="38" t="s">
        <v>35</v>
      </c>
      <c r="B15" s="89">
        <v>54905</v>
      </c>
      <c r="C15" s="49">
        <f>E15+G15</f>
        <v>100</v>
      </c>
      <c r="D15" s="89">
        <v>24057</v>
      </c>
      <c r="E15" s="79">
        <f aca="true" t="shared" si="1" ref="E15:G17">D15/$B15*100</f>
        <v>43.81568163190966</v>
      </c>
      <c r="F15" s="89">
        <v>30848</v>
      </c>
      <c r="G15" s="79">
        <f t="shared" si="1"/>
        <v>56.18431836809034</v>
      </c>
      <c r="H15" s="408"/>
    </row>
    <row r="16" spans="1:8" ht="15" customHeight="1">
      <c r="A16" s="38" t="s">
        <v>0</v>
      </c>
      <c r="B16" s="89">
        <v>76896</v>
      </c>
      <c r="C16" s="49">
        <f>E16+G16</f>
        <v>100</v>
      </c>
      <c r="D16" s="89">
        <v>34336</v>
      </c>
      <c r="E16" s="79">
        <f t="shared" si="1"/>
        <v>44.65251768622555</v>
      </c>
      <c r="F16" s="89">
        <v>42560</v>
      </c>
      <c r="G16" s="79">
        <f t="shared" si="1"/>
        <v>55.34748231377444</v>
      </c>
      <c r="H16" s="408"/>
    </row>
    <row r="17" spans="1:8" ht="15" customHeight="1">
      <c r="A17" s="8" t="s">
        <v>36</v>
      </c>
      <c r="B17" s="110">
        <v>122298</v>
      </c>
      <c r="C17" s="148">
        <f>E17+G17</f>
        <v>100</v>
      </c>
      <c r="D17" s="110">
        <v>56284</v>
      </c>
      <c r="E17" s="77">
        <f t="shared" si="1"/>
        <v>46.02201180722498</v>
      </c>
      <c r="F17" s="76">
        <v>66014</v>
      </c>
      <c r="G17" s="77">
        <f t="shared" si="1"/>
        <v>53.97798819277503</v>
      </c>
      <c r="H17" s="409"/>
    </row>
    <row r="18" ht="15" customHeight="1"/>
    <row r="19" ht="15" customHeight="1"/>
    <row r="20" ht="15" customHeight="1"/>
    <row r="21" spans="1:12" ht="79.5" customHeight="1">
      <c r="A21" s="392" t="s">
        <v>185</v>
      </c>
      <c r="B21" s="392"/>
      <c r="C21" s="392"/>
      <c r="D21" s="392"/>
      <c r="E21" s="4"/>
      <c r="F21" s="4"/>
      <c r="G21" s="4"/>
      <c r="I21" s="412"/>
      <c r="J21" s="413"/>
      <c r="K21" s="413"/>
      <c r="L21" s="414"/>
    </row>
    <row r="22" spans="1:31" s="17" customFormat="1" ht="36" customHeight="1">
      <c r="A22" s="157" t="s">
        <v>152</v>
      </c>
      <c r="B22" s="391" t="s">
        <v>89</v>
      </c>
      <c r="C22" s="391"/>
      <c r="D22" s="391"/>
      <c r="E22" s="16"/>
      <c r="F22" s="62"/>
      <c r="G22" s="16"/>
      <c r="H22" s="415"/>
      <c r="I22" s="416"/>
      <c r="J22" s="226"/>
      <c r="K22" s="226"/>
      <c r="L22" s="226"/>
      <c r="M22" s="226"/>
      <c r="N22" s="226"/>
      <c r="O22" s="226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</row>
    <row r="23" spans="1:31" s="14" customFormat="1" ht="19.5" customHeight="1">
      <c r="A23" s="158"/>
      <c r="B23" s="159" t="s">
        <v>1</v>
      </c>
      <c r="C23" s="160" t="s">
        <v>2</v>
      </c>
      <c r="D23" s="161" t="s">
        <v>3</v>
      </c>
      <c r="E23" s="3"/>
      <c r="F23" s="3"/>
      <c r="G23" s="247"/>
      <c r="H23" s="243"/>
      <c r="I23" s="242"/>
      <c r="J23" s="227"/>
      <c r="K23" s="227"/>
      <c r="L23" s="227"/>
      <c r="M23" s="227"/>
      <c r="N23" s="227"/>
      <c r="O23" s="227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</row>
    <row r="24" spans="1:31" s="5" customFormat="1" ht="15" customHeight="1">
      <c r="A24" s="162" t="s">
        <v>23</v>
      </c>
      <c r="B24" s="163">
        <f aca="true" t="shared" si="2" ref="B24:D27">K6/N6*100</f>
        <v>18.862737965770787</v>
      </c>
      <c r="C24" s="163">
        <f t="shared" si="2"/>
        <v>17.03519282447261</v>
      </c>
      <c r="D24" s="163">
        <f t="shared" si="2"/>
        <v>20.688273647535755</v>
      </c>
      <c r="E24" s="47"/>
      <c r="F24" s="47"/>
      <c r="G24" s="300"/>
      <c r="H24" s="218"/>
      <c r="I24" s="220"/>
      <c r="J24" s="218"/>
      <c r="K24" s="317"/>
      <c r="L24" s="317"/>
      <c r="M24" s="31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13" ht="15" customHeight="1">
      <c r="A25" s="134" t="s">
        <v>35</v>
      </c>
      <c r="B25" s="80">
        <f t="shared" si="2"/>
        <v>24.021508010815257</v>
      </c>
      <c r="C25" s="80">
        <f t="shared" si="2"/>
        <v>20.645532250866776</v>
      </c>
      <c r="D25" s="80">
        <f t="shared" si="2"/>
        <v>27.532532443190945</v>
      </c>
      <c r="E25" s="4"/>
      <c r="F25" s="4"/>
      <c r="G25" s="300"/>
      <c r="H25" s="220"/>
      <c r="I25" s="220"/>
      <c r="J25" s="220"/>
      <c r="K25" s="318"/>
      <c r="L25" s="318"/>
      <c r="M25" s="318"/>
    </row>
    <row r="26" spans="1:13" ht="15" customHeight="1">
      <c r="A26" s="134" t="s">
        <v>0</v>
      </c>
      <c r="B26" s="80">
        <f t="shared" si="2"/>
        <v>52.93060842390743</v>
      </c>
      <c r="C26" s="80">
        <f t="shared" si="2"/>
        <v>46.049649289862266</v>
      </c>
      <c r="D26" s="80">
        <f t="shared" si="2"/>
        <v>60.18610176202732</v>
      </c>
      <c r="E26" s="4"/>
      <c r="F26" s="4"/>
      <c r="G26" s="241"/>
      <c r="H26" s="220"/>
      <c r="I26" s="220"/>
      <c r="J26" s="220"/>
      <c r="K26" s="318"/>
      <c r="L26" s="318"/>
      <c r="M26" s="318"/>
    </row>
    <row r="27" spans="1:13" ht="15" customHeight="1">
      <c r="A27" s="164" t="s">
        <v>36</v>
      </c>
      <c r="B27" s="314">
        <f t="shared" si="2"/>
        <v>12.565913042048718</v>
      </c>
      <c r="C27" s="314">
        <f t="shared" si="2"/>
        <v>11.674998444273891</v>
      </c>
      <c r="D27" s="314">
        <f t="shared" si="2"/>
        <v>13.440372015750404</v>
      </c>
      <c r="E27" s="4"/>
      <c r="F27" s="4"/>
      <c r="G27" s="149"/>
      <c r="H27" s="244"/>
      <c r="I27" s="220"/>
      <c r="J27" s="220"/>
      <c r="K27" s="417"/>
      <c r="L27" s="414"/>
      <c r="M27" s="414"/>
    </row>
    <row r="28" spans="5:13" ht="15" customHeight="1">
      <c r="E28" s="4"/>
      <c r="F28" s="4"/>
      <c r="G28" s="149"/>
      <c r="H28" s="244"/>
      <c r="I28" s="220"/>
      <c r="J28" s="220"/>
      <c r="K28" s="412"/>
      <c r="L28" s="414"/>
      <c r="M28" s="414"/>
    </row>
    <row r="29" spans="8:13" ht="15" customHeight="1">
      <c r="H29" s="244"/>
      <c r="I29" s="418"/>
      <c r="J29" s="419"/>
      <c r="K29" s="420"/>
      <c r="L29" s="414"/>
      <c r="M29" s="414"/>
    </row>
    <row r="30" spans="9:13" ht="15" customHeight="1">
      <c r="I30" s="421"/>
      <c r="J30" s="422"/>
      <c r="K30" s="422"/>
      <c r="L30" s="414"/>
      <c r="M30" s="414"/>
    </row>
    <row r="31" spans="9:13" ht="15" customHeight="1">
      <c r="I31" s="423"/>
      <c r="J31" s="424"/>
      <c r="K31" s="424"/>
      <c r="L31" s="414"/>
      <c r="M31" s="414"/>
    </row>
    <row r="32" spans="9:13" ht="15" customHeight="1">
      <c r="I32" s="423"/>
      <c r="J32" s="424"/>
      <c r="K32" s="424"/>
      <c r="L32" s="414"/>
      <c r="M32" s="414"/>
    </row>
    <row r="33" spans="9:13" ht="15" customHeight="1">
      <c r="I33" s="423"/>
      <c r="J33" s="424"/>
      <c r="K33" s="424"/>
      <c r="L33" s="414"/>
      <c r="M33" s="414"/>
    </row>
    <row r="34" spans="9:13" ht="15" customHeight="1">
      <c r="I34" s="412"/>
      <c r="J34" s="412"/>
      <c r="K34" s="412"/>
      <c r="L34" s="414"/>
      <c r="M34" s="414"/>
    </row>
    <row r="35" spans="7:13" ht="15" customHeight="1">
      <c r="G35" s="206"/>
      <c r="H35" s="406"/>
      <c r="I35" s="414"/>
      <c r="J35" s="318"/>
      <c r="K35" s="318"/>
      <c r="L35" s="318"/>
      <c r="M35" s="318"/>
    </row>
    <row r="36" spans="7:13" ht="15" customHeight="1">
      <c r="G36" s="206"/>
      <c r="H36" s="406"/>
      <c r="J36" s="143"/>
      <c r="K36" s="143"/>
      <c r="L36" s="143"/>
      <c r="M36" s="143"/>
    </row>
    <row r="37" spans="7:13" ht="15" customHeight="1">
      <c r="G37" s="206"/>
      <c r="H37" s="406"/>
      <c r="J37" s="143"/>
      <c r="K37" s="143"/>
      <c r="L37" s="143"/>
      <c r="M37" s="143"/>
    </row>
    <row r="38" spans="7:13" ht="11.25">
      <c r="G38" s="206"/>
      <c r="H38" s="406"/>
      <c r="J38" s="143"/>
      <c r="K38" s="143"/>
      <c r="L38" s="143"/>
      <c r="M38" s="143"/>
    </row>
  </sheetData>
  <mergeCells count="8">
    <mergeCell ref="F3:G3"/>
    <mergeCell ref="B3:C3"/>
    <mergeCell ref="D3:E3"/>
    <mergeCell ref="A1:G1"/>
    <mergeCell ref="B12:C12"/>
    <mergeCell ref="D12:E12"/>
    <mergeCell ref="B22:D22"/>
    <mergeCell ref="A21:D21"/>
  </mergeCells>
  <hyperlinks>
    <hyperlink ref="A3" location="indice!B35" display="Índice"/>
    <hyperlink ref="A12" location="indice!B36" display="Índice"/>
    <hyperlink ref="A22" location="indice!B3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19.66015625" style="0" customWidth="1"/>
    <col min="2" max="2" width="8" style="0" customWidth="1"/>
    <col min="3" max="3" width="8.16015625" style="83" customWidth="1"/>
    <col min="4" max="4" width="6.33203125" style="0" customWidth="1"/>
    <col min="5" max="5" width="8.16015625" style="0" customWidth="1"/>
    <col min="6" max="6" width="6.33203125" style="0" customWidth="1"/>
    <col min="7" max="7" width="8.16015625" style="0" customWidth="1"/>
    <col min="8" max="8" width="6.33203125" style="23" customWidth="1"/>
    <col min="9" max="9" width="8.16015625" style="74" customWidth="1"/>
    <col min="10" max="10" width="6.33203125" style="35" customWidth="1"/>
    <col min="11" max="11" width="8.16015625" style="75" customWidth="1"/>
    <col min="12" max="12" width="6.33203125" style="35" customWidth="1"/>
    <col min="13" max="13" width="8.16015625" style="75" customWidth="1"/>
    <col min="14" max="14" width="9" style="318" bestFit="1" customWidth="1"/>
    <col min="15" max="20" width="12" style="318" customWidth="1"/>
    <col min="21" max="21" width="12" style="143" customWidth="1"/>
    <col min="22" max="22" width="12" style="212" customWidth="1"/>
  </cols>
  <sheetData>
    <row r="1" spans="1:22" s="1" customFormat="1" ht="39.75" customHeight="1">
      <c r="A1" s="380" t="s">
        <v>183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48"/>
      <c r="O1" s="348"/>
      <c r="P1" s="348"/>
      <c r="Q1" s="348"/>
      <c r="R1" s="348"/>
      <c r="S1" s="348"/>
      <c r="T1" s="348"/>
      <c r="U1" s="223"/>
      <c r="V1" s="207"/>
    </row>
    <row r="2" spans="1:22" s="2" customFormat="1" ht="18" customHeight="1">
      <c r="A2" s="3" t="s">
        <v>37</v>
      </c>
      <c r="B2" s="4"/>
      <c r="C2" s="81"/>
      <c r="D2" s="4"/>
      <c r="E2" s="4"/>
      <c r="F2" s="4"/>
      <c r="G2" s="4"/>
      <c r="H2" s="68"/>
      <c r="I2" s="69"/>
      <c r="J2" s="70"/>
      <c r="K2" s="71"/>
      <c r="L2" s="70"/>
      <c r="M2" s="71"/>
      <c r="N2" s="343"/>
      <c r="O2" s="343"/>
      <c r="P2" s="343"/>
      <c r="Q2" s="343"/>
      <c r="R2" s="343"/>
      <c r="S2" s="343"/>
      <c r="T2" s="343"/>
      <c r="U2" s="224"/>
      <c r="V2" s="208"/>
    </row>
    <row r="3" spans="1:22" s="17" customFormat="1" ht="36" customHeight="1">
      <c r="A3" s="154"/>
      <c r="B3" s="375" t="s">
        <v>1</v>
      </c>
      <c r="C3" s="375"/>
      <c r="D3" s="375" t="s">
        <v>153</v>
      </c>
      <c r="E3" s="375"/>
      <c r="F3" s="375" t="s">
        <v>154</v>
      </c>
      <c r="G3" s="375"/>
      <c r="H3" s="375" t="s">
        <v>156</v>
      </c>
      <c r="I3" s="375"/>
      <c r="J3" s="375" t="s">
        <v>155</v>
      </c>
      <c r="K3" s="375"/>
      <c r="L3" s="375" t="s">
        <v>84</v>
      </c>
      <c r="M3" s="375"/>
      <c r="N3" s="341"/>
      <c r="O3" s="313"/>
      <c r="P3" s="313"/>
      <c r="Q3" s="313"/>
      <c r="R3" s="313"/>
      <c r="S3" s="313"/>
      <c r="T3" s="313"/>
      <c r="U3" s="225"/>
      <c r="V3" s="209"/>
    </row>
    <row r="4" spans="1:22" s="10" customFormat="1" ht="19.5" customHeight="1">
      <c r="A4" s="201" t="s">
        <v>152</v>
      </c>
      <c r="B4" s="61" t="s">
        <v>86</v>
      </c>
      <c r="C4" s="57" t="s">
        <v>85</v>
      </c>
      <c r="D4" s="61" t="s">
        <v>86</v>
      </c>
      <c r="E4" s="57" t="s">
        <v>85</v>
      </c>
      <c r="F4" s="61" t="s">
        <v>86</v>
      </c>
      <c r="G4" s="57" t="s">
        <v>85</v>
      </c>
      <c r="H4" s="61" t="s">
        <v>86</v>
      </c>
      <c r="I4" s="57" t="s">
        <v>85</v>
      </c>
      <c r="J4" s="61" t="s">
        <v>86</v>
      </c>
      <c r="K4" s="57" t="s">
        <v>85</v>
      </c>
      <c r="L4" s="61" t="s">
        <v>86</v>
      </c>
      <c r="M4" s="56" t="s">
        <v>85</v>
      </c>
      <c r="N4" s="310"/>
      <c r="O4" s="310"/>
      <c r="P4" s="310"/>
      <c r="Q4" s="310"/>
      <c r="R4" s="310"/>
      <c r="S4" s="310"/>
      <c r="T4" s="310"/>
      <c r="U4" s="306"/>
      <c r="V4" s="210"/>
    </row>
    <row r="5" spans="1:21" s="73" customFormat="1" ht="15" customHeight="1">
      <c r="A5" s="30" t="s">
        <v>23</v>
      </c>
      <c r="B5" s="151">
        <v>254099</v>
      </c>
      <c r="C5" s="361">
        <f>SUM(C6:C8)</f>
        <v>100</v>
      </c>
      <c r="D5" s="29">
        <v>7150</v>
      </c>
      <c r="E5" s="361">
        <f>SUM(E6:E8)</f>
        <v>100</v>
      </c>
      <c r="F5" s="29">
        <v>15958</v>
      </c>
      <c r="G5" s="361">
        <f>SUM(G6:G8)</f>
        <v>100</v>
      </c>
      <c r="H5" s="29">
        <v>63328</v>
      </c>
      <c r="I5" s="361">
        <f>SUM(I6:I8)</f>
        <v>100</v>
      </c>
      <c r="J5" s="29">
        <v>72450</v>
      </c>
      <c r="K5" s="361">
        <f>SUM(K6:K8)</f>
        <v>100</v>
      </c>
      <c r="L5" s="29">
        <v>95213</v>
      </c>
      <c r="M5" s="361">
        <f>SUM(M6:M8)</f>
        <v>100</v>
      </c>
      <c r="N5" s="341"/>
      <c r="O5" s="341"/>
      <c r="P5" s="341"/>
      <c r="Q5" s="341"/>
      <c r="R5" s="341"/>
      <c r="S5" s="341"/>
      <c r="T5" s="341"/>
      <c r="U5" s="362"/>
    </row>
    <row r="6" spans="1:22" ht="15" customHeight="1">
      <c r="A6" s="38" t="s">
        <v>35</v>
      </c>
      <c r="B6" s="23">
        <v>54905</v>
      </c>
      <c r="C6" s="49">
        <f>B6/B$5*100</f>
        <v>21.607719825737213</v>
      </c>
      <c r="D6" s="21">
        <v>1202</v>
      </c>
      <c r="E6" s="49">
        <f>D6/D$5*100</f>
        <v>16.811188811188813</v>
      </c>
      <c r="F6" s="21">
        <v>2697</v>
      </c>
      <c r="G6" s="49">
        <f>F6/F$5*100</f>
        <v>16.900614112044117</v>
      </c>
      <c r="H6" s="23">
        <v>12673</v>
      </c>
      <c r="I6" s="49">
        <f>H6/H$5*100</f>
        <v>20.011685194542697</v>
      </c>
      <c r="J6" s="23">
        <v>16353</v>
      </c>
      <c r="K6" s="49">
        <f>J6/J$5*100</f>
        <v>22.57142857142857</v>
      </c>
      <c r="L6" s="35">
        <v>21980</v>
      </c>
      <c r="M6" s="49">
        <f>L6/L$5*100</f>
        <v>23.085082919349247</v>
      </c>
      <c r="V6"/>
    </row>
    <row r="7" spans="1:22" ht="15" customHeight="1">
      <c r="A7" s="38" t="s">
        <v>0</v>
      </c>
      <c r="B7" s="23">
        <v>76896</v>
      </c>
      <c r="C7" s="49">
        <f aca="true" t="shared" si="0" ref="C7:E8">B7/B$5*100</f>
        <v>30.26222063054164</v>
      </c>
      <c r="D7" s="21">
        <v>858</v>
      </c>
      <c r="E7" s="49">
        <f t="shared" si="0"/>
        <v>12</v>
      </c>
      <c r="F7" s="21">
        <v>2384</v>
      </c>
      <c r="G7" s="49">
        <f>F7/F$5*100</f>
        <v>14.939215440531395</v>
      </c>
      <c r="H7" s="23">
        <v>12756</v>
      </c>
      <c r="I7" s="49">
        <f>H7/H$5*100</f>
        <v>20.142748863062153</v>
      </c>
      <c r="J7" s="23">
        <v>25006</v>
      </c>
      <c r="K7" s="49">
        <f>J7/J$5*100</f>
        <v>34.514837819185644</v>
      </c>
      <c r="L7" s="35">
        <v>35892</v>
      </c>
      <c r="M7" s="49">
        <f>L7/L$5*100</f>
        <v>37.69653303645511</v>
      </c>
      <c r="V7"/>
    </row>
    <row r="8" spans="1:22" ht="15" customHeight="1">
      <c r="A8" s="8" t="s">
        <v>36</v>
      </c>
      <c r="B8" s="26">
        <v>122298</v>
      </c>
      <c r="C8" s="148">
        <f t="shared" si="0"/>
        <v>48.130059543721146</v>
      </c>
      <c r="D8" s="25">
        <v>5090</v>
      </c>
      <c r="E8" s="148">
        <f t="shared" si="0"/>
        <v>71.18881118881119</v>
      </c>
      <c r="F8" s="25">
        <v>10877</v>
      </c>
      <c r="G8" s="148">
        <f>F8/F$5*100</f>
        <v>68.16017044742449</v>
      </c>
      <c r="H8" s="26">
        <v>37899</v>
      </c>
      <c r="I8" s="148">
        <f>H8/H$5*100</f>
        <v>59.845565942395154</v>
      </c>
      <c r="J8" s="26">
        <v>31091</v>
      </c>
      <c r="K8" s="148">
        <f>J8/J$5*100</f>
        <v>42.91373360938579</v>
      </c>
      <c r="L8" s="76">
        <v>37341</v>
      </c>
      <c r="M8" s="148">
        <f>L8/L$5*100</f>
        <v>39.218384044195645</v>
      </c>
      <c r="V8"/>
    </row>
    <row r="9" spans="1:22" ht="15" customHeight="1">
      <c r="A9" s="4"/>
      <c r="B9" s="22"/>
      <c r="C9" s="9"/>
      <c r="D9" s="22"/>
      <c r="E9" s="9"/>
      <c r="F9" s="87"/>
      <c r="G9" s="44"/>
      <c r="H9" s="87"/>
      <c r="I9" s="88"/>
      <c r="J9" s="89"/>
      <c r="K9" s="79"/>
      <c r="L9" s="89"/>
      <c r="M9" s="79"/>
      <c r="V9"/>
    </row>
    <row r="10" spans="2:22" ht="15" customHeight="1">
      <c r="B10" s="4"/>
      <c r="C10" s="81"/>
      <c r="D10" s="4"/>
      <c r="E10" s="4"/>
      <c r="V10"/>
    </row>
    <row r="11" spans="1:26" s="2" customFormat="1" ht="18" customHeight="1">
      <c r="A11" s="3" t="s">
        <v>38</v>
      </c>
      <c r="B11" s="4"/>
      <c r="C11" s="81"/>
      <c r="D11" s="4"/>
      <c r="E11" s="4"/>
      <c r="F11" s="4"/>
      <c r="G11" s="4"/>
      <c r="H11" s="68"/>
      <c r="I11" s="69"/>
      <c r="J11" s="70"/>
      <c r="K11" s="71"/>
      <c r="L11" s="70"/>
      <c r="M11" s="71"/>
      <c r="N11" s="343"/>
      <c r="O11" s="342"/>
      <c r="P11" s="342"/>
      <c r="Q11" s="342"/>
      <c r="R11" s="342"/>
      <c r="S11" s="343"/>
      <c r="T11" s="343"/>
      <c r="U11" s="343"/>
      <c r="V11" s="213"/>
      <c r="W11" s="13"/>
      <c r="X11" s="13"/>
      <c r="Y11" s="13"/>
      <c r="Z11" s="13"/>
    </row>
    <row r="12" spans="1:22" s="17" customFormat="1" ht="36" customHeight="1">
      <c r="A12" s="154" t="s">
        <v>152</v>
      </c>
      <c r="B12" s="375" t="s">
        <v>1</v>
      </c>
      <c r="C12" s="375"/>
      <c r="D12" s="375" t="s">
        <v>153</v>
      </c>
      <c r="E12" s="375"/>
      <c r="F12" s="375" t="s">
        <v>154</v>
      </c>
      <c r="G12" s="375"/>
      <c r="H12" s="375" t="s">
        <v>156</v>
      </c>
      <c r="I12" s="375"/>
      <c r="J12" s="375" t="s">
        <v>155</v>
      </c>
      <c r="K12" s="375"/>
      <c r="L12" s="375" t="s">
        <v>84</v>
      </c>
      <c r="M12" s="375"/>
      <c r="N12" s="341"/>
      <c r="O12" s="342"/>
      <c r="P12" s="342"/>
      <c r="Q12" s="342"/>
      <c r="R12" s="342"/>
      <c r="S12" s="313"/>
      <c r="T12" s="313"/>
      <c r="U12" s="225"/>
      <c r="V12" s="209"/>
    </row>
    <row r="13" spans="1:22" s="10" customFormat="1" ht="19.5" customHeight="1">
      <c r="A13" s="72"/>
      <c r="B13" s="61" t="s">
        <v>86</v>
      </c>
      <c r="C13" s="57" t="s">
        <v>85</v>
      </c>
      <c r="D13" s="61" t="s">
        <v>86</v>
      </c>
      <c r="E13" s="57" t="s">
        <v>85</v>
      </c>
      <c r="F13" s="61" t="s">
        <v>86</v>
      </c>
      <c r="G13" s="57" t="s">
        <v>85</v>
      </c>
      <c r="H13" s="61" t="s">
        <v>86</v>
      </c>
      <c r="I13" s="57" t="s">
        <v>85</v>
      </c>
      <c r="J13" s="61" t="s">
        <v>86</v>
      </c>
      <c r="K13" s="57" t="s">
        <v>85</v>
      </c>
      <c r="L13" s="61" t="s">
        <v>86</v>
      </c>
      <c r="M13" s="56" t="s">
        <v>85</v>
      </c>
      <c r="N13" s="310"/>
      <c r="O13" s="342"/>
      <c r="P13" s="342"/>
      <c r="Q13" s="342"/>
      <c r="R13" s="342"/>
      <c r="S13" s="310"/>
      <c r="T13" s="310"/>
      <c r="U13" s="306"/>
      <c r="V13" s="210"/>
    </row>
    <row r="14" spans="1:22" s="73" customFormat="1" ht="15" customHeight="1">
      <c r="A14" s="30" t="s">
        <v>23</v>
      </c>
      <c r="B14" s="29">
        <v>254099</v>
      </c>
      <c r="C14" s="31">
        <f>E14+G14+I14+K14+M14</f>
        <v>100</v>
      </c>
      <c r="D14" s="29">
        <v>7150</v>
      </c>
      <c r="E14" s="82">
        <f>D14/$B14*100</f>
        <v>2.8138638876973148</v>
      </c>
      <c r="F14" s="29">
        <v>15958</v>
      </c>
      <c r="G14" s="82">
        <f>F14/$B14*100</f>
        <v>6.280229359422902</v>
      </c>
      <c r="H14" s="29">
        <v>63328</v>
      </c>
      <c r="I14" s="82">
        <f>H14/$B14*100</f>
        <v>24.922569549663713</v>
      </c>
      <c r="J14" s="29">
        <v>72450</v>
      </c>
      <c r="K14" s="82">
        <f>J14/$B14*100</f>
        <v>28.512508904009852</v>
      </c>
      <c r="L14" s="29">
        <v>95213</v>
      </c>
      <c r="M14" s="82">
        <f>L14/$B14*100</f>
        <v>37.47082829920622</v>
      </c>
      <c r="N14" s="341"/>
      <c r="O14" s="342"/>
      <c r="P14" s="342"/>
      <c r="Q14" s="342"/>
      <c r="R14" s="342"/>
      <c r="S14" s="341"/>
      <c r="T14" s="341"/>
      <c r="U14" s="362"/>
      <c r="V14" s="211"/>
    </row>
    <row r="15" spans="1:13" ht="15" customHeight="1">
      <c r="A15" s="38" t="s">
        <v>35</v>
      </c>
      <c r="B15" s="89">
        <v>54905</v>
      </c>
      <c r="C15" s="49">
        <f>E15+G15+I15+K15+M15</f>
        <v>100</v>
      </c>
      <c r="D15" s="89">
        <v>1202</v>
      </c>
      <c r="E15" s="79">
        <f>D15/$B15*100</f>
        <v>2.189235953009744</v>
      </c>
      <c r="F15" s="89">
        <v>2697</v>
      </c>
      <c r="G15" s="79">
        <f>F15/$B15*100</f>
        <v>4.912120936162463</v>
      </c>
      <c r="H15" s="89">
        <v>12673</v>
      </c>
      <c r="I15" s="79">
        <f>H15/$B15*100</f>
        <v>23.08168654949458</v>
      </c>
      <c r="J15" s="89">
        <v>16353</v>
      </c>
      <c r="K15" s="79">
        <f>J15/$B15*100</f>
        <v>29.784172661870507</v>
      </c>
      <c r="L15" s="89">
        <v>21980</v>
      </c>
      <c r="M15" s="79">
        <f>L15/$B15*100</f>
        <v>40.03278389946271</v>
      </c>
    </row>
    <row r="16" spans="1:13" ht="15" customHeight="1">
      <c r="A16" s="38" t="s">
        <v>0</v>
      </c>
      <c r="B16" s="89">
        <v>76896</v>
      </c>
      <c r="C16" s="49">
        <f>E16+G16+I16+K16+M16</f>
        <v>100</v>
      </c>
      <c r="D16" s="89">
        <v>858</v>
      </c>
      <c r="E16" s="79">
        <f>D16/$B16*100</f>
        <v>1.115792759051186</v>
      </c>
      <c r="F16" s="89">
        <v>2384</v>
      </c>
      <c r="G16" s="79">
        <f>F16/$B16*100</f>
        <v>3.1002913025384937</v>
      </c>
      <c r="H16" s="89">
        <v>12756</v>
      </c>
      <c r="I16" s="79">
        <f>H16/$B16*100</f>
        <v>16.58863920099875</v>
      </c>
      <c r="J16" s="89">
        <v>25006</v>
      </c>
      <c r="K16" s="79">
        <f>J16/$B16*100</f>
        <v>32.519246774864754</v>
      </c>
      <c r="L16" s="89">
        <v>35892</v>
      </c>
      <c r="M16" s="79">
        <f>L16/$B16*100</f>
        <v>46.676029962546814</v>
      </c>
    </row>
    <row r="17" spans="1:13" ht="15" customHeight="1">
      <c r="A17" s="8" t="s">
        <v>36</v>
      </c>
      <c r="B17" s="110">
        <v>122298</v>
      </c>
      <c r="C17" s="148">
        <f>E17+G17+I17+K17+M17</f>
        <v>100</v>
      </c>
      <c r="D17" s="110">
        <v>5090</v>
      </c>
      <c r="E17" s="77">
        <f>D17/$B17*100</f>
        <v>4.1619650362229965</v>
      </c>
      <c r="F17" s="110">
        <v>10877</v>
      </c>
      <c r="G17" s="77">
        <f>F17/$B17*100</f>
        <v>8.893849449704819</v>
      </c>
      <c r="H17" s="110">
        <v>37899</v>
      </c>
      <c r="I17" s="77">
        <f>H17/$B17*100</f>
        <v>30.989059510376293</v>
      </c>
      <c r="J17" s="110">
        <v>31091</v>
      </c>
      <c r="K17" s="77">
        <f>J17/$B17*100</f>
        <v>25.422329065070564</v>
      </c>
      <c r="L17" s="110">
        <v>37341</v>
      </c>
      <c r="M17" s="77">
        <f>L17/$B17*100</f>
        <v>30.532796938625324</v>
      </c>
    </row>
    <row r="18" spans="11:14" ht="15" customHeight="1">
      <c r="K18" s="79"/>
      <c r="N18" s="344"/>
    </row>
    <row r="19" spans="11:21" ht="30" customHeight="1">
      <c r="K19" s="79"/>
      <c r="N19" s="344"/>
      <c r="O19" s="345"/>
      <c r="P19" s="345"/>
      <c r="Q19" s="345"/>
      <c r="R19" s="345"/>
      <c r="S19" s="345"/>
      <c r="U19" s="318"/>
    </row>
    <row r="20" spans="9:21" ht="15" customHeight="1">
      <c r="I20" s="35"/>
      <c r="J20" s="79"/>
      <c r="K20" s="35"/>
      <c r="L20" s="75"/>
      <c r="M20" s="23"/>
      <c r="N20" s="346"/>
      <c r="U20" s="318"/>
    </row>
    <row r="21" spans="9:21" ht="15" customHeight="1">
      <c r="I21" s="35"/>
      <c r="J21" s="79"/>
      <c r="K21" s="35"/>
      <c r="L21" s="75"/>
      <c r="M21" s="23"/>
      <c r="N21" s="344" t="s">
        <v>164</v>
      </c>
      <c r="O21" s="349" t="s">
        <v>163</v>
      </c>
      <c r="P21" s="349" t="s">
        <v>167</v>
      </c>
      <c r="Q21" s="349" t="s">
        <v>168</v>
      </c>
      <c r="R21" s="349" t="s">
        <v>169</v>
      </c>
      <c r="S21" s="349" t="s">
        <v>170</v>
      </c>
      <c r="T21" s="318" t="s">
        <v>171</v>
      </c>
      <c r="U21" s="313"/>
    </row>
    <row r="22" spans="9:20" ht="15" customHeight="1">
      <c r="I22" s="35"/>
      <c r="J22" s="79"/>
      <c r="K22" s="35"/>
      <c r="L22" s="75"/>
      <c r="M22" s="23"/>
      <c r="N22" s="344" t="s">
        <v>88</v>
      </c>
      <c r="O22" s="345">
        <v>254099</v>
      </c>
      <c r="P22" s="345">
        <v>7150</v>
      </c>
      <c r="Q22" s="345">
        <v>15958</v>
      </c>
      <c r="R22" s="345">
        <v>63328</v>
      </c>
      <c r="S22" s="345">
        <v>72450</v>
      </c>
      <c r="T22" s="318">
        <v>95213</v>
      </c>
    </row>
    <row r="23" spans="9:20" ht="15" customHeight="1">
      <c r="I23" s="35"/>
      <c r="J23" s="79"/>
      <c r="K23" s="35"/>
      <c r="L23" s="75"/>
      <c r="M23" s="23"/>
      <c r="N23" s="347" t="s">
        <v>35</v>
      </c>
      <c r="O23" s="350">
        <v>54905</v>
      </c>
      <c r="P23" s="350">
        <v>1202</v>
      </c>
      <c r="Q23" s="350">
        <v>2697</v>
      </c>
      <c r="R23" s="350">
        <v>12673</v>
      </c>
      <c r="S23" s="351">
        <v>16353</v>
      </c>
      <c r="T23" s="318">
        <v>21980</v>
      </c>
    </row>
    <row r="24" spans="9:20" ht="15" customHeight="1">
      <c r="I24" s="35"/>
      <c r="J24" s="75"/>
      <c r="K24" s="35"/>
      <c r="L24" s="75"/>
      <c r="M24" s="23"/>
      <c r="N24" s="347" t="s">
        <v>0</v>
      </c>
      <c r="O24" s="350">
        <v>76896</v>
      </c>
      <c r="P24" s="350">
        <v>858</v>
      </c>
      <c r="Q24" s="350">
        <v>2384</v>
      </c>
      <c r="R24" s="350">
        <v>12756</v>
      </c>
      <c r="S24" s="351">
        <v>25006</v>
      </c>
      <c r="T24" s="318">
        <v>35892</v>
      </c>
    </row>
    <row r="25" spans="14:20" ht="15" customHeight="1">
      <c r="N25" s="318" t="s">
        <v>36</v>
      </c>
      <c r="O25" s="350">
        <v>122298</v>
      </c>
      <c r="P25" s="350">
        <v>5090</v>
      </c>
      <c r="Q25" s="350">
        <v>10877</v>
      </c>
      <c r="R25" s="350">
        <v>37899</v>
      </c>
      <c r="S25" s="351">
        <v>31091</v>
      </c>
      <c r="T25" s="318">
        <v>37341</v>
      </c>
    </row>
    <row r="26" ht="15" customHeight="1"/>
    <row r="27" ht="15" customHeight="1">
      <c r="K27" s="79"/>
    </row>
    <row r="28" ht="15" customHeight="1">
      <c r="K28" s="80"/>
    </row>
    <row r="29" ht="15" customHeight="1"/>
    <row r="30" ht="15" customHeight="1"/>
  </sheetData>
  <mergeCells count="13">
    <mergeCell ref="L3:M3"/>
    <mergeCell ref="F3:G3"/>
    <mergeCell ref="A1:M1"/>
    <mergeCell ref="B3:C3"/>
    <mergeCell ref="D3:E3"/>
    <mergeCell ref="H3:I3"/>
    <mergeCell ref="J3:K3"/>
    <mergeCell ref="J12:K12"/>
    <mergeCell ref="L12:M12"/>
    <mergeCell ref="B12:C12"/>
    <mergeCell ref="D12:E12"/>
    <mergeCell ref="F12:G12"/>
    <mergeCell ref="H12:I12"/>
  </mergeCells>
  <hyperlinks>
    <hyperlink ref="A4" location="indice!B38" display="Índice"/>
    <hyperlink ref="A12" location="indice!B3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2010.&amp;R&amp;9&amp;P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17.16015625" style="0" customWidth="1"/>
    <col min="2" max="2" width="8.33203125" style="0" customWidth="1"/>
    <col min="3" max="3" width="6.5" style="83" customWidth="1"/>
    <col min="4" max="4" width="8.33203125" style="0" customWidth="1"/>
    <col min="5" max="5" width="6.5" style="0" customWidth="1"/>
    <col min="6" max="6" width="8.33203125" style="0" customWidth="1"/>
    <col min="7" max="7" width="6.5" style="0" customWidth="1"/>
    <col min="8" max="8" width="8.33203125" style="23" customWidth="1"/>
    <col min="9" max="9" width="6.5" style="74" customWidth="1"/>
    <col min="10" max="10" width="8.33203125" style="35" customWidth="1"/>
    <col min="11" max="11" width="6.5" style="75" customWidth="1"/>
    <col min="12" max="12" width="8.33203125" style="35" customWidth="1"/>
    <col min="13" max="13" width="8.5" style="75" customWidth="1"/>
  </cols>
  <sheetData>
    <row r="1" spans="1:13" s="1" customFormat="1" ht="39.75" customHeight="1">
      <c r="A1" s="380" t="s">
        <v>182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2" customFormat="1" ht="18" customHeight="1">
      <c r="A2" s="3" t="s">
        <v>37</v>
      </c>
      <c r="B2" s="4"/>
      <c r="C2" s="81"/>
      <c r="D2" s="4"/>
      <c r="E2" s="4"/>
      <c r="F2" s="4"/>
      <c r="G2" s="4"/>
      <c r="H2" s="68"/>
      <c r="I2" s="69"/>
      <c r="J2" s="70"/>
      <c r="K2" s="71"/>
      <c r="L2" s="70"/>
      <c r="M2" s="71"/>
    </row>
    <row r="3" spans="1:13" s="131" customFormat="1" ht="36" customHeight="1">
      <c r="A3" s="178"/>
      <c r="B3" s="393" t="s">
        <v>1</v>
      </c>
      <c r="C3" s="393"/>
      <c r="D3" s="393" t="s">
        <v>123</v>
      </c>
      <c r="E3" s="393"/>
      <c r="F3" s="393" t="s">
        <v>129</v>
      </c>
      <c r="G3" s="393"/>
      <c r="H3" s="393" t="s">
        <v>130</v>
      </c>
      <c r="I3" s="393"/>
      <c r="J3" s="393" t="s">
        <v>131</v>
      </c>
      <c r="K3" s="393"/>
      <c r="L3" s="393" t="s">
        <v>127</v>
      </c>
      <c r="M3" s="393"/>
    </row>
    <row r="4" spans="1:13" s="10" customFormat="1" ht="19.5" customHeight="1">
      <c r="A4" s="201" t="s">
        <v>152</v>
      </c>
      <c r="B4" s="61" t="s">
        <v>86</v>
      </c>
      <c r="C4" s="57" t="s">
        <v>85</v>
      </c>
      <c r="D4" s="61" t="s">
        <v>86</v>
      </c>
      <c r="E4" s="57" t="s">
        <v>85</v>
      </c>
      <c r="F4" s="61" t="s">
        <v>86</v>
      </c>
      <c r="G4" s="57" t="s">
        <v>85</v>
      </c>
      <c r="H4" s="61" t="s">
        <v>86</v>
      </c>
      <c r="I4" s="57" t="s">
        <v>85</v>
      </c>
      <c r="J4" s="61" t="s">
        <v>86</v>
      </c>
      <c r="K4" s="57" t="s">
        <v>85</v>
      </c>
      <c r="L4" s="61" t="s">
        <v>86</v>
      </c>
      <c r="M4" s="57" t="s">
        <v>85</v>
      </c>
    </row>
    <row r="5" spans="1:13" s="73" customFormat="1" ht="15" customHeight="1">
      <c r="A5" s="30" t="s">
        <v>23</v>
      </c>
      <c r="B5" s="29">
        <v>254099</v>
      </c>
      <c r="C5" s="361">
        <f>SUM(C6:C8)</f>
        <v>100</v>
      </c>
      <c r="D5" s="29">
        <v>1911</v>
      </c>
      <c r="E5" s="361">
        <f>SUM(E6:E8)</f>
        <v>100</v>
      </c>
      <c r="F5" s="29">
        <v>13277</v>
      </c>
      <c r="G5" s="361">
        <f>SUM(G6:G8)</f>
        <v>100</v>
      </c>
      <c r="H5" s="29">
        <v>81938</v>
      </c>
      <c r="I5" s="361">
        <f>SUM(I6:I8)</f>
        <v>100</v>
      </c>
      <c r="J5" s="29">
        <v>62558</v>
      </c>
      <c r="K5" s="361">
        <f>SUM(K6:K8)</f>
        <v>100</v>
      </c>
      <c r="L5" s="29">
        <v>94415</v>
      </c>
      <c r="M5" s="361">
        <f>SUM(M6:M8)</f>
        <v>100</v>
      </c>
    </row>
    <row r="6" spans="1:13" ht="15" customHeight="1">
      <c r="A6" s="38" t="s">
        <v>35</v>
      </c>
      <c r="B6" s="21">
        <v>54905</v>
      </c>
      <c r="C6" s="49">
        <f>B6/B$5*100</f>
        <v>21.607719825737213</v>
      </c>
      <c r="D6" s="21">
        <v>366</v>
      </c>
      <c r="E6" s="49">
        <f>D6/D$5*100</f>
        <v>19.15227629513344</v>
      </c>
      <c r="F6" s="21">
        <v>2954</v>
      </c>
      <c r="G6" s="49">
        <f>F6/F$5*100</f>
        <v>22.249002033591925</v>
      </c>
      <c r="H6" s="21">
        <v>18429</v>
      </c>
      <c r="I6" s="49">
        <f>H6/H$5*100</f>
        <v>22.491395933510702</v>
      </c>
      <c r="J6" s="21">
        <v>12830</v>
      </c>
      <c r="K6" s="49">
        <f>J6/J$5*100</f>
        <v>20.50896767799482</v>
      </c>
      <c r="L6" s="21">
        <v>20326</v>
      </c>
      <c r="M6" s="49">
        <f>L6/L$5*100</f>
        <v>21.528358841285815</v>
      </c>
    </row>
    <row r="7" spans="1:13" ht="15" customHeight="1">
      <c r="A7" s="38" t="s">
        <v>0</v>
      </c>
      <c r="B7" s="21">
        <v>76896</v>
      </c>
      <c r="C7" s="49">
        <f>B7/B$5*100</f>
        <v>30.26222063054164</v>
      </c>
      <c r="D7" s="21">
        <v>371</v>
      </c>
      <c r="E7" s="49">
        <f>D7/D$5*100</f>
        <v>19.413919413919416</v>
      </c>
      <c r="F7" s="21">
        <v>4693</v>
      </c>
      <c r="G7" s="49">
        <f>F7/F$5*100</f>
        <v>35.346840400692926</v>
      </c>
      <c r="H7" s="21">
        <v>33446</v>
      </c>
      <c r="I7" s="49">
        <f>H7/H$5*100</f>
        <v>40.81866777319437</v>
      </c>
      <c r="J7" s="21">
        <v>19543</v>
      </c>
      <c r="K7" s="49">
        <f>J7/J$5*100</f>
        <v>31.23980945682407</v>
      </c>
      <c r="L7" s="21">
        <v>18843</v>
      </c>
      <c r="M7" s="49">
        <f>L7/L$5*100</f>
        <v>19.957633850553407</v>
      </c>
    </row>
    <row r="8" spans="1:13" ht="15" customHeight="1">
      <c r="A8" s="8" t="s">
        <v>36</v>
      </c>
      <c r="B8" s="25">
        <v>122298</v>
      </c>
      <c r="C8" s="148">
        <f>B8/B$5*100</f>
        <v>48.130059543721146</v>
      </c>
      <c r="D8" s="25">
        <v>1174</v>
      </c>
      <c r="E8" s="148">
        <f>D8/D$5*100</f>
        <v>61.433804290947144</v>
      </c>
      <c r="F8" s="25">
        <v>5630</v>
      </c>
      <c r="G8" s="148">
        <f>F8/F$5*100</f>
        <v>42.404157565715145</v>
      </c>
      <c r="H8" s="25">
        <v>30063</v>
      </c>
      <c r="I8" s="148">
        <f>H8/H$5*100</f>
        <v>36.68993629329493</v>
      </c>
      <c r="J8" s="25">
        <v>30185</v>
      </c>
      <c r="K8" s="148">
        <f>J8/J$5*100</f>
        <v>48.251222865181106</v>
      </c>
      <c r="L8" s="25">
        <v>55246</v>
      </c>
      <c r="M8" s="148">
        <f>L8/L$5*100</f>
        <v>58.51400730816078</v>
      </c>
    </row>
    <row r="9" spans="1:13" ht="15" customHeight="1">
      <c r="A9" s="149"/>
      <c r="B9" s="22"/>
      <c r="C9" s="9"/>
      <c r="D9" s="22"/>
      <c r="E9" s="9"/>
      <c r="F9" s="87"/>
      <c r="G9" s="44"/>
      <c r="H9" s="87"/>
      <c r="I9" s="88"/>
      <c r="J9" s="89"/>
      <c r="K9" s="79"/>
      <c r="L9" s="89"/>
      <c r="M9" s="79"/>
    </row>
    <row r="10" spans="2:5" ht="15" customHeight="1">
      <c r="B10" s="4"/>
      <c r="C10" s="81"/>
      <c r="D10" s="4"/>
      <c r="E10" s="4"/>
    </row>
    <row r="11" spans="1:13" s="2" customFormat="1" ht="18" customHeight="1">
      <c r="A11" s="3" t="s">
        <v>38</v>
      </c>
      <c r="B11" s="4"/>
      <c r="C11" s="81"/>
      <c r="D11" s="4"/>
      <c r="E11" s="4"/>
      <c r="F11" s="4"/>
      <c r="G11" s="4"/>
      <c r="H11" s="68"/>
      <c r="I11" s="69"/>
      <c r="J11" s="70"/>
      <c r="K11" s="71"/>
      <c r="L11" s="70"/>
      <c r="M11" s="71"/>
    </row>
    <row r="12" spans="1:13" s="131" customFormat="1" ht="36" customHeight="1">
      <c r="A12" s="154" t="s">
        <v>152</v>
      </c>
      <c r="B12" s="393" t="s">
        <v>1</v>
      </c>
      <c r="C12" s="393"/>
      <c r="D12" s="393" t="s">
        <v>123</v>
      </c>
      <c r="E12" s="393"/>
      <c r="F12" s="393" t="s">
        <v>129</v>
      </c>
      <c r="G12" s="393"/>
      <c r="H12" s="393" t="s">
        <v>130</v>
      </c>
      <c r="I12" s="393"/>
      <c r="J12" s="393" t="s">
        <v>131</v>
      </c>
      <c r="K12" s="393"/>
      <c r="L12" s="393" t="s">
        <v>127</v>
      </c>
      <c r="M12" s="393"/>
    </row>
    <row r="13" spans="1:13" s="10" customFormat="1" ht="19.5" customHeight="1">
      <c r="A13" s="72"/>
      <c r="B13" s="61" t="s">
        <v>86</v>
      </c>
      <c r="C13" s="57" t="s">
        <v>85</v>
      </c>
      <c r="D13" s="61" t="s">
        <v>86</v>
      </c>
      <c r="E13" s="57" t="s">
        <v>85</v>
      </c>
      <c r="F13" s="61" t="s">
        <v>86</v>
      </c>
      <c r="G13" s="57" t="s">
        <v>85</v>
      </c>
      <c r="H13" s="61" t="s">
        <v>86</v>
      </c>
      <c r="I13" s="57" t="s">
        <v>85</v>
      </c>
      <c r="J13" s="61" t="s">
        <v>86</v>
      </c>
      <c r="K13" s="57" t="s">
        <v>85</v>
      </c>
      <c r="L13" s="61" t="s">
        <v>86</v>
      </c>
      <c r="M13" s="57" t="s">
        <v>85</v>
      </c>
    </row>
    <row r="14" spans="1:13" s="73" customFormat="1" ht="15" customHeight="1">
      <c r="A14" s="30" t="s">
        <v>23</v>
      </c>
      <c r="B14" s="29">
        <v>254099</v>
      </c>
      <c r="C14" s="31">
        <f>E14+G14+I14+K14+M14</f>
        <v>100</v>
      </c>
      <c r="D14" s="29">
        <v>1911</v>
      </c>
      <c r="E14" s="82">
        <f>D14/$B14*100</f>
        <v>0.7520690754391005</v>
      </c>
      <c r="F14" s="29">
        <v>13277</v>
      </c>
      <c r="G14" s="82">
        <f>F14/$B14*100</f>
        <v>5.225128788385629</v>
      </c>
      <c r="H14" s="29">
        <v>81938</v>
      </c>
      <c r="I14" s="82">
        <f>H14/$B14*100</f>
        <v>32.24648660561435</v>
      </c>
      <c r="J14" s="29">
        <v>62558</v>
      </c>
      <c r="K14" s="82">
        <f>J14/$B14*100</f>
        <v>24.61953805406554</v>
      </c>
      <c r="L14" s="29">
        <v>94415</v>
      </c>
      <c r="M14" s="82">
        <f>L14/$B14*100</f>
        <v>37.156777476495385</v>
      </c>
    </row>
    <row r="15" spans="1:13" ht="15" customHeight="1">
      <c r="A15" s="38" t="s">
        <v>35</v>
      </c>
      <c r="B15" s="21">
        <v>54905</v>
      </c>
      <c r="C15" s="49">
        <f>E15+G15+I15+K15+M15</f>
        <v>100</v>
      </c>
      <c r="D15" s="21">
        <v>366</v>
      </c>
      <c r="E15" s="79">
        <f>D15/$B15*100</f>
        <v>0.6666059557417358</v>
      </c>
      <c r="F15" s="21">
        <v>2954</v>
      </c>
      <c r="G15" s="79">
        <f>F15/$B15*100</f>
        <v>5.38020216738002</v>
      </c>
      <c r="H15" s="21">
        <v>18429</v>
      </c>
      <c r="I15" s="79">
        <f>H15/$B15*100</f>
        <v>33.56524906656953</v>
      </c>
      <c r="J15" s="21">
        <v>12830</v>
      </c>
      <c r="K15" s="79">
        <f>J15/$B15*100</f>
        <v>23.367635005919315</v>
      </c>
      <c r="L15" s="21">
        <v>20326</v>
      </c>
      <c r="M15" s="79">
        <f>L15/$B15*100</f>
        <v>37.020307804389404</v>
      </c>
    </row>
    <row r="16" spans="1:13" ht="15" customHeight="1">
      <c r="A16" s="38" t="s">
        <v>0</v>
      </c>
      <c r="B16" s="21">
        <v>76896</v>
      </c>
      <c r="C16" s="49">
        <f>E16+G16+I16+K16+M16</f>
        <v>100</v>
      </c>
      <c r="D16" s="21">
        <v>371</v>
      </c>
      <c r="E16" s="79">
        <f>D16/$B16*100</f>
        <v>0.48246982937994176</v>
      </c>
      <c r="F16" s="21">
        <v>4693</v>
      </c>
      <c r="G16" s="79">
        <f>F16/$B16*100</f>
        <v>6.103048272992093</v>
      </c>
      <c r="H16" s="21">
        <v>33446</v>
      </c>
      <c r="I16" s="79">
        <f>H16/$B16*100</f>
        <v>43.495110278818146</v>
      </c>
      <c r="J16" s="21">
        <v>19543</v>
      </c>
      <c r="K16" s="79">
        <f>J16/$B16*100</f>
        <v>25.41484602580108</v>
      </c>
      <c r="L16" s="21">
        <v>18843</v>
      </c>
      <c r="M16" s="79">
        <f>L16/$B16*100</f>
        <v>24.50452559300874</v>
      </c>
    </row>
    <row r="17" spans="1:13" ht="15" customHeight="1">
      <c r="A17" s="8" t="s">
        <v>36</v>
      </c>
      <c r="B17" s="25">
        <v>122298</v>
      </c>
      <c r="C17" s="148">
        <f>E17+G17+I17+K17+M17</f>
        <v>100</v>
      </c>
      <c r="D17" s="25">
        <v>1174</v>
      </c>
      <c r="E17" s="77">
        <f>D17/$B17*100</f>
        <v>0.9599502853685261</v>
      </c>
      <c r="F17" s="25">
        <v>5630</v>
      </c>
      <c r="G17" s="77">
        <f>F17/$B17*100</f>
        <v>4.6035094604981275</v>
      </c>
      <c r="H17" s="25">
        <v>30063</v>
      </c>
      <c r="I17" s="77">
        <f>H17/$B17*100</f>
        <v>24.58175930922828</v>
      </c>
      <c r="J17" s="25">
        <v>30185</v>
      </c>
      <c r="K17" s="77">
        <f>J17/$B17*100</f>
        <v>24.68151564212007</v>
      </c>
      <c r="L17" s="25">
        <v>55246</v>
      </c>
      <c r="M17" s="77">
        <f>L17/$B17*100</f>
        <v>45.173265302785</v>
      </c>
    </row>
    <row r="18" spans="1:11" ht="15" customHeight="1">
      <c r="A18" s="149"/>
      <c r="K18" s="79"/>
    </row>
    <row r="19" ht="15" customHeight="1">
      <c r="K19" s="79"/>
    </row>
    <row r="20" ht="15" customHeight="1">
      <c r="K20" s="79"/>
    </row>
    <row r="21" ht="15" customHeight="1">
      <c r="K21" s="79"/>
    </row>
    <row r="22" spans="1:13" s="1" customFormat="1" ht="39.7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1:13" s="1" customFormat="1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5" customHeight="1">
      <c r="A24" s="90"/>
      <c r="B24" s="90"/>
      <c r="C24" s="90"/>
      <c r="D24" s="90"/>
      <c r="E24" s="90"/>
      <c r="F24" s="90"/>
      <c r="G24" s="23"/>
      <c r="H24" s="74"/>
      <c r="I24" s="35"/>
      <c r="J24" s="79"/>
      <c r="K24" s="35"/>
      <c r="L24" s="75"/>
      <c r="M24" s="23"/>
    </row>
    <row r="25" spans="1:13" ht="15" customHeight="1">
      <c r="A25" s="90"/>
      <c r="B25" s="90"/>
      <c r="C25" s="90"/>
      <c r="D25" s="90"/>
      <c r="E25" s="90"/>
      <c r="F25" s="90"/>
      <c r="G25" s="23"/>
      <c r="H25" s="74"/>
      <c r="I25" s="35"/>
      <c r="J25" s="79"/>
      <c r="K25" s="35"/>
      <c r="L25" s="75"/>
      <c r="M25" s="23"/>
    </row>
    <row r="26" spans="1:13" ht="15" customHeight="1">
      <c r="A26" s="90"/>
      <c r="B26" s="90"/>
      <c r="C26" s="90"/>
      <c r="D26" s="90"/>
      <c r="E26" s="90"/>
      <c r="F26" s="90"/>
      <c r="G26" s="23"/>
      <c r="H26" s="74"/>
      <c r="I26" s="35"/>
      <c r="J26" s="79"/>
      <c r="K26" s="35"/>
      <c r="L26" s="75"/>
      <c r="M26" s="23"/>
    </row>
    <row r="27" spans="1:13" ht="15" customHeight="1">
      <c r="A27" s="91"/>
      <c r="B27" s="90"/>
      <c r="C27" s="90"/>
      <c r="D27" s="90"/>
      <c r="E27" s="90"/>
      <c r="F27" s="90"/>
      <c r="G27" s="23"/>
      <c r="H27" s="74"/>
      <c r="I27" s="35"/>
      <c r="J27" s="79"/>
      <c r="K27" s="35"/>
      <c r="L27" s="75"/>
      <c r="M27" s="23"/>
    </row>
    <row r="28" spans="1:13" ht="15" customHeight="1">
      <c r="A28" s="91"/>
      <c r="B28" s="90"/>
      <c r="C28" s="90"/>
      <c r="D28" s="90"/>
      <c r="E28" s="90"/>
      <c r="F28" s="90"/>
      <c r="G28" s="23"/>
      <c r="H28" s="74"/>
      <c r="I28" s="35"/>
      <c r="J28" s="75"/>
      <c r="K28" s="35"/>
      <c r="L28" s="75"/>
      <c r="M28" s="23"/>
    </row>
    <row r="29" spans="1:6" ht="15" customHeight="1">
      <c r="A29" s="91"/>
      <c r="B29" s="91"/>
      <c r="C29" s="92"/>
      <c r="D29" s="91"/>
      <c r="E29" s="91"/>
      <c r="F29" s="91"/>
    </row>
    <row r="30" ht="15" customHeight="1"/>
    <row r="31" ht="15" customHeight="1">
      <c r="K31" s="79"/>
    </row>
    <row r="32" ht="15" customHeight="1">
      <c r="K32" s="80"/>
    </row>
    <row r="33" ht="15" customHeight="1"/>
    <row r="34" ht="15" customHeight="1"/>
  </sheetData>
  <mergeCells count="13">
    <mergeCell ref="J12:K12"/>
    <mergeCell ref="L12:M12"/>
    <mergeCell ref="B12:C12"/>
    <mergeCell ref="D12:E12"/>
    <mergeCell ref="F12:G12"/>
    <mergeCell ref="H12:I12"/>
    <mergeCell ref="L3:M3"/>
    <mergeCell ref="F3:G3"/>
    <mergeCell ref="A1:M1"/>
    <mergeCell ref="B3:C3"/>
    <mergeCell ref="D3:E3"/>
    <mergeCell ref="H3:I3"/>
    <mergeCell ref="J3:K3"/>
  </mergeCells>
  <hyperlinks>
    <hyperlink ref="A4" location="indice!B40" display="Índice"/>
    <hyperlink ref="A12" location="indice!B4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6.83203125" style="170" customWidth="1"/>
    <col min="2" max="4" width="14.83203125" style="170" customWidth="1"/>
    <col min="5" max="6" width="10.83203125" style="170" customWidth="1"/>
    <col min="7" max="7" width="18.33203125" style="220" customWidth="1"/>
    <col min="8" max="9" width="7.66015625" style="220" bestFit="1" customWidth="1"/>
    <col min="10" max="10" width="8.16015625" style="220" bestFit="1" customWidth="1"/>
    <col min="11" max="11" width="9.16015625" style="220" bestFit="1" customWidth="1"/>
    <col min="12" max="13" width="8.16015625" style="220" bestFit="1" customWidth="1"/>
    <col min="14" max="14" width="9.16015625" style="220" bestFit="1" customWidth="1"/>
    <col min="15" max="17" width="12" style="220" customWidth="1"/>
    <col min="18" max="16384" width="12" style="170" customWidth="1"/>
  </cols>
  <sheetData>
    <row r="1" spans="1:17" s="166" customFormat="1" ht="60" customHeight="1">
      <c r="A1" s="371" t="s">
        <v>181</v>
      </c>
      <c r="B1" s="372"/>
      <c r="C1" s="372"/>
      <c r="D1" s="372"/>
      <c r="E1" s="377"/>
      <c r="F1" s="16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s="167" customFormat="1" ht="36" customHeight="1">
      <c r="A2" s="157"/>
      <c r="B2" s="391" t="s">
        <v>157</v>
      </c>
      <c r="C2" s="391"/>
      <c r="D2" s="391"/>
      <c r="E2" s="16"/>
      <c r="G2" s="373" t="s">
        <v>197</v>
      </c>
      <c r="H2" s="373"/>
      <c r="I2" s="373"/>
      <c r="J2" s="373" t="s">
        <v>198</v>
      </c>
      <c r="K2" s="373"/>
      <c r="L2" s="373"/>
      <c r="M2" s="216"/>
      <c r="N2" s="216"/>
      <c r="O2" s="216"/>
      <c r="P2" s="216"/>
      <c r="Q2" s="216"/>
    </row>
    <row r="3" spans="1:17" s="167" customFormat="1" ht="19.5" customHeight="1">
      <c r="A3" s="203" t="s">
        <v>152</v>
      </c>
      <c r="B3" s="168" t="s">
        <v>1</v>
      </c>
      <c r="C3" s="168" t="s">
        <v>2</v>
      </c>
      <c r="D3" s="168" t="s">
        <v>3</v>
      </c>
      <c r="E3" s="16"/>
      <c r="F3" s="16"/>
      <c r="G3" s="242" t="s">
        <v>1</v>
      </c>
      <c r="H3" s="242" t="s">
        <v>2</v>
      </c>
      <c r="I3" s="242" t="s">
        <v>3</v>
      </c>
      <c r="J3" s="242" t="s">
        <v>1</v>
      </c>
      <c r="K3" s="242" t="s">
        <v>2</v>
      </c>
      <c r="L3" s="242" t="s">
        <v>3</v>
      </c>
      <c r="M3" s="216"/>
      <c r="N3" s="216"/>
      <c r="O3" s="216"/>
      <c r="P3" s="216"/>
      <c r="Q3" s="216"/>
    </row>
    <row r="4" spans="1:17" s="171" customFormat="1" ht="15" customHeight="1">
      <c r="A4" s="162" t="s">
        <v>23</v>
      </c>
      <c r="B4" s="169">
        <f>G4/J4*100</f>
        <v>18.862737965770787</v>
      </c>
      <c r="C4" s="169">
        <f>H4/K4*100</f>
        <v>17.03519282447261</v>
      </c>
      <c r="D4" s="169">
        <f>I4/L4*100</f>
        <v>20.688273647535755</v>
      </c>
      <c r="E4" s="170"/>
      <c r="F4" s="170"/>
      <c r="G4" s="241">
        <f>SUM(G5:G37)</f>
        <v>254099</v>
      </c>
      <c r="H4" s="241">
        <f>SUM(H5:H37)</f>
        <v>114677</v>
      </c>
      <c r="I4" s="241">
        <f>SUM(I5:I37)</f>
        <v>139422</v>
      </c>
      <c r="J4" s="241">
        <v>1347095</v>
      </c>
      <c r="K4" s="365">
        <v>673177</v>
      </c>
      <c r="L4" s="365">
        <v>673918</v>
      </c>
      <c r="M4" s="217"/>
      <c r="N4" s="218"/>
      <c r="O4" s="218"/>
      <c r="P4" s="218"/>
      <c r="Q4" s="218"/>
    </row>
    <row r="5" spans="1:13" ht="15" customHeight="1">
      <c r="A5" s="150" t="s">
        <v>90</v>
      </c>
      <c r="B5" s="363">
        <f aca="true" t="shared" si="0" ref="B5:B37">G5/J5*100</f>
        <v>32.51714530647236</v>
      </c>
      <c r="C5" s="363">
        <f aca="true" t="shared" si="1" ref="C5:C37">H5/K5*100</f>
        <v>28.48886086591005</v>
      </c>
      <c r="D5" s="363">
        <f aca="true" t="shared" si="2" ref="D5:D37">I5/L5*100</f>
        <v>36.70747704416266</v>
      </c>
      <c r="G5" s="365">
        <v>6069</v>
      </c>
      <c r="H5" s="365">
        <v>2711</v>
      </c>
      <c r="I5" s="365">
        <v>3358</v>
      </c>
      <c r="J5" s="241">
        <v>18664</v>
      </c>
      <c r="K5" s="366">
        <v>9516</v>
      </c>
      <c r="L5" s="366">
        <v>9148</v>
      </c>
      <c r="M5" s="219"/>
    </row>
    <row r="6" spans="1:13" ht="15" customHeight="1">
      <c r="A6" s="150" t="s">
        <v>91</v>
      </c>
      <c r="B6" s="363">
        <f t="shared" si="0"/>
        <v>12.204275852824878</v>
      </c>
      <c r="C6" s="363">
        <f t="shared" si="1"/>
        <v>10.328699493309083</v>
      </c>
      <c r="D6" s="363">
        <f t="shared" si="2"/>
        <v>14.202657807308968</v>
      </c>
      <c r="G6" s="366">
        <v>1821</v>
      </c>
      <c r="H6" s="366">
        <v>795</v>
      </c>
      <c r="I6" s="366">
        <v>1026</v>
      </c>
      <c r="J6" s="241">
        <v>14921</v>
      </c>
      <c r="K6" s="366">
        <v>7697</v>
      </c>
      <c r="L6" s="366">
        <v>7224</v>
      </c>
      <c r="M6" s="219"/>
    </row>
    <row r="7" spans="1:13" ht="15" customHeight="1">
      <c r="A7" s="150" t="s">
        <v>92</v>
      </c>
      <c r="B7" s="363">
        <f t="shared" si="0"/>
        <v>40.38611039129308</v>
      </c>
      <c r="C7" s="363">
        <f t="shared" si="1"/>
        <v>32.338670548277534</v>
      </c>
      <c r="D7" s="363">
        <f t="shared" si="2"/>
        <v>49.61067853170189</v>
      </c>
      <c r="G7" s="366">
        <v>3117</v>
      </c>
      <c r="H7" s="366">
        <v>1333</v>
      </c>
      <c r="I7" s="366">
        <v>1784</v>
      </c>
      <c r="J7" s="241">
        <v>7718</v>
      </c>
      <c r="K7" s="366">
        <v>4122</v>
      </c>
      <c r="L7" s="366">
        <v>3596</v>
      </c>
      <c r="M7" s="219"/>
    </row>
    <row r="8" spans="1:13" ht="15" customHeight="1">
      <c r="A8" s="150" t="s">
        <v>93</v>
      </c>
      <c r="B8" s="363">
        <f t="shared" si="0"/>
        <v>51.688562309804794</v>
      </c>
      <c r="C8" s="363">
        <f t="shared" si="1"/>
        <v>43.953094094376944</v>
      </c>
      <c r="D8" s="363">
        <f t="shared" si="2"/>
        <v>60.25019546520719</v>
      </c>
      <c r="G8" s="366">
        <v>6964</v>
      </c>
      <c r="H8" s="366">
        <v>3111</v>
      </c>
      <c r="I8" s="366">
        <v>3853</v>
      </c>
      <c r="J8" s="241">
        <v>13473</v>
      </c>
      <c r="K8" s="366">
        <v>7078</v>
      </c>
      <c r="L8" s="366">
        <v>6395</v>
      </c>
      <c r="M8" s="219"/>
    </row>
    <row r="9" spans="1:13" ht="22.5" customHeight="1">
      <c r="A9" s="149" t="s">
        <v>94</v>
      </c>
      <c r="B9" s="363">
        <f t="shared" si="0"/>
        <v>17.22720590441331</v>
      </c>
      <c r="C9" s="363">
        <f t="shared" si="1"/>
        <v>14.445740956826135</v>
      </c>
      <c r="D9" s="363">
        <f t="shared" si="2"/>
        <v>20.17170032734235</v>
      </c>
      <c r="G9" s="366">
        <v>5742</v>
      </c>
      <c r="H9" s="366">
        <v>2476</v>
      </c>
      <c r="I9" s="366">
        <v>3266</v>
      </c>
      <c r="J9" s="241">
        <v>33331</v>
      </c>
      <c r="K9" s="366">
        <v>17140</v>
      </c>
      <c r="L9" s="366">
        <v>16191</v>
      </c>
      <c r="M9" s="219"/>
    </row>
    <row r="10" spans="1:13" ht="15" customHeight="1">
      <c r="A10" s="149" t="s">
        <v>95</v>
      </c>
      <c r="B10" s="363">
        <f t="shared" si="0"/>
        <v>21.101011281931374</v>
      </c>
      <c r="C10" s="363">
        <f t="shared" si="1"/>
        <v>18.73309022467945</v>
      </c>
      <c r="D10" s="363">
        <f t="shared" si="2"/>
        <v>23.440041831280503</v>
      </c>
      <c r="G10" s="366">
        <v>14439</v>
      </c>
      <c r="H10" s="366">
        <v>6370</v>
      </c>
      <c r="I10" s="366">
        <v>8069</v>
      </c>
      <c r="J10" s="241">
        <v>68428</v>
      </c>
      <c r="K10" s="366">
        <v>34004</v>
      </c>
      <c r="L10" s="366">
        <v>34424</v>
      </c>
      <c r="M10" s="219"/>
    </row>
    <row r="11" spans="1:13" ht="15" customHeight="1">
      <c r="A11" s="149" t="s">
        <v>96</v>
      </c>
      <c r="B11" s="363">
        <f t="shared" si="0"/>
        <v>28.529291274068</v>
      </c>
      <c r="C11" s="363">
        <f t="shared" si="1"/>
        <v>25.633223684210527</v>
      </c>
      <c r="D11" s="363">
        <f t="shared" si="2"/>
        <v>31.404081632653064</v>
      </c>
      <c r="G11" s="366">
        <v>6964</v>
      </c>
      <c r="H11" s="366">
        <v>3117</v>
      </c>
      <c r="I11" s="366">
        <v>3847</v>
      </c>
      <c r="J11" s="241">
        <v>24410</v>
      </c>
      <c r="K11" s="366">
        <v>12160</v>
      </c>
      <c r="L11" s="366">
        <v>12250</v>
      </c>
      <c r="M11" s="219"/>
    </row>
    <row r="12" spans="1:13" ht="15" customHeight="1">
      <c r="A12" s="149" t="s">
        <v>97</v>
      </c>
      <c r="B12" s="363">
        <f t="shared" si="0"/>
        <v>15.325766080412457</v>
      </c>
      <c r="C12" s="363">
        <f t="shared" si="1"/>
        <v>12.925553319919517</v>
      </c>
      <c r="D12" s="363">
        <f t="shared" si="2"/>
        <v>17.890934113194565</v>
      </c>
      <c r="G12" s="366">
        <v>3686</v>
      </c>
      <c r="H12" s="366">
        <v>1606</v>
      </c>
      <c r="I12" s="366">
        <v>2080</v>
      </c>
      <c r="J12" s="241">
        <v>24051</v>
      </c>
      <c r="K12" s="366">
        <v>12425</v>
      </c>
      <c r="L12" s="366">
        <v>11626</v>
      </c>
      <c r="M12" s="219"/>
    </row>
    <row r="13" spans="1:13" ht="15" customHeight="1">
      <c r="A13" s="149" t="s">
        <v>98</v>
      </c>
      <c r="B13" s="363">
        <f t="shared" si="0"/>
        <v>24.8786597776734</v>
      </c>
      <c r="C13" s="363">
        <f t="shared" si="1"/>
        <v>20.453637090327735</v>
      </c>
      <c r="D13" s="363">
        <f t="shared" si="2"/>
        <v>29.717032666885174</v>
      </c>
      <c r="G13" s="366">
        <v>4767</v>
      </c>
      <c r="H13" s="366">
        <v>2047</v>
      </c>
      <c r="I13" s="366">
        <v>2720</v>
      </c>
      <c r="J13" s="241">
        <v>19161</v>
      </c>
      <c r="K13" s="366">
        <v>10008</v>
      </c>
      <c r="L13" s="366">
        <v>9153</v>
      </c>
      <c r="M13" s="219"/>
    </row>
    <row r="14" spans="1:13" ht="22.5" customHeight="1">
      <c r="A14" s="149" t="s">
        <v>99</v>
      </c>
      <c r="B14" s="363">
        <f t="shared" si="0"/>
        <v>19.210199598892178</v>
      </c>
      <c r="C14" s="363">
        <f t="shared" si="1"/>
        <v>14.965797744499906</v>
      </c>
      <c r="D14" s="363">
        <f t="shared" si="2"/>
        <v>23.74555511655472</v>
      </c>
      <c r="G14" s="366">
        <v>4023</v>
      </c>
      <c r="H14" s="366">
        <v>1619</v>
      </c>
      <c r="I14" s="366">
        <v>2404</v>
      </c>
      <c r="J14" s="241">
        <v>20942</v>
      </c>
      <c r="K14" s="366">
        <v>10818</v>
      </c>
      <c r="L14" s="366">
        <v>10124</v>
      </c>
      <c r="M14" s="219"/>
    </row>
    <row r="15" spans="1:13" ht="15" customHeight="1">
      <c r="A15" s="149" t="s">
        <v>100</v>
      </c>
      <c r="B15" s="363">
        <f t="shared" si="0"/>
        <v>22.655046615322252</v>
      </c>
      <c r="C15" s="363">
        <f t="shared" si="1"/>
        <v>19.3168433451119</v>
      </c>
      <c r="D15" s="363">
        <f t="shared" si="2"/>
        <v>26.217008797653957</v>
      </c>
      <c r="G15" s="366">
        <v>5589</v>
      </c>
      <c r="H15" s="366">
        <v>2460</v>
      </c>
      <c r="I15" s="366">
        <v>3129</v>
      </c>
      <c r="J15" s="241">
        <v>24670</v>
      </c>
      <c r="K15" s="366">
        <v>12735</v>
      </c>
      <c r="L15" s="366">
        <v>11935</v>
      </c>
      <c r="M15" s="219"/>
    </row>
    <row r="16" spans="1:13" ht="15" customHeight="1">
      <c r="A16" s="149" t="s">
        <v>101</v>
      </c>
      <c r="B16" s="363">
        <f t="shared" si="0"/>
        <v>23.09572301425662</v>
      </c>
      <c r="C16" s="363">
        <f t="shared" si="1"/>
        <v>19.932795698924732</v>
      </c>
      <c r="D16" s="363">
        <f t="shared" si="2"/>
        <v>26.323731138545952</v>
      </c>
      <c r="G16" s="366">
        <v>3402</v>
      </c>
      <c r="H16" s="366">
        <v>1483</v>
      </c>
      <c r="I16" s="366">
        <v>1919</v>
      </c>
      <c r="J16" s="241">
        <v>14730</v>
      </c>
      <c r="K16" s="366">
        <v>7440</v>
      </c>
      <c r="L16" s="366">
        <v>7290</v>
      </c>
      <c r="M16" s="219"/>
    </row>
    <row r="17" spans="1:13" ht="15" customHeight="1">
      <c r="A17" s="149" t="s">
        <v>102</v>
      </c>
      <c r="B17" s="363">
        <f t="shared" si="0"/>
        <v>11.948185860668943</v>
      </c>
      <c r="C17" s="363">
        <f t="shared" si="1"/>
        <v>10.045775083508598</v>
      </c>
      <c r="D17" s="363">
        <f t="shared" si="2"/>
        <v>14.016680118375033</v>
      </c>
      <c r="G17" s="366">
        <v>1854</v>
      </c>
      <c r="H17" s="366">
        <v>812</v>
      </c>
      <c r="I17" s="366">
        <v>1042</v>
      </c>
      <c r="J17" s="241">
        <v>15517</v>
      </c>
      <c r="K17" s="366">
        <v>8083</v>
      </c>
      <c r="L17" s="366">
        <v>7434</v>
      </c>
      <c r="M17" s="219"/>
    </row>
    <row r="18" spans="1:17" s="173" customFormat="1" ht="15" customHeight="1">
      <c r="A18" s="149" t="s">
        <v>103</v>
      </c>
      <c r="B18" s="363">
        <f t="shared" si="0"/>
        <v>15.924904818169882</v>
      </c>
      <c r="C18" s="363">
        <f t="shared" si="1"/>
        <v>13.958810068649885</v>
      </c>
      <c r="D18" s="363">
        <f t="shared" si="2"/>
        <v>18.023887079261673</v>
      </c>
      <c r="E18" s="170"/>
      <c r="F18" s="170"/>
      <c r="G18" s="366">
        <v>1213</v>
      </c>
      <c r="H18" s="366">
        <v>549</v>
      </c>
      <c r="I18" s="366">
        <v>664</v>
      </c>
      <c r="J18" s="241">
        <v>7617</v>
      </c>
      <c r="K18" s="366">
        <v>3933</v>
      </c>
      <c r="L18" s="366">
        <v>3684</v>
      </c>
      <c r="M18" s="219"/>
      <c r="N18" s="220"/>
      <c r="O18" s="221"/>
      <c r="P18" s="221"/>
      <c r="Q18" s="221"/>
    </row>
    <row r="19" spans="1:13" ht="22.5" customHeight="1">
      <c r="A19" s="149" t="s">
        <v>104</v>
      </c>
      <c r="B19" s="363">
        <f t="shared" si="0"/>
        <v>8.175512990979982</v>
      </c>
      <c r="C19" s="363">
        <f t="shared" si="1"/>
        <v>6.985887804535561</v>
      </c>
      <c r="D19" s="363">
        <f t="shared" si="2"/>
        <v>9.422850412249705</v>
      </c>
      <c r="G19" s="366">
        <v>2275</v>
      </c>
      <c r="H19" s="366">
        <v>995</v>
      </c>
      <c r="I19" s="366">
        <v>1280</v>
      </c>
      <c r="J19" s="241">
        <v>27827</v>
      </c>
      <c r="K19" s="366">
        <v>14243</v>
      </c>
      <c r="L19" s="366">
        <v>13584</v>
      </c>
      <c r="M19" s="219"/>
    </row>
    <row r="20" spans="1:13" ht="15" customHeight="1">
      <c r="A20" s="149" t="s">
        <v>105</v>
      </c>
      <c r="B20" s="363">
        <f t="shared" si="0"/>
        <v>9.003373399272919</v>
      </c>
      <c r="C20" s="363">
        <f t="shared" si="1"/>
        <v>7.737835648869229</v>
      </c>
      <c r="D20" s="363">
        <f t="shared" si="2"/>
        <v>10.406021267780693</v>
      </c>
      <c r="G20" s="366">
        <v>2749</v>
      </c>
      <c r="H20" s="366">
        <v>1242</v>
      </c>
      <c r="I20" s="366">
        <v>1507</v>
      </c>
      <c r="J20" s="241">
        <v>30533</v>
      </c>
      <c r="K20" s="366">
        <v>16051</v>
      </c>
      <c r="L20" s="366">
        <v>14482</v>
      </c>
      <c r="M20" s="219"/>
    </row>
    <row r="21" spans="1:13" ht="15" customHeight="1">
      <c r="A21" s="149" t="s">
        <v>106</v>
      </c>
      <c r="B21" s="363">
        <f t="shared" si="0"/>
        <v>10.041930096863746</v>
      </c>
      <c r="C21" s="363">
        <f t="shared" si="1"/>
        <v>9.63350756654284</v>
      </c>
      <c r="D21" s="363">
        <f t="shared" si="2"/>
        <v>10.43252264266121</v>
      </c>
      <c r="G21" s="366">
        <v>74985</v>
      </c>
      <c r="H21" s="366">
        <v>35165</v>
      </c>
      <c r="I21" s="366">
        <v>39820</v>
      </c>
      <c r="J21" s="241">
        <v>746719</v>
      </c>
      <c r="K21" s="366">
        <v>365028</v>
      </c>
      <c r="L21" s="366">
        <v>381691</v>
      </c>
      <c r="M21" s="219"/>
    </row>
    <row r="22" spans="1:13" ht="15" customHeight="1">
      <c r="A22" s="149" t="s">
        <v>107</v>
      </c>
      <c r="B22" s="363">
        <f t="shared" si="0"/>
        <v>21.000846381718155</v>
      </c>
      <c r="C22" s="363">
        <f t="shared" si="1"/>
        <v>17.910140148392415</v>
      </c>
      <c r="D22" s="363">
        <f t="shared" si="2"/>
        <v>24.26086956521739</v>
      </c>
      <c r="G22" s="366">
        <v>1985</v>
      </c>
      <c r="H22" s="366">
        <v>869</v>
      </c>
      <c r="I22" s="366">
        <v>1116</v>
      </c>
      <c r="J22" s="241">
        <v>9452</v>
      </c>
      <c r="K22" s="366">
        <v>4852</v>
      </c>
      <c r="L22" s="366">
        <v>4600</v>
      </c>
      <c r="M22" s="219"/>
    </row>
    <row r="23" spans="1:13" ht="15" customHeight="1">
      <c r="A23" s="149" t="s">
        <v>108</v>
      </c>
      <c r="B23" s="363">
        <f t="shared" si="0"/>
        <v>25.765849760255726</v>
      </c>
      <c r="C23" s="363">
        <f t="shared" si="1"/>
        <v>21.689961880559085</v>
      </c>
      <c r="D23" s="363">
        <f t="shared" si="2"/>
        <v>30.254687937307583</v>
      </c>
      <c r="G23" s="366">
        <v>3869</v>
      </c>
      <c r="H23" s="366">
        <v>1707</v>
      </c>
      <c r="I23" s="366">
        <v>2162</v>
      </c>
      <c r="J23" s="241">
        <v>15016</v>
      </c>
      <c r="K23" s="366">
        <v>7870</v>
      </c>
      <c r="L23" s="366">
        <v>7146</v>
      </c>
      <c r="M23" s="219"/>
    </row>
    <row r="24" spans="1:13" ht="22.5" customHeight="1">
      <c r="A24" s="149" t="s">
        <v>109</v>
      </c>
      <c r="B24" s="363">
        <f t="shared" si="0"/>
        <v>39.356865732035324</v>
      </c>
      <c r="C24" s="363">
        <f t="shared" si="1"/>
        <v>35.52373845723346</v>
      </c>
      <c r="D24" s="363">
        <f t="shared" si="2"/>
        <v>43.35229206164017</v>
      </c>
      <c r="G24" s="366">
        <v>16535</v>
      </c>
      <c r="H24" s="366">
        <v>7617</v>
      </c>
      <c r="I24" s="366">
        <v>8918</v>
      </c>
      <c r="J24" s="241">
        <v>42013</v>
      </c>
      <c r="K24" s="366">
        <v>21442</v>
      </c>
      <c r="L24" s="366">
        <v>20571</v>
      </c>
      <c r="M24" s="219"/>
    </row>
    <row r="25" spans="1:13" ht="15" customHeight="1">
      <c r="A25" s="149" t="s">
        <v>110</v>
      </c>
      <c r="B25" s="363">
        <f t="shared" si="0"/>
        <v>12.673409111250336</v>
      </c>
      <c r="C25" s="363">
        <f t="shared" si="1"/>
        <v>10.114826072272882</v>
      </c>
      <c r="D25" s="363">
        <f t="shared" si="2"/>
        <v>15.558941154065892</v>
      </c>
      <c r="G25" s="366">
        <v>1416</v>
      </c>
      <c r="H25" s="366">
        <v>599</v>
      </c>
      <c r="I25" s="366">
        <v>817</v>
      </c>
      <c r="J25" s="241">
        <v>11173</v>
      </c>
      <c r="K25" s="366">
        <v>5922</v>
      </c>
      <c r="L25" s="366">
        <v>5251</v>
      </c>
      <c r="M25" s="219"/>
    </row>
    <row r="26" spans="1:13" ht="15" customHeight="1">
      <c r="A26" s="149" t="s">
        <v>111</v>
      </c>
      <c r="B26" s="363">
        <f t="shared" si="0"/>
        <v>21.159695817490494</v>
      </c>
      <c r="C26" s="363">
        <f t="shared" si="1"/>
        <v>17.26233023588277</v>
      </c>
      <c r="D26" s="363">
        <f t="shared" si="2"/>
        <v>25.5889520714866</v>
      </c>
      <c r="G26" s="366">
        <v>1113</v>
      </c>
      <c r="H26" s="366">
        <v>483</v>
      </c>
      <c r="I26" s="366">
        <v>630</v>
      </c>
      <c r="J26" s="241">
        <v>5260</v>
      </c>
      <c r="K26" s="366">
        <v>2798</v>
      </c>
      <c r="L26" s="366">
        <v>2462</v>
      </c>
      <c r="M26" s="219"/>
    </row>
    <row r="27" spans="1:13" ht="15" customHeight="1">
      <c r="A27" s="149" t="s">
        <v>112</v>
      </c>
      <c r="B27" s="363">
        <f t="shared" si="0"/>
        <v>32.824106517168886</v>
      </c>
      <c r="C27" s="363">
        <f t="shared" si="1"/>
        <v>28.75924404272802</v>
      </c>
      <c r="D27" s="363">
        <f t="shared" si="2"/>
        <v>37.08381171067738</v>
      </c>
      <c r="G27" s="366">
        <v>2342</v>
      </c>
      <c r="H27" s="366">
        <v>1050</v>
      </c>
      <c r="I27" s="366">
        <v>1292</v>
      </c>
      <c r="J27" s="241">
        <v>7135</v>
      </c>
      <c r="K27" s="366">
        <v>3651</v>
      </c>
      <c r="L27" s="366">
        <v>3484</v>
      </c>
      <c r="M27" s="219"/>
    </row>
    <row r="28" spans="1:13" ht="15" customHeight="1">
      <c r="A28" s="149" t="s">
        <v>113</v>
      </c>
      <c r="B28" s="363">
        <f t="shared" si="0"/>
        <v>42.40956072351421</v>
      </c>
      <c r="C28" s="363">
        <f t="shared" si="1"/>
        <v>36.16497383810403</v>
      </c>
      <c r="D28" s="363">
        <f t="shared" si="2"/>
        <v>49.30343187223921</v>
      </c>
      <c r="G28" s="366">
        <v>2626</v>
      </c>
      <c r="H28" s="366">
        <v>1175</v>
      </c>
      <c r="I28" s="366">
        <v>1451</v>
      </c>
      <c r="J28" s="241">
        <v>6192</v>
      </c>
      <c r="K28" s="366">
        <v>3249</v>
      </c>
      <c r="L28" s="366">
        <v>2943</v>
      </c>
      <c r="M28" s="219"/>
    </row>
    <row r="29" spans="1:13" ht="22.5" customHeight="1">
      <c r="A29" s="149" t="s">
        <v>114</v>
      </c>
      <c r="B29" s="363">
        <f t="shared" si="0"/>
        <v>57.35398104935653</v>
      </c>
      <c r="C29" s="363">
        <f t="shared" si="1"/>
        <v>48.86348169320811</v>
      </c>
      <c r="D29" s="363">
        <f t="shared" si="2"/>
        <v>66.53421633554085</v>
      </c>
      <c r="G29" s="366">
        <v>8111</v>
      </c>
      <c r="H29" s="366">
        <v>3590</v>
      </c>
      <c r="I29" s="366">
        <v>4521</v>
      </c>
      <c r="J29" s="241">
        <v>14142</v>
      </c>
      <c r="K29" s="366">
        <v>7347</v>
      </c>
      <c r="L29" s="366">
        <v>6795</v>
      </c>
      <c r="M29" s="219"/>
    </row>
    <row r="30" spans="1:13" ht="15" customHeight="1">
      <c r="A30" s="149" t="s">
        <v>115</v>
      </c>
      <c r="B30" s="363">
        <f t="shared" si="0"/>
        <v>69.98020672971191</v>
      </c>
      <c r="C30" s="363">
        <f t="shared" si="1"/>
        <v>58.55263157894737</v>
      </c>
      <c r="D30" s="363">
        <f t="shared" si="2"/>
        <v>83.12056737588652</v>
      </c>
      <c r="G30" s="366">
        <v>6364</v>
      </c>
      <c r="H30" s="366">
        <v>2848</v>
      </c>
      <c r="I30" s="366">
        <v>3516</v>
      </c>
      <c r="J30" s="241">
        <v>9094</v>
      </c>
      <c r="K30" s="366">
        <v>4864</v>
      </c>
      <c r="L30" s="366">
        <v>4230</v>
      </c>
      <c r="M30" s="219"/>
    </row>
    <row r="31" spans="1:13" ht="15" customHeight="1">
      <c r="A31" s="149" t="s">
        <v>116</v>
      </c>
      <c r="B31" s="363">
        <f t="shared" si="0"/>
        <v>39.382105354508376</v>
      </c>
      <c r="C31" s="363">
        <f t="shared" si="1"/>
        <v>34.35459568056253</v>
      </c>
      <c r="D31" s="363">
        <f t="shared" si="2"/>
        <v>44.79279279279279</v>
      </c>
      <c r="G31" s="366">
        <v>4538</v>
      </c>
      <c r="H31" s="366">
        <v>2052</v>
      </c>
      <c r="I31" s="366">
        <v>2486</v>
      </c>
      <c r="J31" s="241">
        <v>11523</v>
      </c>
      <c r="K31" s="366">
        <v>5973</v>
      </c>
      <c r="L31" s="366">
        <v>5550</v>
      </c>
      <c r="M31" s="219"/>
    </row>
    <row r="32" spans="1:13" ht="15" customHeight="1">
      <c r="A32" s="149" t="s">
        <v>117</v>
      </c>
      <c r="B32" s="363">
        <f t="shared" si="0"/>
        <v>27.419088779650952</v>
      </c>
      <c r="C32" s="363">
        <f t="shared" si="1"/>
        <v>24.569049632472517</v>
      </c>
      <c r="D32" s="363">
        <f t="shared" si="2"/>
        <v>30.352122104699426</v>
      </c>
      <c r="G32" s="366">
        <v>8311</v>
      </c>
      <c r="H32" s="366">
        <v>3777</v>
      </c>
      <c r="I32" s="366">
        <v>4534</v>
      </c>
      <c r="J32" s="241">
        <v>30311</v>
      </c>
      <c r="K32" s="366">
        <v>15373</v>
      </c>
      <c r="L32" s="366">
        <v>14938</v>
      </c>
      <c r="M32" s="219"/>
    </row>
    <row r="33" spans="1:13" ht="15" customHeight="1">
      <c r="A33" s="149" t="s">
        <v>118</v>
      </c>
      <c r="B33" s="363">
        <f t="shared" si="0"/>
        <v>48.57209787678089</v>
      </c>
      <c r="C33" s="363">
        <f t="shared" si="1"/>
        <v>44.65907144080863</v>
      </c>
      <c r="D33" s="363">
        <f t="shared" si="2"/>
        <v>52.441865390317254</v>
      </c>
      <c r="G33" s="366">
        <v>22808</v>
      </c>
      <c r="H33" s="366">
        <v>10427</v>
      </c>
      <c r="I33" s="366">
        <v>12381</v>
      </c>
      <c r="J33" s="241">
        <v>46957</v>
      </c>
      <c r="K33" s="366">
        <v>23348</v>
      </c>
      <c r="L33" s="366">
        <v>23609</v>
      </c>
      <c r="M33" s="219"/>
    </row>
    <row r="34" spans="1:13" ht="22.5" customHeight="1">
      <c r="A34" s="149" t="s">
        <v>119</v>
      </c>
      <c r="B34" s="363">
        <f t="shared" si="0"/>
        <v>133.73166757197174</v>
      </c>
      <c r="C34" s="363">
        <f t="shared" si="1"/>
        <v>105.48289738430583</v>
      </c>
      <c r="D34" s="363">
        <f t="shared" si="2"/>
        <v>166.88311688311688</v>
      </c>
      <c r="G34" s="366">
        <v>4924</v>
      </c>
      <c r="H34" s="366">
        <v>2097</v>
      </c>
      <c r="I34" s="366">
        <v>2827</v>
      </c>
      <c r="J34" s="241">
        <v>3682</v>
      </c>
      <c r="K34" s="366">
        <v>1988</v>
      </c>
      <c r="L34" s="366">
        <v>1694</v>
      </c>
      <c r="M34" s="219"/>
    </row>
    <row r="35" spans="1:13" ht="15" customHeight="1">
      <c r="A35" s="149" t="s">
        <v>120</v>
      </c>
      <c r="B35" s="363">
        <f t="shared" si="0"/>
        <v>88.78296146044626</v>
      </c>
      <c r="C35" s="363">
        <f t="shared" si="1"/>
        <v>71.45003756574005</v>
      </c>
      <c r="D35" s="363">
        <f t="shared" si="2"/>
        <v>109.12698412698411</v>
      </c>
      <c r="G35" s="366">
        <v>4377</v>
      </c>
      <c r="H35" s="366">
        <v>1902</v>
      </c>
      <c r="I35" s="366">
        <v>2475</v>
      </c>
      <c r="J35" s="241">
        <v>4930</v>
      </c>
      <c r="K35" s="366">
        <v>2662</v>
      </c>
      <c r="L35" s="366">
        <v>2268</v>
      </c>
      <c r="M35" s="219"/>
    </row>
    <row r="36" spans="1:13" ht="15" customHeight="1">
      <c r="A36" s="149" t="s">
        <v>121</v>
      </c>
      <c r="B36" s="363">
        <f t="shared" si="0"/>
        <v>122.91521486643437</v>
      </c>
      <c r="C36" s="363">
        <f t="shared" si="1"/>
        <v>99.42122186495178</v>
      </c>
      <c r="D36" s="363">
        <f t="shared" si="2"/>
        <v>150.69708491761725</v>
      </c>
      <c r="G36" s="366">
        <v>10583</v>
      </c>
      <c r="H36" s="366">
        <v>4638</v>
      </c>
      <c r="I36" s="366">
        <v>5945</v>
      </c>
      <c r="J36" s="241">
        <v>8610</v>
      </c>
      <c r="K36" s="366">
        <v>4665</v>
      </c>
      <c r="L36" s="366">
        <v>3945</v>
      </c>
      <c r="M36" s="219"/>
    </row>
    <row r="37" spans="1:13" ht="15" customHeight="1">
      <c r="A37" s="164" t="s">
        <v>122</v>
      </c>
      <c r="B37" s="364">
        <f t="shared" si="0"/>
        <v>51.02889913415045</v>
      </c>
      <c r="C37" s="364">
        <f t="shared" si="1"/>
        <v>41.66666666666667</v>
      </c>
      <c r="D37" s="364">
        <f t="shared" si="2"/>
        <v>61.4853606284218</v>
      </c>
      <c r="G37" s="366">
        <v>4538</v>
      </c>
      <c r="H37" s="366">
        <v>1955</v>
      </c>
      <c r="I37" s="366">
        <v>2583</v>
      </c>
      <c r="J37" s="241">
        <v>8893</v>
      </c>
      <c r="K37" s="366">
        <v>4692</v>
      </c>
      <c r="L37" s="366">
        <v>4201</v>
      </c>
      <c r="M37" s="219"/>
    </row>
    <row r="38" spans="1:14" ht="16.5" customHeight="1">
      <c r="A38" s="145" t="s">
        <v>133</v>
      </c>
      <c r="B38" s="172"/>
      <c r="H38" s="222"/>
      <c r="I38" s="222"/>
      <c r="J38" s="222"/>
      <c r="K38" s="222"/>
      <c r="L38" s="222"/>
      <c r="M38" s="222"/>
      <c r="N38" s="222"/>
    </row>
    <row r="39" spans="8:9" ht="15" customHeight="1">
      <c r="H39" s="222"/>
      <c r="I39" s="222"/>
    </row>
    <row r="40" spans="8:9" ht="15" customHeight="1">
      <c r="H40" s="222"/>
      <c r="I40" s="222"/>
    </row>
    <row r="41" spans="8:9" ht="15" customHeight="1">
      <c r="H41" s="222"/>
      <c r="I41" s="222"/>
    </row>
    <row r="42" spans="8:9" ht="15" customHeight="1">
      <c r="H42" s="222"/>
      <c r="I42" s="222"/>
    </row>
    <row r="43" spans="8:9" ht="15" customHeight="1">
      <c r="H43" s="222"/>
      <c r="I43" s="222"/>
    </row>
    <row r="44" spans="8:9" ht="15" customHeight="1">
      <c r="H44" s="222"/>
      <c r="I44" s="222"/>
    </row>
    <row r="45" ht="15" customHeight="1">
      <c r="H45" s="222"/>
    </row>
    <row r="46" ht="15" customHeight="1"/>
    <row r="47" ht="15" customHeight="1"/>
  </sheetData>
  <mergeCells count="4">
    <mergeCell ref="B2:D2"/>
    <mergeCell ref="A1:E1"/>
    <mergeCell ref="G2:I2"/>
    <mergeCell ref="J2:L2"/>
  </mergeCells>
  <hyperlinks>
    <hyperlink ref="A3" location="indice!B4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2.66015625" style="0" customWidth="1"/>
    <col min="2" max="2" width="7.5" style="0" customWidth="1"/>
    <col min="3" max="3" width="8.5" style="0" customWidth="1"/>
    <col min="4" max="4" width="10.16015625" style="0" customWidth="1"/>
    <col min="5" max="5" width="7.66015625" style="0" customWidth="1"/>
    <col min="6" max="6" width="8" style="0" customWidth="1"/>
    <col min="7" max="7" width="8.66015625" style="0" customWidth="1"/>
    <col min="8" max="8" width="8.16015625" style="23" customWidth="1"/>
    <col min="9" max="9" width="7.33203125" style="74" customWidth="1"/>
    <col min="10" max="10" width="9.5" style="35" bestFit="1" customWidth="1"/>
    <col min="11" max="11" width="4" style="0" customWidth="1"/>
  </cols>
  <sheetData>
    <row r="1" spans="1:10" s="1" customFormat="1" ht="60" customHeight="1">
      <c r="A1" s="380" t="s">
        <v>180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s="175" customFormat="1" ht="18" customHeight="1">
      <c r="A2" s="176"/>
      <c r="B2" s="176"/>
      <c r="C2" s="176"/>
      <c r="D2" s="176"/>
      <c r="E2" s="176"/>
      <c r="F2" s="176"/>
      <c r="G2" s="176"/>
      <c r="H2" s="176"/>
      <c r="I2" s="176"/>
      <c r="J2" s="352" t="s">
        <v>82</v>
      </c>
    </row>
    <row r="3" spans="1:19" s="2" customFormat="1" ht="36" customHeight="1" thickBot="1">
      <c r="A3" s="154" t="s">
        <v>152</v>
      </c>
      <c r="B3" s="94" t="s">
        <v>1</v>
      </c>
      <c r="C3" s="94" t="s">
        <v>24</v>
      </c>
      <c r="D3" s="94" t="s">
        <v>172</v>
      </c>
      <c r="E3" s="94" t="s">
        <v>44</v>
      </c>
      <c r="F3" s="94" t="s">
        <v>25</v>
      </c>
      <c r="G3" s="94" t="s">
        <v>26</v>
      </c>
      <c r="H3" s="94" t="s">
        <v>27</v>
      </c>
      <c r="I3" s="94" t="s">
        <v>132</v>
      </c>
      <c r="J3" s="94" t="s">
        <v>28</v>
      </c>
      <c r="K3" s="153"/>
      <c r="L3" s="367"/>
      <c r="M3" s="367"/>
      <c r="N3" s="367"/>
      <c r="O3" s="367"/>
      <c r="P3" s="367"/>
      <c r="Q3" s="367"/>
      <c r="R3" s="367"/>
      <c r="S3" s="367"/>
    </row>
    <row r="4" spans="1:10" s="93" customFormat="1" ht="19.5" customHeight="1">
      <c r="A4" s="95" t="s">
        <v>23</v>
      </c>
      <c r="B4" s="99">
        <v>254099</v>
      </c>
      <c r="C4" s="99">
        <v>11635</v>
      </c>
      <c r="D4" s="99">
        <v>1647</v>
      </c>
      <c r="E4" s="99">
        <v>4400</v>
      </c>
      <c r="F4" s="99">
        <v>4093</v>
      </c>
      <c r="G4" s="99">
        <v>1434</v>
      </c>
      <c r="H4" s="99">
        <v>7445</v>
      </c>
      <c r="I4" s="99">
        <v>5467</v>
      </c>
      <c r="J4" s="98">
        <v>112315</v>
      </c>
    </row>
    <row r="5" spans="1:10" s="5" customFormat="1" ht="15" customHeight="1">
      <c r="A5" s="96" t="s">
        <v>90</v>
      </c>
      <c r="B5" s="100">
        <v>6069</v>
      </c>
      <c r="C5" s="101">
        <v>434</v>
      </c>
      <c r="D5" s="100">
        <v>53</v>
      </c>
      <c r="E5" s="100">
        <v>96</v>
      </c>
      <c r="F5" s="100">
        <v>112</v>
      </c>
      <c r="G5" s="100">
        <v>49</v>
      </c>
      <c r="H5" s="100">
        <v>212</v>
      </c>
      <c r="I5" s="101">
        <v>130</v>
      </c>
      <c r="J5" s="101">
        <v>2011</v>
      </c>
    </row>
    <row r="6" spans="1:10" ht="15" customHeight="1">
      <c r="A6" s="96" t="s">
        <v>91</v>
      </c>
      <c r="B6" s="100">
        <v>1821</v>
      </c>
      <c r="C6" s="101">
        <v>98</v>
      </c>
      <c r="D6" s="100">
        <v>17</v>
      </c>
      <c r="E6" s="100">
        <v>26</v>
      </c>
      <c r="F6" s="100">
        <v>21</v>
      </c>
      <c r="G6" s="100">
        <v>11</v>
      </c>
      <c r="H6" s="100">
        <v>59</v>
      </c>
      <c r="I6" s="101">
        <v>51</v>
      </c>
      <c r="J6" s="101">
        <v>823</v>
      </c>
    </row>
    <row r="7" spans="1:10" ht="15" customHeight="1">
      <c r="A7" s="96" t="s">
        <v>92</v>
      </c>
      <c r="B7" s="100">
        <v>3117</v>
      </c>
      <c r="C7" s="101">
        <v>59</v>
      </c>
      <c r="D7" s="100">
        <v>12</v>
      </c>
      <c r="E7" s="100">
        <v>37</v>
      </c>
      <c r="F7" s="100">
        <v>24</v>
      </c>
      <c r="G7" s="100">
        <v>7</v>
      </c>
      <c r="H7" s="100">
        <v>57</v>
      </c>
      <c r="I7" s="101">
        <v>37</v>
      </c>
      <c r="J7" s="101">
        <v>2334</v>
      </c>
    </row>
    <row r="8" spans="1:10" ht="15" customHeight="1">
      <c r="A8" s="96" t="s">
        <v>93</v>
      </c>
      <c r="B8" s="100">
        <v>6964</v>
      </c>
      <c r="C8" s="101">
        <v>166</v>
      </c>
      <c r="D8" s="100">
        <v>21</v>
      </c>
      <c r="E8" s="100">
        <v>55</v>
      </c>
      <c r="F8" s="100">
        <v>20</v>
      </c>
      <c r="G8" s="100">
        <v>4</v>
      </c>
      <c r="H8" s="100">
        <v>49</v>
      </c>
      <c r="I8" s="101">
        <v>59</v>
      </c>
      <c r="J8" s="101">
        <v>5844</v>
      </c>
    </row>
    <row r="9" spans="1:10" ht="15" customHeight="1">
      <c r="A9" s="96" t="s">
        <v>94</v>
      </c>
      <c r="B9" s="100">
        <v>5742</v>
      </c>
      <c r="C9" s="101">
        <v>200</v>
      </c>
      <c r="D9" s="100">
        <v>27</v>
      </c>
      <c r="E9" s="100">
        <v>74</v>
      </c>
      <c r="F9" s="100">
        <v>79</v>
      </c>
      <c r="G9" s="100">
        <v>34</v>
      </c>
      <c r="H9" s="100">
        <v>137</v>
      </c>
      <c r="I9" s="101">
        <v>60</v>
      </c>
      <c r="J9" s="101">
        <v>2158</v>
      </c>
    </row>
    <row r="10" spans="1:10" s="105" customFormat="1" ht="19.5" customHeight="1">
      <c r="A10" s="106" t="s">
        <v>95</v>
      </c>
      <c r="B10" s="100">
        <v>14439</v>
      </c>
      <c r="C10" s="100">
        <v>907</v>
      </c>
      <c r="D10" s="100">
        <v>139</v>
      </c>
      <c r="E10" s="100">
        <v>311</v>
      </c>
      <c r="F10" s="100">
        <v>269</v>
      </c>
      <c r="G10" s="100">
        <v>121</v>
      </c>
      <c r="H10" s="100">
        <v>391</v>
      </c>
      <c r="I10" s="100">
        <v>321</v>
      </c>
      <c r="J10" s="107">
        <v>7210</v>
      </c>
    </row>
    <row r="11" spans="1:10" s="5" customFormat="1" ht="15" customHeight="1">
      <c r="A11" s="96" t="s">
        <v>96</v>
      </c>
      <c r="B11" s="100">
        <v>6964</v>
      </c>
      <c r="C11" s="101">
        <v>327</v>
      </c>
      <c r="D11" s="100">
        <v>65</v>
      </c>
      <c r="E11" s="100">
        <v>93</v>
      </c>
      <c r="F11" s="100">
        <v>59</v>
      </c>
      <c r="G11" s="100">
        <v>48</v>
      </c>
      <c r="H11" s="100">
        <v>133</v>
      </c>
      <c r="I11" s="101">
        <v>88</v>
      </c>
      <c r="J11" s="101">
        <v>4553</v>
      </c>
    </row>
    <row r="12" spans="1:10" ht="15" customHeight="1">
      <c r="A12" s="96" t="s">
        <v>97</v>
      </c>
      <c r="B12" s="100">
        <v>3686</v>
      </c>
      <c r="C12" s="101">
        <v>130</v>
      </c>
      <c r="D12" s="100">
        <v>17</v>
      </c>
      <c r="E12" s="100">
        <v>52</v>
      </c>
      <c r="F12" s="100">
        <v>35</v>
      </c>
      <c r="G12" s="100">
        <v>10</v>
      </c>
      <c r="H12" s="100">
        <v>47</v>
      </c>
      <c r="I12" s="101">
        <v>25</v>
      </c>
      <c r="J12" s="101">
        <v>2756</v>
      </c>
    </row>
    <row r="13" spans="1:10" ht="15" customHeight="1">
      <c r="A13" s="96" t="s">
        <v>98</v>
      </c>
      <c r="B13" s="100">
        <v>4767</v>
      </c>
      <c r="C13" s="101">
        <v>82</v>
      </c>
      <c r="D13" s="100">
        <v>10</v>
      </c>
      <c r="E13" s="100">
        <v>65</v>
      </c>
      <c r="F13" s="100">
        <v>33</v>
      </c>
      <c r="G13" s="100">
        <v>10</v>
      </c>
      <c r="H13" s="100">
        <v>32</v>
      </c>
      <c r="I13" s="101">
        <v>21</v>
      </c>
      <c r="J13" s="101">
        <v>4022</v>
      </c>
    </row>
    <row r="14" spans="1:10" ht="15" customHeight="1">
      <c r="A14" s="96" t="s">
        <v>99</v>
      </c>
      <c r="B14" s="100">
        <v>4023</v>
      </c>
      <c r="C14" s="101">
        <v>118</v>
      </c>
      <c r="D14" s="100">
        <v>28</v>
      </c>
      <c r="E14" s="100">
        <v>42</v>
      </c>
      <c r="F14" s="100">
        <v>27</v>
      </c>
      <c r="G14" s="100">
        <v>14</v>
      </c>
      <c r="H14" s="100">
        <v>73</v>
      </c>
      <c r="I14" s="101">
        <v>43</v>
      </c>
      <c r="J14" s="101">
        <v>2854</v>
      </c>
    </row>
    <row r="15" spans="1:10" ht="15" customHeight="1">
      <c r="A15" s="96" t="s">
        <v>100</v>
      </c>
      <c r="B15" s="100">
        <v>5589</v>
      </c>
      <c r="C15" s="101">
        <v>124</v>
      </c>
      <c r="D15" s="100">
        <v>18</v>
      </c>
      <c r="E15" s="100">
        <v>53</v>
      </c>
      <c r="F15" s="100">
        <v>23</v>
      </c>
      <c r="G15" s="100">
        <v>5</v>
      </c>
      <c r="H15" s="100">
        <v>53</v>
      </c>
      <c r="I15" s="101">
        <v>41</v>
      </c>
      <c r="J15" s="101">
        <v>4698</v>
      </c>
    </row>
    <row r="16" spans="1:10" s="105" customFormat="1" ht="19.5" customHeight="1">
      <c r="A16" s="106" t="s">
        <v>101</v>
      </c>
      <c r="B16" s="100">
        <v>3402</v>
      </c>
      <c r="C16" s="100">
        <v>80</v>
      </c>
      <c r="D16" s="100">
        <v>8</v>
      </c>
      <c r="E16" s="100">
        <v>29</v>
      </c>
      <c r="F16" s="100">
        <v>38</v>
      </c>
      <c r="G16" s="100">
        <v>21</v>
      </c>
      <c r="H16" s="100">
        <v>173</v>
      </c>
      <c r="I16" s="100">
        <v>28</v>
      </c>
      <c r="J16" s="107">
        <v>806</v>
      </c>
    </row>
    <row r="17" spans="1:10" s="5" customFormat="1" ht="15" customHeight="1">
      <c r="A17" s="96" t="s">
        <v>102</v>
      </c>
      <c r="B17" s="100">
        <v>1854</v>
      </c>
      <c r="C17" s="101">
        <v>60</v>
      </c>
      <c r="D17" s="100">
        <v>8</v>
      </c>
      <c r="E17" s="100">
        <v>28</v>
      </c>
      <c r="F17" s="100">
        <v>22</v>
      </c>
      <c r="G17" s="100">
        <v>24</v>
      </c>
      <c r="H17" s="100">
        <v>65</v>
      </c>
      <c r="I17" s="101">
        <v>26</v>
      </c>
      <c r="J17" s="101">
        <v>618</v>
      </c>
    </row>
    <row r="18" spans="1:10" ht="15" customHeight="1">
      <c r="A18" s="96" t="s">
        <v>103</v>
      </c>
      <c r="B18" s="100">
        <v>1213</v>
      </c>
      <c r="C18" s="101">
        <v>29</v>
      </c>
      <c r="D18" s="100">
        <v>12</v>
      </c>
      <c r="E18" s="100">
        <v>18</v>
      </c>
      <c r="F18" s="100">
        <v>21</v>
      </c>
      <c r="G18" s="100">
        <v>2</v>
      </c>
      <c r="H18" s="100">
        <v>70</v>
      </c>
      <c r="I18" s="101">
        <v>24</v>
      </c>
      <c r="J18" s="101">
        <v>551</v>
      </c>
    </row>
    <row r="19" spans="1:10" ht="15" customHeight="1">
      <c r="A19" s="96" t="s">
        <v>104</v>
      </c>
      <c r="B19" s="100">
        <v>2275</v>
      </c>
      <c r="C19" s="101">
        <v>113</v>
      </c>
      <c r="D19" s="100">
        <v>25</v>
      </c>
      <c r="E19" s="100">
        <v>38</v>
      </c>
      <c r="F19" s="100">
        <v>31</v>
      </c>
      <c r="G19" s="100">
        <v>25</v>
      </c>
      <c r="H19" s="100">
        <v>99</v>
      </c>
      <c r="I19" s="101">
        <v>38</v>
      </c>
      <c r="J19" s="101">
        <v>941</v>
      </c>
    </row>
    <row r="20" spans="1:10" ht="15" customHeight="1">
      <c r="A20" s="96" t="s">
        <v>105</v>
      </c>
      <c r="B20" s="100">
        <v>2749</v>
      </c>
      <c r="C20" s="101">
        <v>183</v>
      </c>
      <c r="D20" s="100">
        <v>19</v>
      </c>
      <c r="E20" s="100">
        <v>39</v>
      </c>
      <c r="F20" s="100">
        <v>51</v>
      </c>
      <c r="G20" s="100">
        <v>12</v>
      </c>
      <c r="H20" s="100">
        <v>142</v>
      </c>
      <c r="I20" s="101">
        <v>62</v>
      </c>
      <c r="J20" s="101">
        <v>1234</v>
      </c>
    </row>
    <row r="21" spans="1:10" ht="15" customHeight="1">
      <c r="A21" s="96" t="s">
        <v>106</v>
      </c>
      <c r="B21" s="100">
        <v>74985</v>
      </c>
      <c r="C21" s="101">
        <v>5447</v>
      </c>
      <c r="D21" s="100">
        <v>762</v>
      </c>
      <c r="E21" s="100">
        <v>2243</v>
      </c>
      <c r="F21" s="100">
        <v>2507</v>
      </c>
      <c r="G21" s="100">
        <v>785</v>
      </c>
      <c r="H21" s="100">
        <v>3577</v>
      </c>
      <c r="I21" s="101">
        <v>2150</v>
      </c>
      <c r="J21" s="101">
        <v>20141</v>
      </c>
    </row>
    <row r="22" spans="1:10" s="105" customFormat="1" ht="19.5" customHeight="1">
      <c r="A22" s="106" t="s">
        <v>107</v>
      </c>
      <c r="B22" s="100">
        <v>1985</v>
      </c>
      <c r="C22" s="100">
        <v>57</v>
      </c>
      <c r="D22" s="100">
        <v>15</v>
      </c>
      <c r="E22" s="100">
        <v>37</v>
      </c>
      <c r="F22" s="100">
        <v>18</v>
      </c>
      <c r="G22" s="100">
        <v>5</v>
      </c>
      <c r="H22" s="100">
        <v>34</v>
      </c>
      <c r="I22" s="100">
        <v>35</v>
      </c>
      <c r="J22" s="107">
        <v>1371</v>
      </c>
    </row>
    <row r="23" spans="1:10" s="5" customFormat="1" ht="15" customHeight="1">
      <c r="A23" s="96" t="s">
        <v>108</v>
      </c>
      <c r="B23" s="100">
        <v>3869</v>
      </c>
      <c r="C23" s="101">
        <v>95</v>
      </c>
      <c r="D23" s="100">
        <v>12</v>
      </c>
      <c r="E23" s="100">
        <v>45</v>
      </c>
      <c r="F23" s="100">
        <v>24</v>
      </c>
      <c r="G23" s="100">
        <v>12</v>
      </c>
      <c r="H23" s="100">
        <v>49</v>
      </c>
      <c r="I23" s="101">
        <v>30</v>
      </c>
      <c r="J23" s="101">
        <v>3148</v>
      </c>
    </row>
    <row r="24" spans="1:10" ht="15" customHeight="1">
      <c r="A24" s="96" t="s">
        <v>109</v>
      </c>
      <c r="B24" s="100">
        <v>16535</v>
      </c>
      <c r="C24" s="101">
        <v>651</v>
      </c>
      <c r="D24" s="100">
        <v>99</v>
      </c>
      <c r="E24" s="100">
        <v>211</v>
      </c>
      <c r="F24" s="100">
        <v>196</v>
      </c>
      <c r="G24" s="100">
        <v>87</v>
      </c>
      <c r="H24" s="100">
        <v>1107</v>
      </c>
      <c r="I24" s="101">
        <v>622</v>
      </c>
      <c r="J24" s="101">
        <v>6734</v>
      </c>
    </row>
    <row r="25" spans="1:10" ht="15" customHeight="1">
      <c r="A25" s="96" t="s">
        <v>110</v>
      </c>
      <c r="B25" s="100">
        <v>1416</v>
      </c>
      <c r="C25" s="101">
        <v>38</v>
      </c>
      <c r="D25" s="100">
        <v>5</v>
      </c>
      <c r="E25" s="100">
        <v>15</v>
      </c>
      <c r="F25" s="100">
        <v>19</v>
      </c>
      <c r="G25" s="100">
        <v>6</v>
      </c>
      <c r="H25" s="100">
        <v>31</v>
      </c>
      <c r="I25" s="101">
        <v>23</v>
      </c>
      <c r="J25" s="101">
        <v>762</v>
      </c>
    </row>
    <row r="26" spans="1:10" ht="15" customHeight="1">
      <c r="A26" s="96" t="s">
        <v>111</v>
      </c>
      <c r="B26" s="100">
        <v>1113</v>
      </c>
      <c r="C26" s="101">
        <v>52</v>
      </c>
      <c r="D26" s="100">
        <v>11</v>
      </c>
      <c r="E26" s="100">
        <v>32</v>
      </c>
      <c r="F26" s="100">
        <v>20</v>
      </c>
      <c r="G26" s="100">
        <v>4</v>
      </c>
      <c r="H26" s="100">
        <v>24</v>
      </c>
      <c r="I26" s="101">
        <v>22</v>
      </c>
      <c r="J26" s="101">
        <v>577</v>
      </c>
    </row>
    <row r="27" spans="1:10" ht="15" customHeight="1">
      <c r="A27" s="96" t="s">
        <v>112</v>
      </c>
      <c r="B27" s="100">
        <v>2342</v>
      </c>
      <c r="C27" s="101">
        <v>52</v>
      </c>
      <c r="D27" s="100">
        <v>7</v>
      </c>
      <c r="E27" s="100">
        <v>23</v>
      </c>
      <c r="F27" s="100">
        <v>18</v>
      </c>
      <c r="G27" s="100">
        <v>6</v>
      </c>
      <c r="H27" s="100">
        <v>40</v>
      </c>
      <c r="I27" s="101">
        <v>36</v>
      </c>
      <c r="J27" s="101">
        <v>1746</v>
      </c>
    </row>
    <row r="28" spans="1:10" s="105" customFormat="1" ht="19.5" customHeight="1">
      <c r="A28" s="106" t="s">
        <v>113</v>
      </c>
      <c r="B28" s="100">
        <v>2626</v>
      </c>
      <c r="C28" s="100">
        <v>87</v>
      </c>
      <c r="D28" s="100">
        <v>11</v>
      </c>
      <c r="E28" s="100">
        <v>32</v>
      </c>
      <c r="F28" s="100">
        <v>29</v>
      </c>
      <c r="G28" s="100">
        <v>9</v>
      </c>
      <c r="H28" s="100">
        <v>60</v>
      </c>
      <c r="I28" s="100">
        <v>52</v>
      </c>
      <c r="J28" s="107">
        <v>1272</v>
      </c>
    </row>
    <row r="29" spans="1:10" s="5" customFormat="1" ht="15" customHeight="1">
      <c r="A29" s="96" t="s">
        <v>114</v>
      </c>
      <c r="B29" s="100">
        <v>8111</v>
      </c>
      <c r="C29" s="101">
        <v>128</v>
      </c>
      <c r="D29" s="100">
        <v>19</v>
      </c>
      <c r="E29" s="100">
        <v>96</v>
      </c>
      <c r="F29" s="100">
        <v>44</v>
      </c>
      <c r="G29" s="100">
        <v>13</v>
      </c>
      <c r="H29" s="100">
        <v>103</v>
      </c>
      <c r="I29" s="101">
        <v>182</v>
      </c>
      <c r="J29" s="101">
        <v>3118</v>
      </c>
    </row>
    <row r="30" spans="1:10" ht="15" customHeight="1">
      <c r="A30" s="96" t="s">
        <v>115</v>
      </c>
      <c r="B30" s="100">
        <v>6364</v>
      </c>
      <c r="C30" s="101">
        <v>333</v>
      </c>
      <c r="D30" s="100">
        <v>42</v>
      </c>
      <c r="E30" s="100">
        <v>91</v>
      </c>
      <c r="F30" s="100">
        <v>31</v>
      </c>
      <c r="G30" s="100">
        <v>16</v>
      </c>
      <c r="H30" s="100">
        <v>57</v>
      </c>
      <c r="I30" s="101">
        <v>78</v>
      </c>
      <c r="J30" s="101">
        <v>3939</v>
      </c>
    </row>
    <row r="31" spans="1:10" ht="15" customHeight="1">
      <c r="A31" s="96" t="s">
        <v>116</v>
      </c>
      <c r="B31" s="100">
        <v>4538</v>
      </c>
      <c r="C31" s="101">
        <v>175</v>
      </c>
      <c r="D31" s="100">
        <v>19</v>
      </c>
      <c r="E31" s="100">
        <v>42</v>
      </c>
      <c r="F31" s="100">
        <v>26</v>
      </c>
      <c r="G31" s="100">
        <v>5</v>
      </c>
      <c r="H31" s="100">
        <v>29</v>
      </c>
      <c r="I31" s="101">
        <v>54</v>
      </c>
      <c r="J31" s="101">
        <v>3372</v>
      </c>
    </row>
    <row r="32" spans="1:10" ht="15" customHeight="1">
      <c r="A32" s="96" t="s">
        <v>117</v>
      </c>
      <c r="B32" s="100">
        <v>8311</v>
      </c>
      <c r="C32" s="101">
        <v>383</v>
      </c>
      <c r="D32" s="100">
        <v>45</v>
      </c>
      <c r="E32" s="100">
        <v>102</v>
      </c>
      <c r="F32" s="100">
        <v>61</v>
      </c>
      <c r="G32" s="100">
        <v>29</v>
      </c>
      <c r="H32" s="100">
        <v>115</v>
      </c>
      <c r="I32" s="101">
        <v>124</v>
      </c>
      <c r="J32" s="101">
        <v>5378</v>
      </c>
    </row>
    <row r="33" spans="1:10" ht="15" customHeight="1">
      <c r="A33" s="96" t="s">
        <v>118</v>
      </c>
      <c r="B33" s="100">
        <v>22808</v>
      </c>
      <c r="C33" s="101">
        <v>787</v>
      </c>
      <c r="D33" s="100">
        <v>99</v>
      </c>
      <c r="E33" s="100">
        <v>271</v>
      </c>
      <c r="F33" s="100">
        <v>188</v>
      </c>
      <c r="G33" s="100">
        <v>41</v>
      </c>
      <c r="H33" s="100">
        <v>323</v>
      </c>
      <c r="I33" s="101">
        <v>818</v>
      </c>
      <c r="J33" s="101">
        <v>5689</v>
      </c>
    </row>
    <row r="34" spans="1:10" s="105" customFormat="1" ht="19.5" customHeight="1">
      <c r="A34" s="106" t="s">
        <v>119</v>
      </c>
      <c r="B34" s="100">
        <v>4924</v>
      </c>
      <c r="C34" s="100">
        <v>32</v>
      </c>
      <c r="D34" s="100">
        <v>6</v>
      </c>
      <c r="E34" s="100">
        <v>28</v>
      </c>
      <c r="F34" s="100">
        <v>11</v>
      </c>
      <c r="G34" s="100">
        <v>8</v>
      </c>
      <c r="H34" s="100">
        <v>24</v>
      </c>
      <c r="I34" s="100">
        <v>18</v>
      </c>
      <c r="J34" s="107">
        <v>2439</v>
      </c>
    </row>
    <row r="35" spans="1:10" s="5" customFormat="1" ht="15" customHeight="1">
      <c r="A35" s="96" t="s">
        <v>120</v>
      </c>
      <c r="B35" s="100">
        <v>4377</v>
      </c>
      <c r="C35" s="101">
        <v>59</v>
      </c>
      <c r="D35" s="100">
        <v>7</v>
      </c>
      <c r="E35" s="100">
        <v>28</v>
      </c>
      <c r="F35" s="100">
        <v>16</v>
      </c>
      <c r="G35" s="100">
        <v>8</v>
      </c>
      <c r="H35" s="100">
        <v>28</v>
      </c>
      <c r="I35" s="101">
        <v>98</v>
      </c>
      <c r="J35" s="101">
        <v>1707</v>
      </c>
    </row>
    <row r="36" spans="1:10" ht="15" customHeight="1">
      <c r="A36" s="96" t="s">
        <v>121</v>
      </c>
      <c r="B36" s="100">
        <v>10583</v>
      </c>
      <c r="C36" s="101">
        <v>83</v>
      </c>
      <c r="D36" s="100">
        <v>5</v>
      </c>
      <c r="E36" s="100">
        <v>33</v>
      </c>
      <c r="F36" s="100">
        <v>12</v>
      </c>
      <c r="G36" s="100">
        <v>2</v>
      </c>
      <c r="H36" s="100">
        <v>36</v>
      </c>
      <c r="I36" s="101">
        <v>55</v>
      </c>
      <c r="J36" s="101">
        <v>3633</v>
      </c>
    </row>
    <row r="37" spans="1:10" ht="15" customHeight="1">
      <c r="A37" s="102" t="s">
        <v>122</v>
      </c>
      <c r="B37" s="103">
        <v>4538</v>
      </c>
      <c r="C37" s="103">
        <v>66</v>
      </c>
      <c r="D37" s="103">
        <v>4</v>
      </c>
      <c r="E37" s="103">
        <v>15</v>
      </c>
      <c r="F37" s="103">
        <v>8</v>
      </c>
      <c r="G37" s="103">
        <v>1</v>
      </c>
      <c r="H37" s="103">
        <v>16</v>
      </c>
      <c r="I37" s="103">
        <v>16</v>
      </c>
      <c r="J37" s="103">
        <v>3876</v>
      </c>
    </row>
    <row r="38" spans="1:10" ht="15" customHeight="1">
      <c r="A38" s="145" t="s">
        <v>133</v>
      </c>
      <c r="B38" s="20"/>
      <c r="C38" s="87"/>
      <c r="D38" s="20"/>
      <c r="E38" s="87"/>
      <c r="F38" s="20"/>
      <c r="G38" s="87"/>
      <c r="I38" s="87"/>
      <c r="J38" s="23"/>
    </row>
    <row r="39" spans="1:10" ht="15" customHeight="1">
      <c r="A39" s="4"/>
      <c r="B39" s="20"/>
      <c r="C39" s="87"/>
      <c r="D39" s="20"/>
      <c r="E39" s="87"/>
      <c r="F39" s="20"/>
      <c r="G39" s="87"/>
      <c r="H39" s="87"/>
      <c r="I39" s="87"/>
      <c r="J39" s="87"/>
    </row>
    <row r="40" spans="1:10" ht="15" customHeight="1">
      <c r="A40" s="4"/>
      <c r="B40" s="4"/>
      <c r="C40" s="4"/>
      <c r="D40" s="4"/>
      <c r="E40" s="4"/>
      <c r="F40" s="4"/>
      <c r="G40" s="63"/>
      <c r="H40" s="4"/>
      <c r="I40" s="4"/>
      <c r="J40" s="4"/>
    </row>
    <row r="41" spans="1:10" ht="15" customHeight="1">
      <c r="A41" s="45"/>
      <c r="B41" s="46"/>
      <c r="C41" s="46"/>
      <c r="D41" s="46"/>
      <c r="E41" s="86"/>
      <c r="F41" s="46"/>
      <c r="G41" s="86"/>
      <c r="H41" s="4"/>
      <c r="I41" s="4"/>
      <c r="J41" s="47"/>
    </row>
    <row r="42" spans="1:10" s="5" customFormat="1" ht="15" customHeight="1">
      <c r="A42" s="6"/>
      <c r="B42" s="20"/>
      <c r="C42" s="81"/>
      <c r="D42" s="20"/>
      <c r="E42" s="44"/>
      <c r="F42" s="20"/>
      <c r="G42" s="44"/>
      <c r="H42" s="4"/>
      <c r="I42" s="4"/>
      <c r="J42" s="4"/>
    </row>
    <row r="43" spans="1:10" ht="15" customHeight="1">
      <c r="A43" s="6"/>
      <c r="B43" s="20"/>
      <c r="C43" s="81"/>
      <c r="D43" s="20"/>
      <c r="E43" s="44"/>
      <c r="F43" s="20"/>
      <c r="G43" s="44"/>
      <c r="H43" s="4"/>
      <c r="I43" s="4"/>
      <c r="J43" s="4"/>
    </row>
    <row r="44" spans="1:10" ht="15" customHeight="1">
      <c r="A44" s="4"/>
      <c r="B44" s="4"/>
      <c r="C44" s="4"/>
      <c r="D44" s="4"/>
      <c r="E44" s="4"/>
      <c r="F44" s="4"/>
      <c r="G44" s="4"/>
      <c r="H44" s="87"/>
      <c r="I44" s="88"/>
      <c r="J44" s="89"/>
    </row>
    <row r="45" ht="15" customHeight="1"/>
    <row r="46" ht="15" customHeight="1"/>
    <row r="47" ht="15" customHeight="1"/>
  </sheetData>
  <mergeCells count="1">
    <mergeCell ref="A1:J1"/>
  </mergeCells>
  <hyperlinks>
    <hyperlink ref="A3" location="indice!B45" display="Índice"/>
    <hyperlink ref="J2" location="'pag 4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H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2.16015625" style="0" customWidth="1"/>
    <col min="2" max="2" width="9.33203125" style="0" customWidth="1"/>
    <col min="3" max="3" width="10.33203125" style="0" customWidth="1"/>
    <col min="4" max="4" width="6.33203125" style="0" customWidth="1"/>
    <col min="5" max="5" width="10.5" style="0" customWidth="1"/>
    <col min="6" max="6" width="7.5" style="0" customWidth="1"/>
    <col min="7" max="7" width="8.16015625" style="0" customWidth="1"/>
    <col min="8" max="8" width="6.33203125" style="23" customWidth="1"/>
    <col min="9" max="9" width="6.5" style="74" customWidth="1"/>
    <col min="10" max="10" width="5.33203125" style="35" bestFit="1" customWidth="1"/>
    <col min="11" max="11" width="5.66015625" style="35" bestFit="1" customWidth="1"/>
    <col min="12" max="16384" width="12" style="4" customWidth="1"/>
  </cols>
  <sheetData>
    <row r="1" spans="1:11" s="104" customFormat="1" ht="60" customHeight="1">
      <c r="A1" s="380" t="s">
        <v>180</v>
      </c>
      <c r="B1" s="380"/>
      <c r="C1" s="380"/>
      <c r="D1" s="380"/>
      <c r="E1" s="380"/>
      <c r="F1" s="380"/>
      <c r="G1" s="380"/>
      <c r="H1" s="380"/>
      <c r="I1" s="380"/>
      <c r="J1" s="380"/>
      <c r="K1" s="374"/>
    </row>
    <row r="2" spans="1:242" s="177" customFormat="1" ht="18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352" t="s">
        <v>83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</row>
    <row r="3" spans="1:22" s="13" customFormat="1" ht="36" customHeight="1">
      <c r="A3" s="154"/>
      <c r="B3" s="94" t="s">
        <v>78</v>
      </c>
      <c r="C3" s="94" t="s">
        <v>29</v>
      </c>
      <c r="D3" s="94" t="s">
        <v>30</v>
      </c>
      <c r="E3" s="94" t="s">
        <v>173</v>
      </c>
      <c r="F3" s="94" t="s">
        <v>174</v>
      </c>
      <c r="G3" s="94" t="s">
        <v>175</v>
      </c>
      <c r="H3" s="94" t="s">
        <v>32</v>
      </c>
      <c r="I3" s="94" t="s">
        <v>61</v>
      </c>
      <c r="J3" s="94" t="s">
        <v>33</v>
      </c>
      <c r="K3" s="94" t="s">
        <v>34</v>
      </c>
      <c r="L3" s="153"/>
      <c r="M3" s="368"/>
      <c r="N3" s="368"/>
      <c r="O3" s="368"/>
      <c r="P3" s="368"/>
      <c r="Q3" s="368"/>
      <c r="R3" s="368"/>
      <c r="S3" s="368"/>
      <c r="T3" s="368"/>
      <c r="U3" s="368"/>
      <c r="V3" s="368"/>
    </row>
    <row r="4" spans="1:11" s="93" customFormat="1" ht="19.5" customHeight="1">
      <c r="A4" s="95" t="s">
        <v>23</v>
      </c>
      <c r="B4" s="99">
        <v>44401</v>
      </c>
      <c r="C4" s="99">
        <v>1539</v>
      </c>
      <c r="D4" s="99">
        <v>2720</v>
      </c>
      <c r="E4" s="99">
        <v>32418</v>
      </c>
      <c r="F4" s="99">
        <v>2109</v>
      </c>
      <c r="G4" s="99">
        <v>11444</v>
      </c>
      <c r="H4" s="99">
        <v>6560</v>
      </c>
      <c r="I4" s="99">
        <v>3970</v>
      </c>
      <c r="J4" s="98">
        <v>251</v>
      </c>
      <c r="K4" s="98">
        <v>251</v>
      </c>
    </row>
    <row r="5" spans="1:11" s="5" customFormat="1" ht="15" customHeight="1">
      <c r="A5" s="96" t="s">
        <v>90</v>
      </c>
      <c r="B5" s="100">
        <v>402</v>
      </c>
      <c r="C5" s="101">
        <v>68</v>
      </c>
      <c r="D5" s="100">
        <v>140</v>
      </c>
      <c r="E5" s="100">
        <v>1003</v>
      </c>
      <c r="F5" s="100">
        <v>60</v>
      </c>
      <c r="G5" s="100">
        <v>816</v>
      </c>
      <c r="H5" s="101">
        <v>347</v>
      </c>
      <c r="I5" s="100">
        <v>97</v>
      </c>
      <c r="J5" s="101">
        <v>16</v>
      </c>
      <c r="K5" s="97">
        <v>23</v>
      </c>
    </row>
    <row r="6" spans="1:11" ht="15" customHeight="1">
      <c r="A6" s="96" t="s">
        <v>91</v>
      </c>
      <c r="B6" s="100">
        <v>137</v>
      </c>
      <c r="C6" s="101">
        <v>17</v>
      </c>
      <c r="D6" s="100">
        <v>58</v>
      </c>
      <c r="E6" s="100">
        <v>297</v>
      </c>
      <c r="F6" s="100">
        <v>29</v>
      </c>
      <c r="G6" s="100">
        <v>85</v>
      </c>
      <c r="H6" s="101">
        <v>72</v>
      </c>
      <c r="I6" s="100">
        <v>18</v>
      </c>
      <c r="J6" s="101">
        <v>1</v>
      </c>
      <c r="K6" s="97">
        <v>1</v>
      </c>
    </row>
    <row r="7" spans="1:11" ht="15" customHeight="1">
      <c r="A7" s="96" t="s">
        <v>92</v>
      </c>
      <c r="B7" s="100">
        <v>114</v>
      </c>
      <c r="C7" s="101">
        <v>13</v>
      </c>
      <c r="D7" s="100">
        <v>27</v>
      </c>
      <c r="E7" s="100">
        <v>204</v>
      </c>
      <c r="F7" s="100">
        <v>6</v>
      </c>
      <c r="G7" s="100">
        <v>66</v>
      </c>
      <c r="H7" s="101">
        <v>99</v>
      </c>
      <c r="I7" s="100">
        <v>20</v>
      </c>
      <c r="J7" s="101">
        <v>0</v>
      </c>
      <c r="K7" s="97">
        <v>1</v>
      </c>
    </row>
    <row r="8" spans="1:11" ht="15" customHeight="1">
      <c r="A8" s="96" t="s">
        <v>93</v>
      </c>
      <c r="B8" s="100">
        <v>246</v>
      </c>
      <c r="C8" s="101">
        <v>15</v>
      </c>
      <c r="D8" s="100">
        <v>30</v>
      </c>
      <c r="E8" s="100">
        <v>291</v>
      </c>
      <c r="F8" s="100">
        <v>22</v>
      </c>
      <c r="G8" s="100">
        <v>45</v>
      </c>
      <c r="H8" s="101">
        <v>70</v>
      </c>
      <c r="I8" s="100">
        <v>24</v>
      </c>
      <c r="J8" s="101">
        <v>2</v>
      </c>
      <c r="K8" s="97">
        <v>1</v>
      </c>
    </row>
    <row r="9" spans="1:11" ht="15" customHeight="1">
      <c r="A9" s="96" t="s">
        <v>94</v>
      </c>
      <c r="B9" s="100">
        <v>391</v>
      </c>
      <c r="C9" s="101">
        <v>24</v>
      </c>
      <c r="D9" s="100">
        <v>57</v>
      </c>
      <c r="E9" s="100">
        <v>598</v>
      </c>
      <c r="F9" s="100">
        <v>56</v>
      </c>
      <c r="G9" s="100">
        <v>1452</v>
      </c>
      <c r="H9" s="101">
        <v>264</v>
      </c>
      <c r="I9" s="100">
        <v>125</v>
      </c>
      <c r="J9" s="101">
        <v>2</v>
      </c>
      <c r="K9" s="97">
        <v>4</v>
      </c>
    </row>
    <row r="10" spans="1:11" s="105" customFormat="1" ht="19.5" customHeight="1">
      <c r="A10" s="106" t="s">
        <v>95</v>
      </c>
      <c r="B10" s="100">
        <v>1087</v>
      </c>
      <c r="C10" s="100">
        <v>166</v>
      </c>
      <c r="D10" s="100">
        <v>234</v>
      </c>
      <c r="E10" s="100">
        <v>2015</v>
      </c>
      <c r="F10" s="100">
        <v>118</v>
      </c>
      <c r="G10" s="100">
        <v>510</v>
      </c>
      <c r="H10" s="100">
        <v>394</v>
      </c>
      <c r="I10" s="100">
        <v>202</v>
      </c>
      <c r="J10" s="107">
        <v>17</v>
      </c>
      <c r="K10" s="142">
        <v>27</v>
      </c>
    </row>
    <row r="11" spans="1:11" s="5" customFormat="1" ht="15" customHeight="1">
      <c r="A11" s="96" t="s">
        <v>96</v>
      </c>
      <c r="B11" s="100">
        <v>380</v>
      </c>
      <c r="C11" s="101">
        <v>53</v>
      </c>
      <c r="D11" s="100">
        <v>82</v>
      </c>
      <c r="E11" s="100">
        <v>697</v>
      </c>
      <c r="F11" s="100">
        <v>46</v>
      </c>
      <c r="G11" s="100">
        <v>154</v>
      </c>
      <c r="H11" s="101">
        <v>127</v>
      </c>
      <c r="I11" s="100">
        <v>47</v>
      </c>
      <c r="J11" s="101">
        <v>9</v>
      </c>
      <c r="K11" s="97">
        <v>3</v>
      </c>
    </row>
    <row r="12" spans="1:11" ht="15" customHeight="1">
      <c r="A12" s="96" t="s">
        <v>97</v>
      </c>
      <c r="B12" s="100">
        <v>161</v>
      </c>
      <c r="C12" s="101">
        <v>15</v>
      </c>
      <c r="D12" s="100">
        <v>32</v>
      </c>
      <c r="E12" s="100">
        <v>205</v>
      </c>
      <c r="F12" s="100">
        <v>36</v>
      </c>
      <c r="G12" s="100">
        <v>54</v>
      </c>
      <c r="H12" s="101">
        <v>74</v>
      </c>
      <c r="I12" s="100">
        <v>33</v>
      </c>
      <c r="J12" s="101">
        <v>1</v>
      </c>
      <c r="K12" s="97">
        <v>3</v>
      </c>
    </row>
    <row r="13" spans="1:11" ht="15" customHeight="1">
      <c r="A13" s="96" t="s">
        <v>98</v>
      </c>
      <c r="B13" s="100">
        <v>154</v>
      </c>
      <c r="C13" s="101">
        <v>13</v>
      </c>
      <c r="D13" s="100">
        <v>27</v>
      </c>
      <c r="E13" s="100">
        <v>196</v>
      </c>
      <c r="F13" s="100">
        <v>25</v>
      </c>
      <c r="G13" s="100">
        <v>29</v>
      </c>
      <c r="H13" s="101">
        <v>32</v>
      </c>
      <c r="I13" s="100">
        <v>16</v>
      </c>
      <c r="J13" s="101">
        <v>0</v>
      </c>
      <c r="K13" s="97">
        <v>0</v>
      </c>
    </row>
    <row r="14" spans="1:11" ht="15" customHeight="1">
      <c r="A14" s="96" t="s">
        <v>99</v>
      </c>
      <c r="B14" s="100">
        <v>226</v>
      </c>
      <c r="C14" s="101">
        <v>18</v>
      </c>
      <c r="D14" s="100">
        <v>31</v>
      </c>
      <c r="E14" s="100">
        <v>329</v>
      </c>
      <c r="F14" s="100">
        <v>18</v>
      </c>
      <c r="G14" s="100">
        <v>92</v>
      </c>
      <c r="H14" s="101">
        <v>78</v>
      </c>
      <c r="I14" s="100">
        <v>31</v>
      </c>
      <c r="J14" s="101">
        <v>1</v>
      </c>
      <c r="K14" s="97">
        <v>0</v>
      </c>
    </row>
    <row r="15" spans="1:11" ht="15" customHeight="1">
      <c r="A15" s="96" t="s">
        <v>100</v>
      </c>
      <c r="B15" s="100">
        <v>225</v>
      </c>
      <c r="C15" s="101">
        <v>22</v>
      </c>
      <c r="D15" s="100">
        <v>21</v>
      </c>
      <c r="E15" s="100">
        <v>183</v>
      </c>
      <c r="F15" s="100">
        <v>20</v>
      </c>
      <c r="G15" s="100">
        <v>39</v>
      </c>
      <c r="H15" s="101">
        <v>46</v>
      </c>
      <c r="I15" s="100">
        <v>17</v>
      </c>
      <c r="J15" s="101">
        <v>0</v>
      </c>
      <c r="K15" s="97">
        <v>1</v>
      </c>
    </row>
    <row r="16" spans="1:11" s="105" customFormat="1" ht="19.5" customHeight="1">
      <c r="A16" s="106" t="s">
        <v>101</v>
      </c>
      <c r="B16" s="100">
        <v>153</v>
      </c>
      <c r="C16" s="100">
        <v>9</v>
      </c>
      <c r="D16" s="100">
        <v>23</v>
      </c>
      <c r="E16" s="100">
        <v>334</v>
      </c>
      <c r="F16" s="100">
        <v>32</v>
      </c>
      <c r="G16" s="100">
        <v>1203</v>
      </c>
      <c r="H16" s="100">
        <v>327</v>
      </c>
      <c r="I16" s="100">
        <v>137</v>
      </c>
      <c r="J16" s="107">
        <v>1</v>
      </c>
      <c r="K16" s="142">
        <v>0</v>
      </c>
    </row>
    <row r="17" spans="1:11" s="5" customFormat="1" ht="15" customHeight="1">
      <c r="A17" s="96" t="s">
        <v>102</v>
      </c>
      <c r="B17" s="100">
        <v>128</v>
      </c>
      <c r="C17" s="101">
        <v>7</v>
      </c>
      <c r="D17" s="100">
        <v>12</v>
      </c>
      <c r="E17" s="100">
        <v>200</v>
      </c>
      <c r="F17" s="100">
        <v>16</v>
      </c>
      <c r="G17" s="100">
        <v>410</v>
      </c>
      <c r="H17" s="101">
        <v>184</v>
      </c>
      <c r="I17" s="100">
        <v>43</v>
      </c>
      <c r="J17" s="101">
        <v>2</v>
      </c>
      <c r="K17" s="97">
        <v>1</v>
      </c>
    </row>
    <row r="18" spans="1:11" ht="15" customHeight="1">
      <c r="A18" s="96" t="s">
        <v>103</v>
      </c>
      <c r="B18" s="100">
        <v>86</v>
      </c>
      <c r="C18" s="101">
        <v>6</v>
      </c>
      <c r="D18" s="100">
        <v>6</v>
      </c>
      <c r="E18" s="100">
        <v>146</v>
      </c>
      <c r="F18" s="100">
        <v>5</v>
      </c>
      <c r="G18" s="100">
        <v>114</v>
      </c>
      <c r="H18" s="101">
        <v>103</v>
      </c>
      <c r="I18" s="100">
        <v>15</v>
      </c>
      <c r="J18" s="101">
        <v>5</v>
      </c>
      <c r="K18" s="97">
        <v>0</v>
      </c>
    </row>
    <row r="19" spans="1:11" ht="15" customHeight="1">
      <c r="A19" s="96" t="s">
        <v>104</v>
      </c>
      <c r="B19" s="100">
        <v>221</v>
      </c>
      <c r="C19" s="101">
        <v>17</v>
      </c>
      <c r="D19" s="100">
        <v>32</v>
      </c>
      <c r="E19" s="100">
        <v>268</v>
      </c>
      <c r="F19" s="100">
        <v>21</v>
      </c>
      <c r="G19" s="100">
        <v>233</v>
      </c>
      <c r="H19" s="101">
        <v>111</v>
      </c>
      <c r="I19" s="100">
        <v>59</v>
      </c>
      <c r="J19" s="101">
        <v>2</v>
      </c>
      <c r="K19" s="97">
        <v>1</v>
      </c>
    </row>
    <row r="20" spans="1:11" ht="15" customHeight="1">
      <c r="A20" s="96" t="s">
        <v>105</v>
      </c>
      <c r="B20" s="100">
        <v>217</v>
      </c>
      <c r="C20" s="101">
        <v>13</v>
      </c>
      <c r="D20" s="100">
        <v>31</v>
      </c>
      <c r="E20" s="100">
        <v>426</v>
      </c>
      <c r="F20" s="100">
        <v>27</v>
      </c>
      <c r="G20" s="100">
        <v>117</v>
      </c>
      <c r="H20" s="101">
        <v>125</v>
      </c>
      <c r="I20" s="100">
        <v>50</v>
      </c>
      <c r="J20" s="101">
        <v>1</v>
      </c>
      <c r="K20" s="97">
        <v>0</v>
      </c>
    </row>
    <row r="21" spans="1:11" ht="15" customHeight="1">
      <c r="A21" s="96" t="s">
        <v>106</v>
      </c>
      <c r="B21" s="100">
        <v>8344</v>
      </c>
      <c r="C21" s="101">
        <v>702</v>
      </c>
      <c r="D21" s="100">
        <v>1265</v>
      </c>
      <c r="E21" s="100">
        <v>15955</v>
      </c>
      <c r="F21" s="100">
        <v>937</v>
      </c>
      <c r="G21" s="100">
        <v>4820</v>
      </c>
      <c r="H21" s="101">
        <v>2664</v>
      </c>
      <c r="I21" s="100">
        <v>2387</v>
      </c>
      <c r="J21" s="101">
        <v>154</v>
      </c>
      <c r="K21" s="97">
        <v>145</v>
      </c>
    </row>
    <row r="22" spans="1:11" s="105" customFormat="1" ht="19.5" customHeight="1">
      <c r="A22" s="106" t="s">
        <v>107</v>
      </c>
      <c r="B22" s="100">
        <v>101</v>
      </c>
      <c r="C22" s="100">
        <v>7</v>
      </c>
      <c r="D22" s="100">
        <v>18</v>
      </c>
      <c r="E22" s="100">
        <v>168</v>
      </c>
      <c r="F22" s="100">
        <v>13</v>
      </c>
      <c r="G22" s="100">
        <v>48</v>
      </c>
      <c r="H22" s="100">
        <v>34</v>
      </c>
      <c r="I22" s="100">
        <v>23</v>
      </c>
      <c r="J22" s="107">
        <v>0</v>
      </c>
      <c r="K22" s="142">
        <v>1</v>
      </c>
    </row>
    <row r="23" spans="1:11" s="5" customFormat="1" ht="15" customHeight="1">
      <c r="A23" s="96" t="s">
        <v>108</v>
      </c>
      <c r="B23" s="100">
        <v>166</v>
      </c>
      <c r="C23" s="101">
        <v>7</v>
      </c>
      <c r="D23" s="100">
        <v>26</v>
      </c>
      <c r="E23" s="100">
        <v>161</v>
      </c>
      <c r="F23" s="100">
        <v>25</v>
      </c>
      <c r="G23" s="100">
        <v>29</v>
      </c>
      <c r="H23" s="101">
        <v>29</v>
      </c>
      <c r="I23" s="100">
        <v>10</v>
      </c>
      <c r="J23" s="101">
        <v>1</v>
      </c>
      <c r="K23" s="97">
        <v>0</v>
      </c>
    </row>
    <row r="24" spans="1:11" ht="15" customHeight="1">
      <c r="A24" s="96" t="s">
        <v>109</v>
      </c>
      <c r="B24" s="100">
        <v>1528</v>
      </c>
      <c r="C24" s="101">
        <v>86</v>
      </c>
      <c r="D24" s="100">
        <v>136</v>
      </c>
      <c r="E24" s="100">
        <v>3592</v>
      </c>
      <c r="F24" s="100">
        <v>115</v>
      </c>
      <c r="G24" s="100">
        <v>439</v>
      </c>
      <c r="H24" s="101">
        <v>670</v>
      </c>
      <c r="I24" s="100">
        <v>236</v>
      </c>
      <c r="J24" s="101">
        <v>19</v>
      </c>
      <c r="K24" s="97">
        <v>7</v>
      </c>
    </row>
    <row r="25" spans="1:11" ht="15" customHeight="1">
      <c r="A25" s="96" t="s">
        <v>110</v>
      </c>
      <c r="B25" s="100">
        <v>180</v>
      </c>
      <c r="C25" s="101">
        <v>6</v>
      </c>
      <c r="D25" s="100">
        <v>13</v>
      </c>
      <c r="E25" s="100">
        <v>160</v>
      </c>
      <c r="F25" s="100">
        <v>13</v>
      </c>
      <c r="G25" s="100">
        <v>54</v>
      </c>
      <c r="H25" s="101">
        <v>65</v>
      </c>
      <c r="I25" s="100">
        <v>24</v>
      </c>
      <c r="J25" s="101">
        <v>1</v>
      </c>
      <c r="K25" s="97">
        <v>1</v>
      </c>
    </row>
    <row r="26" spans="1:11" ht="15" customHeight="1">
      <c r="A26" s="96" t="s">
        <v>111</v>
      </c>
      <c r="B26" s="100">
        <v>149</v>
      </c>
      <c r="C26" s="101">
        <v>3</v>
      </c>
      <c r="D26" s="100">
        <v>8</v>
      </c>
      <c r="E26" s="100">
        <v>123</v>
      </c>
      <c r="F26" s="100">
        <v>8</v>
      </c>
      <c r="G26" s="100">
        <v>30</v>
      </c>
      <c r="H26" s="101">
        <v>34</v>
      </c>
      <c r="I26" s="100">
        <v>16</v>
      </c>
      <c r="J26" s="101">
        <v>0</v>
      </c>
      <c r="K26" s="97">
        <v>0</v>
      </c>
    </row>
    <row r="27" spans="1:11" ht="15" customHeight="1">
      <c r="A27" s="96" t="s">
        <v>112</v>
      </c>
      <c r="B27" s="100">
        <v>138</v>
      </c>
      <c r="C27" s="101">
        <v>8</v>
      </c>
      <c r="D27" s="100">
        <v>17</v>
      </c>
      <c r="E27" s="100">
        <v>140</v>
      </c>
      <c r="F27" s="100">
        <v>12</v>
      </c>
      <c r="G27" s="100">
        <v>32</v>
      </c>
      <c r="H27" s="101">
        <v>50</v>
      </c>
      <c r="I27" s="100">
        <v>17</v>
      </c>
      <c r="J27" s="101">
        <v>0</v>
      </c>
      <c r="K27" s="97">
        <v>0</v>
      </c>
    </row>
    <row r="28" spans="1:11" s="105" customFormat="1" ht="19.5" customHeight="1">
      <c r="A28" s="106" t="s">
        <v>113</v>
      </c>
      <c r="B28" s="100">
        <v>479</v>
      </c>
      <c r="C28" s="100">
        <v>7</v>
      </c>
      <c r="D28" s="100">
        <v>25</v>
      </c>
      <c r="E28" s="100">
        <v>374</v>
      </c>
      <c r="F28" s="100">
        <v>13</v>
      </c>
      <c r="G28" s="100">
        <v>76</v>
      </c>
      <c r="H28" s="100">
        <v>68</v>
      </c>
      <c r="I28" s="100">
        <v>30</v>
      </c>
      <c r="J28" s="107">
        <v>0</v>
      </c>
      <c r="K28" s="142">
        <v>2</v>
      </c>
    </row>
    <row r="29" spans="1:11" s="5" customFormat="1" ht="15" customHeight="1">
      <c r="A29" s="96" t="s">
        <v>114</v>
      </c>
      <c r="B29" s="100">
        <v>3235</v>
      </c>
      <c r="C29" s="101">
        <v>20</v>
      </c>
      <c r="D29" s="100">
        <v>43</v>
      </c>
      <c r="E29" s="100">
        <v>847</v>
      </c>
      <c r="F29" s="100">
        <v>36</v>
      </c>
      <c r="G29" s="100">
        <v>113</v>
      </c>
      <c r="H29" s="101">
        <v>77</v>
      </c>
      <c r="I29" s="100">
        <v>31</v>
      </c>
      <c r="J29" s="101">
        <v>4</v>
      </c>
      <c r="K29" s="97">
        <v>2</v>
      </c>
    </row>
    <row r="30" spans="1:11" ht="15" customHeight="1">
      <c r="A30" s="96" t="s">
        <v>115</v>
      </c>
      <c r="B30" s="100">
        <v>1247</v>
      </c>
      <c r="C30" s="101">
        <v>20</v>
      </c>
      <c r="D30" s="100">
        <v>45</v>
      </c>
      <c r="E30" s="100">
        <v>294</v>
      </c>
      <c r="F30" s="100">
        <v>35</v>
      </c>
      <c r="G30" s="100">
        <v>46</v>
      </c>
      <c r="H30" s="101">
        <v>49</v>
      </c>
      <c r="I30" s="100">
        <v>39</v>
      </c>
      <c r="J30" s="101">
        <v>0</v>
      </c>
      <c r="K30" s="97">
        <v>2</v>
      </c>
    </row>
    <row r="31" spans="1:11" ht="15" customHeight="1">
      <c r="A31" s="96" t="s">
        <v>116</v>
      </c>
      <c r="B31" s="100">
        <v>451</v>
      </c>
      <c r="C31" s="101">
        <v>16</v>
      </c>
      <c r="D31" s="100">
        <v>23</v>
      </c>
      <c r="E31" s="100">
        <v>191</v>
      </c>
      <c r="F31" s="100">
        <v>23</v>
      </c>
      <c r="G31" s="100">
        <v>31</v>
      </c>
      <c r="H31" s="101">
        <v>55</v>
      </c>
      <c r="I31" s="100">
        <v>25</v>
      </c>
      <c r="J31" s="101">
        <v>1</v>
      </c>
      <c r="K31" s="97">
        <v>0</v>
      </c>
    </row>
    <row r="32" spans="1:11" ht="15" customHeight="1">
      <c r="A32" s="96" t="s">
        <v>117</v>
      </c>
      <c r="B32" s="100">
        <v>1173</v>
      </c>
      <c r="C32" s="101">
        <v>39</v>
      </c>
      <c r="D32" s="100">
        <v>73</v>
      </c>
      <c r="E32" s="100">
        <v>481</v>
      </c>
      <c r="F32" s="100">
        <v>85</v>
      </c>
      <c r="G32" s="100">
        <v>81</v>
      </c>
      <c r="H32" s="101">
        <v>82</v>
      </c>
      <c r="I32" s="100">
        <v>47</v>
      </c>
      <c r="J32" s="101">
        <v>2</v>
      </c>
      <c r="K32" s="97">
        <v>11</v>
      </c>
    </row>
    <row r="33" spans="1:11" ht="15" customHeight="1">
      <c r="A33" s="96" t="s">
        <v>118</v>
      </c>
      <c r="B33" s="100">
        <v>11888</v>
      </c>
      <c r="C33" s="101">
        <v>107</v>
      </c>
      <c r="D33" s="100">
        <v>141</v>
      </c>
      <c r="E33" s="100">
        <v>1870</v>
      </c>
      <c r="F33" s="100">
        <v>169</v>
      </c>
      <c r="G33" s="100">
        <v>162</v>
      </c>
      <c r="H33" s="101">
        <v>129</v>
      </c>
      <c r="I33" s="100">
        <v>104</v>
      </c>
      <c r="J33" s="101">
        <v>9</v>
      </c>
      <c r="K33" s="97">
        <v>13</v>
      </c>
    </row>
    <row r="34" spans="1:11" s="105" customFormat="1" ht="19.5" customHeight="1">
      <c r="A34" s="106" t="s">
        <v>119</v>
      </c>
      <c r="B34" s="100">
        <v>2155</v>
      </c>
      <c r="C34" s="100">
        <v>6</v>
      </c>
      <c r="D34" s="100">
        <v>12</v>
      </c>
      <c r="E34" s="100">
        <v>133</v>
      </c>
      <c r="F34" s="100">
        <v>10</v>
      </c>
      <c r="G34" s="100">
        <v>11</v>
      </c>
      <c r="H34" s="100">
        <v>22</v>
      </c>
      <c r="I34" s="100">
        <v>9</v>
      </c>
      <c r="J34" s="107">
        <v>0</v>
      </c>
      <c r="K34" s="142">
        <v>0</v>
      </c>
    </row>
    <row r="35" spans="1:11" s="5" customFormat="1" ht="15" customHeight="1">
      <c r="A35" s="96" t="s">
        <v>120</v>
      </c>
      <c r="B35" s="100">
        <v>2014</v>
      </c>
      <c r="C35" s="101">
        <v>8</v>
      </c>
      <c r="D35" s="100">
        <v>11</v>
      </c>
      <c r="E35" s="100">
        <v>284</v>
      </c>
      <c r="F35" s="100">
        <v>40</v>
      </c>
      <c r="G35" s="100">
        <v>23</v>
      </c>
      <c r="H35" s="101">
        <v>34</v>
      </c>
      <c r="I35" s="100">
        <v>11</v>
      </c>
      <c r="J35" s="101">
        <v>0</v>
      </c>
      <c r="K35" s="97">
        <v>1</v>
      </c>
    </row>
    <row r="36" spans="1:11" ht="15" customHeight="1">
      <c r="A36" s="96" t="s">
        <v>121</v>
      </c>
      <c r="B36" s="100">
        <v>6467</v>
      </c>
      <c r="C36" s="101">
        <v>14</v>
      </c>
      <c r="D36" s="100">
        <v>16</v>
      </c>
      <c r="E36" s="100">
        <v>140</v>
      </c>
      <c r="F36" s="100">
        <v>23</v>
      </c>
      <c r="G36" s="100">
        <v>18</v>
      </c>
      <c r="H36" s="101">
        <v>30</v>
      </c>
      <c r="I36" s="100">
        <v>16</v>
      </c>
      <c r="J36" s="101">
        <v>0</v>
      </c>
      <c r="K36" s="97">
        <v>0</v>
      </c>
    </row>
    <row r="37" spans="1:11" ht="15" customHeight="1">
      <c r="A37" s="102" t="s">
        <v>122</v>
      </c>
      <c r="B37" s="103">
        <v>358</v>
      </c>
      <c r="C37" s="103">
        <v>7</v>
      </c>
      <c r="D37" s="103">
        <v>5</v>
      </c>
      <c r="E37" s="103">
        <v>113</v>
      </c>
      <c r="F37" s="103">
        <v>15</v>
      </c>
      <c r="G37" s="103">
        <v>12</v>
      </c>
      <c r="H37" s="103">
        <v>15</v>
      </c>
      <c r="I37" s="103">
        <v>11</v>
      </c>
      <c r="J37" s="103">
        <v>0</v>
      </c>
      <c r="K37" s="102">
        <v>0</v>
      </c>
    </row>
    <row r="38" spans="1:11" ht="15" customHeight="1">
      <c r="A38" s="145"/>
      <c r="B38" s="20"/>
      <c r="C38" s="87"/>
      <c r="D38" s="20"/>
      <c r="E38" s="87"/>
      <c r="F38" s="20"/>
      <c r="G38" s="87"/>
      <c r="I38" s="87"/>
      <c r="J38" s="23"/>
      <c r="K38" s="97"/>
    </row>
    <row r="39" spans="1:11" ht="15" customHeight="1">
      <c r="A39" s="4"/>
      <c r="B39" s="20"/>
      <c r="C39" s="87"/>
      <c r="D39" s="20"/>
      <c r="E39" s="87"/>
      <c r="F39" s="20"/>
      <c r="G39" s="87"/>
      <c r="H39" s="87"/>
      <c r="I39" s="87"/>
      <c r="J39" s="87"/>
      <c r="K39" s="87"/>
    </row>
    <row r="40" spans="1:11" ht="15" customHeight="1">
      <c r="A40" s="4"/>
      <c r="B40" s="4"/>
      <c r="C40" s="4"/>
      <c r="D40" s="4"/>
      <c r="E40" s="4"/>
      <c r="F40" s="4"/>
      <c r="G40" s="63"/>
      <c r="H40" s="4"/>
      <c r="I40" s="4"/>
      <c r="J40" s="4"/>
      <c r="K40" s="4"/>
    </row>
    <row r="41" spans="1:11" ht="15" customHeight="1">
      <c r="A41" s="45"/>
      <c r="B41" s="46"/>
      <c r="C41" s="46"/>
      <c r="D41" s="46"/>
      <c r="E41" s="86"/>
      <c r="F41" s="46"/>
      <c r="G41" s="86"/>
      <c r="H41" s="4"/>
      <c r="I41" s="4"/>
      <c r="J41" s="47"/>
      <c r="K41" s="47"/>
    </row>
    <row r="42" spans="1:11" s="47" customFormat="1" ht="15" customHeight="1">
      <c r="A42" s="6"/>
      <c r="B42" s="20"/>
      <c r="C42" s="81"/>
      <c r="D42" s="20"/>
      <c r="E42" s="44"/>
      <c r="F42" s="20"/>
      <c r="G42" s="44"/>
      <c r="H42" s="4"/>
      <c r="I42" s="4"/>
      <c r="J42" s="4"/>
      <c r="K42" s="4"/>
    </row>
    <row r="43" spans="1:11" ht="15" customHeight="1">
      <c r="A43" s="6"/>
      <c r="B43" s="20"/>
      <c r="C43" s="81"/>
      <c r="D43" s="20"/>
      <c r="E43" s="44"/>
      <c r="F43" s="20"/>
      <c r="G43" s="44"/>
      <c r="H43" s="4"/>
      <c r="I43" s="4"/>
      <c r="J43" s="4"/>
      <c r="K43" s="4"/>
    </row>
    <row r="44" spans="1:11" ht="15" customHeight="1">
      <c r="A44" s="4"/>
      <c r="B44" s="4"/>
      <c r="C44" s="4"/>
      <c r="D44" s="4"/>
      <c r="E44" s="4"/>
      <c r="F44" s="4"/>
      <c r="G44" s="4"/>
      <c r="H44" s="87"/>
      <c r="I44" s="88"/>
      <c r="J44" s="89"/>
      <c r="K44" s="89"/>
    </row>
    <row r="45" ht="15" customHeight="1"/>
    <row r="46" ht="15" customHeight="1"/>
    <row r="47" ht="15" customHeight="1"/>
  </sheetData>
  <mergeCells count="1">
    <mergeCell ref="A1:K1"/>
  </mergeCells>
  <hyperlinks>
    <hyperlink ref="K2" location="'pag 4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1" style="0" bestFit="1" customWidth="1"/>
  </cols>
  <sheetData>
    <row r="1" spans="1:7" s="1" customFormat="1" ht="39.75" customHeight="1">
      <c r="A1" s="378" t="s">
        <v>179</v>
      </c>
      <c r="B1" s="379"/>
      <c r="C1" s="379"/>
      <c r="D1" s="379"/>
      <c r="E1" s="379"/>
      <c r="F1" s="379"/>
      <c r="G1" s="379"/>
    </row>
    <row r="2" spans="1:7" s="2" customFormat="1" ht="18" customHeight="1">
      <c r="A2" s="3" t="s">
        <v>37</v>
      </c>
      <c r="B2" s="11"/>
      <c r="C2" s="11"/>
      <c r="D2" s="11"/>
      <c r="E2" s="11"/>
      <c r="F2" s="11"/>
      <c r="G2" s="11"/>
    </row>
    <row r="3" spans="1:8" s="17" customFormat="1" ht="36" customHeight="1">
      <c r="A3" s="154"/>
      <c r="B3" s="375" t="s">
        <v>1</v>
      </c>
      <c r="C3" s="375"/>
      <c r="D3" s="375" t="s">
        <v>2</v>
      </c>
      <c r="E3" s="375"/>
      <c r="F3" s="375" t="s">
        <v>3</v>
      </c>
      <c r="G3" s="375" t="s">
        <v>0</v>
      </c>
      <c r="H3" s="153"/>
    </row>
    <row r="4" spans="1:7" s="14" customFormat="1" ht="19.5" customHeight="1">
      <c r="A4" s="201" t="s">
        <v>152</v>
      </c>
      <c r="B4" s="61" t="s">
        <v>4</v>
      </c>
      <c r="C4" s="57" t="s">
        <v>5</v>
      </c>
      <c r="D4" s="56" t="s">
        <v>4</v>
      </c>
      <c r="E4" s="57" t="s">
        <v>5</v>
      </c>
      <c r="F4" s="56" t="s">
        <v>4</v>
      </c>
      <c r="G4" s="57" t="s">
        <v>5</v>
      </c>
    </row>
    <row r="5" spans="1:7" s="93" customFormat="1" ht="19.5" customHeight="1">
      <c r="A5" s="30" t="s">
        <v>23</v>
      </c>
      <c r="B5" s="108">
        <v>254099</v>
      </c>
      <c r="C5" s="108">
        <f>SUM(C6:C38)</f>
        <v>100</v>
      </c>
      <c r="D5" s="108">
        <v>114677</v>
      </c>
      <c r="E5" s="108">
        <f>SUM(E6:E38)</f>
        <v>100</v>
      </c>
      <c r="F5" s="108">
        <v>139422</v>
      </c>
      <c r="G5" s="108">
        <f>SUM(G6:G38)</f>
        <v>99.99999999999997</v>
      </c>
    </row>
    <row r="6" spans="1:7" s="5" customFormat="1" ht="15" customHeight="1">
      <c r="A6" s="89" t="s">
        <v>90</v>
      </c>
      <c r="B6" s="109">
        <v>6069</v>
      </c>
      <c r="C6" s="245">
        <f>B6/B$5*100</f>
        <v>2.3884391516692314</v>
      </c>
      <c r="D6" s="109">
        <v>2711</v>
      </c>
      <c r="E6" s="245">
        <f>D6/D$5*100</f>
        <v>2.3640311483558167</v>
      </c>
      <c r="F6" s="109">
        <v>3358</v>
      </c>
      <c r="G6" s="245">
        <f aca="true" t="shared" si="0" ref="G6:G38">F6/F$5*100</f>
        <v>2.4085151554274074</v>
      </c>
    </row>
    <row r="7" spans="1:7" ht="15" customHeight="1">
      <c r="A7" s="89" t="s">
        <v>91</v>
      </c>
      <c r="B7" s="109">
        <v>1821</v>
      </c>
      <c r="C7" s="245">
        <f aca="true" t="shared" si="1" ref="C7:E38">B7/B$5*100</f>
        <v>0.7166498097198336</v>
      </c>
      <c r="D7" s="109">
        <v>795</v>
      </c>
      <c r="E7" s="245">
        <f t="shared" si="1"/>
        <v>0.6932514802445129</v>
      </c>
      <c r="F7" s="109">
        <v>1026</v>
      </c>
      <c r="G7" s="245">
        <f t="shared" si="0"/>
        <v>0.7358953393295176</v>
      </c>
    </row>
    <row r="8" spans="1:7" ht="15" customHeight="1">
      <c r="A8" s="89" t="s">
        <v>92</v>
      </c>
      <c r="B8" s="109">
        <v>3117</v>
      </c>
      <c r="C8" s="245">
        <f t="shared" si="1"/>
        <v>1.226687236077277</v>
      </c>
      <c r="D8" s="109">
        <v>1333</v>
      </c>
      <c r="E8" s="245">
        <f t="shared" si="1"/>
        <v>1.162395249265328</v>
      </c>
      <c r="F8" s="109">
        <v>1784</v>
      </c>
      <c r="G8" s="245">
        <f t="shared" si="0"/>
        <v>1.2795685042532743</v>
      </c>
    </row>
    <row r="9" spans="1:7" ht="15" customHeight="1">
      <c r="A9" s="89" t="s">
        <v>93</v>
      </c>
      <c r="B9" s="109">
        <v>6964</v>
      </c>
      <c r="C9" s="245">
        <f t="shared" si="1"/>
        <v>2.7406640718774966</v>
      </c>
      <c r="D9" s="109">
        <v>3111</v>
      </c>
      <c r="E9" s="245">
        <f t="shared" si="1"/>
        <v>2.712836924579471</v>
      </c>
      <c r="F9" s="109">
        <v>3853</v>
      </c>
      <c r="G9" s="245">
        <f t="shared" si="0"/>
        <v>2.7635523805425257</v>
      </c>
    </row>
    <row r="10" spans="1:7" ht="15" customHeight="1">
      <c r="A10" s="89" t="s">
        <v>94</v>
      </c>
      <c r="B10" s="109">
        <v>5742</v>
      </c>
      <c r="C10" s="245">
        <f t="shared" si="1"/>
        <v>2.259749152889228</v>
      </c>
      <c r="D10" s="109">
        <v>2476</v>
      </c>
      <c r="E10" s="245">
        <f t="shared" si="1"/>
        <v>2.15910775482442</v>
      </c>
      <c r="F10" s="109">
        <v>3266</v>
      </c>
      <c r="G10" s="245">
        <f t="shared" si="0"/>
        <v>2.3425284388403553</v>
      </c>
    </row>
    <row r="11" spans="1:7" s="105" customFormat="1" ht="19.5" customHeight="1">
      <c r="A11" s="33" t="s">
        <v>95</v>
      </c>
      <c r="B11" s="109">
        <v>14439</v>
      </c>
      <c r="C11" s="245">
        <f t="shared" si="1"/>
        <v>5.682430863561053</v>
      </c>
      <c r="D11" s="109">
        <v>6370</v>
      </c>
      <c r="E11" s="245">
        <f t="shared" si="1"/>
        <v>5.554731986361694</v>
      </c>
      <c r="F11" s="109">
        <v>8069</v>
      </c>
      <c r="G11" s="245">
        <f t="shared" si="0"/>
        <v>5.787465392836138</v>
      </c>
    </row>
    <row r="12" spans="1:7" s="5" customFormat="1" ht="15" customHeight="1">
      <c r="A12" s="89" t="s">
        <v>96</v>
      </c>
      <c r="B12" s="109">
        <v>6964</v>
      </c>
      <c r="C12" s="245">
        <f t="shared" si="1"/>
        <v>2.7406640718774966</v>
      </c>
      <c r="D12" s="109">
        <v>3117</v>
      </c>
      <c r="E12" s="245">
        <f t="shared" si="1"/>
        <v>2.7180690112228256</v>
      </c>
      <c r="F12" s="109">
        <v>3847</v>
      </c>
      <c r="G12" s="245">
        <f t="shared" si="0"/>
        <v>2.7592488990259785</v>
      </c>
    </row>
    <row r="13" spans="1:7" ht="15" customHeight="1">
      <c r="A13" s="89" t="s">
        <v>97</v>
      </c>
      <c r="B13" s="109">
        <v>3686</v>
      </c>
      <c r="C13" s="245">
        <f t="shared" si="1"/>
        <v>1.45061570490242</v>
      </c>
      <c r="D13" s="109">
        <v>1606</v>
      </c>
      <c r="E13" s="245">
        <f t="shared" si="1"/>
        <v>1.400455191537972</v>
      </c>
      <c r="F13" s="109">
        <v>2080</v>
      </c>
      <c r="G13" s="245">
        <f t="shared" si="0"/>
        <v>1.4918735924029207</v>
      </c>
    </row>
    <row r="14" spans="1:7" ht="15" customHeight="1">
      <c r="A14" s="89" t="s">
        <v>98</v>
      </c>
      <c r="B14" s="109">
        <v>4767</v>
      </c>
      <c r="C14" s="245">
        <f t="shared" si="1"/>
        <v>1.8760404409305036</v>
      </c>
      <c r="D14" s="109">
        <v>2047</v>
      </c>
      <c r="E14" s="245">
        <f t="shared" si="1"/>
        <v>1.785013559824551</v>
      </c>
      <c r="F14" s="109">
        <v>2720</v>
      </c>
      <c r="G14" s="245">
        <f t="shared" si="0"/>
        <v>1.9509116208345885</v>
      </c>
    </row>
    <row r="15" spans="1:7" ht="15" customHeight="1">
      <c r="A15" s="89" t="s">
        <v>99</v>
      </c>
      <c r="B15" s="109">
        <v>4023</v>
      </c>
      <c r="C15" s="245">
        <f t="shared" si="1"/>
        <v>1.5832411776512303</v>
      </c>
      <c r="D15" s="109">
        <v>1619</v>
      </c>
      <c r="E15" s="245">
        <f t="shared" si="1"/>
        <v>1.4117913792652406</v>
      </c>
      <c r="F15" s="109">
        <v>2404</v>
      </c>
      <c r="G15" s="245">
        <f t="shared" si="0"/>
        <v>1.7242615942964525</v>
      </c>
    </row>
    <row r="16" spans="1:7" ht="15" customHeight="1">
      <c r="A16" s="89" t="s">
        <v>100</v>
      </c>
      <c r="B16" s="109">
        <v>5589</v>
      </c>
      <c r="C16" s="245">
        <f t="shared" si="1"/>
        <v>2.1995364011664744</v>
      </c>
      <c r="D16" s="109">
        <v>2460</v>
      </c>
      <c r="E16" s="245">
        <f t="shared" si="1"/>
        <v>2.1451555237754736</v>
      </c>
      <c r="F16" s="109">
        <v>3129</v>
      </c>
      <c r="G16" s="245">
        <f t="shared" si="0"/>
        <v>2.2442656108792014</v>
      </c>
    </row>
    <row r="17" spans="1:7" s="105" customFormat="1" ht="19.5" customHeight="1">
      <c r="A17" s="33" t="s">
        <v>101</v>
      </c>
      <c r="B17" s="109">
        <v>3402</v>
      </c>
      <c r="C17" s="245">
        <f t="shared" si="1"/>
        <v>1.3388482441882887</v>
      </c>
      <c r="D17" s="109">
        <v>1483</v>
      </c>
      <c r="E17" s="245">
        <f t="shared" si="1"/>
        <v>1.2931974153491983</v>
      </c>
      <c r="F17" s="109">
        <v>1919</v>
      </c>
      <c r="G17" s="245">
        <f t="shared" si="0"/>
        <v>1.3763968383755794</v>
      </c>
    </row>
    <row r="18" spans="1:7" s="5" customFormat="1" ht="15" customHeight="1">
      <c r="A18" s="89" t="s">
        <v>102</v>
      </c>
      <c r="B18" s="109">
        <v>1854</v>
      </c>
      <c r="C18" s="245">
        <f t="shared" si="1"/>
        <v>0.7296368738168981</v>
      </c>
      <c r="D18" s="109">
        <v>812</v>
      </c>
      <c r="E18" s="245">
        <f t="shared" si="1"/>
        <v>0.7080757257340181</v>
      </c>
      <c r="F18" s="109">
        <v>1042</v>
      </c>
      <c r="G18" s="245">
        <f t="shared" si="0"/>
        <v>0.7473712900403093</v>
      </c>
    </row>
    <row r="19" spans="1:7" ht="15" customHeight="1">
      <c r="A19" s="89" t="s">
        <v>103</v>
      </c>
      <c r="B19" s="109">
        <v>1213</v>
      </c>
      <c r="C19" s="245">
        <f t="shared" si="1"/>
        <v>0.4773729924163417</v>
      </c>
      <c r="D19" s="109">
        <v>549</v>
      </c>
      <c r="E19" s="245">
        <f t="shared" si="1"/>
        <v>0.4787359278669655</v>
      </c>
      <c r="F19" s="109">
        <v>664</v>
      </c>
      <c r="G19" s="245">
        <f t="shared" si="0"/>
        <v>0.4762519544978554</v>
      </c>
    </row>
    <row r="20" spans="1:7" ht="15" customHeight="1">
      <c r="A20" s="89" t="s">
        <v>104</v>
      </c>
      <c r="B20" s="109">
        <v>2275</v>
      </c>
      <c r="C20" s="245">
        <f t="shared" si="1"/>
        <v>0.8953203279036912</v>
      </c>
      <c r="D20" s="109">
        <v>995</v>
      </c>
      <c r="E20" s="245">
        <f t="shared" si="1"/>
        <v>0.86765436835634</v>
      </c>
      <c r="F20" s="109">
        <v>1280</v>
      </c>
      <c r="G20" s="245">
        <f t="shared" si="0"/>
        <v>0.9180760568633357</v>
      </c>
    </row>
    <row r="21" spans="1:7" ht="15" customHeight="1">
      <c r="A21" s="89" t="s">
        <v>105</v>
      </c>
      <c r="B21" s="109">
        <v>2749</v>
      </c>
      <c r="C21" s="245">
        <f t="shared" si="1"/>
        <v>1.0818617940251634</v>
      </c>
      <c r="D21" s="109">
        <v>1242</v>
      </c>
      <c r="E21" s="245">
        <f t="shared" si="1"/>
        <v>1.0830419351744465</v>
      </c>
      <c r="F21" s="109">
        <v>1507</v>
      </c>
      <c r="G21" s="245">
        <f t="shared" si="0"/>
        <v>1.0808911075726928</v>
      </c>
    </row>
    <row r="22" spans="1:7" ht="15" customHeight="1">
      <c r="A22" s="89" t="s">
        <v>106</v>
      </c>
      <c r="B22" s="109">
        <v>74985</v>
      </c>
      <c r="C22" s="245">
        <f t="shared" si="1"/>
        <v>29.51015155510254</v>
      </c>
      <c r="D22" s="109">
        <v>35165</v>
      </c>
      <c r="E22" s="245">
        <f t="shared" si="1"/>
        <v>30.664387802262006</v>
      </c>
      <c r="F22" s="109">
        <v>39820</v>
      </c>
      <c r="G22" s="245">
        <f t="shared" si="0"/>
        <v>28.560772331482838</v>
      </c>
    </row>
    <row r="23" spans="1:7" s="105" customFormat="1" ht="19.5" customHeight="1">
      <c r="A23" s="33" t="s">
        <v>107</v>
      </c>
      <c r="B23" s="109">
        <v>1985</v>
      </c>
      <c r="C23" s="245">
        <f t="shared" si="1"/>
        <v>0.7811915828082755</v>
      </c>
      <c r="D23" s="109">
        <v>869</v>
      </c>
      <c r="E23" s="245">
        <f t="shared" si="1"/>
        <v>0.7577805488458889</v>
      </c>
      <c r="F23" s="109">
        <v>1116</v>
      </c>
      <c r="G23" s="245">
        <f t="shared" si="0"/>
        <v>0.8004475620777208</v>
      </c>
    </row>
    <row r="24" spans="1:7" s="5" customFormat="1" ht="15" customHeight="1">
      <c r="A24" s="89" t="s">
        <v>108</v>
      </c>
      <c r="B24" s="109">
        <v>3869</v>
      </c>
      <c r="C24" s="245">
        <f t="shared" si="1"/>
        <v>1.522634878531596</v>
      </c>
      <c r="D24" s="109">
        <v>1707</v>
      </c>
      <c r="E24" s="245">
        <f t="shared" si="1"/>
        <v>1.4885286500344446</v>
      </c>
      <c r="F24" s="109">
        <v>2162</v>
      </c>
      <c r="G24" s="245">
        <f t="shared" si="0"/>
        <v>1.550687839795728</v>
      </c>
    </row>
    <row r="25" spans="1:7" ht="15" customHeight="1">
      <c r="A25" s="89" t="s">
        <v>109</v>
      </c>
      <c r="B25" s="109">
        <v>16535</v>
      </c>
      <c r="C25" s="245">
        <f t="shared" si="1"/>
        <v>6.507306207423092</v>
      </c>
      <c r="D25" s="109">
        <v>7617</v>
      </c>
      <c r="E25" s="245">
        <f t="shared" si="1"/>
        <v>6.642133993738936</v>
      </c>
      <c r="F25" s="109">
        <v>8918</v>
      </c>
      <c r="G25" s="245">
        <f t="shared" si="0"/>
        <v>6.396408027427522</v>
      </c>
    </row>
    <row r="26" spans="1:7" ht="15" customHeight="1">
      <c r="A26" s="89" t="s">
        <v>110</v>
      </c>
      <c r="B26" s="109">
        <v>1416</v>
      </c>
      <c r="C26" s="245">
        <f t="shared" si="1"/>
        <v>0.5572631139831326</v>
      </c>
      <c r="D26" s="109">
        <v>599</v>
      </c>
      <c r="E26" s="245">
        <f t="shared" si="1"/>
        <v>0.5223366498949222</v>
      </c>
      <c r="F26" s="109">
        <v>817</v>
      </c>
      <c r="G26" s="245">
        <f t="shared" si="0"/>
        <v>0.585990733169801</v>
      </c>
    </row>
    <row r="27" spans="1:7" ht="15" customHeight="1">
      <c r="A27" s="89" t="s">
        <v>111</v>
      </c>
      <c r="B27" s="109">
        <v>1113</v>
      </c>
      <c r="C27" s="245">
        <f t="shared" si="1"/>
        <v>0.43801825272826733</v>
      </c>
      <c r="D27" s="109">
        <v>483</v>
      </c>
      <c r="E27" s="245">
        <f t="shared" si="1"/>
        <v>0.42118297479006256</v>
      </c>
      <c r="F27" s="109">
        <v>630</v>
      </c>
      <c r="G27" s="245">
        <f t="shared" si="0"/>
        <v>0.4518655592374231</v>
      </c>
    </row>
    <row r="28" spans="1:7" ht="15" customHeight="1">
      <c r="A28" s="89" t="s">
        <v>112</v>
      </c>
      <c r="B28" s="109">
        <v>2342</v>
      </c>
      <c r="C28" s="245">
        <f t="shared" si="1"/>
        <v>0.9216880034947009</v>
      </c>
      <c r="D28" s="109">
        <v>1050</v>
      </c>
      <c r="E28" s="245">
        <f t="shared" si="1"/>
        <v>0.9156151625870924</v>
      </c>
      <c r="F28" s="109">
        <v>1292</v>
      </c>
      <c r="G28" s="245">
        <f t="shared" si="0"/>
        <v>0.9266830198964295</v>
      </c>
    </row>
    <row r="29" spans="1:7" s="105" customFormat="1" ht="19.5" customHeight="1">
      <c r="A29" s="33" t="s">
        <v>113</v>
      </c>
      <c r="B29" s="109">
        <v>2626</v>
      </c>
      <c r="C29" s="245">
        <f t="shared" si="1"/>
        <v>1.0334554642088318</v>
      </c>
      <c r="D29" s="109">
        <v>1175</v>
      </c>
      <c r="E29" s="245">
        <f t="shared" si="1"/>
        <v>1.0246169676569845</v>
      </c>
      <c r="F29" s="109">
        <v>1451</v>
      </c>
      <c r="G29" s="245">
        <f t="shared" si="0"/>
        <v>1.040725280084922</v>
      </c>
    </row>
    <row r="30" spans="1:7" s="5" customFormat="1" ht="15" customHeight="1">
      <c r="A30" s="89" t="s">
        <v>114</v>
      </c>
      <c r="B30" s="109">
        <v>8111</v>
      </c>
      <c r="C30" s="245">
        <f t="shared" si="1"/>
        <v>3.1920629360997093</v>
      </c>
      <c r="D30" s="109">
        <v>3590</v>
      </c>
      <c r="E30" s="245">
        <f t="shared" si="1"/>
        <v>3.130531841607297</v>
      </c>
      <c r="F30" s="109">
        <v>4521</v>
      </c>
      <c r="G30" s="245">
        <f t="shared" si="0"/>
        <v>3.242673322718079</v>
      </c>
    </row>
    <row r="31" spans="1:7" ht="15" customHeight="1">
      <c r="A31" s="89" t="s">
        <v>115</v>
      </c>
      <c r="B31" s="109">
        <v>6364</v>
      </c>
      <c r="C31" s="245">
        <f t="shared" si="1"/>
        <v>2.5045356337490507</v>
      </c>
      <c r="D31" s="109">
        <v>2848</v>
      </c>
      <c r="E31" s="245">
        <f t="shared" si="1"/>
        <v>2.4834971267124186</v>
      </c>
      <c r="F31" s="109">
        <v>3516</v>
      </c>
      <c r="G31" s="245">
        <f t="shared" si="0"/>
        <v>2.5218401686964755</v>
      </c>
    </row>
    <row r="32" spans="1:7" ht="15" customHeight="1">
      <c r="A32" s="89" t="s">
        <v>116</v>
      </c>
      <c r="B32" s="109">
        <v>4538</v>
      </c>
      <c r="C32" s="245">
        <f t="shared" si="1"/>
        <v>1.7859180870448133</v>
      </c>
      <c r="D32" s="109">
        <v>2052</v>
      </c>
      <c r="E32" s="245">
        <f t="shared" si="1"/>
        <v>1.7893736320273463</v>
      </c>
      <c r="F32" s="109">
        <v>2486</v>
      </c>
      <c r="G32" s="245">
        <f t="shared" si="0"/>
        <v>1.7830758416892598</v>
      </c>
    </row>
    <row r="33" spans="1:7" ht="15" customHeight="1">
      <c r="A33" s="89" t="s">
        <v>117</v>
      </c>
      <c r="B33" s="109">
        <v>8311</v>
      </c>
      <c r="C33" s="245">
        <f t="shared" si="1"/>
        <v>3.270772415475858</v>
      </c>
      <c r="D33" s="109">
        <v>3777</v>
      </c>
      <c r="E33" s="245">
        <f t="shared" si="1"/>
        <v>3.293598541991855</v>
      </c>
      <c r="F33" s="109">
        <v>4534</v>
      </c>
      <c r="G33" s="245">
        <f t="shared" si="0"/>
        <v>3.2519975326705977</v>
      </c>
    </row>
    <row r="34" spans="1:7" ht="15" customHeight="1">
      <c r="A34" s="89" t="s">
        <v>118</v>
      </c>
      <c r="B34" s="109">
        <v>22808</v>
      </c>
      <c r="C34" s="245">
        <f t="shared" si="1"/>
        <v>8.976029028055994</v>
      </c>
      <c r="D34" s="109">
        <v>10427</v>
      </c>
      <c r="E34" s="245">
        <f t="shared" si="1"/>
        <v>9.092494571710109</v>
      </c>
      <c r="F34" s="109">
        <v>12381</v>
      </c>
      <c r="G34" s="245">
        <f t="shared" si="0"/>
        <v>8.8802341093945</v>
      </c>
    </row>
    <row r="35" spans="1:7" s="105" customFormat="1" ht="19.5" customHeight="1">
      <c r="A35" s="33" t="s">
        <v>119</v>
      </c>
      <c r="B35" s="109">
        <v>4924</v>
      </c>
      <c r="C35" s="245">
        <f t="shared" si="1"/>
        <v>1.9378273822407803</v>
      </c>
      <c r="D35" s="109">
        <v>2097</v>
      </c>
      <c r="E35" s="245">
        <f t="shared" si="1"/>
        <v>1.8286142818525075</v>
      </c>
      <c r="F35" s="109">
        <v>2827</v>
      </c>
      <c r="G35" s="245">
        <f t="shared" si="0"/>
        <v>2.027657041213008</v>
      </c>
    </row>
    <row r="36" spans="1:7" s="5" customFormat="1" ht="15" customHeight="1">
      <c r="A36" s="89" t="s">
        <v>120</v>
      </c>
      <c r="B36" s="109">
        <v>4377</v>
      </c>
      <c r="C36" s="245">
        <f t="shared" si="1"/>
        <v>1.7225569561470138</v>
      </c>
      <c r="D36" s="109">
        <v>1902</v>
      </c>
      <c r="E36" s="245">
        <f t="shared" si="1"/>
        <v>1.6585714659434763</v>
      </c>
      <c r="F36" s="109">
        <v>2475</v>
      </c>
      <c r="G36" s="245">
        <f t="shared" si="0"/>
        <v>1.7751861255755907</v>
      </c>
    </row>
    <row r="37" spans="1:7" ht="15" customHeight="1">
      <c r="A37" s="89" t="s">
        <v>121</v>
      </c>
      <c r="B37" s="109">
        <v>10583</v>
      </c>
      <c r="C37" s="245">
        <f t="shared" si="1"/>
        <v>4.164912101188906</v>
      </c>
      <c r="D37" s="109">
        <v>4638</v>
      </c>
      <c r="E37" s="245">
        <f t="shared" si="1"/>
        <v>4.044402975313272</v>
      </c>
      <c r="F37" s="109">
        <v>5945</v>
      </c>
      <c r="G37" s="245">
        <f t="shared" si="0"/>
        <v>4.26403293597854</v>
      </c>
    </row>
    <row r="38" spans="1:7" ht="15" customHeight="1">
      <c r="A38" s="76" t="s">
        <v>122</v>
      </c>
      <c r="B38" s="110">
        <v>4538</v>
      </c>
      <c r="C38" s="246">
        <f t="shared" si="1"/>
        <v>1.7859180870448133</v>
      </c>
      <c r="D38" s="110">
        <v>1955</v>
      </c>
      <c r="E38" s="246">
        <f t="shared" si="1"/>
        <v>1.7047882312931102</v>
      </c>
      <c r="F38" s="110">
        <v>2583</v>
      </c>
      <c r="G38" s="246">
        <f t="shared" si="0"/>
        <v>1.8526487928734348</v>
      </c>
    </row>
    <row r="39" spans="1:8" s="93" customFormat="1" ht="19.5" customHeight="1">
      <c r="A39" s="145" t="s">
        <v>133</v>
      </c>
      <c r="B39" s="115"/>
      <c r="C39" s="115"/>
      <c r="D39" s="115"/>
      <c r="E39" s="115"/>
      <c r="F39" s="115"/>
      <c r="G39" s="115"/>
      <c r="H39" s="118"/>
    </row>
    <row r="40" spans="1:8" s="5" customFormat="1" ht="15" customHeight="1">
      <c r="A40" s="111"/>
      <c r="B40" s="112"/>
      <c r="C40" s="119"/>
      <c r="D40" s="113"/>
      <c r="E40" s="113"/>
      <c r="F40" s="113"/>
      <c r="G40" s="113"/>
      <c r="H40" s="121"/>
    </row>
    <row r="41" spans="4:7" ht="15" customHeight="1">
      <c r="D41" s="23"/>
      <c r="F41" s="23"/>
      <c r="G41" s="51"/>
    </row>
    <row r="42" spans="1:7" ht="15" customHeight="1">
      <c r="A42" s="4"/>
      <c r="B42" s="20"/>
      <c r="C42" s="44"/>
      <c r="D42" s="20"/>
      <c r="E42" s="44"/>
      <c r="F42" s="20"/>
      <c r="G42" s="44"/>
    </row>
    <row r="43" spans="1:7" ht="15" customHeight="1">
      <c r="A43" s="4"/>
      <c r="B43" s="20"/>
      <c r="C43" s="44"/>
      <c r="D43" s="20"/>
      <c r="E43" s="44"/>
      <c r="F43" s="20"/>
      <c r="G43" s="44"/>
    </row>
    <row r="44" spans="4:8" ht="15" customHeight="1">
      <c r="D44" s="23"/>
      <c r="F44" s="23"/>
      <c r="H44" s="37"/>
    </row>
    <row r="45" spans="4:8" ht="15" customHeight="1">
      <c r="D45" s="23"/>
      <c r="F45" s="23"/>
      <c r="H45" s="37"/>
    </row>
    <row r="46" spans="4:8" ht="15" customHeight="1">
      <c r="D46" s="23"/>
      <c r="F46" s="23"/>
      <c r="H46" s="37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4" location="indice!B4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</cols>
  <sheetData>
    <row r="1" spans="1:7" s="1" customFormat="1" ht="39.75" customHeight="1">
      <c r="A1" s="378" t="s">
        <v>179</v>
      </c>
      <c r="B1" s="379"/>
      <c r="C1" s="379"/>
      <c r="D1" s="379"/>
      <c r="E1" s="379"/>
      <c r="F1" s="379"/>
      <c r="G1" s="379"/>
    </row>
    <row r="2" spans="1:8" s="2" customFormat="1" ht="18" customHeight="1">
      <c r="A2" s="3" t="s">
        <v>38</v>
      </c>
      <c r="B2" s="11"/>
      <c r="C2" s="11"/>
      <c r="D2" s="11"/>
      <c r="E2" s="11"/>
      <c r="F2" s="11"/>
      <c r="G2" s="11"/>
      <c r="H2" s="13"/>
    </row>
    <row r="3" spans="1:8" s="17" customFormat="1" ht="36" customHeight="1">
      <c r="A3" s="154"/>
      <c r="B3" s="375" t="s">
        <v>1</v>
      </c>
      <c r="C3" s="375"/>
      <c r="D3" s="375" t="s">
        <v>2</v>
      </c>
      <c r="E3" s="375"/>
      <c r="F3" s="375" t="s">
        <v>3</v>
      </c>
      <c r="G3" s="375" t="s">
        <v>0</v>
      </c>
      <c r="H3" s="153"/>
    </row>
    <row r="4" spans="1:8" s="14" customFormat="1" ht="19.5" customHeight="1">
      <c r="A4" s="201" t="s">
        <v>152</v>
      </c>
      <c r="B4" s="61" t="s">
        <v>4</v>
      </c>
      <c r="C4" s="57" t="s">
        <v>5</v>
      </c>
      <c r="D4" s="56" t="s">
        <v>4</v>
      </c>
      <c r="E4" s="57" t="s">
        <v>5</v>
      </c>
      <c r="F4" s="56" t="s">
        <v>4</v>
      </c>
      <c r="G4" s="57" t="s">
        <v>5</v>
      </c>
      <c r="H4" s="3"/>
    </row>
    <row r="5" spans="1:8" s="93" customFormat="1" ht="19.5" customHeight="1">
      <c r="A5" s="30" t="s">
        <v>23</v>
      </c>
      <c r="B5" s="108">
        <v>254099</v>
      </c>
      <c r="C5" s="125">
        <f>E5+G5</f>
        <v>100</v>
      </c>
      <c r="D5" s="108">
        <v>114677</v>
      </c>
      <c r="E5" s="127">
        <f>D5/$B5*100</f>
        <v>45.130834832093</v>
      </c>
      <c r="F5" s="108">
        <v>139422</v>
      </c>
      <c r="G5" s="127">
        <f>F5/$B5*100</f>
        <v>54.869165167907</v>
      </c>
      <c r="H5" s="124"/>
    </row>
    <row r="6" spans="1:8" s="5" customFormat="1" ht="15" customHeight="1">
      <c r="A6" s="89" t="s">
        <v>90</v>
      </c>
      <c r="B6" s="109">
        <v>6069</v>
      </c>
      <c r="C6" s="126">
        <f aca="true" t="shared" si="0" ref="C6:C38">E6+G6</f>
        <v>100</v>
      </c>
      <c r="D6" s="109">
        <v>2711</v>
      </c>
      <c r="E6" s="122">
        <f aca="true" t="shared" si="1" ref="E6:E38">D6/$B6*100</f>
        <v>44.66963255890592</v>
      </c>
      <c r="F6" s="109">
        <v>3358</v>
      </c>
      <c r="G6" s="122">
        <f aca="true" t="shared" si="2" ref="G6:G38">F6/$B6*100</f>
        <v>55.33036744109408</v>
      </c>
      <c r="H6" s="109"/>
    </row>
    <row r="7" spans="1:8" ht="15" customHeight="1">
      <c r="A7" s="89" t="s">
        <v>91</v>
      </c>
      <c r="B7" s="109">
        <v>1821</v>
      </c>
      <c r="C7" s="126">
        <f t="shared" si="0"/>
        <v>100</v>
      </c>
      <c r="D7" s="109">
        <v>795</v>
      </c>
      <c r="E7" s="122">
        <f t="shared" si="1"/>
        <v>43.65733113673805</v>
      </c>
      <c r="F7" s="109">
        <v>1026</v>
      </c>
      <c r="G7" s="122">
        <f t="shared" si="2"/>
        <v>56.34266886326195</v>
      </c>
      <c r="H7" s="109"/>
    </row>
    <row r="8" spans="1:8" ht="15" customHeight="1">
      <c r="A8" s="89" t="s">
        <v>92</v>
      </c>
      <c r="B8" s="109">
        <v>3117</v>
      </c>
      <c r="C8" s="126">
        <f t="shared" si="0"/>
        <v>100</v>
      </c>
      <c r="D8" s="109">
        <v>1333</v>
      </c>
      <c r="E8" s="122">
        <f t="shared" si="1"/>
        <v>42.76547962784729</v>
      </c>
      <c r="F8" s="109">
        <v>1784</v>
      </c>
      <c r="G8" s="122">
        <f t="shared" si="2"/>
        <v>57.23452037215271</v>
      </c>
      <c r="H8" s="109"/>
    </row>
    <row r="9" spans="1:8" ht="15" customHeight="1">
      <c r="A9" s="89" t="s">
        <v>93</v>
      </c>
      <c r="B9" s="109">
        <v>6964</v>
      </c>
      <c r="C9" s="126">
        <f t="shared" si="0"/>
        <v>100</v>
      </c>
      <c r="D9" s="109">
        <v>3111</v>
      </c>
      <c r="E9" s="122">
        <f t="shared" si="1"/>
        <v>44.67260195290063</v>
      </c>
      <c r="F9" s="109">
        <v>3853</v>
      </c>
      <c r="G9" s="122">
        <f t="shared" si="2"/>
        <v>55.327398047099365</v>
      </c>
      <c r="H9" s="109"/>
    </row>
    <row r="10" spans="1:8" ht="15" customHeight="1">
      <c r="A10" s="89" t="s">
        <v>94</v>
      </c>
      <c r="B10" s="109">
        <v>5742</v>
      </c>
      <c r="C10" s="126">
        <f t="shared" si="0"/>
        <v>100</v>
      </c>
      <c r="D10" s="109">
        <v>2476</v>
      </c>
      <c r="E10" s="122">
        <f t="shared" si="1"/>
        <v>43.12086381051898</v>
      </c>
      <c r="F10" s="109">
        <v>3266</v>
      </c>
      <c r="G10" s="122">
        <f t="shared" si="2"/>
        <v>56.87913618948102</v>
      </c>
      <c r="H10" s="109"/>
    </row>
    <row r="11" spans="1:8" s="105" customFormat="1" ht="19.5" customHeight="1">
      <c r="A11" s="33" t="s">
        <v>95</v>
      </c>
      <c r="B11" s="109">
        <v>14439</v>
      </c>
      <c r="C11" s="126">
        <f t="shared" si="0"/>
        <v>100</v>
      </c>
      <c r="D11" s="109">
        <v>6370</v>
      </c>
      <c r="E11" s="122">
        <f t="shared" si="1"/>
        <v>44.11662857538611</v>
      </c>
      <c r="F11" s="109">
        <v>8069</v>
      </c>
      <c r="G11" s="122">
        <f t="shared" si="2"/>
        <v>55.88337142461389</v>
      </c>
      <c r="H11" s="109"/>
    </row>
    <row r="12" spans="1:8" s="5" customFormat="1" ht="15" customHeight="1">
      <c r="A12" s="89" t="s">
        <v>96</v>
      </c>
      <c r="B12" s="109">
        <v>6964</v>
      </c>
      <c r="C12" s="126">
        <f t="shared" si="0"/>
        <v>100</v>
      </c>
      <c r="D12" s="109">
        <v>3117</v>
      </c>
      <c r="E12" s="122">
        <f t="shared" si="1"/>
        <v>44.758759333716256</v>
      </c>
      <c r="F12" s="109">
        <v>3847</v>
      </c>
      <c r="G12" s="122">
        <f t="shared" si="2"/>
        <v>55.241240666283744</v>
      </c>
      <c r="H12" s="109"/>
    </row>
    <row r="13" spans="1:8" ht="15" customHeight="1">
      <c r="A13" s="89" t="s">
        <v>97</v>
      </c>
      <c r="B13" s="109">
        <v>3686</v>
      </c>
      <c r="C13" s="126">
        <f t="shared" si="0"/>
        <v>100</v>
      </c>
      <c r="D13" s="109">
        <v>1606</v>
      </c>
      <c r="E13" s="122">
        <f t="shared" si="1"/>
        <v>43.57026587086273</v>
      </c>
      <c r="F13" s="109">
        <v>2080</v>
      </c>
      <c r="G13" s="122">
        <f t="shared" si="2"/>
        <v>56.42973412913727</v>
      </c>
      <c r="H13" s="109"/>
    </row>
    <row r="14" spans="1:8" ht="15" customHeight="1">
      <c r="A14" s="89" t="s">
        <v>98</v>
      </c>
      <c r="B14" s="109">
        <v>4767</v>
      </c>
      <c r="C14" s="126">
        <f t="shared" si="0"/>
        <v>100</v>
      </c>
      <c r="D14" s="109">
        <v>2047</v>
      </c>
      <c r="E14" s="122">
        <f t="shared" si="1"/>
        <v>42.94105307321166</v>
      </c>
      <c r="F14" s="109">
        <v>2720</v>
      </c>
      <c r="G14" s="122">
        <f t="shared" si="2"/>
        <v>57.05894692678834</v>
      </c>
      <c r="H14" s="109"/>
    </row>
    <row r="15" spans="1:8" ht="15" customHeight="1">
      <c r="A15" s="89" t="s">
        <v>99</v>
      </c>
      <c r="B15" s="109">
        <v>4023</v>
      </c>
      <c r="C15" s="126">
        <f t="shared" si="0"/>
        <v>100</v>
      </c>
      <c r="D15" s="109">
        <v>1619</v>
      </c>
      <c r="E15" s="122">
        <f t="shared" si="1"/>
        <v>40.24359930400199</v>
      </c>
      <c r="F15" s="109">
        <v>2404</v>
      </c>
      <c r="G15" s="122">
        <f t="shared" si="2"/>
        <v>59.75640069599801</v>
      </c>
      <c r="H15" s="109"/>
    </row>
    <row r="16" spans="1:8" ht="15" customHeight="1">
      <c r="A16" s="89" t="s">
        <v>100</v>
      </c>
      <c r="B16" s="109">
        <v>5589</v>
      </c>
      <c r="C16" s="126">
        <f t="shared" si="0"/>
        <v>100</v>
      </c>
      <c r="D16" s="109">
        <v>2460</v>
      </c>
      <c r="E16" s="122">
        <f t="shared" si="1"/>
        <v>44.0150295222759</v>
      </c>
      <c r="F16" s="109">
        <v>3129</v>
      </c>
      <c r="G16" s="122">
        <f t="shared" si="2"/>
        <v>55.984970477724104</v>
      </c>
      <c r="H16" s="109"/>
    </row>
    <row r="17" spans="1:8" s="105" customFormat="1" ht="19.5" customHeight="1">
      <c r="A17" s="33" t="s">
        <v>101</v>
      </c>
      <c r="B17" s="109">
        <v>3402</v>
      </c>
      <c r="C17" s="126">
        <f t="shared" si="0"/>
        <v>100</v>
      </c>
      <c r="D17" s="109">
        <v>1483</v>
      </c>
      <c r="E17" s="122">
        <f t="shared" si="1"/>
        <v>43.59200470311582</v>
      </c>
      <c r="F17" s="109">
        <v>1919</v>
      </c>
      <c r="G17" s="122">
        <f t="shared" si="2"/>
        <v>56.40799529688418</v>
      </c>
      <c r="H17" s="109"/>
    </row>
    <row r="18" spans="1:8" s="5" customFormat="1" ht="15" customHeight="1">
      <c r="A18" s="89" t="s">
        <v>102</v>
      </c>
      <c r="B18" s="109">
        <v>1854</v>
      </c>
      <c r="C18" s="126">
        <f t="shared" si="0"/>
        <v>100</v>
      </c>
      <c r="D18" s="109">
        <v>812</v>
      </c>
      <c r="E18" s="122">
        <f t="shared" si="1"/>
        <v>43.79719525350593</v>
      </c>
      <c r="F18" s="109">
        <v>1042</v>
      </c>
      <c r="G18" s="122">
        <f t="shared" si="2"/>
        <v>56.20280474649406</v>
      </c>
      <c r="H18" s="109"/>
    </row>
    <row r="19" spans="1:8" ht="15" customHeight="1">
      <c r="A19" s="89" t="s">
        <v>103</v>
      </c>
      <c r="B19" s="109">
        <v>1213</v>
      </c>
      <c r="C19" s="126">
        <f t="shared" si="0"/>
        <v>100</v>
      </c>
      <c r="D19" s="109">
        <v>549</v>
      </c>
      <c r="E19" s="122">
        <f t="shared" si="1"/>
        <v>45.25968672712284</v>
      </c>
      <c r="F19" s="109">
        <v>664</v>
      </c>
      <c r="G19" s="122">
        <f t="shared" si="2"/>
        <v>54.74031327287716</v>
      </c>
      <c r="H19" s="109"/>
    </row>
    <row r="20" spans="1:8" ht="15" customHeight="1">
      <c r="A20" s="89" t="s">
        <v>104</v>
      </c>
      <c r="B20" s="109">
        <v>2275</v>
      </c>
      <c r="C20" s="126">
        <f t="shared" si="0"/>
        <v>100</v>
      </c>
      <c r="D20" s="109">
        <v>995</v>
      </c>
      <c r="E20" s="122">
        <f t="shared" si="1"/>
        <v>43.73626373626374</v>
      </c>
      <c r="F20" s="109">
        <v>1280</v>
      </c>
      <c r="G20" s="122">
        <f t="shared" si="2"/>
        <v>56.26373626373626</v>
      </c>
      <c r="H20" s="109"/>
    </row>
    <row r="21" spans="1:8" ht="15" customHeight="1">
      <c r="A21" s="89" t="s">
        <v>105</v>
      </c>
      <c r="B21" s="109">
        <v>2749</v>
      </c>
      <c r="C21" s="126">
        <f t="shared" si="0"/>
        <v>100</v>
      </c>
      <c r="D21" s="109">
        <v>1242</v>
      </c>
      <c r="E21" s="122">
        <f t="shared" si="1"/>
        <v>45.180065478355765</v>
      </c>
      <c r="F21" s="109">
        <v>1507</v>
      </c>
      <c r="G21" s="122">
        <f t="shared" si="2"/>
        <v>54.81993452164423</v>
      </c>
      <c r="H21" s="109"/>
    </row>
    <row r="22" spans="1:8" ht="15" customHeight="1">
      <c r="A22" s="89" t="s">
        <v>106</v>
      </c>
      <c r="B22" s="109">
        <v>74985</v>
      </c>
      <c r="C22" s="126">
        <f t="shared" si="0"/>
        <v>100</v>
      </c>
      <c r="D22" s="109">
        <v>35165</v>
      </c>
      <c r="E22" s="122">
        <f t="shared" si="1"/>
        <v>46.896045875841835</v>
      </c>
      <c r="F22" s="109">
        <v>39820</v>
      </c>
      <c r="G22" s="122">
        <f t="shared" si="2"/>
        <v>53.10395412415817</v>
      </c>
      <c r="H22" s="109"/>
    </row>
    <row r="23" spans="1:8" s="105" customFormat="1" ht="19.5" customHeight="1">
      <c r="A23" s="33" t="s">
        <v>107</v>
      </c>
      <c r="B23" s="109">
        <v>1985</v>
      </c>
      <c r="C23" s="126">
        <f t="shared" si="0"/>
        <v>100</v>
      </c>
      <c r="D23" s="109">
        <v>869</v>
      </c>
      <c r="E23" s="122">
        <f t="shared" si="1"/>
        <v>43.778337531486144</v>
      </c>
      <c r="F23" s="109">
        <v>1116</v>
      </c>
      <c r="G23" s="122">
        <f t="shared" si="2"/>
        <v>56.221662468513856</v>
      </c>
      <c r="H23" s="109"/>
    </row>
    <row r="24" spans="1:8" s="5" customFormat="1" ht="15" customHeight="1">
      <c r="A24" s="89" t="s">
        <v>108</v>
      </c>
      <c r="B24" s="109">
        <v>3869</v>
      </c>
      <c r="C24" s="126">
        <f t="shared" si="0"/>
        <v>100</v>
      </c>
      <c r="D24" s="109">
        <v>1707</v>
      </c>
      <c r="E24" s="122">
        <f t="shared" si="1"/>
        <v>44.11992762987852</v>
      </c>
      <c r="F24" s="109">
        <v>2162</v>
      </c>
      <c r="G24" s="122">
        <f t="shared" si="2"/>
        <v>55.88007237012148</v>
      </c>
      <c r="H24" s="109"/>
    </row>
    <row r="25" spans="1:8" ht="15" customHeight="1">
      <c r="A25" s="89" t="s">
        <v>109</v>
      </c>
      <c r="B25" s="109">
        <v>16535</v>
      </c>
      <c r="C25" s="126">
        <f t="shared" si="0"/>
        <v>100</v>
      </c>
      <c r="D25" s="109">
        <v>7617</v>
      </c>
      <c r="E25" s="122">
        <f t="shared" si="1"/>
        <v>46.06592077411552</v>
      </c>
      <c r="F25" s="109">
        <v>8918</v>
      </c>
      <c r="G25" s="122">
        <f t="shared" si="2"/>
        <v>53.93407922588449</v>
      </c>
      <c r="H25" s="109"/>
    </row>
    <row r="26" spans="1:8" ht="15" customHeight="1">
      <c r="A26" s="89" t="s">
        <v>110</v>
      </c>
      <c r="B26" s="109">
        <v>1416</v>
      </c>
      <c r="C26" s="126">
        <f t="shared" si="0"/>
        <v>100</v>
      </c>
      <c r="D26" s="109">
        <v>599</v>
      </c>
      <c r="E26" s="122">
        <f t="shared" si="1"/>
        <v>42.30225988700565</v>
      </c>
      <c r="F26" s="109">
        <v>817</v>
      </c>
      <c r="G26" s="122">
        <f t="shared" si="2"/>
        <v>57.69774011299435</v>
      </c>
      <c r="H26" s="109"/>
    </row>
    <row r="27" spans="1:8" ht="15" customHeight="1">
      <c r="A27" s="89" t="s">
        <v>111</v>
      </c>
      <c r="B27" s="109">
        <v>1113</v>
      </c>
      <c r="C27" s="126">
        <f t="shared" si="0"/>
        <v>100</v>
      </c>
      <c r="D27" s="109">
        <v>483</v>
      </c>
      <c r="E27" s="122">
        <f t="shared" si="1"/>
        <v>43.39622641509434</v>
      </c>
      <c r="F27" s="109">
        <v>630</v>
      </c>
      <c r="G27" s="122">
        <f t="shared" si="2"/>
        <v>56.60377358490566</v>
      </c>
      <c r="H27" s="109"/>
    </row>
    <row r="28" spans="1:8" ht="15" customHeight="1">
      <c r="A28" s="89" t="s">
        <v>112</v>
      </c>
      <c r="B28" s="109">
        <v>2342</v>
      </c>
      <c r="C28" s="126">
        <f t="shared" si="0"/>
        <v>100</v>
      </c>
      <c r="D28" s="109">
        <v>1050</v>
      </c>
      <c r="E28" s="122">
        <f t="shared" si="1"/>
        <v>44.8334756618275</v>
      </c>
      <c r="F28" s="109">
        <v>1292</v>
      </c>
      <c r="G28" s="122">
        <f t="shared" si="2"/>
        <v>55.16652433817251</v>
      </c>
      <c r="H28" s="109"/>
    </row>
    <row r="29" spans="1:8" s="105" customFormat="1" ht="19.5" customHeight="1">
      <c r="A29" s="33" t="s">
        <v>113</v>
      </c>
      <c r="B29" s="109">
        <v>2626</v>
      </c>
      <c r="C29" s="126">
        <f t="shared" si="0"/>
        <v>100</v>
      </c>
      <c r="D29" s="109">
        <v>1175</v>
      </c>
      <c r="E29" s="122">
        <f t="shared" si="1"/>
        <v>44.74485910129474</v>
      </c>
      <c r="F29" s="109">
        <v>1451</v>
      </c>
      <c r="G29" s="122">
        <f t="shared" si="2"/>
        <v>55.25514089870526</v>
      </c>
      <c r="H29" s="109"/>
    </row>
    <row r="30" spans="1:8" s="5" customFormat="1" ht="15" customHeight="1">
      <c r="A30" s="89" t="s">
        <v>114</v>
      </c>
      <c r="B30" s="109">
        <v>8111</v>
      </c>
      <c r="C30" s="126">
        <f t="shared" si="0"/>
        <v>100</v>
      </c>
      <c r="D30" s="109">
        <v>3590</v>
      </c>
      <c r="E30" s="122">
        <f t="shared" si="1"/>
        <v>44.260880286031316</v>
      </c>
      <c r="F30" s="109">
        <v>4521</v>
      </c>
      <c r="G30" s="122">
        <f t="shared" si="2"/>
        <v>55.73911971396869</v>
      </c>
      <c r="H30" s="109"/>
    </row>
    <row r="31" spans="1:8" ht="15" customHeight="1">
      <c r="A31" s="89" t="s">
        <v>115</v>
      </c>
      <c r="B31" s="109">
        <v>6364</v>
      </c>
      <c r="C31" s="126">
        <f t="shared" si="0"/>
        <v>100</v>
      </c>
      <c r="D31" s="109">
        <v>2848</v>
      </c>
      <c r="E31" s="122">
        <f t="shared" si="1"/>
        <v>44.751728472658705</v>
      </c>
      <c r="F31" s="109">
        <v>3516</v>
      </c>
      <c r="G31" s="122">
        <f t="shared" si="2"/>
        <v>55.248271527341295</v>
      </c>
      <c r="H31" s="109"/>
    </row>
    <row r="32" spans="1:8" ht="15" customHeight="1">
      <c r="A32" s="89" t="s">
        <v>116</v>
      </c>
      <c r="B32" s="109">
        <v>4538</v>
      </c>
      <c r="C32" s="126">
        <f t="shared" si="0"/>
        <v>100</v>
      </c>
      <c r="D32" s="109">
        <v>2052</v>
      </c>
      <c r="E32" s="122">
        <f t="shared" si="1"/>
        <v>45.21815777875716</v>
      </c>
      <c r="F32" s="109">
        <v>2486</v>
      </c>
      <c r="G32" s="122">
        <f t="shared" si="2"/>
        <v>54.78184222124284</v>
      </c>
      <c r="H32" s="109"/>
    </row>
    <row r="33" spans="1:8" ht="15" customHeight="1">
      <c r="A33" s="89" t="s">
        <v>117</v>
      </c>
      <c r="B33" s="109">
        <v>8311</v>
      </c>
      <c r="C33" s="126">
        <f t="shared" si="0"/>
        <v>100</v>
      </c>
      <c r="D33" s="109">
        <v>3777</v>
      </c>
      <c r="E33" s="122">
        <f t="shared" si="1"/>
        <v>45.44579472987606</v>
      </c>
      <c r="F33" s="109">
        <v>4534</v>
      </c>
      <c r="G33" s="122">
        <f t="shared" si="2"/>
        <v>54.55420527012394</v>
      </c>
      <c r="H33" s="109"/>
    </row>
    <row r="34" spans="1:8" ht="15" customHeight="1">
      <c r="A34" s="89" t="s">
        <v>118</v>
      </c>
      <c r="B34" s="109">
        <v>22808</v>
      </c>
      <c r="C34" s="126">
        <f t="shared" si="0"/>
        <v>100</v>
      </c>
      <c r="D34" s="109">
        <v>10427</v>
      </c>
      <c r="E34" s="122">
        <f t="shared" si="1"/>
        <v>45.716415292879695</v>
      </c>
      <c r="F34" s="109">
        <v>12381</v>
      </c>
      <c r="G34" s="122">
        <f t="shared" si="2"/>
        <v>54.28358470712031</v>
      </c>
      <c r="H34" s="109"/>
    </row>
    <row r="35" spans="1:8" s="105" customFormat="1" ht="19.5" customHeight="1">
      <c r="A35" s="33" t="s">
        <v>119</v>
      </c>
      <c r="B35" s="109">
        <v>4924</v>
      </c>
      <c r="C35" s="126">
        <f t="shared" si="0"/>
        <v>100</v>
      </c>
      <c r="D35" s="109">
        <v>2097</v>
      </c>
      <c r="E35" s="122">
        <f t="shared" si="1"/>
        <v>42.58732737611698</v>
      </c>
      <c r="F35" s="109">
        <v>2827</v>
      </c>
      <c r="G35" s="122">
        <f t="shared" si="2"/>
        <v>57.41267262388302</v>
      </c>
      <c r="H35" s="109"/>
    </row>
    <row r="36" spans="1:8" s="5" customFormat="1" ht="15" customHeight="1">
      <c r="A36" s="89" t="s">
        <v>120</v>
      </c>
      <c r="B36" s="109">
        <v>4377</v>
      </c>
      <c r="C36" s="126">
        <f t="shared" si="0"/>
        <v>100</v>
      </c>
      <c r="D36" s="109">
        <v>1902</v>
      </c>
      <c r="E36" s="122">
        <f t="shared" si="1"/>
        <v>43.45442083618917</v>
      </c>
      <c r="F36" s="109">
        <v>2475</v>
      </c>
      <c r="G36" s="122">
        <f t="shared" si="2"/>
        <v>56.545579163810835</v>
      </c>
      <c r="H36" s="109"/>
    </row>
    <row r="37" spans="1:8" ht="15" customHeight="1">
      <c r="A37" s="89" t="s">
        <v>121</v>
      </c>
      <c r="B37" s="109">
        <v>10583</v>
      </c>
      <c r="C37" s="126">
        <f t="shared" si="0"/>
        <v>100</v>
      </c>
      <c r="D37" s="109">
        <v>4638</v>
      </c>
      <c r="E37" s="122">
        <f t="shared" si="1"/>
        <v>43.82500236227912</v>
      </c>
      <c r="F37" s="109">
        <v>5945</v>
      </c>
      <c r="G37" s="122">
        <f t="shared" si="2"/>
        <v>56.17499763772087</v>
      </c>
      <c r="H37" s="109"/>
    </row>
    <row r="38" spans="1:8" ht="15" customHeight="1">
      <c r="A38" s="76" t="s">
        <v>122</v>
      </c>
      <c r="B38" s="110">
        <v>4538</v>
      </c>
      <c r="C38" s="130">
        <f t="shared" si="0"/>
        <v>100</v>
      </c>
      <c r="D38" s="110">
        <v>1955</v>
      </c>
      <c r="E38" s="123">
        <f t="shared" si="1"/>
        <v>43.08065226972235</v>
      </c>
      <c r="F38" s="110">
        <v>2583</v>
      </c>
      <c r="G38" s="123">
        <f t="shared" si="2"/>
        <v>56.91934773027766</v>
      </c>
      <c r="H38" s="109"/>
    </row>
    <row r="39" spans="1:8" s="93" customFormat="1" ht="19.5" customHeight="1">
      <c r="A39" s="145" t="s">
        <v>133</v>
      </c>
      <c r="B39" s="115"/>
      <c r="C39" s="115"/>
      <c r="D39" s="115"/>
      <c r="E39" s="115"/>
      <c r="F39" s="115"/>
      <c r="G39" s="115"/>
      <c r="H39" s="115"/>
    </row>
    <row r="40" spans="2:7" ht="15" customHeight="1">
      <c r="B40" s="4"/>
      <c r="C40" s="4"/>
      <c r="D40" s="87"/>
      <c r="E40" s="4"/>
      <c r="F40" s="87"/>
      <c r="G40" s="63"/>
    </row>
    <row r="41" spans="1:8" ht="15" customHeight="1">
      <c r="A41" s="4"/>
      <c r="B41" s="20"/>
      <c r="C41" s="44"/>
      <c r="D41" s="20"/>
      <c r="E41" s="44"/>
      <c r="F41" s="20"/>
      <c r="G41" s="44"/>
      <c r="H41" s="50"/>
    </row>
    <row r="42" spans="1:7" ht="15" customHeight="1">
      <c r="A42" s="4"/>
      <c r="B42" s="20"/>
      <c r="C42" s="44"/>
      <c r="D42" s="20"/>
      <c r="E42" s="44"/>
      <c r="F42" s="20"/>
      <c r="G42" s="44"/>
    </row>
    <row r="43" spans="4:6" ht="15" customHeight="1">
      <c r="D43" s="23"/>
      <c r="F43" s="23"/>
    </row>
    <row r="44" spans="4:6" ht="15" customHeight="1">
      <c r="D44" s="23"/>
      <c r="F44" s="23"/>
    </row>
    <row r="45" spans="4:6" ht="15" customHeight="1">
      <c r="D45" s="23"/>
      <c r="F45" s="23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4" location="indice!B4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2.33203125" style="0" customWidth="1"/>
    <col min="2" max="2" width="8.33203125" style="0" customWidth="1"/>
    <col min="3" max="3" width="5.33203125" style="0" customWidth="1"/>
    <col min="4" max="4" width="8.33203125" style="0" customWidth="1"/>
    <col min="5" max="5" width="5.33203125" style="0" customWidth="1"/>
    <col min="6" max="6" width="6.83203125" style="0" customWidth="1"/>
    <col min="7" max="7" width="5.33203125" style="0" customWidth="1"/>
    <col min="8" max="8" width="6.83203125" style="0" customWidth="1"/>
    <col min="9" max="9" width="5.33203125" style="0" customWidth="1"/>
    <col min="10" max="10" width="6.83203125" style="0" customWidth="1"/>
    <col min="11" max="11" width="5.33203125" style="0" customWidth="1"/>
    <col min="12" max="12" width="6.83203125" style="0" customWidth="1"/>
    <col min="13" max="13" width="5.33203125" style="0" customWidth="1"/>
    <col min="14" max="14" width="11" style="0" bestFit="1" customWidth="1"/>
  </cols>
  <sheetData>
    <row r="1" spans="1:13" s="1" customFormat="1" ht="39.75" customHeight="1">
      <c r="A1" s="378" t="s">
        <v>178</v>
      </c>
      <c r="B1" s="374"/>
      <c r="C1" s="374"/>
      <c r="D1" s="374"/>
      <c r="E1" s="374"/>
      <c r="F1" s="374"/>
      <c r="G1" s="374"/>
      <c r="H1" s="374"/>
      <c r="I1" s="374"/>
      <c r="J1" s="377"/>
      <c r="K1" s="377"/>
      <c r="L1" s="377"/>
      <c r="M1" s="377"/>
    </row>
    <row r="2" spans="1:13" s="2" customFormat="1" ht="18" customHeight="1">
      <c r="A2" s="64" t="s">
        <v>37</v>
      </c>
      <c r="B2" s="65"/>
      <c r="C2" s="65"/>
      <c r="D2" s="65"/>
      <c r="E2" s="65"/>
      <c r="F2" s="65"/>
      <c r="G2" s="65"/>
      <c r="H2" s="65"/>
      <c r="I2" s="65"/>
      <c r="J2" s="136"/>
      <c r="K2" s="136"/>
      <c r="L2" s="136"/>
      <c r="M2" s="340" t="s">
        <v>82</v>
      </c>
    </row>
    <row r="3" spans="1:14" s="2" customFormat="1" ht="36" customHeight="1">
      <c r="A3" s="154"/>
      <c r="B3" s="375" t="s">
        <v>1</v>
      </c>
      <c r="C3" s="375"/>
      <c r="D3" s="375"/>
      <c r="E3" s="375"/>
      <c r="F3" s="375" t="s">
        <v>123</v>
      </c>
      <c r="G3" s="375"/>
      <c r="H3" s="375"/>
      <c r="I3" s="375"/>
      <c r="J3" s="375" t="s">
        <v>129</v>
      </c>
      <c r="K3" s="375"/>
      <c r="L3" s="375"/>
      <c r="M3" s="375"/>
      <c r="N3" s="153"/>
    </row>
    <row r="4" spans="1:13" s="17" customFormat="1" ht="19.5" customHeight="1">
      <c r="A4" s="62"/>
      <c r="B4" s="139" t="s">
        <v>2</v>
      </c>
      <c r="C4" s="139"/>
      <c r="D4" s="139" t="s">
        <v>3</v>
      </c>
      <c r="E4" s="135"/>
      <c r="F4" s="139" t="s">
        <v>2</v>
      </c>
      <c r="G4" s="139"/>
      <c r="H4" s="139" t="s">
        <v>3</v>
      </c>
      <c r="I4" s="135"/>
      <c r="J4" s="139" t="s">
        <v>2</v>
      </c>
      <c r="K4" s="139"/>
      <c r="L4" s="139" t="s">
        <v>3</v>
      </c>
      <c r="M4" s="135"/>
    </row>
    <row r="5" spans="1:13" s="14" customFormat="1" ht="19.5" customHeight="1">
      <c r="A5" s="201" t="s">
        <v>152</v>
      </c>
      <c r="B5" s="137" t="s">
        <v>86</v>
      </c>
      <c r="C5" s="138" t="s">
        <v>85</v>
      </c>
      <c r="D5" s="137" t="s">
        <v>86</v>
      </c>
      <c r="E5" s="138" t="s">
        <v>85</v>
      </c>
      <c r="F5" s="137" t="s">
        <v>86</v>
      </c>
      <c r="G5" s="138" t="s">
        <v>85</v>
      </c>
      <c r="H5" s="137" t="s">
        <v>86</v>
      </c>
      <c r="I5" s="138" t="s">
        <v>85</v>
      </c>
      <c r="J5" s="137" t="s">
        <v>86</v>
      </c>
      <c r="K5" s="138" t="s">
        <v>85</v>
      </c>
      <c r="L5" s="137" t="s">
        <v>86</v>
      </c>
      <c r="M5" s="138" t="s">
        <v>85</v>
      </c>
    </row>
    <row r="6" spans="1:13" s="93" customFormat="1" ht="19.5" customHeight="1">
      <c r="A6" s="95" t="s">
        <v>23</v>
      </c>
      <c r="B6" s="99">
        <v>114677</v>
      </c>
      <c r="C6" s="99">
        <f>SUM(C7:C39)</f>
        <v>100</v>
      </c>
      <c r="D6" s="99">
        <v>139422</v>
      </c>
      <c r="E6" s="99">
        <f>SUM(E7:E39)</f>
        <v>99.99999999999997</v>
      </c>
      <c r="F6" s="99">
        <v>935</v>
      </c>
      <c r="G6" s="99">
        <f>SUM(G7:G39)</f>
        <v>100.00000000000003</v>
      </c>
      <c r="H6" s="99">
        <v>976</v>
      </c>
      <c r="I6" s="99">
        <f>SUM(I7:I39)</f>
        <v>99.99999999999997</v>
      </c>
      <c r="J6" s="99">
        <v>4994</v>
      </c>
      <c r="K6" s="99">
        <f>SUM(K7:K39)</f>
        <v>100.00000000000001</v>
      </c>
      <c r="L6" s="99">
        <v>8283</v>
      </c>
      <c r="M6" s="99">
        <f>SUM(M7:M39)</f>
        <v>100</v>
      </c>
    </row>
    <row r="7" spans="1:14" s="5" customFormat="1" ht="15" customHeight="1">
      <c r="A7" s="96" t="s">
        <v>90</v>
      </c>
      <c r="B7" s="114">
        <v>2711</v>
      </c>
      <c r="C7" s="292">
        <f>B7/B$6*100</f>
        <v>2.3640311483558167</v>
      </c>
      <c r="D7" s="114">
        <v>3358</v>
      </c>
      <c r="E7" s="292">
        <f>D7/D$6*100</f>
        <v>2.4085151554274074</v>
      </c>
      <c r="F7" s="114">
        <v>22</v>
      </c>
      <c r="G7" s="292">
        <f aca="true" t="shared" si="0" ref="G7:G39">F7/F$6*100</f>
        <v>2.3529411764705883</v>
      </c>
      <c r="H7" s="114">
        <v>25</v>
      </c>
      <c r="I7" s="292">
        <f aca="true" t="shared" si="1" ref="I7:I39">H7/H$6*100</f>
        <v>2.5614754098360657</v>
      </c>
      <c r="J7" s="114">
        <v>84</v>
      </c>
      <c r="K7" s="292">
        <f aca="true" t="shared" si="2" ref="K7:K39">J7/J$6*100</f>
        <v>1.682018422106528</v>
      </c>
      <c r="L7" s="114">
        <v>150</v>
      </c>
      <c r="M7" s="292">
        <f aca="true" t="shared" si="3" ref="M7:M39">L7/L$6*100</f>
        <v>1.8109380659181458</v>
      </c>
      <c r="N7" s="121"/>
    </row>
    <row r="8" spans="1:14" ht="15" customHeight="1">
      <c r="A8" s="96" t="s">
        <v>91</v>
      </c>
      <c r="B8" s="114">
        <v>795</v>
      </c>
      <c r="C8" s="292">
        <f aca="true" t="shared" si="4" ref="C8:E39">B8/B$6*100</f>
        <v>0.6932514802445129</v>
      </c>
      <c r="D8" s="114">
        <v>1026</v>
      </c>
      <c r="E8" s="292">
        <f t="shared" si="4"/>
        <v>0.7358953393295176</v>
      </c>
      <c r="F8" s="114">
        <v>8</v>
      </c>
      <c r="G8" s="292">
        <f t="shared" si="0"/>
        <v>0.8556149732620321</v>
      </c>
      <c r="H8" s="114">
        <v>13</v>
      </c>
      <c r="I8" s="292">
        <f t="shared" si="1"/>
        <v>1.331967213114754</v>
      </c>
      <c r="J8" s="114">
        <v>40</v>
      </c>
      <c r="K8" s="292">
        <f t="shared" si="2"/>
        <v>0.8009611533840608</v>
      </c>
      <c r="L8" s="114">
        <v>52</v>
      </c>
      <c r="M8" s="292">
        <f t="shared" si="3"/>
        <v>0.6277918628516238</v>
      </c>
      <c r="N8" s="291"/>
    </row>
    <row r="9" spans="1:14" ht="15" customHeight="1">
      <c r="A9" s="96" t="s">
        <v>92</v>
      </c>
      <c r="B9" s="114">
        <v>1333</v>
      </c>
      <c r="C9" s="292">
        <f t="shared" si="4"/>
        <v>1.162395249265328</v>
      </c>
      <c r="D9" s="114">
        <v>1784</v>
      </c>
      <c r="E9" s="292">
        <f t="shared" si="4"/>
        <v>1.2795685042532743</v>
      </c>
      <c r="F9" s="114">
        <v>6</v>
      </c>
      <c r="G9" s="292">
        <f t="shared" si="0"/>
        <v>0.6417112299465241</v>
      </c>
      <c r="H9" s="114">
        <v>5</v>
      </c>
      <c r="I9" s="292">
        <f t="shared" si="1"/>
        <v>0.5122950819672131</v>
      </c>
      <c r="J9" s="114">
        <v>77</v>
      </c>
      <c r="K9" s="292">
        <f t="shared" si="2"/>
        <v>1.5418502202643172</v>
      </c>
      <c r="L9" s="114">
        <v>205</v>
      </c>
      <c r="M9" s="292">
        <f t="shared" si="3"/>
        <v>2.4749486900881323</v>
      </c>
      <c r="N9" s="291"/>
    </row>
    <row r="10" spans="1:14" ht="15" customHeight="1">
      <c r="A10" s="96" t="s">
        <v>93</v>
      </c>
      <c r="B10" s="114">
        <v>3111</v>
      </c>
      <c r="C10" s="292">
        <f t="shared" si="4"/>
        <v>2.712836924579471</v>
      </c>
      <c r="D10" s="114">
        <v>3853</v>
      </c>
      <c r="E10" s="292">
        <f t="shared" si="4"/>
        <v>2.7635523805425257</v>
      </c>
      <c r="F10" s="114">
        <v>8</v>
      </c>
      <c r="G10" s="292">
        <f t="shared" si="0"/>
        <v>0.8556149732620321</v>
      </c>
      <c r="H10" s="114">
        <v>18</v>
      </c>
      <c r="I10" s="292">
        <f t="shared" si="1"/>
        <v>1.8442622950819672</v>
      </c>
      <c r="J10" s="114">
        <v>166</v>
      </c>
      <c r="K10" s="292">
        <f t="shared" si="2"/>
        <v>3.323988786543853</v>
      </c>
      <c r="L10" s="114">
        <v>268</v>
      </c>
      <c r="M10" s="292">
        <f t="shared" si="3"/>
        <v>3.2355426777737533</v>
      </c>
      <c r="N10" s="291"/>
    </row>
    <row r="11" spans="1:14" ht="15" customHeight="1">
      <c r="A11" s="96" t="s">
        <v>94</v>
      </c>
      <c r="B11" s="114">
        <v>2476</v>
      </c>
      <c r="C11" s="292">
        <f t="shared" si="4"/>
        <v>2.15910775482442</v>
      </c>
      <c r="D11" s="114">
        <v>3266</v>
      </c>
      <c r="E11" s="292">
        <f t="shared" si="4"/>
        <v>2.3425284388403553</v>
      </c>
      <c r="F11" s="114">
        <v>19</v>
      </c>
      <c r="G11" s="292">
        <f t="shared" si="0"/>
        <v>2.0320855614973263</v>
      </c>
      <c r="H11" s="114">
        <v>17</v>
      </c>
      <c r="I11" s="292">
        <f t="shared" si="1"/>
        <v>1.7418032786885245</v>
      </c>
      <c r="J11" s="114">
        <v>110</v>
      </c>
      <c r="K11" s="292">
        <f t="shared" si="2"/>
        <v>2.2026431718061676</v>
      </c>
      <c r="L11" s="114">
        <v>194</v>
      </c>
      <c r="M11" s="292">
        <f t="shared" si="3"/>
        <v>2.342146565254135</v>
      </c>
      <c r="N11" s="291"/>
    </row>
    <row r="12" spans="1:14" s="105" customFormat="1" ht="19.5" customHeight="1">
      <c r="A12" s="106" t="s">
        <v>95</v>
      </c>
      <c r="B12" s="114">
        <v>6370</v>
      </c>
      <c r="C12" s="292">
        <f t="shared" si="4"/>
        <v>5.554731986361694</v>
      </c>
      <c r="D12" s="114">
        <v>8069</v>
      </c>
      <c r="E12" s="292">
        <f t="shared" si="4"/>
        <v>5.787465392836138</v>
      </c>
      <c r="F12" s="114">
        <v>56</v>
      </c>
      <c r="G12" s="292">
        <f t="shared" si="0"/>
        <v>5.989304812834225</v>
      </c>
      <c r="H12" s="114">
        <v>48</v>
      </c>
      <c r="I12" s="292">
        <f t="shared" si="1"/>
        <v>4.918032786885246</v>
      </c>
      <c r="J12" s="114">
        <v>286</v>
      </c>
      <c r="K12" s="292">
        <f t="shared" si="2"/>
        <v>5.726872246696035</v>
      </c>
      <c r="L12" s="290">
        <v>419</v>
      </c>
      <c r="M12" s="292">
        <f t="shared" si="3"/>
        <v>5.058553664131353</v>
      </c>
      <c r="N12" s="118"/>
    </row>
    <row r="13" spans="1:14" s="5" customFormat="1" ht="15" customHeight="1">
      <c r="A13" s="96" t="s">
        <v>96</v>
      </c>
      <c r="B13" s="114">
        <v>3117</v>
      </c>
      <c r="C13" s="292">
        <f t="shared" si="4"/>
        <v>2.7180690112228256</v>
      </c>
      <c r="D13" s="114">
        <v>3847</v>
      </c>
      <c r="E13" s="292">
        <f t="shared" si="4"/>
        <v>2.7592488990259785</v>
      </c>
      <c r="F13" s="114">
        <v>22</v>
      </c>
      <c r="G13" s="292">
        <f t="shared" si="0"/>
        <v>2.3529411764705883</v>
      </c>
      <c r="H13" s="114">
        <v>27</v>
      </c>
      <c r="I13" s="292">
        <f t="shared" si="1"/>
        <v>2.7663934426229506</v>
      </c>
      <c r="J13" s="114">
        <v>137</v>
      </c>
      <c r="K13" s="292">
        <f t="shared" si="2"/>
        <v>2.7432919503404087</v>
      </c>
      <c r="L13" s="114">
        <v>251</v>
      </c>
      <c r="M13" s="292">
        <f t="shared" si="3"/>
        <v>3.0303030303030303</v>
      </c>
      <c r="N13" s="121"/>
    </row>
    <row r="14" spans="1:14" ht="15" customHeight="1">
      <c r="A14" s="96" t="s">
        <v>97</v>
      </c>
      <c r="B14" s="114">
        <v>1606</v>
      </c>
      <c r="C14" s="292">
        <f t="shared" si="4"/>
        <v>1.400455191537972</v>
      </c>
      <c r="D14" s="114">
        <v>2080</v>
      </c>
      <c r="E14" s="292">
        <f t="shared" si="4"/>
        <v>1.4918735924029207</v>
      </c>
      <c r="F14" s="114">
        <v>21</v>
      </c>
      <c r="G14" s="292">
        <f t="shared" si="0"/>
        <v>2.2459893048128343</v>
      </c>
      <c r="H14" s="114">
        <v>12</v>
      </c>
      <c r="I14" s="292">
        <f t="shared" si="1"/>
        <v>1.2295081967213115</v>
      </c>
      <c r="J14" s="114">
        <v>76</v>
      </c>
      <c r="K14" s="292">
        <f t="shared" si="2"/>
        <v>1.5218261914297158</v>
      </c>
      <c r="L14" s="114">
        <v>139</v>
      </c>
      <c r="M14" s="292">
        <f t="shared" si="3"/>
        <v>1.678135941084148</v>
      </c>
      <c r="N14" s="291"/>
    </row>
    <row r="15" spans="1:14" ht="15" customHeight="1">
      <c r="A15" s="96" t="s">
        <v>98</v>
      </c>
      <c r="B15" s="114">
        <v>2047</v>
      </c>
      <c r="C15" s="292">
        <f t="shared" si="4"/>
        <v>1.785013559824551</v>
      </c>
      <c r="D15" s="114">
        <v>2720</v>
      </c>
      <c r="E15" s="292">
        <f t="shared" si="4"/>
        <v>1.9509116208345885</v>
      </c>
      <c r="F15" s="114">
        <v>9</v>
      </c>
      <c r="G15" s="292">
        <f t="shared" si="0"/>
        <v>0.9625668449197862</v>
      </c>
      <c r="H15" s="114">
        <v>14</v>
      </c>
      <c r="I15" s="292">
        <f t="shared" si="1"/>
        <v>1.4344262295081966</v>
      </c>
      <c r="J15" s="114">
        <v>84</v>
      </c>
      <c r="K15" s="292">
        <f t="shared" si="2"/>
        <v>1.682018422106528</v>
      </c>
      <c r="L15" s="114">
        <v>149</v>
      </c>
      <c r="M15" s="292">
        <f t="shared" si="3"/>
        <v>1.7988651454786915</v>
      </c>
      <c r="N15" s="291"/>
    </row>
    <row r="16" spans="1:14" ht="15" customHeight="1">
      <c r="A16" s="96" t="s">
        <v>99</v>
      </c>
      <c r="B16" s="114">
        <v>1619</v>
      </c>
      <c r="C16" s="292">
        <f t="shared" si="4"/>
        <v>1.4117913792652406</v>
      </c>
      <c r="D16" s="114">
        <v>2404</v>
      </c>
      <c r="E16" s="292">
        <f t="shared" si="4"/>
        <v>1.7242615942964525</v>
      </c>
      <c r="F16" s="114">
        <v>8</v>
      </c>
      <c r="G16" s="292">
        <f t="shared" si="0"/>
        <v>0.8556149732620321</v>
      </c>
      <c r="H16" s="114">
        <v>9</v>
      </c>
      <c r="I16" s="292">
        <f t="shared" si="1"/>
        <v>0.9221311475409836</v>
      </c>
      <c r="J16" s="114">
        <v>71</v>
      </c>
      <c r="K16" s="292">
        <f t="shared" si="2"/>
        <v>1.421706047256708</v>
      </c>
      <c r="L16" s="114">
        <v>175</v>
      </c>
      <c r="M16" s="292">
        <f t="shared" si="3"/>
        <v>2.112761076904503</v>
      </c>
      <c r="N16" s="291"/>
    </row>
    <row r="17" spans="1:14" ht="15" customHeight="1">
      <c r="A17" s="96" t="s">
        <v>100</v>
      </c>
      <c r="B17" s="114">
        <v>2460</v>
      </c>
      <c r="C17" s="292">
        <f t="shared" si="4"/>
        <v>2.1451555237754736</v>
      </c>
      <c r="D17" s="114">
        <v>3129</v>
      </c>
      <c r="E17" s="292">
        <f t="shared" si="4"/>
        <v>2.2442656108792014</v>
      </c>
      <c r="F17" s="114">
        <v>17</v>
      </c>
      <c r="G17" s="292">
        <f t="shared" si="0"/>
        <v>1.8181818181818181</v>
      </c>
      <c r="H17" s="114">
        <v>25</v>
      </c>
      <c r="I17" s="292">
        <f t="shared" si="1"/>
        <v>2.5614754098360657</v>
      </c>
      <c r="J17" s="114">
        <v>85</v>
      </c>
      <c r="K17" s="292">
        <f t="shared" si="2"/>
        <v>1.7020424509411294</v>
      </c>
      <c r="L17" s="114">
        <v>160</v>
      </c>
      <c r="M17" s="292">
        <f t="shared" si="3"/>
        <v>1.9316672703126887</v>
      </c>
      <c r="N17" s="291"/>
    </row>
    <row r="18" spans="1:14" s="105" customFormat="1" ht="19.5" customHeight="1">
      <c r="A18" s="106" t="s">
        <v>101</v>
      </c>
      <c r="B18" s="114">
        <v>1483</v>
      </c>
      <c r="C18" s="292">
        <f t="shared" si="4"/>
        <v>1.2931974153491983</v>
      </c>
      <c r="D18" s="114">
        <v>1919</v>
      </c>
      <c r="E18" s="292">
        <f t="shared" si="4"/>
        <v>1.3763968383755794</v>
      </c>
      <c r="F18" s="114">
        <v>3</v>
      </c>
      <c r="G18" s="292">
        <f t="shared" si="0"/>
        <v>0.32085561497326204</v>
      </c>
      <c r="H18" s="114">
        <v>5</v>
      </c>
      <c r="I18" s="292">
        <f t="shared" si="1"/>
        <v>0.5122950819672131</v>
      </c>
      <c r="J18" s="114">
        <v>41</v>
      </c>
      <c r="K18" s="292">
        <f t="shared" si="2"/>
        <v>0.8209851822186623</v>
      </c>
      <c r="L18" s="290">
        <v>59</v>
      </c>
      <c r="M18" s="292">
        <f t="shared" si="3"/>
        <v>0.7123023059278039</v>
      </c>
      <c r="N18" s="118"/>
    </row>
    <row r="19" spans="1:14" s="5" customFormat="1" ht="15" customHeight="1">
      <c r="A19" s="96" t="s">
        <v>102</v>
      </c>
      <c r="B19" s="114">
        <v>812</v>
      </c>
      <c r="C19" s="292">
        <f t="shared" si="4"/>
        <v>0.7080757257340181</v>
      </c>
      <c r="D19" s="114">
        <v>1042</v>
      </c>
      <c r="E19" s="292">
        <f t="shared" si="4"/>
        <v>0.7473712900403093</v>
      </c>
      <c r="F19" s="114">
        <v>5</v>
      </c>
      <c r="G19" s="292">
        <f t="shared" si="0"/>
        <v>0.53475935828877</v>
      </c>
      <c r="H19" s="114">
        <v>2</v>
      </c>
      <c r="I19" s="292">
        <f t="shared" si="1"/>
        <v>0.20491803278688525</v>
      </c>
      <c r="J19" s="114">
        <v>25</v>
      </c>
      <c r="K19" s="292">
        <f t="shared" si="2"/>
        <v>0.500600720865038</v>
      </c>
      <c r="L19" s="114">
        <v>60</v>
      </c>
      <c r="M19" s="292">
        <f t="shared" si="3"/>
        <v>0.7243752263672582</v>
      </c>
      <c r="N19" s="121"/>
    </row>
    <row r="20" spans="1:14" ht="15" customHeight="1">
      <c r="A20" s="96" t="s">
        <v>103</v>
      </c>
      <c r="B20" s="114">
        <v>549</v>
      </c>
      <c r="C20" s="292">
        <f t="shared" si="4"/>
        <v>0.4787359278669655</v>
      </c>
      <c r="D20" s="114">
        <v>664</v>
      </c>
      <c r="E20" s="292">
        <f t="shared" si="4"/>
        <v>0.4762519544978554</v>
      </c>
      <c r="F20" s="114">
        <v>5</v>
      </c>
      <c r="G20" s="292">
        <f t="shared" si="0"/>
        <v>0.53475935828877</v>
      </c>
      <c r="H20" s="114">
        <v>5</v>
      </c>
      <c r="I20" s="292">
        <f t="shared" si="1"/>
        <v>0.5122950819672131</v>
      </c>
      <c r="J20" s="114">
        <v>26</v>
      </c>
      <c r="K20" s="292">
        <f t="shared" si="2"/>
        <v>0.5206247496996396</v>
      </c>
      <c r="L20" s="114">
        <v>53</v>
      </c>
      <c r="M20" s="292">
        <f t="shared" si="3"/>
        <v>0.6398647832910781</v>
      </c>
      <c r="N20" s="291"/>
    </row>
    <row r="21" spans="1:14" ht="15" customHeight="1">
      <c r="A21" s="96" t="s">
        <v>104</v>
      </c>
      <c r="B21" s="114">
        <v>995</v>
      </c>
      <c r="C21" s="292">
        <f t="shared" si="4"/>
        <v>0.86765436835634</v>
      </c>
      <c r="D21" s="114">
        <v>1280</v>
      </c>
      <c r="E21" s="292">
        <f t="shared" si="4"/>
        <v>0.9180760568633357</v>
      </c>
      <c r="F21" s="114">
        <v>6</v>
      </c>
      <c r="G21" s="292">
        <f t="shared" si="0"/>
        <v>0.6417112299465241</v>
      </c>
      <c r="H21" s="114">
        <v>7</v>
      </c>
      <c r="I21" s="292">
        <f t="shared" si="1"/>
        <v>0.7172131147540983</v>
      </c>
      <c r="J21" s="114">
        <v>31</v>
      </c>
      <c r="K21" s="292">
        <f t="shared" si="2"/>
        <v>0.6207448938726472</v>
      </c>
      <c r="L21" s="114">
        <v>74</v>
      </c>
      <c r="M21" s="292">
        <f t="shared" si="3"/>
        <v>0.8933961125196186</v>
      </c>
      <c r="N21" s="291"/>
    </row>
    <row r="22" spans="1:14" ht="15" customHeight="1">
      <c r="A22" s="96" t="s">
        <v>105</v>
      </c>
      <c r="B22" s="114">
        <v>1242</v>
      </c>
      <c r="C22" s="292">
        <f t="shared" si="4"/>
        <v>1.0830419351744465</v>
      </c>
      <c r="D22" s="114">
        <v>1507</v>
      </c>
      <c r="E22" s="292">
        <f t="shared" si="4"/>
        <v>1.0808911075726928</v>
      </c>
      <c r="F22" s="114">
        <v>6</v>
      </c>
      <c r="G22" s="292">
        <f t="shared" si="0"/>
        <v>0.6417112299465241</v>
      </c>
      <c r="H22" s="114">
        <v>15</v>
      </c>
      <c r="I22" s="292">
        <f t="shared" si="1"/>
        <v>1.5368852459016393</v>
      </c>
      <c r="J22" s="114">
        <v>64</v>
      </c>
      <c r="K22" s="292">
        <f t="shared" si="2"/>
        <v>1.2815378454144974</v>
      </c>
      <c r="L22" s="114">
        <v>114</v>
      </c>
      <c r="M22" s="292">
        <f t="shared" si="3"/>
        <v>1.3763129300977905</v>
      </c>
      <c r="N22" s="291"/>
    </row>
    <row r="23" spans="1:14" ht="15" customHeight="1">
      <c r="A23" s="96" t="s">
        <v>106</v>
      </c>
      <c r="B23" s="114">
        <v>35165</v>
      </c>
      <c r="C23" s="292">
        <f t="shared" si="4"/>
        <v>30.664387802262006</v>
      </c>
      <c r="D23" s="114">
        <v>39820</v>
      </c>
      <c r="E23" s="292">
        <f t="shared" si="4"/>
        <v>28.560772331482838</v>
      </c>
      <c r="F23" s="114">
        <v>465</v>
      </c>
      <c r="G23" s="292">
        <f t="shared" si="0"/>
        <v>49.73262032085562</v>
      </c>
      <c r="H23" s="114">
        <v>468</v>
      </c>
      <c r="I23" s="292">
        <f t="shared" si="1"/>
        <v>47.950819672131146</v>
      </c>
      <c r="J23" s="114">
        <v>1435</v>
      </c>
      <c r="K23" s="292">
        <f t="shared" si="2"/>
        <v>28.734481377653182</v>
      </c>
      <c r="L23" s="114">
        <v>1612</v>
      </c>
      <c r="M23" s="292">
        <f t="shared" si="3"/>
        <v>19.46154774840034</v>
      </c>
      <c r="N23" s="291"/>
    </row>
    <row r="24" spans="1:14" s="105" customFormat="1" ht="19.5" customHeight="1">
      <c r="A24" s="106" t="s">
        <v>107</v>
      </c>
      <c r="B24" s="114">
        <v>869</v>
      </c>
      <c r="C24" s="292">
        <f t="shared" si="4"/>
        <v>0.7577805488458889</v>
      </c>
      <c r="D24" s="114">
        <v>1116</v>
      </c>
      <c r="E24" s="292">
        <f t="shared" si="4"/>
        <v>0.8004475620777208</v>
      </c>
      <c r="F24" s="114"/>
      <c r="G24" s="292">
        <f t="shared" si="0"/>
        <v>0</v>
      </c>
      <c r="H24" s="114">
        <v>6</v>
      </c>
      <c r="I24" s="292">
        <f t="shared" si="1"/>
        <v>0.6147540983606558</v>
      </c>
      <c r="J24" s="114">
        <v>37</v>
      </c>
      <c r="K24" s="292">
        <f t="shared" si="2"/>
        <v>0.7408890668802564</v>
      </c>
      <c r="L24" s="290">
        <v>74</v>
      </c>
      <c r="M24" s="292">
        <f t="shared" si="3"/>
        <v>0.8933961125196186</v>
      </c>
      <c r="N24" s="118"/>
    </row>
    <row r="25" spans="1:14" s="5" customFormat="1" ht="15" customHeight="1">
      <c r="A25" s="96" t="s">
        <v>108</v>
      </c>
      <c r="B25" s="114">
        <v>1707</v>
      </c>
      <c r="C25" s="292">
        <f t="shared" si="4"/>
        <v>1.4885286500344446</v>
      </c>
      <c r="D25" s="114">
        <v>2162</v>
      </c>
      <c r="E25" s="292">
        <f t="shared" si="4"/>
        <v>1.550687839795728</v>
      </c>
      <c r="F25" s="114">
        <v>10</v>
      </c>
      <c r="G25" s="292">
        <f t="shared" si="0"/>
        <v>1.06951871657754</v>
      </c>
      <c r="H25" s="114">
        <v>16</v>
      </c>
      <c r="I25" s="292">
        <f t="shared" si="1"/>
        <v>1.639344262295082</v>
      </c>
      <c r="J25" s="114">
        <v>86</v>
      </c>
      <c r="K25" s="292">
        <f t="shared" si="2"/>
        <v>1.7220664797757308</v>
      </c>
      <c r="L25" s="114">
        <v>179</v>
      </c>
      <c r="M25" s="292">
        <f t="shared" si="3"/>
        <v>2.1610527586623207</v>
      </c>
      <c r="N25" s="121"/>
    </row>
    <row r="26" spans="1:14" ht="15" customHeight="1">
      <c r="A26" s="96" t="s">
        <v>109</v>
      </c>
      <c r="B26" s="114">
        <v>7617</v>
      </c>
      <c r="C26" s="292">
        <f t="shared" si="4"/>
        <v>6.642133993738936</v>
      </c>
      <c r="D26" s="114">
        <v>8918</v>
      </c>
      <c r="E26" s="292">
        <f t="shared" si="4"/>
        <v>6.396408027427522</v>
      </c>
      <c r="F26" s="114">
        <v>46</v>
      </c>
      <c r="G26" s="292">
        <f t="shared" si="0"/>
        <v>4.919786096256685</v>
      </c>
      <c r="H26" s="114">
        <v>43</v>
      </c>
      <c r="I26" s="292">
        <f t="shared" si="1"/>
        <v>4.405737704918033</v>
      </c>
      <c r="J26" s="114">
        <v>310</v>
      </c>
      <c r="K26" s="292">
        <f t="shared" si="2"/>
        <v>6.207448938726472</v>
      </c>
      <c r="L26" s="114">
        <v>582</v>
      </c>
      <c r="M26" s="292">
        <f t="shared" si="3"/>
        <v>7.026439695762404</v>
      </c>
      <c r="N26" s="291"/>
    </row>
    <row r="27" spans="1:14" ht="15" customHeight="1">
      <c r="A27" s="96" t="s">
        <v>110</v>
      </c>
      <c r="B27" s="114">
        <v>599</v>
      </c>
      <c r="C27" s="292">
        <f t="shared" si="4"/>
        <v>0.5223366498949222</v>
      </c>
      <c r="D27" s="114">
        <v>817</v>
      </c>
      <c r="E27" s="292">
        <f t="shared" si="4"/>
        <v>0.585990733169801</v>
      </c>
      <c r="F27" s="114">
        <v>2</v>
      </c>
      <c r="G27" s="292">
        <f t="shared" si="0"/>
        <v>0.21390374331550802</v>
      </c>
      <c r="H27" s="114">
        <v>2</v>
      </c>
      <c r="I27" s="292">
        <f t="shared" si="1"/>
        <v>0.20491803278688525</v>
      </c>
      <c r="J27" s="114">
        <v>31</v>
      </c>
      <c r="K27" s="292">
        <f t="shared" si="2"/>
        <v>0.6207448938726472</v>
      </c>
      <c r="L27" s="114">
        <v>77</v>
      </c>
      <c r="M27" s="292">
        <f t="shared" si="3"/>
        <v>0.9296148738379815</v>
      </c>
      <c r="N27" s="291"/>
    </row>
    <row r="28" spans="1:14" ht="15" customHeight="1">
      <c r="A28" s="96" t="s">
        <v>111</v>
      </c>
      <c r="B28" s="114">
        <v>483</v>
      </c>
      <c r="C28" s="292">
        <f t="shared" si="4"/>
        <v>0.42118297479006256</v>
      </c>
      <c r="D28" s="114">
        <v>630</v>
      </c>
      <c r="E28" s="292">
        <f t="shared" si="4"/>
        <v>0.4518655592374231</v>
      </c>
      <c r="F28" s="114"/>
      <c r="G28" s="292">
        <f t="shared" si="0"/>
        <v>0</v>
      </c>
      <c r="H28" s="114">
        <v>1</v>
      </c>
      <c r="I28" s="292">
        <f t="shared" si="1"/>
        <v>0.10245901639344263</v>
      </c>
      <c r="J28" s="114">
        <v>21</v>
      </c>
      <c r="K28" s="292">
        <f t="shared" si="2"/>
        <v>0.420504605526632</v>
      </c>
      <c r="L28" s="114">
        <v>53</v>
      </c>
      <c r="M28" s="292">
        <f t="shared" si="3"/>
        <v>0.6398647832910781</v>
      </c>
      <c r="N28" s="291"/>
    </row>
    <row r="29" spans="1:14" ht="15" customHeight="1">
      <c r="A29" s="96" t="s">
        <v>112</v>
      </c>
      <c r="B29" s="114">
        <v>1050</v>
      </c>
      <c r="C29" s="292">
        <f t="shared" si="4"/>
        <v>0.9156151625870924</v>
      </c>
      <c r="D29" s="114">
        <v>1292</v>
      </c>
      <c r="E29" s="292">
        <f t="shared" si="4"/>
        <v>0.9266830198964295</v>
      </c>
      <c r="F29" s="114">
        <v>2</v>
      </c>
      <c r="G29" s="292">
        <f t="shared" si="0"/>
        <v>0.21390374331550802</v>
      </c>
      <c r="H29" s="114">
        <v>2</v>
      </c>
      <c r="I29" s="292">
        <f t="shared" si="1"/>
        <v>0.20491803278688525</v>
      </c>
      <c r="J29" s="114">
        <v>56</v>
      </c>
      <c r="K29" s="292">
        <f t="shared" si="2"/>
        <v>1.1213456147376852</v>
      </c>
      <c r="L29" s="114">
        <v>127</v>
      </c>
      <c r="M29" s="292">
        <f t="shared" si="3"/>
        <v>1.5332608958106966</v>
      </c>
      <c r="N29" s="291"/>
    </row>
    <row r="30" spans="1:14" s="105" customFormat="1" ht="19.5" customHeight="1">
      <c r="A30" s="106" t="s">
        <v>113</v>
      </c>
      <c r="B30" s="114">
        <v>1175</v>
      </c>
      <c r="C30" s="292">
        <f t="shared" si="4"/>
        <v>1.0246169676569845</v>
      </c>
      <c r="D30" s="114">
        <v>1451</v>
      </c>
      <c r="E30" s="292">
        <f t="shared" si="4"/>
        <v>1.040725280084922</v>
      </c>
      <c r="F30" s="114">
        <v>7</v>
      </c>
      <c r="G30" s="292">
        <f t="shared" si="0"/>
        <v>0.7486631016042781</v>
      </c>
      <c r="H30" s="114">
        <v>6</v>
      </c>
      <c r="I30" s="292">
        <f t="shared" si="1"/>
        <v>0.6147540983606558</v>
      </c>
      <c r="J30" s="114">
        <v>52</v>
      </c>
      <c r="K30" s="292">
        <f t="shared" si="2"/>
        <v>1.0412494993992791</v>
      </c>
      <c r="L30" s="290">
        <v>110</v>
      </c>
      <c r="M30" s="292">
        <f t="shared" si="3"/>
        <v>1.3280212483399734</v>
      </c>
      <c r="N30" s="118"/>
    </row>
    <row r="31" spans="1:14" s="5" customFormat="1" ht="15" customHeight="1">
      <c r="A31" s="96" t="s">
        <v>114</v>
      </c>
      <c r="B31" s="114">
        <v>3590</v>
      </c>
      <c r="C31" s="292">
        <f t="shared" si="4"/>
        <v>3.130531841607297</v>
      </c>
      <c r="D31" s="114">
        <v>4521</v>
      </c>
      <c r="E31" s="292">
        <f t="shared" si="4"/>
        <v>3.242673322718079</v>
      </c>
      <c r="F31" s="114">
        <v>12</v>
      </c>
      <c r="G31" s="292">
        <f t="shared" si="0"/>
        <v>1.2834224598930482</v>
      </c>
      <c r="H31" s="114">
        <v>21</v>
      </c>
      <c r="I31" s="292">
        <f t="shared" si="1"/>
        <v>2.151639344262295</v>
      </c>
      <c r="J31" s="114">
        <v>135</v>
      </c>
      <c r="K31" s="292">
        <f t="shared" si="2"/>
        <v>2.7032438926712055</v>
      </c>
      <c r="L31" s="114">
        <v>340</v>
      </c>
      <c r="M31" s="292">
        <f t="shared" si="3"/>
        <v>4.104792949414463</v>
      </c>
      <c r="N31" s="121"/>
    </row>
    <row r="32" spans="1:14" ht="15" customHeight="1">
      <c r="A32" s="96" t="s">
        <v>115</v>
      </c>
      <c r="B32" s="114">
        <v>2848</v>
      </c>
      <c r="C32" s="292">
        <f t="shared" si="4"/>
        <v>2.4834971267124186</v>
      </c>
      <c r="D32" s="114">
        <v>3516</v>
      </c>
      <c r="E32" s="292">
        <f t="shared" si="4"/>
        <v>2.5218401686964755</v>
      </c>
      <c r="F32" s="114">
        <v>9</v>
      </c>
      <c r="G32" s="292">
        <f t="shared" si="0"/>
        <v>0.9625668449197862</v>
      </c>
      <c r="H32" s="114">
        <v>11</v>
      </c>
      <c r="I32" s="292">
        <f t="shared" si="1"/>
        <v>1.1270491803278688</v>
      </c>
      <c r="J32" s="114">
        <v>163</v>
      </c>
      <c r="K32" s="292">
        <f t="shared" si="2"/>
        <v>3.263916700040048</v>
      </c>
      <c r="L32" s="114">
        <v>264</v>
      </c>
      <c r="M32" s="292">
        <f t="shared" si="3"/>
        <v>3.187250996015936</v>
      </c>
      <c r="N32" s="291"/>
    </row>
    <row r="33" spans="1:14" ht="15" customHeight="1">
      <c r="A33" s="96" t="s">
        <v>116</v>
      </c>
      <c r="B33" s="114">
        <v>2052</v>
      </c>
      <c r="C33" s="292">
        <f t="shared" si="4"/>
        <v>1.7893736320273463</v>
      </c>
      <c r="D33" s="114">
        <v>2486</v>
      </c>
      <c r="E33" s="292">
        <f t="shared" si="4"/>
        <v>1.7830758416892598</v>
      </c>
      <c r="F33" s="114">
        <v>9</v>
      </c>
      <c r="G33" s="292">
        <f t="shared" si="0"/>
        <v>0.9625668449197862</v>
      </c>
      <c r="H33" s="114">
        <v>13</v>
      </c>
      <c r="I33" s="292">
        <f t="shared" si="1"/>
        <v>1.331967213114754</v>
      </c>
      <c r="J33" s="114">
        <v>138</v>
      </c>
      <c r="K33" s="292">
        <f t="shared" si="2"/>
        <v>2.76331597917501</v>
      </c>
      <c r="L33" s="114">
        <v>252</v>
      </c>
      <c r="M33" s="292">
        <f t="shared" si="3"/>
        <v>3.0423759507424846</v>
      </c>
      <c r="N33" s="291"/>
    </row>
    <row r="34" spans="1:14" ht="15" customHeight="1">
      <c r="A34" s="96" t="s">
        <v>117</v>
      </c>
      <c r="B34" s="114">
        <v>3777</v>
      </c>
      <c r="C34" s="292">
        <f t="shared" si="4"/>
        <v>3.293598541991855</v>
      </c>
      <c r="D34" s="114">
        <v>4534</v>
      </c>
      <c r="E34" s="292">
        <f t="shared" si="4"/>
        <v>3.2519975326705977</v>
      </c>
      <c r="F34" s="114">
        <v>21</v>
      </c>
      <c r="G34" s="292">
        <f t="shared" si="0"/>
        <v>2.2459893048128343</v>
      </c>
      <c r="H34" s="114">
        <v>34</v>
      </c>
      <c r="I34" s="292">
        <f t="shared" si="1"/>
        <v>3.483606557377049</v>
      </c>
      <c r="J34" s="114">
        <v>233</v>
      </c>
      <c r="K34" s="292">
        <f t="shared" si="2"/>
        <v>4.665598718462154</v>
      </c>
      <c r="L34" s="114">
        <v>362</v>
      </c>
      <c r="M34" s="292">
        <f t="shared" si="3"/>
        <v>4.370397199082459</v>
      </c>
      <c r="N34" s="291"/>
    </row>
    <row r="35" spans="1:14" ht="15" customHeight="1">
      <c r="A35" s="96" t="s">
        <v>118</v>
      </c>
      <c r="B35" s="114">
        <v>10427</v>
      </c>
      <c r="C35" s="292">
        <f t="shared" si="4"/>
        <v>9.092494571710109</v>
      </c>
      <c r="D35" s="114">
        <v>12381</v>
      </c>
      <c r="E35" s="292">
        <f t="shared" si="4"/>
        <v>8.8802341093945</v>
      </c>
      <c r="F35" s="114">
        <v>92</v>
      </c>
      <c r="G35" s="292">
        <f t="shared" si="0"/>
        <v>9.83957219251337</v>
      </c>
      <c r="H35" s="114">
        <v>69</v>
      </c>
      <c r="I35" s="292">
        <f t="shared" si="1"/>
        <v>7.069672131147541</v>
      </c>
      <c r="J35" s="114">
        <v>387</v>
      </c>
      <c r="K35" s="292">
        <f t="shared" si="2"/>
        <v>7.749299158990788</v>
      </c>
      <c r="L35" s="114">
        <v>632</v>
      </c>
      <c r="M35" s="292">
        <f t="shared" si="3"/>
        <v>7.6300857177351205</v>
      </c>
      <c r="N35" s="291"/>
    </row>
    <row r="36" spans="1:14" s="105" customFormat="1" ht="19.5" customHeight="1">
      <c r="A36" s="106" t="s">
        <v>119</v>
      </c>
      <c r="B36" s="114">
        <v>2097</v>
      </c>
      <c r="C36" s="292">
        <f t="shared" si="4"/>
        <v>1.8286142818525075</v>
      </c>
      <c r="D36" s="114">
        <v>2827</v>
      </c>
      <c r="E36" s="292">
        <f t="shared" si="4"/>
        <v>2.027657041213008</v>
      </c>
      <c r="F36" s="114">
        <v>7</v>
      </c>
      <c r="G36" s="292">
        <f t="shared" si="0"/>
        <v>0.7486631016042781</v>
      </c>
      <c r="H36" s="114">
        <v>7</v>
      </c>
      <c r="I36" s="292">
        <f t="shared" si="1"/>
        <v>0.7172131147540983</v>
      </c>
      <c r="J36" s="114">
        <v>112</v>
      </c>
      <c r="K36" s="292">
        <f t="shared" si="2"/>
        <v>2.2426912294753705</v>
      </c>
      <c r="L36" s="290">
        <v>219</v>
      </c>
      <c r="M36" s="292">
        <f t="shared" si="3"/>
        <v>2.6439695762404924</v>
      </c>
      <c r="N36" s="118"/>
    </row>
    <row r="37" spans="1:14" s="5" customFormat="1" ht="15" customHeight="1">
      <c r="A37" s="96" t="s">
        <v>120</v>
      </c>
      <c r="B37" s="114">
        <v>1902</v>
      </c>
      <c r="C37" s="292">
        <f t="shared" si="4"/>
        <v>1.6585714659434763</v>
      </c>
      <c r="D37" s="114">
        <v>2475</v>
      </c>
      <c r="E37" s="292">
        <f t="shared" si="4"/>
        <v>1.7751861255755907</v>
      </c>
      <c r="F37" s="114">
        <v>7</v>
      </c>
      <c r="G37" s="292">
        <f t="shared" si="0"/>
        <v>0.7486631016042781</v>
      </c>
      <c r="H37" s="114">
        <v>5</v>
      </c>
      <c r="I37" s="292">
        <f t="shared" si="1"/>
        <v>0.5122950819672131</v>
      </c>
      <c r="J37" s="114">
        <v>92</v>
      </c>
      <c r="K37" s="292">
        <f t="shared" si="2"/>
        <v>1.84221065278334</v>
      </c>
      <c r="L37" s="114">
        <v>224</v>
      </c>
      <c r="M37" s="292">
        <f t="shared" si="3"/>
        <v>2.704334178437764</v>
      </c>
      <c r="N37" s="121"/>
    </row>
    <row r="38" spans="1:14" ht="15" customHeight="1">
      <c r="A38" s="96" t="s">
        <v>121</v>
      </c>
      <c r="B38" s="114">
        <v>4638</v>
      </c>
      <c r="C38" s="292">
        <f t="shared" si="4"/>
        <v>4.044402975313272</v>
      </c>
      <c r="D38" s="114">
        <v>5945</v>
      </c>
      <c r="E38" s="292">
        <f t="shared" si="4"/>
        <v>4.26403293597854</v>
      </c>
      <c r="F38" s="114">
        <v>20</v>
      </c>
      <c r="G38" s="292">
        <f t="shared" si="0"/>
        <v>2.13903743315508</v>
      </c>
      <c r="H38" s="114">
        <v>16</v>
      </c>
      <c r="I38" s="292">
        <f t="shared" si="1"/>
        <v>1.639344262295082</v>
      </c>
      <c r="J38" s="114">
        <v>221</v>
      </c>
      <c r="K38" s="292">
        <f t="shared" si="2"/>
        <v>4.425310372446936</v>
      </c>
      <c r="L38" s="114">
        <v>465</v>
      </c>
      <c r="M38" s="292">
        <f t="shared" si="3"/>
        <v>5.613908004346251</v>
      </c>
      <c r="N38" s="291"/>
    </row>
    <row r="39" spans="1:14" ht="15" customHeight="1">
      <c r="A39" s="102" t="s">
        <v>122</v>
      </c>
      <c r="B39" s="296">
        <v>1955</v>
      </c>
      <c r="C39" s="297">
        <f t="shared" si="4"/>
        <v>1.7047882312931102</v>
      </c>
      <c r="D39" s="296">
        <v>2583</v>
      </c>
      <c r="E39" s="297">
        <f t="shared" si="4"/>
        <v>1.8526487928734348</v>
      </c>
      <c r="F39" s="296">
        <v>5</v>
      </c>
      <c r="G39" s="297">
        <f t="shared" si="0"/>
        <v>0.53475935828877</v>
      </c>
      <c r="H39" s="296">
        <v>9</v>
      </c>
      <c r="I39" s="297">
        <f t="shared" si="1"/>
        <v>0.9221311475409836</v>
      </c>
      <c r="J39" s="296">
        <v>82</v>
      </c>
      <c r="K39" s="297">
        <f t="shared" si="2"/>
        <v>1.6419703644373247</v>
      </c>
      <c r="L39" s="296">
        <v>189</v>
      </c>
      <c r="M39" s="297">
        <f t="shared" si="3"/>
        <v>2.2817819630568636</v>
      </c>
      <c r="N39" s="291"/>
    </row>
    <row r="40" spans="1:14" s="93" customFormat="1" ht="16.5" customHeight="1">
      <c r="A40" s="145" t="s">
        <v>133</v>
      </c>
      <c r="B40" s="115"/>
      <c r="C40" s="293"/>
      <c r="D40" s="115"/>
      <c r="E40" s="293"/>
      <c r="F40" s="115"/>
      <c r="G40" s="293"/>
      <c r="H40" s="115"/>
      <c r="I40" s="293"/>
      <c r="J40" s="115"/>
      <c r="K40" s="294"/>
      <c r="L40" s="117"/>
      <c r="M40" s="295"/>
      <c r="N40" s="118"/>
    </row>
    <row r="41" spans="2:14" s="5" customFormat="1" ht="15" customHeight="1">
      <c r="B41" s="112"/>
      <c r="C41" s="119"/>
      <c r="D41" s="113"/>
      <c r="E41" s="113"/>
      <c r="F41" s="113"/>
      <c r="G41" s="113"/>
      <c r="H41" s="113"/>
      <c r="I41" s="113"/>
      <c r="J41" s="113"/>
      <c r="K41" s="114"/>
      <c r="L41" s="114"/>
      <c r="M41" s="120"/>
      <c r="N41" s="121"/>
    </row>
    <row r="42" spans="4:9" ht="15" customHeight="1">
      <c r="D42" s="23"/>
      <c r="F42" s="23"/>
      <c r="G42" s="23"/>
      <c r="H42" s="23"/>
      <c r="I42" s="51"/>
    </row>
    <row r="43" spans="1:11" ht="15" customHeight="1">
      <c r="A43" s="4"/>
      <c r="B43" s="20"/>
      <c r="C43" s="44"/>
      <c r="D43" s="20"/>
      <c r="E43" s="44"/>
      <c r="F43" s="20"/>
      <c r="G43" s="20"/>
      <c r="H43" s="20"/>
      <c r="I43" s="44"/>
      <c r="J43" s="50"/>
      <c r="K43" s="50"/>
    </row>
    <row r="44" spans="1:9" ht="15" customHeight="1">
      <c r="A44" s="4"/>
      <c r="B44" s="20"/>
      <c r="C44" s="44"/>
      <c r="D44" s="20"/>
      <c r="E44" s="44"/>
      <c r="F44" s="20"/>
      <c r="G44" s="20"/>
      <c r="H44" s="20"/>
      <c r="I44" s="44"/>
    </row>
    <row r="45" spans="4:14" ht="15" customHeight="1">
      <c r="D45" s="23"/>
      <c r="F45" s="23"/>
      <c r="G45" s="23"/>
      <c r="H45" s="23"/>
      <c r="M45" s="32"/>
      <c r="N45" s="37"/>
    </row>
    <row r="46" spans="4:14" ht="15" customHeight="1">
      <c r="D46" s="23"/>
      <c r="F46" s="23"/>
      <c r="G46" s="23"/>
      <c r="H46" s="23"/>
      <c r="M46" s="34"/>
      <c r="N46" s="37"/>
    </row>
    <row r="47" spans="4:14" ht="15" customHeight="1">
      <c r="D47" s="23"/>
      <c r="F47" s="23"/>
      <c r="G47" s="23"/>
      <c r="H47" s="23"/>
      <c r="M47" s="36"/>
      <c r="N47" s="37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8" display="Índice"/>
    <hyperlink ref="M2" location="'pag 4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3" customWidth="1"/>
    <col min="11" max="11" width="7.16015625" style="143" bestFit="1" customWidth="1"/>
    <col min="12" max="12" width="7.66015625" style="143" bestFit="1" customWidth="1"/>
    <col min="13" max="13" width="6.83203125" style="143" bestFit="1" customWidth="1"/>
    <col min="14" max="15" width="12" style="143" customWidth="1"/>
  </cols>
  <sheetData>
    <row r="1" spans="1:15" s="1" customFormat="1" ht="39.75" customHeight="1">
      <c r="A1" s="376" t="s">
        <v>195</v>
      </c>
      <c r="B1" s="377"/>
      <c r="C1" s="377"/>
      <c r="D1" s="377"/>
      <c r="E1" s="377"/>
      <c r="F1" s="377"/>
      <c r="G1" s="377"/>
      <c r="J1" s="223"/>
      <c r="K1" s="223"/>
      <c r="L1" s="223"/>
      <c r="M1" s="223"/>
      <c r="N1" s="223"/>
      <c r="O1" s="223"/>
    </row>
    <row r="2" spans="1:15" s="17" customFormat="1" ht="36" customHeight="1">
      <c r="A2" s="154"/>
      <c r="B2" s="375" t="s">
        <v>1</v>
      </c>
      <c r="C2" s="375"/>
      <c r="D2" s="375" t="s">
        <v>2</v>
      </c>
      <c r="E2" s="375"/>
      <c r="F2" s="375" t="s">
        <v>3</v>
      </c>
      <c r="G2" s="375" t="s">
        <v>0</v>
      </c>
      <c r="H2" s="16"/>
      <c r="I2" s="16"/>
      <c r="J2" s="313"/>
      <c r="K2" s="313"/>
      <c r="L2" s="313"/>
      <c r="M2" s="313"/>
      <c r="N2" s="225"/>
      <c r="O2" s="225"/>
    </row>
    <row r="3" spans="1:15" s="14" customFormat="1" ht="19.5" customHeight="1">
      <c r="A3" s="201" t="s">
        <v>152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315"/>
      <c r="K3" s="315"/>
      <c r="L3" s="316"/>
      <c r="M3" s="226"/>
      <c r="N3" s="226"/>
      <c r="O3" s="226"/>
    </row>
    <row r="4" spans="1:15" s="5" customFormat="1" ht="15" customHeight="1">
      <c r="A4" s="30" t="s">
        <v>23</v>
      </c>
      <c r="B4" s="29">
        <f>D4+F4</f>
        <v>76896</v>
      </c>
      <c r="C4" s="29">
        <f>B4/$B$4*100</f>
        <v>100</v>
      </c>
      <c r="D4" s="29">
        <v>34336</v>
      </c>
      <c r="E4" s="29">
        <f>D4/$D$4*100</f>
        <v>100</v>
      </c>
      <c r="F4" s="29">
        <v>42560</v>
      </c>
      <c r="G4" s="29">
        <f>F4/$F$4*100</f>
        <v>100</v>
      </c>
      <c r="H4"/>
      <c r="I4"/>
      <c r="J4" s="317"/>
      <c r="K4" s="227"/>
      <c r="L4" s="227"/>
      <c r="M4" s="227"/>
      <c r="N4" s="227"/>
      <c r="O4" s="227"/>
    </row>
    <row r="5" spans="1:10" ht="15" customHeight="1">
      <c r="A5" s="6" t="s">
        <v>6</v>
      </c>
      <c r="B5" s="21">
        <f aca="true" t="shared" si="0" ref="B5:B22">D5+F5</f>
        <v>218</v>
      </c>
      <c r="C5" s="24">
        <f aca="true" t="shared" si="1" ref="C5:C22">B5/$B$4*100</f>
        <v>0.2834997919267582</v>
      </c>
      <c r="D5" s="35">
        <v>111</v>
      </c>
      <c r="E5" s="24">
        <f aca="true" t="shared" si="2" ref="E5:E22">D5/$D$4*100</f>
        <v>0.3232758620689655</v>
      </c>
      <c r="F5" s="35">
        <v>107</v>
      </c>
      <c r="G5" s="24">
        <f aca="true" t="shared" si="3" ref="G5:G22">F5/$F$4*100</f>
        <v>0.2514097744360902</v>
      </c>
      <c r="J5" s="318"/>
    </row>
    <row r="6" spans="1:7" ht="15" customHeight="1">
      <c r="A6" s="6" t="s">
        <v>7</v>
      </c>
      <c r="B6" s="21">
        <f t="shared" si="0"/>
        <v>337</v>
      </c>
      <c r="C6" s="24">
        <f t="shared" si="1"/>
        <v>0.43825426550145646</v>
      </c>
      <c r="D6" s="35">
        <v>165</v>
      </c>
      <c r="E6" s="24">
        <f t="shared" si="2"/>
        <v>0.4805452003727866</v>
      </c>
      <c r="F6" s="35">
        <v>172</v>
      </c>
      <c r="G6" s="24">
        <f t="shared" si="3"/>
        <v>0.4041353383458647</v>
      </c>
    </row>
    <row r="7" spans="1:7" ht="15" customHeight="1">
      <c r="A7" s="6" t="s">
        <v>8</v>
      </c>
      <c r="B7" s="21">
        <f t="shared" si="0"/>
        <v>303</v>
      </c>
      <c r="C7" s="24">
        <f t="shared" si="1"/>
        <v>0.3940387016229713</v>
      </c>
      <c r="D7" s="35">
        <v>165</v>
      </c>
      <c r="E7" s="24">
        <f t="shared" si="2"/>
        <v>0.4805452003727866</v>
      </c>
      <c r="F7" s="35">
        <v>138</v>
      </c>
      <c r="G7" s="24">
        <f t="shared" si="3"/>
        <v>0.3242481203007519</v>
      </c>
    </row>
    <row r="8" spans="1:7" ht="15" customHeight="1">
      <c r="A8" s="6" t="s">
        <v>9</v>
      </c>
      <c r="B8" s="21">
        <f t="shared" si="0"/>
        <v>429</v>
      </c>
      <c r="C8" s="24">
        <f t="shared" si="1"/>
        <v>0.557896379525593</v>
      </c>
      <c r="D8" s="35">
        <v>205</v>
      </c>
      <c r="E8" s="24">
        <f t="shared" si="2"/>
        <v>0.5970410065237652</v>
      </c>
      <c r="F8" s="35">
        <v>224</v>
      </c>
      <c r="G8" s="24">
        <f t="shared" si="3"/>
        <v>0.5263157894736842</v>
      </c>
    </row>
    <row r="9" spans="1:7" ht="22.5" customHeight="1">
      <c r="A9" s="4" t="s">
        <v>10</v>
      </c>
      <c r="B9" s="20">
        <f t="shared" si="0"/>
        <v>736</v>
      </c>
      <c r="C9" s="24">
        <f t="shared" si="1"/>
        <v>0.9571369121930919</v>
      </c>
      <c r="D9" s="35">
        <v>357</v>
      </c>
      <c r="E9" s="24">
        <f t="shared" si="2"/>
        <v>1.0397250698974836</v>
      </c>
      <c r="F9" s="35">
        <v>379</v>
      </c>
      <c r="G9" s="24">
        <f t="shared" si="3"/>
        <v>0.8905075187969924</v>
      </c>
    </row>
    <row r="10" spans="1:7" ht="15" customHeight="1">
      <c r="A10" s="4" t="s">
        <v>11</v>
      </c>
      <c r="B10" s="20">
        <f t="shared" si="0"/>
        <v>1219</v>
      </c>
      <c r="C10" s="24">
        <f t="shared" si="1"/>
        <v>1.5852580108198087</v>
      </c>
      <c r="D10" s="35">
        <v>582</v>
      </c>
      <c r="E10" s="24">
        <f t="shared" si="2"/>
        <v>1.695013979496738</v>
      </c>
      <c r="F10" s="35">
        <v>637</v>
      </c>
      <c r="G10" s="24">
        <f t="shared" si="3"/>
        <v>1.4967105263157894</v>
      </c>
    </row>
    <row r="11" spans="1:7" ht="15" customHeight="1">
      <c r="A11" s="4" t="s">
        <v>12</v>
      </c>
      <c r="B11" s="20">
        <f t="shared" si="0"/>
        <v>1930</v>
      </c>
      <c r="C11" s="24">
        <f t="shared" si="1"/>
        <v>2.5098834789846025</v>
      </c>
      <c r="D11" s="35">
        <v>938</v>
      </c>
      <c r="E11" s="24">
        <f t="shared" si="2"/>
        <v>2.7318266542404475</v>
      </c>
      <c r="F11" s="35">
        <v>992</v>
      </c>
      <c r="G11" s="24">
        <f t="shared" si="3"/>
        <v>2.330827067669173</v>
      </c>
    </row>
    <row r="12" spans="1:7" ht="15" customHeight="1">
      <c r="A12" s="4" t="s">
        <v>13</v>
      </c>
      <c r="B12" s="20">
        <f t="shared" si="0"/>
        <v>2257</v>
      </c>
      <c r="C12" s="24">
        <f t="shared" si="1"/>
        <v>2.93513316687474</v>
      </c>
      <c r="D12" s="35">
        <v>1136</v>
      </c>
      <c r="E12" s="24">
        <f t="shared" si="2"/>
        <v>3.308480894687791</v>
      </c>
      <c r="F12" s="35">
        <v>1121</v>
      </c>
      <c r="G12" s="24">
        <f t="shared" si="3"/>
        <v>2.6339285714285716</v>
      </c>
    </row>
    <row r="13" spans="1:7" ht="15" customHeight="1">
      <c r="A13" s="4" t="s">
        <v>14</v>
      </c>
      <c r="B13" s="20">
        <f t="shared" si="0"/>
        <v>3412</v>
      </c>
      <c r="C13" s="24">
        <f t="shared" si="1"/>
        <v>4.437161880982106</v>
      </c>
      <c r="D13" s="35">
        <v>1620</v>
      </c>
      <c r="E13" s="24">
        <f t="shared" si="2"/>
        <v>4.718080149114632</v>
      </c>
      <c r="F13" s="35">
        <v>1792</v>
      </c>
      <c r="G13" s="24">
        <f t="shared" si="3"/>
        <v>4.2105263157894735</v>
      </c>
    </row>
    <row r="14" spans="1:7" ht="22.5" customHeight="1">
      <c r="A14" s="4" t="s">
        <v>15</v>
      </c>
      <c r="B14" s="20">
        <f t="shared" si="0"/>
        <v>5157</v>
      </c>
      <c r="C14" s="24">
        <f t="shared" si="1"/>
        <v>6.706460674157304</v>
      </c>
      <c r="D14" s="35">
        <v>2468</v>
      </c>
      <c r="E14" s="24">
        <f t="shared" si="2"/>
        <v>7.187791239515377</v>
      </c>
      <c r="F14" s="35">
        <v>2689</v>
      </c>
      <c r="G14" s="24">
        <f t="shared" si="3"/>
        <v>6.3181390977443606</v>
      </c>
    </row>
    <row r="15" spans="1:7" ht="15" customHeight="1">
      <c r="A15" s="4" t="s">
        <v>16</v>
      </c>
      <c r="B15" s="20">
        <f t="shared" si="0"/>
        <v>7278</v>
      </c>
      <c r="C15" s="24">
        <f t="shared" si="1"/>
        <v>9.464731585518102</v>
      </c>
      <c r="D15" s="35">
        <v>3480</v>
      </c>
      <c r="E15" s="24">
        <f t="shared" si="2"/>
        <v>10.135135135135135</v>
      </c>
      <c r="F15" s="35">
        <v>3798</v>
      </c>
      <c r="G15" s="24">
        <f t="shared" si="3"/>
        <v>8.923872180451129</v>
      </c>
    </row>
    <row r="16" spans="1:7" ht="15" customHeight="1">
      <c r="A16" s="4" t="s">
        <v>17</v>
      </c>
      <c r="B16" s="20">
        <f t="shared" si="0"/>
        <v>8650</v>
      </c>
      <c r="C16" s="24">
        <f t="shared" si="1"/>
        <v>11.248959633791095</v>
      </c>
      <c r="D16" s="35">
        <v>4154</v>
      </c>
      <c r="E16" s="24">
        <f t="shared" si="2"/>
        <v>12.098089468779124</v>
      </c>
      <c r="F16" s="35">
        <v>4496</v>
      </c>
      <c r="G16" s="24">
        <f t="shared" si="3"/>
        <v>10.563909774436091</v>
      </c>
    </row>
    <row r="17" spans="1:7" ht="15" customHeight="1">
      <c r="A17" s="4" t="s">
        <v>18</v>
      </c>
      <c r="B17" s="20">
        <f t="shared" si="0"/>
        <v>9078</v>
      </c>
      <c r="C17" s="24">
        <f t="shared" si="1"/>
        <v>11.805555555555555</v>
      </c>
      <c r="D17" s="35">
        <v>4295</v>
      </c>
      <c r="E17" s="24">
        <f t="shared" si="2"/>
        <v>12.508737185461325</v>
      </c>
      <c r="F17" s="35">
        <v>4783</v>
      </c>
      <c r="G17" s="24">
        <f t="shared" si="3"/>
        <v>11.238251879699249</v>
      </c>
    </row>
    <row r="18" spans="1:15" s="10" customFormat="1" ht="15" customHeight="1">
      <c r="A18" s="4" t="s">
        <v>19</v>
      </c>
      <c r="B18" s="22">
        <f t="shared" si="0"/>
        <v>7792</v>
      </c>
      <c r="C18" s="24">
        <f t="shared" si="1"/>
        <v>10.133166874739908</v>
      </c>
      <c r="D18" s="35">
        <v>3671</v>
      </c>
      <c r="E18" s="24">
        <f t="shared" si="2"/>
        <v>10.691402609506058</v>
      </c>
      <c r="F18" s="35">
        <v>4121</v>
      </c>
      <c r="G18" s="24">
        <f t="shared" si="3"/>
        <v>9.6828007518797</v>
      </c>
      <c r="J18" s="306"/>
      <c r="K18" s="306"/>
      <c r="L18" s="306"/>
      <c r="M18" s="306"/>
      <c r="N18" s="306"/>
      <c r="O18" s="306"/>
    </row>
    <row r="19" spans="1:7" ht="22.5" customHeight="1">
      <c r="A19" t="s">
        <v>20</v>
      </c>
      <c r="B19" s="22">
        <f t="shared" si="0"/>
        <v>7009</v>
      </c>
      <c r="C19" s="24">
        <f t="shared" si="1"/>
        <v>9.114908447773615</v>
      </c>
      <c r="D19" s="35">
        <v>3158</v>
      </c>
      <c r="E19" s="24">
        <f t="shared" si="2"/>
        <v>9.197343895619756</v>
      </c>
      <c r="F19" s="35">
        <v>3851</v>
      </c>
      <c r="G19" s="24">
        <f t="shared" si="3"/>
        <v>9.048402255639097</v>
      </c>
    </row>
    <row r="20" spans="1:7" ht="15" customHeight="1">
      <c r="A20" t="s">
        <v>21</v>
      </c>
      <c r="B20" s="22">
        <f t="shared" si="0"/>
        <v>8278</v>
      </c>
      <c r="C20" s="24">
        <f t="shared" si="1"/>
        <v>10.765189346650022</v>
      </c>
      <c r="D20" s="35">
        <v>3543</v>
      </c>
      <c r="E20" s="24">
        <f t="shared" si="2"/>
        <v>10.318616029822927</v>
      </c>
      <c r="F20" s="35">
        <v>4735</v>
      </c>
      <c r="G20" s="24">
        <f t="shared" si="3"/>
        <v>11.12546992481203</v>
      </c>
    </row>
    <row r="21" spans="1:7" ht="15" customHeight="1">
      <c r="A21" t="s">
        <v>22</v>
      </c>
      <c r="B21" s="22">
        <f t="shared" si="0"/>
        <v>6381</v>
      </c>
      <c r="C21" s="24">
        <f t="shared" si="1"/>
        <v>8.298220973782772</v>
      </c>
      <c r="D21" s="35">
        <v>2384</v>
      </c>
      <c r="E21" s="24">
        <f t="shared" si="2"/>
        <v>6.943150046598323</v>
      </c>
      <c r="F21" s="35">
        <v>3997</v>
      </c>
      <c r="G21" s="24">
        <f t="shared" si="3"/>
        <v>9.391447368421051</v>
      </c>
    </row>
    <row r="22" spans="1:7" ht="15" customHeight="1">
      <c r="A22" s="8" t="s">
        <v>159</v>
      </c>
      <c r="B22" s="25">
        <f t="shared" si="0"/>
        <v>6432</v>
      </c>
      <c r="C22" s="27">
        <f t="shared" si="1"/>
        <v>8.3645443196005</v>
      </c>
      <c r="D22" s="76">
        <v>1904</v>
      </c>
      <c r="E22" s="27">
        <f t="shared" si="2"/>
        <v>5.54520037278658</v>
      </c>
      <c r="F22" s="76">
        <v>4528</v>
      </c>
      <c r="G22" s="27">
        <f t="shared" si="3"/>
        <v>10.639097744360901</v>
      </c>
    </row>
    <row r="23" spans="2:5" ht="30" customHeight="1">
      <c r="B23" s="4"/>
      <c r="C23" s="4"/>
      <c r="D23" s="4"/>
      <c r="E23" s="4"/>
    </row>
    <row r="24" spans="11:14" ht="15" customHeight="1">
      <c r="K24" s="306"/>
      <c r="L24" s="306"/>
      <c r="M24" s="306"/>
      <c r="N24" s="306"/>
    </row>
    <row r="25" spans="11:14" ht="15" customHeight="1">
      <c r="K25" s="306"/>
      <c r="L25" s="306" t="s">
        <v>2</v>
      </c>
      <c r="M25" s="306" t="s">
        <v>3</v>
      </c>
      <c r="N25" s="306"/>
    </row>
    <row r="26" spans="11:14" ht="15" customHeight="1">
      <c r="K26" s="308" t="s">
        <v>6</v>
      </c>
      <c r="L26" s="312">
        <f>-D5</f>
        <v>-111</v>
      </c>
      <c r="M26" s="312">
        <f>F5</f>
        <v>107</v>
      </c>
      <c r="N26" s="309"/>
    </row>
    <row r="27" spans="11:14" ht="15" customHeight="1">
      <c r="K27" s="308" t="s">
        <v>7</v>
      </c>
      <c r="L27" s="312">
        <f aca="true" t="shared" si="4" ref="L27:L43">-D6</f>
        <v>-165</v>
      </c>
      <c r="M27" s="312">
        <f aca="true" t="shared" si="5" ref="M27:M43">F6</f>
        <v>172</v>
      </c>
      <c r="N27" s="309"/>
    </row>
    <row r="28" spans="11:14" ht="15" customHeight="1">
      <c r="K28" s="308" t="s">
        <v>8</v>
      </c>
      <c r="L28" s="312">
        <f t="shared" si="4"/>
        <v>-165</v>
      </c>
      <c r="M28" s="312">
        <f t="shared" si="5"/>
        <v>138</v>
      </c>
      <c r="N28" s="309"/>
    </row>
    <row r="29" spans="11:14" ht="15" customHeight="1">
      <c r="K29" s="308" t="s">
        <v>9</v>
      </c>
      <c r="L29" s="312">
        <f t="shared" si="4"/>
        <v>-205</v>
      </c>
      <c r="M29" s="312">
        <f t="shared" si="5"/>
        <v>224</v>
      </c>
      <c r="N29" s="309"/>
    </row>
    <row r="30" spans="11:14" ht="15" customHeight="1">
      <c r="K30" s="308" t="s">
        <v>10</v>
      </c>
      <c r="L30" s="312">
        <f t="shared" si="4"/>
        <v>-357</v>
      </c>
      <c r="M30" s="312">
        <f t="shared" si="5"/>
        <v>379</v>
      </c>
      <c r="N30" s="309"/>
    </row>
    <row r="31" spans="11:14" ht="15" customHeight="1">
      <c r="K31" s="310" t="s">
        <v>11</v>
      </c>
      <c r="L31" s="312">
        <f t="shared" si="4"/>
        <v>-582</v>
      </c>
      <c r="M31" s="312">
        <f t="shared" si="5"/>
        <v>637</v>
      </c>
      <c r="N31" s="309"/>
    </row>
    <row r="32" spans="11:14" ht="15" customHeight="1">
      <c r="K32" s="310" t="s">
        <v>12</v>
      </c>
      <c r="L32" s="312">
        <f t="shared" si="4"/>
        <v>-938</v>
      </c>
      <c r="M32" s="312">
        <f t="shared" si="5"/>
        <v>992</v>
      </c>
      <c r="N32" s="309"/>
    </row>
    <row r="33" spans="11:14" ht="15" customHeight="1">
      <c r="K33" s="310" t="s">
        <v>13</v>
      </c>
      <c r="L33" s="312">
        <f t="shared" si="4"/>
        <v>-1136</v>
      </c>
      <c r="M33" s="312">
        <f t="shared" si="5"/>
        <v>1121</v>
      </c>
      <c r="N33" s="309"/>
    </row>
    <row r="34" spans="11:14" ht="15" customHeight="1">
      <c r="K34" s="310" t="s">
        <v>14</v>
      </c>
      <c r="L34" s="312">
        <f t="shared" si="4"/>
        <v>-1620</v>
      </c>
      <c r="M34" s="312">
        <f t="shared" si="5"/>
        <v>1792</v>
      </c>
      <c r="N34" s="309"/>
    </row>
    <row r="35" spans="11:14" ht="15" customHeight="1">
      <c r="K35" s="310" t="s">
        <v>15</v>
      </c>
      <c r="L35" s="312">
        <f t="shared" si="4"/>
        <v>-2468</v>
      </c>
      <c r="M35" s="312">
        <f t="shared" si="5"/>
        <v>2689</v>
      </c>
      <c r="N35" s="309"/>
    </row>
    <row r="36" spans="11:14" ht="15" customHeight="1">
      <c r="K36" s="310" t="s">
        <v>16</v>
      </c>
      <c r="L36" s="312">
        <f t="shared" si="4"/>
        <v>-3480</v>
      </c>
      <c r="M36" s="312">
        <f t="shared" si="5"/>
        <v>3798</v>
      </c>
      <c r="N36" s="309"/>
    </row>
    <row r="37" spans="11:14" ht="15" customHeight="1">
      <c r="K37" s="310" t="s">
        <v>17</v>
      </c>
      <c r="L37" s="312">
        <f t="shared" si="4"/>
        <v>-4154</v>
      </c>
      <c r="M37" s="312">
        <f t="shared" si="5"/>
        <v>4496</v>
      </c>
      <c r="N37" s="309"/>
    </row>
    <row r="38" spans="11:14" ht="15" customHeight="1">
      <c r="K38" s="310" t="s">
        <v>18</v>
      </c>
      <c r="L38" s="312">
        <f t="shared" si="4"/>
        <v>-4295</v>
      </c>
      <c r="M38" s="312">
        <f t="shared" si="5"/>
        <v>4783</v>
      </c>
      <c r="N38" s="309"/>
    </row>
    <row r="39" spans="11:14" ht="15" customHeight="1">
      <c r="K39" s="310" t="s">
        <v>19</v>
      </c>
      <c r="L39" s="312">
        <f t="shared" si="4"/>
        <v>-3671</v>
      </c>
      <c r="M39" s="312">
        <f t="shared" si="5"/>
        <v>4121</v>
      </c>
      <c r="N39" s="309"/>
    </row>
    <row r="40" spans="11:14" ht="15" customHeight="1">
      <c r="K40" s="306" t="s">
        <v>20</v>
      </c>
      <c r="L40" s="312">
        <f t="shared" si="4"/>
        <v>-3158</v>
      </c>
      <c r="M40" s="312">
        <f t="shared" si="5"/>
        <v>3851</v>
      </c>
      <c r="N40" s="309"/>
    </row>
    <row r="41" spans="11:14" ht="15" customHeight="1">
      <c r="K41" s="306" t="s">
        <v>21</v>
      </c>
      <c r="L41" s="312">
        <f t="shared" si="4"/>
        <v>-3543</v>
      </c>
      <c r="M41" s="312">
        <f t="shared" si="5"/>
        <v>4735</v>
      </c>
      <c r="N41" s="309"/>
    </row>
    <row r="42" spans="11:14" ht="15" customHeight="1">
      <c r="K42" s="306" t="s">
        <v>22</v>
      </c>
      <c r="L42" s="312">
        <f t="shared" si="4"/>
        <v>-2384</v>
      </c>
      <c r="M42" s="312">
        <f t="shared" si="5"/>
        <v>3997</v>
      </c>
      <c r="N42" s="309"/>
    </row>
    <row r="43" spans="11:14" ht="11.25">
      <c r="K43" s="310" t="s">
        <v>159</v>
      </c>
      <c r="L43" s="312">
        <f t="shared" si="4"/>
        <v>-1904</v>
      </c>
      <c r="M43" s="312">
        <f t="shared" si="5"/>
        <v>4528</v>
      </c>
      <c r="N43" s="309"/>
    </row>
    <row r="44" spans="11:14" ht="11.25">
      <c r="K44" s="221"/>
      <c r="L44" s="312"/>
      <c r="M44" s="312"/>
      <c r="N44" s="306"/>
    </row>
    <row r="45" spans="11:14" ht="11.25">
      <c r="K45" s="306"/>
      <c r="L45" s="306"/>
      <c r="M45" s="306"/>
      <c r="N45" s="306"/>
    </row>
    <row r="46" spans="11:14" ht="11.25">
      <c r="K46" s="306"/>
      <c r="L46" s="306"/>
      <c r="M46" s="306"/>
      <c r="N46" s="306"/>
    </row>
    <row r="47" spans="11:14" ht="11.25">
      <c r="K47" s="306"/>
      <c r="L47" s="306"/>
      <c r="M47" s="306"/>
      <c r="N47" s="306"/>
    </row>
    <row r="48" spans="11:14" ht="11.25">
      <c r="K48" s="306"/>
      <c r="L48" s="306"/>
      <c r="M48" s="306"/>
      <c r="N48" s="306"/>
    </row>
    <row r="49" spans="11:14" ht="11.25">
      <c r="K49" s="306"/>
      <c r="L49" s="306"/>
      <c r="M49" s="306"/>
      <c r="N49" s="306"/>
    </row>
  </sheetData>
  <mergeCells count="4">
    <mergeCell ref="F2:G2"/>
    <mergeCell ref="A1:G1"/>
    <mergeCell ref="B2:C2"/>
    <mergeCell ref="D2:E2"/>
  </mergeCells>
  <hyperlinks>
    <hyperlink ref="A3" location="indice!B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2010.&amp;R&amp;9&amp;P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4" bestFit="1" customWidth="1"/>
  </cols>
  <sheetData>
    <row r="1" spans="1:14" s="1" customFormat="1" ht="39.75" customHeight="1">
      <c r="A1" s="378" t="s">
        <v>178</v>
      </c>
      <c r="B1" s="374"/>
      <c r="C1" s="374"/>
      <c r="D1" s="374"/>
      <c r="E1" s="374"/>
      <c r="F1" s="374"/>
      <c r="G1" s="374"/>
      <c r="H1" s="374"/>
      <c r="I1" s="374"/>
      <c r="J1" s="377"/>
      <c r="K1" s="377"/>
      <c r="L1" s="377"/>
      <c r="M1" s="377"/>
      <c r="N1" s="104"/>
    </row>
    <row r="2" spans="1:14" s="2" customFormat="1" ht="18" customHeight="1">
      <c r="A2" s="64" t="s">
        <v>37</v>
      </c>
      <c r="B2" s="65"/>
      <c r="C2" s="65"/>
      <c r="D2" s="65"/>
      <c r="E2" s="65"/>
      <c r="F2" s="65"/>
      <c r="G2" s="65"/>
      <c r="H2" s="65"/>
      <c r="I2" s="65"/>
      <c r="J2" s="136"/>
      <c r="K2" s="136"/>
      <c r="L2" s="136"/>
      <c r="M2" s="322" t="s">
        <v>83</v>
      </c>
      <c r="N2" s="13"/>
    </row>
    <row r="3" spans="1:14" s="2" customFormat="1" ht="36" customHeight="1">
      <c r="A3" s="154"/>
      <c r="B3" s="394" t="s">
        <v>130</v>
      </c>
      <c r="C3" s="394"/>
      <c r="D3" s="394"/>
      <c r="E3" s="394"/>
      <c r="F3" s="394" t="s">
        <v>131</v>
      </c>
      <c r="G3" s="394"/>
      <c r="H3" s="394"/>
      <c r="I3" s="394"/>
      <c r="J3" s="394" t="s">
        <v>127</v>
      </c>
      <c r="K3" s="394"/>
      <c r="L3" s="394"/>
      <c r="M3" s="394"/>
      <c r="N3" s="153"/>
    </row>
    <row r="4" spans="1:14" s="17" customFormat="1" ht="19.5" customHeight="1">
      <c r="A4" s="62"/>
      <c r="B4" s="139" t="s">
        <v>2</v>
      </c>
      <c r="C4" s="139"/>
      <c r="D4" s="139" t="s">
        <v>3</v>
      </c>
      <c r="E4" s="135"/>
      <c r="F4" s="139" t="s">
        <v>2</v>
      </c>
      <c r="G4" s="139"/>
      <c r="H4" s="139" t="s">
        <v>3</v>
      </c>
      <c r="I4" s="135"/>
      <c r="J4" s="139" t="s">
        <v>2</v>
      </c>
      <c r="K4" s="139"/>
      <c r="L4" s="139" t="s">
        <v>3</v>
      </c>
      <c r="M4" s="139"/>
      <c r="N4" s="62"/>
    </row>
    <row r="5" spans="1:14" s="14" customFormat="1" ht="19.5" customHeight="1">
      <c r="A5" s="28"/>
      <c r="B5" s="137" t="s">
        <v>86</v>
      </c>
      <c r="C5" s="138" t="s">
        <v>85</v>
      </c>
      <c r="D5" s="137" t="s">
        <v>86</v>
      </c>
      <c r="E5" s="138" t="s">
        <v>85</v>
      </c>
      <c r="F5" s="137" t="s">
        <v>86</v>
      </c>
      <c r="G5" s="138" t="s">
        <v>85</v>
      </c>
      <c r="H5" s="137" t="s">
        <v>86</v>
      </c>
      <c r="I5" s="138" t="s">
        <v>85</v>
      </c>
      <c r="J5" s="137" t="s">
        <v>86</v>
      </c>
      <c r="K5" s="138" t="s">
        <v>85</v>
      </c>
      <c r="L5" s="137" t="s">
        <v>86</v>
      </c>
      <c r="M5" s="287" t="s">
        <v>85</v>
      </c>
      <c r="N5" s="3"/>
    </row>
    <row r="6" spans="1:14" s="93" customFormat="1" ht="19.5" customHeight="1">
      <c r="A6" s="95" t="s">
        <v>23</v>
      </c>
      <c r="B6" s="99">
        <v>32849</v>
      </c>
      <c r="C6" s="99">
        <f>SUM(C7:C39)</f>
        <v>99.99999999999999</v>
      </c>
      <c r="D6" s="99">
        <v>49089</v>
      </c>
      <c r="E6" s="99">
        <f>SUM(E7:E39)</f>
        <v>100</v>
      </c>
      <c r="F6" s="99">
        <v>28451</v>
      </c>
      <c r="G6" s="99">
        <f>SUM(G7:G39)</f>
        <v>99.99999999999999</v>
      </c>
      <c r="H6" s="99">
        <v>34107</v>
      </c>
      <c r="I6" s="99">
        <f>SUM(I7:I39)</f>
        <v>99.99999999999999</v>
      </c>
      <c r="J6" s="99">
        <v>47448</v>
      </c>
      <c r="K6" s="99">
        <f>SUM(K7:K39)</f>
        <v>99.99999999999999</v>
      </c>
      <c r="L6" s="99">
        <v>46967</v>
      </c>
      <c r="M6" s="99">
        <f>SUM(M7:M39)</f>
        <v>99.99999999999999</v>
      </c>
      <c r="N6" s="105"/>
    </row>
    <row r="7" spans="1:14" s="5" customFormat="1" ht="15" customHeight="1">
      <c r="A7" s="96" t="s">
        <v>90</v>
      </c>
      <c r="B7" s="100">
        <v>635</v>
      </c>
      <c r="C7" s="292">
        <f>B7/B$6*100</f>
        <v>1.9330877652287741</v>
      </c>
      <c r="D7" s="100">
        <v>916</v>
      </c>
      <c r="E7" s="292">
        <f>D7/D$6*100</f>
        <v>1.8659984925339688</v>
      </c>
      <c r="F7" s="100">
        <v>666</v>
      </c>
      <c r="G7" s="292">
        <f>F7/F$6*100</f>
        <v>2.3408667533654355</v>
      </c>
      <c r="H7" s="100">
        <v>851</v>
      </c>
      <c r="I7" s="292">
        <f>H7/H$6*100</f>
        <v>2.4950889846659043</v>
      </c>
      <c r="J7" s="100">
        <v>1304</v>
      </c>
      <c r="K7" s="292">
        <f>J7/J$6*100</f>
        <v>2.748271792277862</v>
      </c>
      <c r="L7" s="100">
        <v>1416</v>
      </c>
      <c r="M7" s="292">
        <f>L7/L$6*100</f>
        <v>3.0148827900440733</v>
      </c>
      <c r="N7" s="47"/>
    </row>
    <row r="8" spans="1:14" ht="15" customHeight="1">
      <c r="A8" s="96" t="s">
        <v>91</v>
      </c>
      <c r="B8" s="100">
        <v>207</v>
      </c>
      <c r="C8" s="292">
        <f aca="true" t="shared" si="0" ref="C8:C39">B8/B$6*100</f>
        <v>0.6301561691375689</v>
      </c>
      <c r="D8" s="100">
        <v>323</v>
      </c>
      <c r="E8" s="292">
        <f aca="true" t="shared" si="1" ref="E8:E39">D8/D$6*100</f>
        <v>0.6579885514066287</v>
      </c>
      <c r="F8" s="100">
        <v>222</v>
      </c>
      <c r="G8" s="292">
        <f aca="true" t="shared" si="2" ref="G8:G39">F8/F$6*100</f>
        <v>0.7802889177884784</v>
      </c>
      <c r="H8" s="100">
        <v>303</v>
      </c>
      <c r="I8" s="292">
        <f aca="true" t="shared" si="3" ref="I8:I39">H8/H$6*100</f>
        <v>0.8883806843170025</v>
      </c>
      <c r="J8" s="100">
        <v>318</v>
      </c>
      <c r="K8" s="292">
        <f aca="true" t="shared" si="4" ref="K8:K39">J8/J$6*100</f>
        <v>0.6702073849266565</v>
      </c>
      <c r="L8" s="100">
        <v>335</v>
      </c>
      <c r="M8" s="292">
        <f aca="true" t="shared" si="5" ref="M8:M39">L8/L$6*100</f>
        <v>0.7132667617689016</v>
      </c>
      <c r="N8" s="286"/>
    </row>
    <row r="9" spans="1:14" ht="15" customHeight="1">
      <c r="A9" s="96" t="s">
        <v>92</v>
      </c>
      <c r="B9" s="100">
        <v>542</v>
      </c>
      <c r="C9" s="292">
        <f t="shared" si="0"/>
        <v>1.64997412402204</v>
      </c>
      <c r="D9" s="100">
        <v>812</v>
      </c>
      <c r="E9" s="292">
        <f t="shared" si="1"/>
        <v>1.6541384016785838</v>
      </c>
      <c r="F9" s="100">
        <v>311</v>
      </c>
      <c r="G9" s="292">
        <f t="shared" si="2"/>
        <v>1.0931074478928684</v>
      </c>
      <c r="H9" s="100">
        <v>413</v>
      </c>
      <c r="I9" s="292">
        <f t="shared" si="3"/>
        <v>1.2108951241680594</v>
      </c>
      <c r="J9" s="100">
        <v>397</v>
      </c>
      <c r="K9" s="292">
        <f t="shared" si="4"/>
        <v>0.8367054459618951</v>
      </c>
      <c r="L9" s="100">
        <v>349</v>
      </c>
      <c r="M9" s="292">
        <f t="shared" si="5"/>
        <v>0.7430749249473034</v>
      </c>
      <c r="N9" s="286"/>
    </row>
    <row r="10" spans="1:14" ht="15" customHeight="1">
      <c r="A10" s="96" t="s">
        <v>93</v>
      </c>
      <c r="B10" s="100">
        <v>1244</v>
      </c>
      <c r="C10" s="292">
        <f t="shared" si="0"/>
        <v>3.7870254802277086</v>
      </c>
      <c r="D10" s="100">
        <v>1762</v>
      </c>
      <c r="E10" s="292">
        <f t="shared" si="1"/>
        <v>3.589398846992198</v>
      </c>
      <c r="F10" s="100">
        <v>792</v>
      </c>
      <c r="G10" s="292">
        <f t="shared" si="2"/>
        <v>2.783733436434572</v>
      </c>
      <c r="H10" s="100">
        <v>908</v>
      </c>
      <c r="I10" s="292">
        <f t="shared" si="3"/>
        <v>2.6622101034978156</v>
      </c>
      <c r="J10" s="100">
        <v>901</v>
      </c>
      <c r="K10" s="292">
        <f t="shared" si="4"/>
        <v>1.8989209239588603</v>
      </c>
      <c r="L10" s="100">
        <v>897</v>
      </c>
      <c r="M10" s="292">
        <f t="shared" si="5"/>
        <v>1.9098515979304616</v>
      </c>
      <c r="N10" s="286"/>
    </row>
    <row r="11" spans="1:14" ht="15" customHeight="1">
      <c r="A11" s="96" t="s">
        <v>94</v>
      </c>
      <c r="B11" s="100">
        <v>717</v>
      </c>
      <c r="C11" s="292">
        <f t="shared" si="0"/>
        <v>2.1827148467228836</v>
      </c>
      <c r="D11" s="100">
        <v>1178</v>
      </c>
      <c r="E11" s="292">
        <f t="shared" si="1"/>
        <v>2.3997229521888817</v>
      </c>
      <c r="F11" s="100">
        <v>794</v>
      </c>
      <c r="G11" s="292">
        <f t="shared" si="2"/>
        <v>2.790763066324558</v>
      </c>
      <c r="H11" s="100">
        <v>1073</v>
      </c>
      <c r="I11" s="292">
        <f t="shared" si="3"/>
        <v>3.145981763274401</v>
      </c>
      <c r="J11" s="100">
        <v>836</v>
      </c>
      <c r="K11" s="292">
        <f t="shared" si="4"/>
        <v>1.7619288484235374</v>
      </c>
      <c r="L11" s="100">
        <v>804</v>
      </c>
      <c r="M11" s="292">
        <f t="shared" si="5"/>
        <v>1.7118402282453637</v>
      </c>
      <c r="N11" s="286"/>
    </row>
    <row r="12" spans="1:13" s="105" customFormat="1" ht="19.5" customHeight="1">
      <c r="A12" s="106" t="s">
        <v>95</v>
      </c>
      <c r="B12" s="100">
        <v>1479</v>
      </c>
      <c r="C12" s="292">
        <f t="shared" si="0"/>
        <v>4.502420164997412</v>
      </c>
      <c r="D12" s="100">
        <v>2275</v>
      </c>
      <c r="E12" s="292">
        <f t="shared" si="1"/>
        <v>4.63443948746155</v>
      </c>
      <c r="F12" s="100">
        <v>1405</v>
      </c>
      <c r="G12" s="292">
        <f t="shared" si="2"/>
        <v>4.93831499771537</v>
      </c>
      <c r="H12" s="100">
        <v>1735</v>
      </c>
      <c r="I12" s="292">
        <f t="shared" si="3"/>
        <v>5.086932301287126</v>
      </c>
      <c r="J12" s="100">
        <v>3144</v>
      </c>
      <c r="K12" s="292">
        <f t="shared" si="4"/>
        <v>6.626201315123925</v>
      </c>
      <c r="L12" s="107">
        <v>3592</v>
      </c>
      <c r="M12" s="292">
        <f t="shared" si="5"/>
        <v>7.6479230097728195</v>
      </c>
    </row>
    <row r="13" spans="1:14" s="5" customFormat="1" ht="15" customHeight="1">
      <c r="A13" s="96" t="s">
        <v>96</v>
      </c>
      <c r="B13" s="100">
        <v>768</v>
      </c>
      <c r="C13" s="292">
        <f t="shared" si="0"/>
        <v>2.337970714481415</v>
      </c>
      <c r="D13" s="100">
        <v>1326</v>
      </c>
      <c r="E13" s="292">
        <f t="shared" si="1"/>
        <v>2.7012161584061603</v>
      </c>
      <c r="F13" s="100">
        <v>795</v>
      </c>
      <c r="G13" s="292">
        <f t="shared" si="2"/>
        <v>2.7942778812695512</v>
      </c>
      <c r="H13" s="100">
        <v>887</v>
      </c>
      <c r="I13" s="292">
        <f t="shared" si="3"/>
        <v>2.600639164980796</v>
      </c>
      <c r="J13" s="100">
        <v>1395</v>
      </c>
      <c r="K13" s="292">
        <f t="shared" si="4"/>
        <v>2.940060698027314</v>
      </c>
      <c r="L13" s="100">
        <v>1356</v>
      </c>
      <c r="M13" s="292">
        <f t="shared" si="5"/>
        <v>2.887133519279494</v>
      </c>
      <c r="N13" s="47"/>
    </row>
    <row r="14" spans="1:14" ht="15" customHeight="1">
      <c r="A14" s="96" t="s">
        <v>97</v>
      </c>
      <c r="B14" s="100">
        <v>466</v>
      </c>
      <c r="C14" s="292">
        <f t="shared" si="0"/>
        <v>1.418612438734817</v>
      </c>
      <c r="D14" s="100">
        <v>826</v>
      </c>
      <c r="E14" s="292">
        <f t="shared" si="1"/>
        <v>1.6826580292937316</v>
      </c>
      <c r="F14" s="100">
        <v>382</v>
      </c>
      <c r="G14" s="292">
        <f t="shared" si="2"/>
        <v>1.3426593089873817</v>
      </c>
      <c r="H14" s="100">
        <v>519</v>
      </c>
      <c r="I14" s="292">
        <f t="shared" si="3"/>
        <v>1.5216817662063504</v>
      </c>
      <c r="J14" s="100">
        <v>661</v>
      </c>
      <c r="K14" s="292">
        <f t="shared" si="4"/>
        <v>1.3931040296745911</v>
      </c>
      <c r="L14" s="100">
        <v>584</v>
      </c>
      <c r="M14" s="292">
        <f t="shared" si="5"/>
        <v>1.243426235441906</v>
      </c>
      <c r="N14" s="286"/>
    </row>
    <row r="15" spans="1:14" ht="15" customHeight="1">
      <c r="A15" s="96" t="s">
        <v>98</v>
      </c>
      <c r="B15" s="100">
        <v>699</v>
      </c>
      <c r="C15" s="292">
        <f t="shared" si="0"/>
        <v>2.1279186581022254</v>
      </c>
      <c r="D15" s="100">
        <v>1158</v>
      </c>
      <c r="E15" s="292">
        <f t="shared" si="1"/>
        <v>2.3589806270243843</v>
      </c>
      <c r="F15" s="100">
        <v>470</v>
      </c>
      <c r="G15" s="292">
        <f t="shared" si="2"/>
        <v>1.6519630241467786</v>
      </c>
      <c r="H15" s="100">
        <v>586</v>
      </c>
      <c r="I15" s="292">
        <f t="shared" si="3"/>
        <v>1.7181223795701763</v>
      </c>
      <c r="J15" s="100">
        <v>785</v>
      </c>
      <c r="K15" s="292">
        <f t="shared" si="4"/>
        <v>1.65444275838813</v>
      </c>
      <c r="L15" s="100">
        <v>813</v>
      </c>
      <c r="M15" s="292">
        <f t="shared" si="5"/>
        <v>1.7310026188600507</v>
      </c>
      <c r="N15" s="286"/>
    </row>
    <row r="16" spans="1:14" ht="15" customHeight="1">
      <c r="A16" s="96" t="s">
        <v>99</v>
      </c>
      <c r="B16" s="100">
        <v>611</v>
      </c>
      <c r="C16" s="292">
        <f t="shared" si="0"/>
        <v>1.8600261804012297</v>
      </c>
      <c r="D16" s="100">
        <v>1157</v>
      </c>
      <c r="E16" s="292">
        <f t="shared" si="1"/>
        <v>2.3569435107661594</v>
      </c>
      <c r="F16" s="100">
        <v>390</v>
      </c>
      <c r="G16" s="292">
        <f t="shared" si="2"/>
        <v>1.370777828547327</v>
      </c>
      <c r="H16" s="100">
        <v>582</v>
      </c>
      <c r="I16" s="292">
        <f t="shared" si="3"/>
        <v>1.7063945817574107</v>
      </c>
      <c r="J16" s="100">
        <v>539</v>
      </c>
      <c r="K16" s="292">
        <f t="shared" si="4"/>
        <v>1.1359804417467543</v>
      </c>
      <c r="L16" s="100">
        <v>481</v>
      </c>
      <c r="M16" s="292">
        <f t="shared" si="5"/>
        <v>1.024123320629378</v>
      </c>
      <c r="N16" s="286"/>
    </row>
    <row r="17" spans="1:14" ht="15" customHeight="1">
      <c r="A17" s="96" t="s">
        <v>100</v>
      </c>
      <c r="B17" s="100">
        <v>868</v>
      </c>
      <c r="C17" s="292">
        <f t="shared" si="0"/>
        <v>2.6423939845961826</v>
      </c>
      <c r="D17" s="100">
        <v>1331</v>
      </c>
      <c r="E17" s="292">
        <f t="shared" si="1"/>
        <v>2.7114017396972843</v>
      </c>
      <c r="F17" s="100">
        <v>680</v>
      </c>
      <c r="G17" s="292">
        <f t="shared" si="2"/>
        <v>2.3900741625953392</v>
      </c>
      <c r="H17" s="100">
        <v>748</v>
      </c>
      <c r="I17" s="292">
        <f t="shared" si="3"/>
        <v>2.1930981909871874</v>
      </c>
      <c r="J17" s="100">
        <v>810</v>
      </c>
      <c r="K17" s="292">
        <f t="shared" si="4"/>
        <v>1.707132018209408</v>
      </c>
      <c r="L17" s="100">
        <v>865</v>
      </c>
      <c r="M17" s="292">
        <f t="shared" si="5"/>
        <v>1.8417186535226862</v>
      </c>
      <c r="N17" s="286"/>
    </row>
    <row r="18" spans="1:13" s="105" customFormat="1" ht="19.5" customHeight="1">
      <c r="A18" s="106" t="s">
        <v>101</v>
      </c>
      <c r="B18" s="100">
        <v>417</v>
      </c>
      <c r="C18" s="292">
        <f t="shared" si="0"/>
        <v>1.2694450363785807</v>
      </c>
      <c r="D18" s="100">
        <v>704</v>
      </c>
      <c r="E18" s="292">
        <f t="shared" si="1"/>
        <v>1.4341298457902991</v>
      </c>
      <c r="F18" s="100">
        <v>476</v>
      </c>
      <c r="G18" s="292">
        <f t="shared" si="2"/>
        <v>1.6730519138167377</v>
      </c>
      <c r="H18" s="100">
        <v>679</v>
      </c>
      <c r="I18" s="292">
        <f t="shared" si="3"/>
        <v>1.9907936787169789</v>
      </c>
      <c r="J18" s="100">
        <v>546</v>
      </c>
      <c r="K18" s="292">
        <f t="shared" si="4"/>
        <v>1.1507334344967122</v>
      </c>
      <c r="L18" s="107">
        <v>472</v>
      </c>
      <c r="M18" s="292">
        <f t="shared" si="5"/>
        <v>1.0049609300146911</v>
      </c>
    </row>
    <row r="19" spans="1:14" s="5" customFormat="1" ht="15" customHeight="1">
      <c r="A19" s="96" t="s">
        <v>102</v>
      </c>
      <c r="B19" s="100">
        <v>256</v>
      </c>
      <c r="C19" s="292">
        <f t="shared" si="0"/>
        <v>0.7793235714938049</v>
      </c>
      <c r="D19" s="100">
        <v>424</v>
      </c>
      <c r="E19" s="292">
        <f t="shared" si="1"/>
        <v>0.8637372934873393</v>
      </c>
      <c r="F19" s="100">
        <v>274</v>
      </c>
      <c r="G19" s="292">
        <f t="shared" si="2"/>
        <v>0.963059294928122</v>
      </c>
      <c r="H19" s="100">
        <v>334</v>
      </c>
      <c r="I19" s="292">
        <f t="shared" si="3"/>
        <v>0.9792711173659365</v>
      </c>
      <c r="J19" s="100">
        <v>252</v>
      </c>
      <c r="K19" s="292">
        <f t="shared" si="4"/>
        <v>0.5311077389984825</v>
      </c>
      <c r="L19" s="100">
        <v>222</v>
      </c>
      <c r="M19" s="292">
        <f t="shared" si="5"/>
        <v>0.4726723018289437</v>
      </c>
      <c r="N19" s="47"/>
    </row>
    <row r="20" spans="1:14" ht="15" customHeight="1">
      <c r="A20" s="96" t="s">
        <v>103</v>
      </c>
      <c r="B20" s="100">
        <v>186</v>
      </c>
      <c r="C20" s="292">
        <f t="shared" si="0"/>
        <v>0.5662272824134676</v>
      </c>
      <c r="D20" s="100">
        <v>314</v>
      </c>
      <c r="E20" s="292">
        <f t="shared" si="1"/>
        <v>0.6396545050826051</v>
      </c>
      <c r="F20" s="100">
        <v>130</v>
      </c>
      <c r="G20" s="292">
        <f t="shared" si="2"/>
        <v>0.456925942849109</v>
      </c>
      <c r="H20" s="100">
        <v>177</v>
      </c>
      <c r="I20" s="292">
        <f t="shared" si="3"/>
        <v>0.5189550532148826</v>
      </c>
      <c r="J20" s="100">
        <v>202</v>
      </c>
      <c r="K20" s="292">
        <f t="shared" si="4"/>
        <v>0.4257292193559265</v>
      </c>
      <c r="L20" s="100">
        <v>115</v>
      </c>
      <c r="M20" s="292">
        <f t="shared" si="5"/>
        <v>0.24485276896544383</v>
      </c>
      <c r="N20" s="286"/>
    </row>
    <row r="21" spans="1:14" ht="15" customHeight="1">
      <c r="A21" s="96" t="s">
        <v>104</v>
      </c>
      <c r="B21" s="100">
        <v>307</v>
      </c>
      <c r="C21" s="292">
        <f t="shared" si="0"/>
        <v>0.9345794392523363</v>
      </c>
      <c r="D21" s="100">
        <v>543</v>
      </c>
      <c r="E21" s="292">
        <f t="shared" si="1"/>
        <v>1.1061541282160974</v>
      </c>
      <c r="F21" s="100">
        <v>303</v>
      </c>
      <c r="G21" s="292">
        <f t="shared" si="2"/>
        <v>1.0649889283329232</v>
      </c>
      <c r="H21" s="100">
        <v>391</v>
      </c>
      <c r="I21" s="292">
        <f t="shared" si="3"/>
        <v>1.146392236197848</v>
      </c>
      <c r="J21" s="100">
        <v>348</v>
      </c>
      <c r="K21" s="292">
        <f t="shared" si="4"/>
        <v>0.7334344967121902</v>
      </c>
      <c r="L21" s="100">
        <v>265</v>
      </c>
      <c r="M21" s="292">
        <f t="shared" si="5"/>
        <v>0.5642259458768923</v>
      </c>
      <c r="N21" s="286"/>
    </row>
    <row r="22" spans="1:14" ht="15" customHeight="1">
      <c r="A22" s="96" t="s">
        <v>105</v>
      </c>
      <c r="B22" s="100">
        <v>393</v>
      </c>
      <c r="C22" s="292">
        <f t="shared" si="0"/>
        <v>1.1963834515510365</v>
      </c>
      <c r="D22" s="100">
        <v>638</v>
      </c>
      <c r="E22" s="292">
        <f t="shared" si="1"/>
        <v>1.2996801727474587</v>
      </c>
      <c r="F22" s="100">
        <v>304</v>
      </c>
      <c r="G22" s="292">
        <f t="shared" si="2"/>
        <v>1.0685037432779165</v>
      </c>
      <c r="H22" s="100">
        <v>393</v>
      </c>
      <c r="I22" s="292">
        <f t="shared" si="3"/>
        <v>1.1522561351042309</v>
      </c>
      <c r="J22" s="100">
        <v>475</v>
      </c>
      <c r="K22" s="292">
        <f t="shared" si="4"/>
        <v>1.0010959366042826</v>
      </c>
      <c r="L22" s="100">
        <v>347</v>
      </c>
      <c r="M22" s="292">
        <f t="shared" si="5"/>
        <v>0.7388166159218174</v>
      </c>
      <c r="N22" s="286"/>
    </row>
    <row r="23" spans="1:14" ht="15" customHeight="1">
      <c r="A23" s="96" t="s">
        <v>106</v>
      </c>
      <c r="B23" s="100">
        <v>5342</v>
      </c>
      <c r="C23" s="292">
        <f t="shared" si="0"/>
        <v>16.262291089530883</v>
      </c>
      <c r="D23" s="100">
        <v>7343</v>
      </c>
      <c r="E23" s="292">
        <f t="shared" si="1"/>
        <v>14.958544684145124</v>
      </c>
      <c r="F23" s="100">
        <v>7686</v>
      </c>
      <c r="G23" s="292">
        <f t="shared" si="2"/>
        <v>27.014867667217317</v>
      </c>
      <c r="H23" s="100">
        <v>9144</v>
      </c>
      <c r="I23" s="292">
        <f t="shared" si="3"/>
        <v>26.80974579998241</v>
      </c>
      <c r="J23" s="100">
        <v>20237</v>
      </c>
      <c r="K23" s="292">
        <f t="shared" si="4"/>
        <v>42.650902040128145</v>
      </c>
      <c r="L23" s="100">
        <v>21253</v>
      </c>
      <c r="M23" s="292">
        <f t="shared" si="5"/>
        <v>45.25092085932676</v>
      </c>
      <c r="N23" s="286"/>
    </row>
    <row r="24" spans="1:13" s="105" customFormat="1" ht="19.5" customHeight="1">
      <c r="A24" s="106" t="s">
        <v>107</v>
      </c>
      <c r="B24" s="100">
        <v>317</v>
      </c>
      <c r="C24" s="292">
        <f t="shared" si="0"/>
        <v>0.9650217662638133</v>
      </c>
      <c r="D24" s="100">
        <v>463</v>
      </c>
      <c r="E24" s="292">
        <f t="shared" si="1"/>
        <v>0.9431848275581087</v>
      </c>
      <c r="F24" s="100">
        <v>258</v>
      </c>
      <c r="G24" s="292">
        <f t="shared" si="2"/>
        <v>0.9068222558082317</v>
      </c>
      <c r="H24" s="100">
        <v>340</v>
      </c>
      <c r="I24" s="292">
        <f t="shared" si="3"/>
        <v>0.9968628140850853</v>
      </c>
      <c r="J24" s="100">
        <v>257</v>
      </c>
      <c r="K24" s="292">
        <f t="shared" si="4"/>
        <v>0.5416455909627382</v>
      </c>
      <c r="L24" s="107">
        <v>233</v>
      </c>
      <c r="M24" s="292">
        <f t="shared" si="5"/>
        <v>0.4960930014691166</v>
      </c>
    </row>
    <row r="25" spans="1:14" s="5" customFormat="1" ht="15" customHeight="1">
      <c r="A25" s="96" t="s">
        <v>108</v>
      </c>
      <c r="B25" s="100">
        <v>644</v>
      </c>
      <c r="C25" s="292">
        <f t="shared" si="0"/>
        <v>1.960485859539103</v>
      </c>
      <c r="D25" s="100">
        <v>1012</v>
      </c>
      <c r="E25" s="292">
        <f t="shared" si="1"/>
        <v>2.0615616533235555</v>
      </c>
      <c r="F25" s="100">
        <v>497</v>
      </c>
      <c r="G25" s="292">
        <f t="shared" si="2"/>
        <v>1.7468630276615937</v>
      </c>
      <c r="H25" s="100">
        <v>599</v>
      </c>
      <c r="I25" s="292">
        <f t="shared" si="3"/>
        <v>1.7562377224616648</v>
      </c>
      <c r="J25" s="100">
        <v>470</v>
      </c>
      <c r="K25" s="292">
        <f t="shared" si="4"/>
        <v>0.990558084640027</v>
      </c>
      <c r="L25" s="100">
        <v>356</v>
      </c>
      <c r="M25" s="292">
        <f t="shared" si="5"/>
        <v>0.7579790065365044</v>
      </c>
      <c r="N25" s="47"/>
    </row>
    <row r="26" spans="1:14" ht="15" customHeight="1">
      <c r="A26" s="96" t="s">
        <v>109</v>
      </c>
      <c r="B26" s="100">
        <v>2343</v>
      </c>
      <c r="C26" s="292">
        <f t="shared" si="0"/>
        <v>7.132637218789004</v>
      </c>
      <c r="D26" s="100">
        <v>3474</v>
      </c>
      <c r="E26" s="292">
        <f t="shared" si="1"/>
        <v>7.076941881073153</v>
      </c>
      <c r="F26" s="100">
        <v>1990</v>
      </c>
      <c r="G26" s="292">
        <f t="shared" si="2"/>
        <v>6.994481740536361</v>
      </c>
      <c r="H26" s="100">
        <v>2226</v>
      </c>
      <c r="I26" s="292">
        <f t="shared" si="3"/>
        <v>6.526519482804116</v>
      </c>
      <c r="J26" s="100">
        <v>2928</v>
      </c>
      <c r="K26" s="292">
        <f t="shared" si="4"/>
        <v>6.170966110268083</v>
      </c>
      <c r="L26" s="100">
        <v>2593</v>
      </c>
      <c r="M26" s="292">
        <f t="shared" si="5"/>
        <v>5.5208976515425725</v>
      </c>
      <c r="N26" s="286"/>
    </row>
    <row r="27" spans="1:14" ht="15" customHeight="1">
      <c r="A27" s="96" t="s">
        <v>110</v>
      </c>
      <c r="B27" s="100">
        <v>182</v>
      </c>
      <c r="C27" s="292">
        <f t="shared" si="0"/>
        <v>0.5540503516088771</v>
      </c>
      <c r="D27" s="100">
        <v>391</v>
      </c>
      <c r="E27" s="292">
        <f t="shared" si="1"/>
        <v>0.796512456965919</v>
      </c>
      <c r="F27" s="100">
        <v>159</v>
      </c>
      <c r="G27" s="292">
        <f t="shared" si="2"/>
        <v>0.5588555762539102</v>
      </c>
      <c r="H27" s="100">
        <v>191</v>
      </c>
      <c r="I27" s="292">
        <f t="shared" si="3"/>
        <v>0.5600023455595625</v>
      </c>
      <c r="J27" s="100">
        <v>225</v>
      </c>
      <c r="K27" s="292">
        <f t="shared" si="4"/>
        <v>0.47420333839150225</v>
      </c>
      <c r="L27" s="100">
        <v>156</v>
      </c>
      <c r="M27" s="292">
        <f t="shared" si="5"/>
        <v>0.3321481039879064</v>
      </c>
      <c r="N27" s="286"/>
    </row>
    <row r="28" spans="1:14" ht="15" customHeight="1">
      <c r="A28" s="96" t="s">
        <v>111</v>
      </c>
      <c r="B28" s="100">
        <v>158</v>
      </c>
      <c r="C28" s="292">
        <f t="shared" si="0"/>
        <v>0.4809887667813328</v>
      </c>
      <c r="D28" s="100">
        <v>279</v>
      </c>
      <c r="E28" s="292">
        <f t="shared" si="1"/>
        <v>0.568355436044735</v>
      </c>
      <c r="F28" s="100">
        <v>140</v>
      </c>
      <c r="G28" s="292">
        <f t="shared" si="2"/>
        <v>0.4920740922990404</v>
      </c>
      <c r="H28" s="100">
        <v>159</v>
      </c>
      <c r="I28" s="292">
        <f t="shared" si="3"/>
        <v>0.4661799630574369</v>
      </c>
      <c r="J28" s="100">
        <v>164</v>
      </c>
      <c r="K28" s="292">
        <f t="shared" si="4"/>
        <v>0.3456415444275839</v>
      </c>
      <c r="L28" s="100">
        <v>138</v>
      </c>
      <c r="M28" s="292">
        <f t="shared" si="5"/>
        <v>0.29382332275853257</v>
      </c>
      <c r="N28" s="286"/>
    </row>
    <row r="29" spans="1:14" ht="15" customHeight="1">
      <c r="A29" s="96" t="s">
        <v>112</v>
      </c>
      <c r="B29" s="100">
        <v>428</v>
      </c>
      <c r="C29" s="292">
        <f t="shared" si="0"/>
        <v>1.3029315960912053</v>
      </c>
      <c r="D29" s="100">
        <v>620</v>
      </c>
      <c r="E29" s="292">
        <f t="shared" si="1"/>
        <v>1.2630120800994113</v>
      </c>
      <c r="F29" s="100">
        <v>254</v>
      </c>
      <c r="G29" s="292">
        <f t="shared" si="2"/>
        <v>0.892762996028259</v>
      </c>
      <c r="H29" s="100">
        <v>344</v>
      </c>
      <c r="I29" s="292">
        <f t="shared" si="3"/>
        <v>1.0085906118978507</v>
      </c>
      <c r="J29" s="100">
        <v>310</v>
      </c>
      <c r="K29" s="292">
        <f t="shared" si="4"/>
        <v>0.6533468217838476</v>
      </c>
      <c r="L29" s="100">
        <v>199</v>
      </c>
      <c r="M29" s="292">
        <f t="shared" si="5"/>
        <v>0.423701748035855</v>
      </c>
      <c r="N29" s="286"/>
    </row>
    <row r="30" spans="1:13" s="105" customFormat="1" ht="19.5" customHeight="1">
      <c r="A30" s="106" t="s">
        <v>113</v>
      </c>
      <c r="B30" s="100">
        <v>422</v>
      </c>
      <c r="C30" s="292">
        <f t="shared" si="0"/>
        <v>1.2846661998843192</v>
      </c>
      <c r="D30" s="100">
        <v>640</v>
      </c>
      <c r="E30" s="292">
        <f t="shared" si="1"/>
        <v>1.3037544052639083</v>
      </c>
      <c r="F30" s="100">
        <v>286</v>
      </c>
      <c r="G30" s="292">
        <f t="shared" si="2"/>
        <v>1.0052370742680399</v>
      </c>
      <c r="H30" s="100">
        <v>367</v>
      </c>
      <c r="I30" s="292">
        <f t="shared" si="3"/>
        <v>1.0760254493212538</v>
      </c>
      <c r="J30" s="100">
        <v>408</v>
      </c>
      <c r="K30" s="292">
        <f t="shared" si="4"/>
        <v>0.8598887202832575</v>
      </c>
      <c r="L30" s="107">
        <v>328</v>
      </c>
      <c r="M30" s="292">
        <f t="shared" si="5"/>
        <v>0.6983626801797006</v>
      </c>
    </row>
    <row r="31" spans="1:14" s="5" customFormat="1" ht="15" customHeight="1">
      <c r="A31" s="96" t="s">
        <v>114</v>
      </c>
      <c r="B31" s="100">
        <v>1387</v>
      </c>
      <c r="C31" s="292">
        <f t="shared" si="0"/>
        <v>4.222350756491826</v>
      </c>
      <c r="D31" s="100">
        <v>2334</v>
      </c>
      <c r="E31" s="292">
        <f t="shared" si="1"/>
        <v>4.754629346696817</v>
      </c>
      <c r="F31" s="100">
        <v>915</v>
      </c>
      <c r="G31" s="292">
        <f t="shared" si="2"/>
        <v>3.2160556746687288</v>
      </c>
      <c r="H31" s="100">
        <v>973</v>
      </c>
      <c r="I31" s="292">
        <f t="shared" si="3"/>
        <v>2.8527868179552587</v>
      </c>
      <c r="J31" s="100">
        <v>1141</v>
      </c>
      <c r="K31" s="292">
        <f t="shared" si="4"/>
        <v>2.404737818243129</v>
      </c>
      <c r="L31" s="100">
        <v>853</v>
      </c>
      <c r="M31" s="292">
        <f t="shared" si="5"/>
        <v>1.8161687993697704</v>
      </c>
      <c r="N31" s="47"/>
    </row>
    <row r="32" spans="1:14" ht="15" customHeight="1">
      <c r="A32" s="96" t="s">
        <v>115</v>
      </c>
      <c r="B32" s="100">
        <v>1129</v>
      </c>
      <c r="C32" s="292">
        <f t="shared" si="0"/>
        <v>3.4369387195957257</v>
      </c>
      <c r="D32" s="100">
        <v>1659</v>
      </c>
      <c r="E32" s="292">
        <f t="shared" si="1"/>
        <v>3.3795758723950375</v>
      </c>
      <c r="F32" s="100">
        <v>835</v>
      </c>
      <c r="G32" s="292">
        <f t="shared" si="2"/>
        <v>2.9348704790692772</v>
      </c>
      <c r="H32" s="100">
        <v>1019</v>
      </c>
      <c r="I32" s="292">
        <f t="shared" si="3"/>
        <v>2.987656492802064</v>
      </c>
      <c r="J32" s="100">
        <v>712</v>
      </c>
      <c r="K32" s="292">
        <f t="shared" si="4"/>
        <v>1.5005901197099982</v>
      </c>
      <c r="L32" s="100">
        <v>563</v>
      </c>
      <c r="M32" s="292">
        <f t="shared" si="5"/>
        <v>1.1987139906743032</v>
      </c>
      <c r="N32" s="286"/>
    </row>
    <row r="33" spans="1:14" ht="15" customHeight="1">
      <c r="A33" s="96" t="s">
        <v>116</v>
      </c>
      <c r="B33" s="100">
        <v>762</v>
      </c>
      <c r="C33" s="292">
        <f t="shared" si="0"/>
        <v>2.319705318274529</v>
      </c>
      <c r="D33" s="100">
        <v>1098</v>
      </c>
      <c r="E33" s="292">
        <f t="shared" si="1"/>
        <v>2.2367536515308926</v>
      </c>
      <c r="F33" s="100">
        <v>601</v>
      </c>
      <c r="G33" s="292">
        <f t="shared" si="2"/>
        <v>2.1124037819408805</v>
      </c>
      <c r="H33" s="100">
        <v>737</v>
      </c>
      <c r="I33" s="292">
        <f t="shared" si="3"/>
        <v>2.160846747002082</v>
      </c>
      <c r="J33" s="100">
        <v>542</v>
      </c>
      <c r="K33" s="292">
        <f t="shared" si="4"/>
        <v>1.1423031529253078</v>
      </c>
      <c r="L33" s="100">
        <v>386</v>
      </c>
      <c r="M33" s="292">
        <f t="shared" si="5"/>
        <v>0.821853641918794</v>
      </c>
      <c r="N33" s="286"/>
    </row>
    <row r="34" spans="1:14" ht="15" customHeight="1">
      <c r="A34" s="96" t="s">
        <v>117</v>
      </c>
      <c r="B34" s="100">
        <v>1228</v>
      </c>
      <c r="C34" s="292">
        <f t="shared" si="0"/>
        <v>3.7383177570093453</v>
      </c>
      <c r="D34" s="100">
        <v>1658</v>
      </c>
      <c r="E34" s="292">
        <f t="shared" si="1"/>
        <v>3.377538756136813</v>
      </c>
      <c r="F34" s="100">
        <v>1034</v>
      </c>
      <c r="G34" s="292">
        <f t="shared" si="2"/>
        <v>3.634318653122913</v>
      </c>
      <c r="H34" s="100">
        <v>1252</v>
      </c>
      <c r="I34" s="292">
        <f t="shared" si="3"/>
        <v>3.670800715395667</v>
      </c>
      <c r="J34" s="100">
        <v>1261</v>
      </c>
      <c r="K34" s="292">
        <f t="shared" si="4"/>
        <v>2.6576462653852637</v>
      </c>
      <c r="L34" s="100">
        <v>1228</v>
      </c>
      <c r="M34" s="292">
        <f t="shared" si="5"/>
        <v>2.6146017416483915</v>
      </c>
      <c r="N34" s="286"/>
    </row>
    <row r="35" spans="1:14" ht="15" customHeight="1">
      <c r="A35" s="96" t="s">
        <v>118</v>
      </c>
      <c r="B35" s="100">
        <v>3288</v>
      </c>
      <c r="C35" s="292">
        <f t="shared" si="0"/>
        <v>10.009437121373557</v>
      </c>
      <c r="D35" s="100">
        <v>4603</v>
      </c>
      <c r="E35" s="292">
        <f t="shared" si="1"/>
        <v>9.376846136609016</v>
      </c>
      <c r="F35" s="100">
        <v>2684</v>
      </c>
      <c r="G35" s="292">
        <f t="shared" si="2"/>
        <v>9.433763312361604</v>
      </c>
      <c r="H35" s="100">
        <v>2940</v>
      </c>
      <c r="I35" s="292">
        <f t="shared" si="3"/>
        <v>8.619931392382796</v>
      </c>
      <c r="J35" s="100">
        <v>3976</v>
      </c>
      <c r="K35" s="292">
        <f t="shared" si="4"/>
        <v>8.379699881976057</v>
      </c>
      <c r="L35" s="100">
        <v>4137</v>
      </c>
      <c r="M35" s="292">
        <f t="shared" si="5"/>
        <v>8.808312219217749</v>
      </c>
      <c r="N35" s="286"/>
    </row>
    <row r="36" spans="1:13" s="105" customFormat="1" ht="19.5" customHeight="1">
      <c r="A36" s="106" t="s">
        <v>119</v>
      </c>
      <c r="B36" s="100">
        <v>1098</v>
      </c>
      <c r="C36" s="292">
        <f t="shared" si="0"/>
        <v>3.342567505860148</v>
      </c>
      <c r="D36" s="100">
        <v>1609</v>
      </c>
      <c r="E36" s="292">
        <f t="shared" si="1"/>
        <v>3.2777200594837947</v>
      </c>
      <c r="F36" s="100">
        <v>521</v>
      </c>
      <c r="G36" s="292">
        <f t="shared" si="2"/>
        <v>1.831218586341429</v>
      </c>
      <c r="H36" s="100">
        <v>672</v>
      </c>
      <c r="I36" s="292">
        <f t="shared" si="3"/>
        <v>1.970270032544639</v>
      </c>
      <c r="J36" s="100">
        <v>359</v>
      </c>
      <c r="K36" s="292">
        <f t="shared" si="4"/>
        <v>0.7566177710335525</v>
      </c>
      <c r="L36" s="107">
        <v>320</v>
      </c>
      <c r="M36" s="292">
        <f t="shared" si="5"/>
        <v>0.6813294440777568</v>
      </c>
    </row>
    <row r="37" spans="1:14" s="5" customFormat="1" ht="15" customHeight="1">
      <c r="A37" s="96" t="s">
        <v>120</v>
      </c>
      <c r="B37" s="100">
        <v>887</v>
      </c>
      <c r="C37" s="292">
        <f t="shared" si="0"/>
        <v>2.7002344059179886</v>
      </c>
      <c r="D37" s="100">
        <v>1310</v>
      </c>
      <c r="E37" s="292">
        <f t="shared" si="1"/>
        <v>2.668622298274563</v>
      </c>
      <c r="F37" s="100">
        <v>512</v>
      </c>
      <c r="G37" s="292">
        <f t="shared" si="2"/>
        <v>1.799585251836491</v>
      </c>
      <c r="H37" s="100">
        <v>578</v>
      </c>
      <c r="I37" s="292">
        <f t="shared" si="3"/>
        <v>1.6946667839446448</v>
      </c>
      <c r="J37" s="100">
        <v>404</v>
      </c>
      <c r="K37" s="292">
        <f t="shared" si="4"/>
        <v>0.851458438711853</v>
      </c>
      <c r="L37" s="100">
        <v>358</v>
      </c>
      <c r="M37" s="292">
        <f t="shared" si="5"/>
        <v>0.7622373155619904</v>
      </c>
      <c r="N37" s="47"/>
    </row>
    <row r="38" spans="1:14" ht="15" customHeight="1">
      <c r="A38" s="96" t="s">
        <v>121</v>
      </c>
      <c r="B38" s="100">
        <v>2506</v>
      </c>
      <c r="C38" s="292">
        <f t="shared" si="0"/>
        <v>7.6288471490760745</v>
      </c>
      <c r="D38" s="100">
        <v>3566</v>
      </c>
      <c r="E38" s="292">
        <f t="shared" si="1"/>
        <v>7.264356576829839</v>
      </c>
      <c r="F38" s="100">
        <v>1187</v>
      </c>
      <c r="G38" s="292">
        <f t="shared" si="2"/>
        <v>4.1720853397068645</v>
      </c>
      <c r="H38" s="100">
        <v>1329</v>
      </c>
      <c r="I38" s="292">
        <f t="shared" si="3"/>
        <v>3.896560823291406</v>
      </c>
      <c r="J38" s="100">
        <v>704</v>
      </c>
      <c r="K38" s="292">
        <f t="shared" si="4"/>
        <v>1.4837295565671893</v>
      </c>
      <c r="L38" s="100">
        <v>569</v>
      </c>
      <c r="M38" s="292">
        <f t="shared" si="5"/>
        <v>1.211488917750761</v>
      </c>
      <c r="N38" s="286"/>
    </row>
    <row r="39" spans="1:14" ht="15" customHeight="1">
      <c r="A39" s="102" t="s">
        <v>122</v>
      </c>
      <c r="B39" s="103">
        <v>933</v>
      </c>
      <c r="C39" s="297">
        <f t="shared" si="0"/>
        <v>2.840269110170781</v>
      </c>
      <c r="D39" s="103">
        <v>1343</v>
      </c>
      <c r="E39" s="297">
        <f t="shared" si="1"/>
        <v>2.7358471347959825</v>
      </c>
      <c r="F39" s="103">
        <v>498</v>
      </c>
      <c r="G39" s="297">
        <f t="shared" si="2"/>
        <v>1.7503778426065868</v>
      </c>
      <c r="H39" s="103">
        <v>658</v>
      </c>
      <c r="I39" s="297">
        <f t="shared" si="3"/>
        <v>1.9292227401999589</v>
      </c>
      <c r="J39" s="103">
        <v>437</v>
      </c>
      <c r="K39" s="297">
        <f t="shared" si="4"/>
        <v>0.92100826167594</v>
      </c>
      <c r="L39" s="103">
        <v>384</v>
      </c>
      <c r="M39" s="297">
        <f t="shared" si="5"/>
        <v>0.817595332893308</v>
      </c>
      <c r="N39" s="286"/>
    </row>
    <row r="40" spans="1:14" s="93" customFormat="1" ht="19.5" customHeight="1">
      <c r="A40" s="145" t="s">
        <v>158</v>
      </c>
      <c r="B40" s="115"/>
      <c r="C40" s="115"/>
      <c r="D40" s="115"/>
      <c r="E40" s="115"/>
      <c r="F40" s="115"/>
      <c r="G40" s="115"/>
      <c r="H40" s="115"/>
      <c r="I40" s="116"/>
      <c r="J40" s="117"/>
      <c r="K40" s="117"/>
      <c r="L40" s="118"/>
      <c r="N40" s="105"/>
    </row>
    <row r="41" spans="1:14" s="5" customFormat="1" ht="15" customHeight="1">
      <c r="A41" s="111"/>
      <c r="B41" s="112"/>
      <c r="C41" s="119"/>
      <c r="D41" s="113"/>
      <c r="E41" s="113"/>
      <c r="F41" s="113"/>
      <c r="G41" s="113"/>
      <c r="H41" s="113"/>
      <c r="I41" s="113"/>
      <c r="J41" s="113"/>
      <c r="K41" s="114"/>
      <c r="L41" s="114"/>
      <c r="M41" s="120"/>
      <c r="N41" s="121"/>
    </row>
    <row r="42" spans="4:9" ht="15" customHeight="1">
      <c r="D42" s="23"/>
      <c r="F42" s="23"/>
      <c r="G42" s="23"/>
      <c r="H42" s="23"/>
      <c r="I42" s="51"/>
    </row>
    <row r="43" spans="1:11" ht="15" customHeight="1">
      <c r="A43" s="4"/>
      <c r="B43" s="20"/>
      <c r="C43" s="44"/>
      <c r="D43" s="20"/>
      <c r="E43" s="44"/>
      <c r="F43" s="20"/>
      <c r="G43" s="20"/>
      <c r="H43" s="20"/>
      <c r="I43" s="44"/>
      <c r="J43" s="50"/>
      <c r="K43" s="50"/>
    </row>
    <row r="44" spans="1:9" ht="15" customHeight="1">
      <c r="A44" s="4"/>
      <c r="B44" s="20"/>
      <c r="C44" s="44"/>
      <c r="D44" s="20"/>
      <c r="E44" s="44"/>
      <c r="F44" s="20"/>
      <c r="G44" s="20"/>
      <c r="H44" s="20"/>
      <c r="I44" s="44"/>
    </row>
    <row r="45" spans="4:14" ht="15" customHeight="1">
      <c r="D45" s="23"/>
      <c r="F45" s="23"/>
      <c r="G45" s="23"/>
      <c r="H45" s="23"/>
      <c r="M45" s="32"/>
      <c r="N45" s="49"/>
    </row>
    <row r="46" spans="4:14" ht="15" customHeight="1">
      <c r="D46" s="23"/>
      <c r="F46" s="23"/>
      <c r="G46" s="23"/>
      <c r="H46" s="23"/>
      <c r="M46" s="34"/>
      <c r="N46" s="49"/>
    </row>
    <row r="47" spans="4:14" ht="15" customHeight="1">
      <c r="D47" s="23"/>
      <c r="F47" s="23"/>
      <c r="G47" s="23"/>
      <c r="H47" s="23"/>
      <c r="M47" s="36"/>
      <c r="N47" s="49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M2" location="'pag 4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1.8320312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378" t="s">
        <v>178</v>
      </c>
      <c r="B1" s="374"/>
      <c r="C1" s="374"/>
      <c r="D1" s="374"/>
      <c r="E1" s="374"/>
      <c r="F1" s="374"/>
      <c r="G1" s="374"/>
      <c r="H1" s="374"/>
      <c r="I1" s="374"/>
      <c r="J1" s="377"/>
      <c r="K1" s="377"/>
      <c r="L1" s="377"/>
      <c r="M1" s="377"/>
    </row>
    <row r="2" spans="1:13" s="2" customFormat="1" ht="18" customHeight="1">
      <c r="A2" s="64" t="s">
        <v>38</v>
      </c>
      <c r="B2" s="65"/>
      <c r="C2" s="65"/>
      <c r="D2" s="65"/>
      <c r="E2" s="65"/>
      <c r="F2" s="65"/>
      <c r="G2" s="65"/>
      <c r="H2" s="65"/>
      <c r="I2" s="65"/>
      <c r="J2" s="136"/>
      <c r="K2" s="136"/>
      <c r="L2" s="136"/>
      <c r="M2" s="322" t="s">
        <v>82</v>
      </c>
    </row>
    <row r="3" spans="1:14" s="2" customFormat="1" ht="36" customHeight="1">
      <c r="A3" s="154"/>
      <c r="B3" s="375" t="s">
        <v>1</v>
      </c>
      <c r="C3" s="375"/>
      <c r="D3" s="375"/>
      <c r="E3" s="375"/>
      <c r="F3" s="375" t="s">
        <v>123</v>
      </c>
      <c r="G3" s="375"/>
      <c r="H3" s="375"/>
      <c r="I3" s="375"/>
      <c r="J3" s="375" t="s">
        <v>129</v>
      </c>
      <c r="K3" s="375"/>
      <c r="L3" s="375"/>
      <c r="M3" s="375"/>
      <c r="N3" s="156"/>
    </row>
    <row r="4" spans="1:13" s="17" customFormat="1" ht="19.5" customHeight="1">
      <c r="A4" s="62"/>
      <c r="B4" s="139" t="s">
        <v>2</v>
      </c>
      <c r="C4" s="139"/>
      <c r="D4" s="139" t="s">
        <v>3</v>
      </c>
      <c r="E4" s="135"/>
      <c r="F4" s="139" t="s">
        <v>2</v>
      </c>
      <c r="G4" s="139"/>
      <c r="H4" s="139" t="s">
        <v>3</v>
      </c>
      <c r="I4" s="135"/>
      <c r="J4" s="139" t="s">
        <v>2</v>
      </c>
      <c r="K4" s="139"/>
      <c r="L4" s="139" t="s">
        <v>3</v>
      </c>
      <c r="M4" s="135"/>
    </row>
    <row r="5" spans="1:13" s="14" customFormat="1" ht="19.5" customHeight="1">
      <c r="A5" s="201" t="s">
        <v>152</v>
      </c>
      <c r="B5" s="137" t="s">
        <v>86</v>
      </c>
      <c r="C5" s="138" t="s">
        <v>85</v>
      </c>
      <c r="D5" s="137" t="s">
        <v>86</v>
      </c>
      <c r="E5" s="138" t="s">
        <v>85</v>
      </c>
      <c r="F5" s="137" t="s">
        <v>86</v>
      </c>
      <c r="G5" s="138" t="s">
        <v>85</v>
      </c>
      <c r="H5" s="137" t="s">
        <v>86</v>
      </c>
      <c r="I5" s="138" t="s">
        <v>85</v>
      </c>
      <c r="J5" s="137" t="s">
        <v>86</v>
      </c>
      <c r="K5" s="138" t="s">
        <v>85</v>
      </c>
      <c r="L5" s="137" t="s">
        <v>86</v>
      </c>
      <c r="M5" s="138" t="s">
        <v>85</v>
      </c>
    </row>
    <row r="6" spans="1:13" s="298" customFormat="1" ht="19.5" customHeight="1">
      <c r="A6" s="95" t="s">
        <v>23</v>
      </c>
      <c r="B6" s="99">
        <v>114677</v>
      </c>
      <c r="C6" s="369">
        <f>B6/(B6+D6)*100</f>
        <v>45.130834832093</v>
      </c>
      <c r="D6" s="99">
        <v>139422</v>
      </c>
      <c r="E6" s="369">
        <f>D6/(B6+D6)*100</f>
        <v>54.869165167907</v>
      </c>
      <c r="F6" s="99">
        <v>935</v>
      </c>
      <c r="G6" s="369">
        <f>F6/(F6+H6)*100</f>
        <v>48.9272632129775</v>
      </c>
      <c r="H6" s="99">
        <v>976</v>
      </c>
      <c r="I6" s="369">
        <f>H6/(F6+H6)*100</f>
        <v>51.0727367870225</v>
      </c>
      <c r="J6" s="99">
        <v>4994</v>
      </c>
      <c r="K6" s="369">
        <f>J6/(J6+L6)*100</f>
        <v>37.613918806959404</v>
      </c>
      <c r="L6" s="99">
        <v>8283</v>
      </c>
      <c r="M6" s="369">
        <f>L6/(J6+L6)*100</f>
        <v>62.386081193040596</v>
      </c>
    </row>
    <row r="7" spans="1:13" s="5" customFormat="1" ht="15" customHeight="1">
      <c r="A7" s="96" t="s">
        <v>90</v>
      </c>
      <c r="B7" s="100">
        <v>2711</v>
      </c>
      <c r="C7" s="288">
        <f aca="true" t="shared" si="0" ref="C7:C39">B7/(B7+D7)*100</f>
        <v>44.66963255890592</v>
      </c>
      <c r="D7" s="100">
        <v>3358</v>
      </c>
      <c r="E7" s="288">
        <f aca="true" t="shared" si="1" ref="E7:E39">D7/(B7+D7)*100</f>
        <v>55.33036744109408</v>
      </c>
      <c r="F7" s="100">
        <v>22</v>
      </c>
      <c r="G7" s="288">
        <f aca="true" t="shared" si="2" ref="G7:G39">F7/(F7+H7)*100</f>
        <v>46.808510638297875</v>
      </c>
      <c r="H7" s="100">
        <v>25</v>
      </c>
      <c r="I7" s="288">
        <f aca="true" t="shared" si="3" ref="I7:I39">H7/(F7+H7)*100</f>
        <v>53.191489361702125</v>
      </c>
      <c r="J7" s="100">
        <v>84</v>
      </c>
      <c r="K7" s="288">
        <f aca="true" t="shared" si="4" ref="K7:K39">J7/(J7+L7)*100</f>
        <v>35.8974358974359</v>
      </c>
      <c r="L7" s="100">
        <v>150</v>
      </c>
      <c r="M7" s="288">
        <f aca="true" t="shared" si="5" ref="M7:M39">L7/(J7+L7)*100</f>
        <v>64.1025641025641</v>
      </c>
    </row>
    <row r="8" spans="1:13" ht="15" customHeight="1">
      <c r="A8" s="96" t="s">
        <v>91</v>
      </c>
      <c r="B8" s="100">
        <v>795</v>
      </c>
      <c r="C8" s="288">
        <f t="shared" si="0"/>
        <v>43.65733113673805</v>
      </c>
      <c r="D8" s="100">
        <v>1026</v>
      </c>
      <c r="E8" s="288">
        <f t="shared" si="1"/>
        <v>56.34266886326195</v>
      </c>
      <c r="F8" s="100">
        <v>8</v>
      </c>
      <c r="G8" s="288">
        <f t="shared" si="2"/>
        <v>38.095238095238095</v>
      </c>
      <c r="H8" s="100">
        <v>13</v>
      </c>
      <c r="I8" s="288">
        <f t="shared" si="3"/>
        <v>61.904761904761905</v>
      </c>
      <c r="J8" s="100">
        <v>40</v>
      </c>
      <c r="K8" s="288">
        <f t="shared" si="4"/>
        <v>43.47826086956522</v>
      </c>
      <c r="L8" s="100">
        <v>52</v>
      </c>
      <c r="M8" s="288">
        <f t="shared" si="5"/>
        <v>56.52173913043478</v>
      </c>
    </row>
    <row r="9" spans="1:13" ht="15" customHeight="1">
      <c r="A9" s="96" t="s">
        <v>92</v>
      </c>
      <c r="B9" s="100">
        <v>1333</v>
      </c>
      <c r="C9" s="288">
        <f t="shared" si="0"/>
        <v>42.76547962784729</v>
      </c>
      <c r="D9" s="100">
        <v>1784</v>
      </c>
      <c r="E9" s="288">
        <f t="shared" si="1"/>
        <v>57.23452037215271</v>
      </c>
      <c r="F9" s="100">
        <v>6</v>
      </c>
      <c r="G9" s="288">
        <f t="shared" si="2"/>
        <v>54.54545454545454</v>
      </c>
      <c r="H9" s="100">
        <v>5</v>
      </c>
      <c r="I9" s="288">
        <f t="shared" si="3"/>
        <v>45.45454545454545</v>
      </c>
      <c r="J9" s="100">
        <v>77</v>
      </c>
      <c r="K9" s="288">
        <f t="shared" si="4"/>
        <v>27.30496453900709</v>
      </c>
      <c r="L9" s="100">
        <v>205</v>
      </c>
      <c r="M9" s="288">
        <f t="shared" si="5"/>
        <v>72.69503546099291</v>
      </c>
    </row>
    <row r="10" spans="1:13" ht="15" customHeight="1">
      <c r="A10" s="96" t="s">
        <v>93</v>
      </c>
      <c r="B10" s="100">
        <v>3111</v>
      </c>
      <c r="C10" s="288">
        <f t="shared" si="0"/>
        <v>44.67260195290063</v>
      </c>
      <c r="D10" s="100">
        <v>3853</v>
      </c>
      <c r="E10" s="288">
        <f t="shared" si="1"/>
        <v>55.327398047099365</v>
      </c>
      <c r="F10" s="100">
        <v>8</v>
      </c>
      <c r="G10" s="288">
        <f t="shared" si="2"/>
        <v>30.76923076923077</v>
      </c>
      <c r="H10" s="100">
        <v>18</v>
      </c>
      <c r="I10" s="288">
        <f t="shared" si="3"/>
        <v>69.23076923076923</v>
      </c>
      <c r="J10" s="100">
        <v>166</v>
      </c>
      <c r="K10" s="288">
        <f t="shared" si="4"/>
        <v>38.24884792626728</v>
      </c>
      <c r="L10" s="100">
        <v>268</v>
      </c>
      <c r="M10" s="288">
        <f t="shared" si="5"/>
        <v>61.75115207373272</v>
      </c>
    </row>
    <row r="11" spans="1:13" ht="15" customHeight="1">
      <c r="A11" s="96" t="s">
        <v>94</v>
      </c>
      <c r="B11" s="100">
        <v>2476</v>
      </c>
      <c r="C11" s="288">
        <f t="shared" si="0"/>
        <v>43.12086381051898</v>
      </c>
      <c r="D11" s="100">
        <v>3266</v>
      </c>
      <c r="E11" s="288">
        <f t="shared" si="1"/>
        <v>56.87913618948102</v>
      </c>
      <c r="F11" s="100">
        <v>19</v>
      </c>
      <c r="G11" s="288">
        <f t="shared" si="2"/>
        <v>52.77777777777778</v>
      </c>
      <c r="H11" s="100">
        <v>17</v>
      </c>
      <c r="I11" s="288">
        <f t="shared" si="3"/>
        <v>47.22222222222222</v>
      </c>
      <c r="J11" s="100">
        <v>110</v>
      </c>
      <c r="K11" s="288">
        <f t="shared" si="4"/>
        <v>36.18421052631579</v>
      </c>
      <c r="L11" s="100">
        <v>194</v>
      </c>
      <c r="M11" s="288">
        <f t="shared" si="5"/>
        <v>63.81578947368421</v>
      </c>
    </row>
    <row r="12" spans="1:13" s="105" customFormat="1" ht="19.5" customHeight="1">
      <c r="A12" s="106" t="s">
        <v>95</v>
      </c>
      <c r="B12" s="100">
        <v>6370</v>
      </c>
      <c r="C12" s="288">
        <f t="shared" si="0"/>
        <v>44.11662857538611</v>
      </c>
      <c r="D12" s="100">
        <v>8069</v>
      </c>
      <c r="E12" s="288">
        <f t="shared" si="1"/>
        <v>55.88337142461389</v>
      </c>
      <c r="F12" s="100">
        <v>56</v>
      </c>
      <c r="G12" s="288">
        <f t="shared" si="2"/>
        <v>53.84615384615385</v>
      </c>
      <c r="H12" s="100">
        <v>48</v>
      </c>
      <c r="I12" s="288">
        <f t="shared" si="3"/>
        <v>46.15384615384615</v>
      </c>
      <c r="J12" s="100">
        <v>286</v>
      </c>
      <c r="K12" s="288">
        <f t="shared" si="4"/>
        <v>40.56737588652482</v>
      </c>
      <c r="L12" s="107">
        <v>419</v>
      </c>
      <c r="M12" s="288">
        <f t="shared" si="5"/>
        <v>59.43262411347517</v>
      </c>
    </row>
    <row r="13" spans="1:13" s="5" customFormat="1" ht="15" customHeight="1">
      <c r="A13" s="96" t="s">
        <v>96</v>
      </c>
      <c r="B13" s="100">
        <v>3117</v>
      </c>
      <c r="C13" s="288">
        <f t="shared" si="0"/>
        <v>44.758759333716256</v>
      </c>
      <c r="D13" s="100">
        <v>3847</v>
      </c>
      <c r="E13" s="288">
        <f t="shared" si="1"/>
        <v>55.241240666283744</v>
      </c>
      <c r="F13" s="100">
        <v>22</v>
      </c>
      <c r="G13" s="288">
        <f t="shared" si="2"/>
        <v>44.89795918367347</v>
      </c>
      <c r="H13" s="100">
        <v>27</v>
      </c>
      <c r="I13" s="288">
        <f t="shared" si="3"/>
        <v>55.10204081632652</v>
      </c>
      <c r="J13" s="100">
        <v>137</v>
      </c>
      <c r="K13" s="288">
        <f t="shared" si="4"/>
        <v>35.30927835051546</v>
      </c>
      <c r="L13" s="100">
        <v>251</v>
      </c>
      <c r="M13" s="288">
        <f t="shared" si="5"/>
        <v>64.69072164948454</v>
      </c>
    </row>
    <row r="14" spans="1:13" ht="15" customHeight="1">
      <c r="A14" s="96" t="s">
        <v>97</v>
      </c>
      <c r="B14" s="100">
        <v>1606</v>
      </c>
      <c r="C14" s="288">
        <f t="shared" si="0"/>
        <v>43.57026587086273</v>
      </c>
      <c r="D14" s="100">
        <v>2080</v>
      </c>
      <c r="E14" s="288">
        <f t="shared" si="1"/>
        <v>56.42973412913727</v>
      </c>
      <c r="F14" s="100">
        <v>21</v>
      </c>
      <c r="G14" s="288">
        <f t="shared" si="2"/>
        <v>63.63636363636363</v>
      </c>
      <c r="H14" s="100">
        <v>12</v>
      </c>
      <c r="I14" s="288">
        <f t="shared" si="3"/>
        <v>36.36363636363637</v>
      </c>
      <c r="J14" s="100">
        <v>76</v>
      </c>
      <c r="K14" s="288">
        <f t="shared" si="4"/>
        <v>35.348837209302324</v>
      </c>
      <c r="L14" s="100">
        <v>139</v>
      </c>
      <c r="M14" s="288">
        <f t="shared" si="5"/>
        <v>64.65116279069767</v>
      </c>
    </row>
    <row r="15" spans="1:13" ht="15" customHeight="1">
      <c r="A15" s="96" t="s">
        <v>98</v>
      </c>
      <c r="B15" s="100">
        <v>2047</v>
      </c>
      <c r="C15" s="288">
        <f t="shared" si="0"/>
        <v>42.94105307321166</v>
      </c>
      <c r="D15" s="100">
        <v>2720</v>
      </c>
      <c r="E15" s="288">
        <f t="shared" si="1"/>
        <v>57.05894692678834</v>
      </c>
      <c r="F15" s="100">
        <v>9</v>
      </c>
      <c r="G15" s="288">
        <f t="shared" si="2"/>
        <v>39.130434782608695</v>
      </c>
      <c r="H15" s="100">
        <v>14</v>
      </c>
      <c r="I15" s="288">
        <f t="shared" si="3"/>
        <v>60.86956521739131</v>
      </c>
      <c r="J15" s="100">
        <v>84</v>
      </c>
      <c r="K15" s="288">
        <f t="shared" si="4"/>
        <v>36.05150214592275</v>
      </c>
      <c r="L15" s="100">
        <v>149</v>
      </c>
      <c r="M15" s="288">
        <f t="shared" si="5"/>
        <v>63.94849785407726</v>
      </c>
    </row>
    <row r="16" spans="1:13" ht="15" customHeight="1">
      <c r="A16" s="96" t="s">
        <v>99</v>
      </c>
      <c r="B16" s="100">
        <v>1619</v>
      </c>
      <c r="C16" s="288">
        <f t="shared" si="0"/>
        <v>40.24359930400199</v>
      </c>
      <c r="D16" s="100">
        <v>2404</v>
      </c>
      <c r="E16" s="288">
        <f t="shared" si="1"/>
        <v>59.75640069599801</v>
      </c>
      <c r="F16" s="100">
        <v>8</v>
      </c>
      <c r="G16" s="288">
        <f t="shared" si="2"/>
        <v>47.05882352941176</v>
      </c>
      <c r="H16" s="100">
        <v>9</v>
      </c>
      <c r="I16" s="288">
        <f t="shared" si="3"/>
        <v>52.94117647058824</v>
      </c>
      <c r="J16" s="100">
        <v>71</v>
      </c>
      <c r="K16" s="288">
        <f t="shared" si="4"/>
        <v>28.86178861788618</v>
      </c>
      <c r="L16" s="100">
        <v>175</v>
      </c>
      <c r="M16" s="288">
        <f t="shared" si="5"/>
        <v>71.13821138211382</v>
      </c>
    </row>
    <row r="17" spans="1:13" ht="15" customHeight="1">
      <c r="A17" s="96" t="s">
        <v>100</v>
      </c>
      <c r="B17" s="100">
        <v>2460</v>
      </c>
      <c r="C17" s="288">
        <f t="shared" si="0"/>
        <v>44.0150295222759</v>
      </c>
      <c r="D17" s="100">
        <v>3129</v>
      </c>
      <c r="E17" s="288">
        <f t="shared" si="1"/>
        <v>55.984970477724104</v>
      </c>
      <c r="F17" s="100">
        <v>17</v>
      </c>
      <c r="G17" s="288">
        <f t="shared" si="2"/>
        <v>40.476190476190474</v>
      </c>
      <c r="H17" s="100">
        <v>25</v>
      </c>
      <c r="I17" s="288">
        <f t="shared" si="3"/>
        <v>59.523809523809526</v>
      </c>
      <c r="J17" s="100">
        <v>85</v>
      </c>
      <c r="K17" s="288">
        <f t="shared" si="4"/>
        <v>34.69387755102041</v>
      </c>
      <c r="L17" s="100">
        <v>160</v>
      </c>
      <c r="M17" s="288">
        <f t="shared" si="5"/>
        <v>65.3061224489796</v>
      </c>
    </row>
    <row r="18" spans="1:13" s="105" customFormat="1" ht="19.5" customHeight="1">
      <c r="A18" s="106" t="s">
        <v>101</v>
      </c>
      <c r="B18" s="100">
        <v>1483</v>
      </c>
      <c r="C18" s="288">
        <f t="shared" si="0"/>
        <v>43.59200470311582</v>
      </c>
      <c r="D18" s="100">
        <v>1919</v>
      </c>
      <c r="E18" s="288">
        <f t="shared" si="1"/>
        <v>56.40799529688418</v>
      </c>
      <c r="F18" s="100">
        <v>3</v>
      </c>
      <c r="G18" s="288">
        <f t="shared" si="2"/>
        <v>37.5</v>
      </c>
      <c r="H18" s="100">
        <v>5</v>
      </c>
      <c r="I18" s="288">
        <f t="shared" si="3"/>
        <v>62.5</v>
      </c>
      <c r="J18" s="100">
        <v>41</v>
      </c>
      <c r="K18" s="288">
        <f t="shared" si="4"/>
        <v>41</v>
      </c>
      <c r="L18" s="107">
        <v>59</v>
      </c>
      <c r="M18" s="288">
        <f t="shared" si="5"/>
        <v>59</v>
      </c>
    </row>
    <row r="19" spans="1:13" s="5" customFormat="1" ht="15" customHeight="1">
      <c r="A19" s="96" t="s">
        <v>102</v>
      </c>
      <c r="B19" s="100">
        <v>812</v>
      </c>
      <c r="C19" s="288">
        <f t="shared" si="0"/>
        <v>43.79719525350593</v>
      </c>
      <c r="D19" s="100">
        <v>1042</v>
      </c>
      <c r="E19" s="288">
        <f t="shared" si="1"/>
        <v>56.20280474649406</v>
      </c>
      <c r="F19" s="100">
        <v>5</v>
      </c>
      <c r="G19" s="288">
        <f t="shared" si="2"/>
        <v>71.42857142857143</v>
      </c>
      <c r="H19" s="100">
        <v>2</v>
      </c>
      <c r="I19" s="288">
        <f t="shared" si="3"/>
        <v>28.57142857142857</v>
      </c>
      <c r="J19" s="100">
        <v>25</v>
      </c>
      <c r="K19" s="288">
        <f t="shared" si="4"/>
        <v>29.411764705882355</v>
      </c>
      <c r="L19" s="100">
        <v>60</v>
      </c>
      <c r="M19" s="288">
        <f t="shared" si="5"/>
        <v>70.58823529411765</v>
      </c>
    </row>
    <row r="20" spans="1:13" ht="15" customHeight="1">
      <c r="A20" s="96" t="s">
        <v>103</v>
      </c>
      <c r="B20" s="100">
        <v>549</v>
      </c>
      <c r="C20" s="288">
        <f t="shared" si="0"/>
        <v>45.25968672712284</v>
      </c>
      <c r="D20" s="100">
        <v>664</v>
      </c>
      <c r="E20" s="288">
        <f t="shared" si="1"/>
        <v>54.74031327287716</v>
      </c>
      <c r="F20" s="100">
        <v>5</v>
      </c>
      <c r="G20" s="288">
        <f t="shared" si="2"/>
        <v>50</v>
      </c>
      <c r="H20" s="100">
        <v>5</v>
      </c>
      <c r="I20" s="288">
        <f t="shared" si="3"/>
        <v>50</v>
      </c>
      <c r="J20" s="100">
        <v>26</v>
      </c>
      <c r="K20" s="288">
        <f t="shared" si="4"/>
        <v>32.91139240506329</v>
      </c>
      <c r="L20" s="100">
        <v>53</v>
      </c>
      <c r="M20" s="288">
        <f t="shared" si="5"/>
        <v>67.08860759493672</v>
      </c>
    </row>
    <row r="21" spans="1:13" ht="15" customHeight="1">
      <c r="A21" s="96" t="s">
        <v>104</v>
      </c>
      <c r="B21" s="100">
        <v>995</v>
      </c>
      <c r="C21" s="288">
        <f t="shared" si="0"/>
        <v>43.73626373626374</v>
      </c>
      <c r="D21" s="100">
        <v>1280</v>
      </c>
      <c r="E21" s="288">
        <f t="shared" si="1"/>
        <v>56.26373626373626</v>
      </c>
      <c r="F21" s="100">
        <v>6</v>
      </c>
      <c r="G21" s="288">
        <f t="shared" si="2"/>
        <v>46.15384615384615</v>
      </c>
      <c r="H21" s="100">
        <v>7</v>
      </c>
      <c r="I21" s="288">
        <f t="shared" si="3"/>
        <v>53.84615384615385</v>
      </c>
      <c r="J21" s="100">
        <v>31</v>
      </c>
      <c r="K21" s="288">
        <f t="shared" si="4"/>
        <v>29.523809523809526</v>
      </c>
      <c r="L21" s="100">
        <v>74</v>
      </c>
      <c r="M21" s="288">
        <f t="shared" si="5"/>
        <v>70.47619047619048</v>
      </c>
    </row>
    <row r="22" spans="1:13" ht="15" customHeight="1">
      <c r="A22" s="96" t="s">
        <v>105</v>
      </c>
      <c r="B22" s="100">
        <v>1242</v>
      </c>
      <c r="C22" s="288">
        <f t="shared" si="0"/>
        <v>45.180065478355765</v>
      </c>
      <c r="D22" s="100">
        <v>1507</v>
      </c>
      <c r="E22" s="288">
        <f t="shared" si="1"/>
        <v>54.81993452164423</v>
      </c>
      <c r="F22" s="100">
        <v>6</v>
      </c>
      <c r="G22" s="288">
        <f t="shared" si="2"/>
        <v>28.57142857142857</v>
      </c>
      <c r="H22" s="100">
        <v>15</v>
      </c>
      <c r="I22" s="288">
        <f t="shared" si="3"/>
        <v>71.42857142857143</v>
      </c>
      <c r="J22" s="100">
        <v>64</v>
      </c>
      <c r="K22" s="288">
        <f t="shared" si="4"/>
        <v>35.95505617977528</v>
      </c>
      <c r="L22" s="100">
        <v>114</v>
      </c>
      <c r="M22" s="288">
        <f t="shared" si="5"/>
        <v>64.04494382022472</v>
      </c>
    </row>
    <row r="23" spans="1:13" ht="15" customHeight="1">
      <c r="A23" s="96" t="s">
        <v>106</v>
      </c>
      <c r="B23" s="100">
        <v>35165</v>
      </c>
      <c r="C23" s="288">
        <f t="shared" si="0"/>
        <v>46.896045875841835</v>
      </c>
      <c r="D23" s="100">
        <v>39820</v>
      </c>
      <c r="E23" s="288">
        <f t="shared" si="1"/>
        <v>53.10395412415817</v>
      </c>
      <c r="F23" s="100">
        <v>465</v>
      </c>
      <c r="G23" s="288">
        <f t="shared" si="2"/>
        <v>49.839228295819936</v>
      </c>
      <c r="H23" s="100">
        <v>468</v>
      </c>
      <c r="I23" s="288">
        <f t="shared" si="3"/>
        <v>50.160771704180064</v>
      </c>
      <c r="J23" s="100">
        <v>1435</v>
      </c>
      <c r="K23" s="288">
        <f t="shared" si="4"/>
        <v>47.09550377420413</v>
      </c>
      <c r="L23" s="100">
        <v>1612</v>
      </c>
      <c r="M23" s="288">
        <f t="shared" si="5"/>
        <v>52.90449622579586</v>
      </c>
    </row>
    <row r="24" spans="1:13" s="105" customFormat="1" ht="19.5" customHeight="1">
      <c r="A24" s="106" t="s">
        <v>107</v>
      </c>
      <c r="B24" s="100">
        <v>869</v>
      </c>
      <c r="C24" s="288">
        <f t="shared" si="0"/>
        <v>43.778337531486144</v>
      </c>
      <c r="D24" s="100">
        <v>1116</v>
      </c>
      <c r="E24" s="288">
        <f t="shared" si="1"/>
        <v>56.221662468513856</v>
      </c>
      <c r="F24" s="100"/>
      <c r="G24" s="288">
        <f t="shared" si="2"/>
        <v>0</v>
      </c>
      <c r="H24" s="100">
        <v>6</v>
      </c>
      <c r="I24" s="288">
        <f t="shared" si="3"/>
        <v>100</v>
      </c>
      <c r="J24" s="100">
        <v>37</v>
      </c>
      <c r="K24" s="288">
        <f t="shared" si="4"/>
        <v>33.33333333333333</v>
      </c>
      <c r="L24" s="107">
        <v>74</v>
      </c>
      <c r="M24" s="288">
        <f t="shared" si="5"/>
        <v>66.66666666666666</v>
      </c>
    </row>
    <row r="25" spans="1:13" s="5" customFormat="1" ht="15" customHeight="1">
      <c r="A25" s="96" t="s">
        <v>108</v>
      </c>
      <c r="B25" s="100">
        <v>1707</v>
      </c>
      <c r="C25" s="288">
        <f t="shared" si="0"/>
        <v>44.11992762987852</v>
      </c>
      <c r="D25" s="100">
        <v>2162</v>
      </c>
      <c r="E25" s="288">
        <f t="shared" si="1"/>
        <v>55.88007237012148</v>
      </c>
      <c r="F25" s="100">
        <v>10</v>
      </c>
      <c r="G25" s="288">
        <f t="shared" si="2"/>
        <v>38.46153846153847</v>
      </c>
      <c r="H25" s="100">
        <v>16</v>
      </c>
      <c r="I25" s="288">
        <f t="shared" si="3"/>
        <v>61.53846153846154</v>
      </c>
      <c r="J25" s="100">
        <v>86</v>
      </c>
      <c r="K25" s="288">
        <f t="shared" si="4"/>
        <v>32.45283018867924</v>
      </c>
      <c r="L25" s="100">
        <v>179</v>
      </c>
      <c r="M25" s="288">
        <f t="shared" si="5"/>
        <v>67.54716981132076</v>
      </c>
    </row>
    <row r="26" spans="1:13" ht="15" customHeight="1">
      <c r="A26" s="96" t="s">
        <v>109</v>
      </c>
      <c r="B26" s="100">
        <v>7617</v>
      </c>
      <c r="C26" s="288">
        <f t="shared" si="0"/>
        <v>46.06592077411552</v>
      </c>
      <c r="D26" s="100">
        <v>8918</v>
      </c>
      <c r="E26" s="288">
        <f t="shared" si="1"/>
        <v>53.93407922588449</v>
      </c>
      <c r="F26" s="100">
        <v>46</v>
      </c>
      <c r="G26" s="288">
        <f t="shared" si="2"/>
        <v>51.68539325842697</v>
      </c>
      <c r="H26" s="100">
        <v>43</v>
      </c>
      <c r="I26" s="288">
        <f t="shared" si="3"/>
        <v>48.31460674157304</v>
      </c>
      <c r="J26" s="100">
        <v>310</v>
      </c>
      <c r="K26" s="288">
        <f t="shared" si="4"/>
        <v>34.753363228699556</v>
      </c>
      <c r="L26" s="100">
        <v>582</v>
      </c>
      <c r="M26" s="288">
        <f t="shared" si="5"/>
        <v>65.24663677130044</v>
      </c>
    </row>
    <row r="27" spans="1:13" ht="15" customHeight="1">
      <c r="A27" s="96" t="s">
        <v>110</v>
      </c>
      <c r="B27" s="100">
        <v>599</v>
      </c>
      <c r="C27" s="288">
        <f t="shared" si="0"/>
        <v>42.30225988700565</v>
      </c>
      <c r="D27" s="100">
        <v>817</v>
      </c>
      <c r="E27" s="288">
        <f t="shared" si="1"/>
        <v>57.69774011299435</v>
      </c>
      <c r="F27" s="100">
        <v>2</v>
      </c>
      <c r="G27" s="288">
        <f t="shared" si="2"/>
        <v>50</v>
      </c>
      <c r="H27" s="100">
        <v>2</v>
      </c>
      <c r="I27" s="288">
        <f t="shared" si="3"/>
        <v>50</v>
      </c>
      <c r="J27" s="100">
        <v>31</v>
      </c>
      <c r="K27" s="288">
        <f t="shared" si="4"/>
        <v>28.703703703703702</v>
      </c>
      <c r="L27" s="100">
        <v>77</v>
      </c>
      <c r="M27" s="288">
        <f t="shared" si="5"/>
        <v>71.29629629629629</v>
      </c>
    </row>
    <row r="28" spans="1:13" ht="15" customHeight="1">
      <c r="A28" s="96" t="s">
        <v>111</v>
      </c>
      <c r="B28" s="100">
        <v>483</v>
      </c>
      <c r="C28" s="288">
        <f t="shared" si="0"/>
        <v>43.39622641509434</v>
      </c>
      <c r="D28" s="100">
        <v>630</v>
      </c>
      <c r="E28" s="288">
        <f t="shared" si="1"/>
        <v>56.60377358490566</v>
      </c>
      <c r="F28" s="100"/>
      <c r="G28" s="288">
        <f t="shared" si="2"/>
        <v>0</v>
      </c>
      <c r="H28" s="100">
        <v>1</v>
      </c>
      <c r="I28" s="288">
        <f t="shared" si="3"/>
        <v>100</v>
      </c>
      <c r="J28" s="100">
        <v>21</v>
      </c>
      <c r="K28" s="288">
        <f t="shared" si="4"/>
        <v>28.37837837837838</v>
      </c>
      <c r="L28" s="100">
        <v>53</v>
      </c>
      <c r="M28" s="288">
        <f t="shared" si="5"/>
        <v>71.62162162162163</v>
      </c>
    </row>
    <row r="29" spans="1:13" ht="15" customHeight="1">
      <c r="A29" s="96" t="s">
        <v>112</v>
      </c>
      <c r="B29" s="100">
        <v>1050</v>
      </c>
      <c r="C29" s="288">
        <f t="shared" si="0"/>
        <v>44.8334756618275</v>
      </c>
      <c r="D29" s="100">
        <v>1292</v>
      </c>
      <c r="E29" s="288">
        <f t="shared" si="1"/>
        <v>55.16652433817251</v>
      </c>
      <c r="F29" s="100">
        <v>2</v>
      </c>
      <c r="G29" s="288">
        <f t="shared" si="2"/>
        <v>50</v>
      </c>
      <c r="H29" s="100">
        <v>2</v>
      </c>
      <c r="I29" s="288">
        <f t="shared" si="3"/>
        <v>50</v>
      </c>
      <c r="J29" s="100">
        <v>56</v>
      </c>
      <c r="K29" s="288">
        <f t="shared" si="4"/>
        <v>30.601092896174865</v>
      </c>
      <c r="L29" s="100">
        <v>127</v>
      </c>
      <c r="M29" s="288">
        <f t="shared" si="5"/>
        <v>69.39890710382514</v>
      </c>
    </row>
    <row r="30" spans="1:13" s="105" customFormat="1" ht="19.5" customHeight="1">
      <c r="A30" s="106" t="s">
        <v>113</v>
      </c>
      <c r="B30" s="100">
        <v>1175</v>
      </c>
      <c r="C30" s="288">
        <f t="shared" si="0"/>
        <v>44.74485910129474</v>
      </c>
      <c r="D30" s="100">
        <v>1451</v>
      </c>
      <c r="E30" s="288">
        <f t="shared" si="1"/>
        <v>55.25514089870526</v>
      </c>
      <c r="F30" s="100">
        <v>7</v>
      </c>
      <c r="G30" s="288">
        <f t="shared" si="2"/>
        <v>53.84615384615385</v>
      </c>
      <c r="H30" s="100">
        <v>6</v>
      </c>
      <c r="I30" s="288">
        <f t="shared" si="3"/>
        <v>46.15384615384615</v>
      </c>
      <c r="J30" s="100">
        <v>52</v>
      </c>
      <c r="K30" s="288">
        <f t="shared" si="4"/>
        <v>32.098765432098766</v>
      </c>
      <c r="L30" s="107">
        <v>110</v>
      </c>
      <c r="M30" s="288">
        <f t="shared" si="5"/>
        <v>67.90123456790124</v>
      </c>
    </row>
    <row r="31" spans="1:13" s="5" customFormat="1" ht="15" customHeight="1">
      <c r="A31" s="96" t="s">
        <v>114</v>
      </c>
      <c r="B31" s="100">
        <v>3590</v>
      </c>
      <c r="C31" s="288">
        <f t="shared" si="0"/>
        <v>44.260880286031316</v>
      </c>
      <c r="D31" s="100">
        <v>4521</v>
      </c>
      <c r="E31" s="288">
        <f t="shared" si="1"/>
        <v>55.73911971396869</v>
      </c>
      <c r="F31" s="100">
        <v>12</v>
      </c>
      <c r="G31" s="288">
        <f t="shared" si="2"/>
        <v>36.36363636363637</v>
      </c>
      <c r="H31" s="100">
        <v>21</v>
      </c>
      <c r="I31" s="288">
        <f t="shared" si="3"/>
        <v>63.63636363636363</v>
      </c>
      <c r="J31" s="100">
        <v>135</v>
      </c>
      <c r="K31" s="288">
        <f t="shared" si="4"/>
        <v>28.421052631578945</v>
      </c>
      <c r="L31" s="100">
        <v>340</v>
      </c>
      <c r="M31" s="288">
        <f t="shared" si="5"/>
        <v>71.57894736842105</v>
      </c>
    </row>
    <row r="32" spans="1:13" ht="15" customHeight="1">
      <c r="A32" s="96" t="s">
        <v>115</v>
      </c>
      <c r="B32" s="100">
        <v>2848</v>
      </c>
      <c r="C32" s="288">
        <f t="shared" si="0"/>
        <v>44.751728472658705</v>
      </c>
      <c r="D32" s="100">
        <v>3516</v>
      </c>
      <c r="E32" s="288">
        <f t="shared" si="1"/>
        <v>55.248271527341295</v>
      </c>
      <c r="F32" s="100">
        <v>9</v>
      </c>
      <c r="G32" s="288">
        <f t="shared" si="2"/>
        <v>45</v>
      </c>
      <c r="H32" s="100">
        <v>11</v>
      </c>
      <c r="I32" s="288">
        <f t="shared" si="3"/>
        <v>55.00000000000001</v>
      </c>
      <c r="J32" s="100">
        <v>163</v>
      </c>
      <c r="K32" s="288">
        <f t="shared" si="4"/>
        <v>38.17330210772833</v>
      </c>
      <c r="L32" s="100">
        <v>264</v>
      </c>
      <c r="M32" s="288">
        <f t="shared" si="5"/>
        <v>61.82669789227167</v>
      </c>
    </row>
    <row r="33" spans="1:13" ht="15" customHeight="1">
      <c r="A33" s="96" t="s">
        <v>116</v>
      </c>
      <c r="B33" s="100">
        <v>2052</v>
      </c>
      <c r="C33" s="288">
        <f t="shared" si="0"/>
        <v>45.21815777875716</v>
      </c>
      <c r="D33" s="100">
        <v>2486</v>
      </c>
      <c r="E33" s="288">
        <f t="shared" si="1"/>
        <v>54.78184222124284</v>
      </c>
      <c r="F33" s="100">
        <v>9</v>
      </c>
      <c r="G33" s="288">
        <f t="shared" si="2"/>
        <v>40.909090909090914</v>
      </c>
      <c r="H33" s="100">
        <v>13</v>
      </c>
      <c r="I33" s="288">
        <f t="shared" si="3"/>
        <v>59.09090909090909</v>
      </c>
      <c r="J33" s="100">
        <v>138</v>
      </c>
      <c r="K33" s="288">
        <f t="shared" si="4"/>
        <v>35.38461538461539</v>
      </c>
      <c r="L33" s="100">
        <v>252</v>
      </c>
      <c r="M33" s="288">
        <f t="shared" si="5"/>
        <v>64.61538461538461</v>
      </c>
    </row>
    <row r="34" spans="1:13" ht="15" customHeight="1">
      <c r="A34" s="96" t="s">
        <v>117</v>
      </c>
      <c r="B34" s="100">
        <v>3777</v>
      </c>
      <c r="C34" s="288">
        <f t="shared" si="0"/>
        <v>45.44579472987606</v>
      </c>
      <c r="D34" s="100">
        <v>4534</v>
      </c>
      <c r="E34" s="288">
        <f t="shared" si="1"/>
        <v>54.55420527012394</v>
      </c>
      <c r="F34" s="100">
        <v>21</v>
      </c>
      <c r="G34" s="288">
        <f t="shared" si="2"/>
        <v>38.18181818181819</v>
      </c>
      <c r="H34" s="100">
        <v>34</v>
      </c>
      <c r="I34" s="288">
        <f t="shared" si="3"/>
        <v>61.81818181818181</v>
      </c>
      <c r="J34" s="100">
        <v>233</v>
      </c>
      <c r="K34" s="288">
        <f t="shared" si="4"/>
        <v>39.15966386554622</v>
      </c>
      <c r="L34" s="100">
        <v>362</v>
      </c>
      <c r="M34" s="288">
        <f t="shared" si="5"/>
        <v>60.84033613445378</v>
      </c>
    </row>
    <row r="35" spans="1:13" ht="15" customHeight="1">
      <c r="A35" s="96" t="s">
        <v>118</v>
      </c>
      <c r="B35" s="100">
        <v>10427</v>
      </c>
      <c r="C35" s="288">
        <f t="shared" si="0"/>
        <v>45.716415292879695</v>
      </c>
      <c r="D35" s="100">
        <v>12381</v>
      </c>
      <c r="E35" s="288">
        <f t="shared" si="1"/>
        <v>54.28358470712031</v>
      </c>
      <c r="F35" s="100">
        <v>92</v>
      </c>
      <c r="G35" s="288">
        <f t="shared" si="2"/>
        <v>57.14285714285714</v>
      </c>
      <c r="H35" s="100">
        <v>69</v>
      </c>
      <c r="I35" s="288">
        <f t="shared" si="3"/>
        <v>42.857142857142854</v>
      </c>
      <c r="J35" s="100">
        <v>387</v>
      </c>
      <c r="K35" s="288">
        <f t="shared" si="4"/>
        <v>37.9784102060844</v>
      </c>
      <c r="L35" s="100">
        <v>632</v>
      </c>
      <c r="M35" s="288">
        <f t="shared" si="5"/>
        <v>62.0215897939156</v>
      </c>
    </row>
    <row r="36" spans="1:13" s="105" customFormat="1" ht="19.5" customHeight="1">
      <c r="A36" s="106" t="s">
        <v>119</v>
      </c>
      <c r="B36" s="100">
        <v>2097</v>
      </c>
      <c r="C36" s="288">
        <f t="shared" si="0"/>
        <v>42.58732737611698</v>
      </c>
      <c r="D36" s="100">
        <v>2827</v>
      </c>
      <c r="E36" s="288">
        <f t="shared" si="1"/>
        <v>57.41267262388302</v>
      </c>
      <c r="F36" s="100">
        <v>7</v>
      </c>
      <c r="G36" s="288">
        <f t="shared" si="2"/>
        <v>50</v>
      </c>
      <c r="H36" s="100">
        <v>7</v>
      </c>
      <c r="I36" s="288">
        <f t="shared" si="3"/>
        <v>50</v>
      </c>
      <c r="J36" s="100">
        <v>112</v>
      </c>
      <c r="K36" s="288">
        <f t="shared" si="4"/>
        <v>33.8368580060423</v>
      </c>
      <c r="L36" s="107">
        <v>219</v>
      </c>
      <c r="M36" s="288">
        <f t="shared" si="5"/>
        <v>66.16314199395771</v>
      </c>
    </row>
    <row r="37" spans="1:13" s="5" customFormat="1" ht="15" customHeight="1">
      <c r="A37" s="96" t="s">
        <v>120</v>
      </c>
      <c r="B37" s="100">
        <v>1902</v>
      </c>
      <c r="C37" s="288">
        <f t="shared" si="0"/>
        <v>43.45442083618917</v>
      </c>
      <c r="D37" s="100">
        <v>2475</v>
      </c>
      <c r="E37" s="288">
        <f t="shared" si="1"/>
        <v>56.545579163810835</v>
      </c>
      <c r="F37" s="100">
        <v>7</v>
      </c>
      <c r="G37" s="288">
        <f t="shared" si="2"/>
        <v>58.333333333333336</v>
      </c>
      <c r="H37" s="100">
        <v>5</v>
      </c>
      <c r="I37" s="288">
        <f t="shared" si="3"/>
        <v>41.66666666666667</v>
      </c>
      <c r="J37" s="100">
        <v>92</v>
      </c>
      <c r="K37" s="288">
        <f t="shared" si="4"/>
        <v>29.11392405063291</v>
      </c>
      <c r="L37" s="100">
        <v>224</v>
      </c>
      <c r="M37" s="288">
        <f t="shared" si="5"/>
        <v>70.88607594936708</v>
      </c>
    </row>
    <row r="38" spans="1:13" ht="15" customHeight="1">
      <c r="A38" s="96" t="s">
        <v>121</v>
      </c>
      <c r="B38" s="100">
        <v>4638</v>
      </c>
      <c r="C38" s="288">
        <f t="shared" si="0"/>
        <v>43.82500236227912</v>
      </c>
      <c r="D38" s="100">
        <v>5945</v>
      </c>
      <c r="E38" s="288">
        <f t="shared" si="1"/>
        <v>56.17499763772087</v>
      </c>
      <c r="F38" s="100">
        <v>20</v>
      </c>
      <c r="G38" s="288">
        <f t="shared" si="2"/>
        <v>55.55555555555556</v>
      </c>
      <c r="H38" s="100">
        <v>16</v>
      </c>
      <c r="I38" s="288">
        <f t="shared" si="3"/>
        <v>44.44444444444444</v>
      </c>
      <c r="J38" s="100">
        <v>221</v>
      </c>
      <c r="K38" s="288">
        <f t="shared" si="4"/>
        <v>32.21574344023323</v>
      </c>
      <c r="L38" s="100">
        <v>465</v>
      </c>
      <c r="M38" s="288">
        <f t="shared" si="5"/>
        <v>67.78425655976676</v>
      </c>
    </row>
    <row r="39" spans="1:13" ht="15" customHeight="1">
      <c r="A39" s="102" t="s">
        <v>122</v>
      </c>
      <c r="B39" s="103">
        <v>1955</v>
      </c>
      <c r="C39" s="289">
        <f t="shared" si="0"/>
        <v>43.08065226972235</v>
      </c>
      <c r="D39" s="103">
        <v>2583</v>
      </c>
      <c r="E39" s="289">
        <f t="shared" si="1"/>
        <v>56.91934773027766</v>
      </c>
      <c r="F39" s="103">
        <v>5</v>
      </c>
      <c r="G39" s="289">
        <f t="shared" si="2"/>
        <v>35.714285714285715</v>
      </c>
      <c r="H39" s="103">
        <v>9</v>
      </c>
      <c r="I39" s="289">
        <f t="shared" si="3"/>
        <v>64.28571428571429</v>
      </c>
      <c r="J39" s="103">
        <v>82</v>
      </c>
      <c r="K39" s="289">
        <f t="shared" si="4"/>
        <v>30.25830258302583</v>
      </c>
      <c r="L39" s="103">
        <v>189</v>
      </c>
      <c r="M39" s="289">
        <f t="shared" si="5"/>
        <v>69.74169741697416</v>
      </c>
    </row>
    <row r="40" spans="1:14" s="93" customFormat="1" ht="16.5" customHeight="1">
      <c r="A40" s="145" t="s">
        <v>133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6"/>
      <c r="L40" s="117"/>
      <c r="M40" s="105"/>
      <c r="N40" s="118"/>
    </row>
    <row r="41" spans="2:14" s="5" customFormat="1" ht="15" customHeight="1">
      <c r="B41" s="112"/>
      <c r="C41" s="119"/>
      <c r="D41" s="113"/>
      <c r="E41" s="113"/>
      <c r="F41" s="113"/>
      <c r="G41" s="113"/>
      <c r="H41" s="113"/>
      <c r="I41" s="113"/>
      <c r="J41" s="113"/>
      <c r="K41" s="114"/>
      <c r="L41" s="114"/>
      <c r="M41" s="120"/>
      <c r="N41" s="121"/>
    </row>
    <row r="42" spans="4:9" ht="15" customHeight="1">
      <c r="D42" s="23"/>
      <c r="F42" s="23"/>
      <c r="G42" s="23"/>
      <c r="H42" s="23"/>
      <c r="I42" s="51"/>
    </row>
    <row r="43" spans="1:11" ht="15" customHeight="1">
      <c r="A43" s="4"/>
      <c r="B43" s="20"/>
      <c r="C43" s="44"/>
      <c r="D43" s="20"/>
      <c r="E43" s="44"/>
      <c r="F43" s="20"/>
      <c r="G43" s="20"/>
      <c r="H43" s="20"/>
      <c r="I43" s="44"/>
      <c r="J43" s="50"/>
      <c r="K43" s="50"/>
    </row>
    <row r="44" spans="1:9" ht="15" customHeight="1">
      <c r="A44" s="4"/>
      <c r="B44" s="20"/>
      <c r="C44" s="44"/>
      <c r="D44" s="20"/>
      <c r="E44" s="44"/>
      <c r="F44" s="20"/>
      <c r="G44" s="20"/>
      <c r="H44" s="20"/>
      <c r="I44" s="44"/>
    </row>
    <row r="45" spans="4:16" ht="15" customHeight="1">
      <c r="D45" s="23"/>
      <c r="F45" s="23"/>
      <c r="G45" s="23"/>
      <c r="H45" s="23"/>
      <c r="M45" s="32"/>
      <c r="N45" s="37"/>
      <c r="O45" s="37"/>
      <c r="P45" s="23"/>
    </row>
    <row r="46" spans="4:16" ht="15" customHeight="1">
      <c r="D46" s="23"/>
      <c r="F46" s="23"/>
      <c r="G46" s="23"/>
      <c r="H46" s="23"/>
      <c r="M46" s="34"/>
      <c r="N46" s="37"/>
      <c r="O46" s="37"/>
      <c r="P46" s="23"/>
    </row>
    <row r="47" spans="4:15" ht="15" customHeight="1">
      <c r="D47" s="23"/>
      <c r="F47" s="23"/>
      <c r="G47" s="23"/>
      <c r="H47" s="23"/>
      <c r="M47" s="36"/>
      <c r="N47" s="37"/>
      <c r="O47" s="37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9" display="Índice"/>
    <hyperlink ref="M2" location="'pag 4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378" t="s">
        <v>178</v>
      </c>
      <c r="B1" s="374"/>
      <c r="C1" s="374"/>
      <c r="D1" s="374"/>
      <c r="E1" s="374"/>
      <c r="F1" s="374"/>
      <c r="G1" s="374"/>
      <c r="H1" s="374"/>
      <c r="I1" s="374"/>
      <c r="J1" s="377"/>
      <c r="K1" s="377"/>
      <c r="L1" s="377"/>
      <c r="M1" s="377"/>
    </row>
    <row r="2" spans="1:13" s="2" customFormat="1" ht="18" customHeight="1">
      <c r="A2" s="64" t="s">
        <v>38</v>
      </c>
      <c r="B2" s="65"/>
      <c r="C2" s="65"/>
      <c r="D2" s="65"/>
      <c r="E2" s="65"/>
      <c r="F2" s="65"/>
      <c r="G2" s="65"/>
      <c r="H2" s="65"/>
      <c r="I2" s="65"/>
      <c r="J2" s="136"/>
      <c r="K2" s="136"/>
      <c r="L2" s="136"/>
      <c r="M2" s="322" t="s">
        <v>83</v>
      </c>
    </row>
    <row r="3" spans="1:13" s="2" customFormat="1" ht="36" customHeight="1">
      <c r="A3" s="154"/>
      <c r="B3" s="394" t="s">
        <v>130</v>
      </c>
      <c r="C3" s="394"/>
      <c r="D3" s="394"/>
      <c r="E3" s="394"/>
      <c r="F3" s="394" t="s">
        <v>131</v>
      </c>
      <c r="G3" s="394"/>
      <c r="H3" s="394"/>
      <c r="I3" s="394"/>
      <c r="J3" s="394" t="s">
        <v>127</v>
      </c>
      <c r="K3" s="394"/>
      <c r="L3" s="394"/>
      <c r="M3" s="394"/>
    </row>
    <row r="4" spans="1:13" s="17" customFormat="1" ht="19.5" customHeight="1">
      <c r="A4" s="62"/>
      <c r="B4" s="139" t="s">
        <v>2</v>
      </c>
      <c r="C4" s="139"/>
      <c r="D4" s="139" t="s">
        <v>3</v>
      </c>
      <c r="E4" s="135"/>
      <c r="F4" s="139" t="s">
        <v>2</v>
      </c>
      <c r="G4" s="139"/>
      <c r="H4" s="139" t="s">
        <v>3</v>
      </c>
      <c r="I4" s="135"/>
      <c r="J4" s="139" t="s">
        <v>2</v>
      </c>
      <c r="K4" s="139"/>
      <c r="L4" s="139" t="s">
        <v>3</v>
      </c>
      <c r="M4" s="135"/>
    </row>
    <row r="5" spans="1:13" s="14" customFormat="1" ht="19.5" customHeight="1">
      <c r="A5" s="28"/>
      <c r="B5" s="137" t="s">
        <v>86</v>
      </c>
      <c r="C5" s="138" t="s">
        <v>85</v>
      </c>
      <c r="D5" s="137" t="s">
        <v>86</v>
      </c>
      <c r="E5" s="138" t="s">
        <v>85</v>
      </c>
      <c r="F5" s="137" t="s">
        <v>86</v>
      </c>
      <c r="G5" s="138" t="s">
        <v>85</v>
      </c>
      <c r="H5" s="137" t="s">
        <v>86</v>
      </c>
      <c r="I5" s="138" t="s">
        <v>85</v>
      </c>
      <c r="J5" s="137" t="s">
        <v>86</v>
      </c>
      <c r="K5" s="138" t="s">
        <v>85</v>
      </c>
      <c r="L5" s="137" t="s">
        <v>86</v>
      </c>
      <c r="M5" s="138" t="s">
        <v>85</v>
      </c>
    </row>
    <row r="6" spans="1:14" s="93" customFormat="1" ht="19.5" customHeight="1">
      <c r="A6" s="95" t="s">
        <v>23</v>
      </c>
      <c r="B6" s="99">
        <v>32849</v>
      </c>
      <c r="C6" s="369">
        <f>B6/(B6+D6)*100</f>
        <v>40.09006810027094</v>
      </c>
      <c r="D6" s="99">
        <v>49089</v>
      </c>
      <c r="E6" s="369">
        <f>D6/(B6+D6)*100</f>
        <v>59.90993189972906</v>
      </c>
      <c r="F6" s="99">
        <v>28451</v>
      </c>
      <c r="G6" s="369">
        <f>F6/(F6+H6)*100</f>
        <v>45.47939512132741</v>
      </c>
      <c r="H6" s="99">
        <v>34107</v>
      </c>
      <c r="I6" s="369">
        <f>H6/(F6+H6)*100</f>
        <v>54.52060487867259</v>
      </c>
      <c r="J6" s="99">
        <v>47448</v>
      </c>
      <c r="K6" s="369">
        <f>J6/(J6+L6)*100</f>
        <v>50.25472647354764</v>
      </c>
      <c r="L6" s="99">
        <v>46967</v>
      </c>
      <c r="M6" s="369">
        <f>L6/(J6+L6)*100</f>
        <v>49.745273526452365</v>
      </c>
      <c r="N6" s="140"/>
    </row>
    <row r="7" spans="1:14" s="5" customFormat="1" ht="15" customHeight="1">
      <c r="A7" s="96" t="s">
        <v>90</v>
      </c>
      <c r="B7" s="114">
        <v>635</v>
      </c>
      <c r="C7" s="288">
        <f aca="true" t="shared" si="0" ref="C7:C39">B7/(B7+D7)*100</f>
        <v>40.94132817537073</v>
      </c>
      <c r="D7" s="114">
        <v>916</v>
      </c>
      <c r="E7" s="288">
        <f aca="true" t="shared" si="1" ref="E7:E39">D7/(B7+D7)*100</f>
        <v>59.05867182462927</v>
      </c>
      <c r="F7" s="114">
        <v>666</v>
      </c>
      <c r="G7" s="288">
        <f aca="true" t="shared" si="2" ref="G7:G39">F7/(F7+H7)*100</f>
        <v>43.90243902439025</v>
      </c>
      <c r="H7" s="114">
        <v>851</v>
      </c>
      <c r="I7" s="288">
        <f aca="true" t="shared" si="3" ref="I7:I39">H7/(F7+H7)*100</f>
        <v>56.09756097560976</v>
      </c>
      <c r="J7" s="114">
        <v>1304</v>
      </c>
      <c r="K7" s="288">
        <f aca="true" t="shared" si="4" ref="K7:K39">J7/(J7+L7)*100</f>
        <v>47.94117647058824</v>
      </c>
      <c r="L7" s="114">
        <v>1416</v>
      </c>
      <c r="M7" s="288">
        <f aca="true" t="shared" si="5" ref="M7:M39">L7/(J7+L7)*100</f>
        <v>52.05882352941177</v>
      </c>
      <c r="N7" s="299"/>
    </row>
    <row r="8" spans="1:14" ht="15" customHeight="1">
      <c r="A8" s="96" t="s">
        <v>91</v>
      </c>
      <c r="B8" s="114">
        <v>207</v>
      </c>
      <c r="C8" s="288">
        <f t="shared" si="0"/>
        <v>39.05660377358491</v>
      </c>
      <c r="D8" s="114">
        <v>323</v>
      </c>
      <c r="E8" s="288">
        <f t="shared" si="1"/>
        <v>60.94339622641509</v>
      </c>
      <c r="F8" s="114">
        <v>222</v>
      </c>
      <c r="G8" s="288">
        <f t="shared" si="2"/>
        <v>42.285714285714285</v>
      </c>
      <c r="H8" s="114">
        <v>303</v>
      </c>
      <c r="I8" s="288">
        <f t="shared" si="3"/>
        <v>57.714285714285715</v>
      </c>
      <c r="J8" s="114">
        <v>318</v>
      </c>
      <c r="K8" s="288">
        <f t="shared" si="4"/>
        <v>48.698315467075034</v>
      </c>
      <c r="L8" s="114">
        <v>335</v>
      </c>
      <c r="M8" s="288">
        <f t="shared" si="5"/>
        <v>51.301684532924966</v>
      </c>
      <c r="N8" s="299"/>
    </row>
    <row r="9" spans="1:14" ht="15" customHeight="1">
      <c r="A9" s="96" t="s">
        <v>92</v>
      </c>
      <c r="B9" s="114">
        <v>542</v>
      </c>
      <c r="C9" s="288">
        <f t="shared" si="0"/>
        <v>40.02954209748892</v>
      </c>
      <c r="D9" s="114">
        <v>812</v>
      </c>
      <c r="E9" s="288">
        <f t="shared" si="1"/>
        <v>59.97045790251108</v>
      </c>
      <c r="F9" s="114">
        <v>311</v>
      </c>
      <c r="G9" s="288">
        <f t="shared" si="2"/>
        <v>42.95580110497237</v>
      </c>
      <c r="H9" s="114">
        <v>413</v>
      </c>
      <c r="I9" s="288">
        <f t="shared" si="3"/>
        <v>57.04419889502762</v>
      </c>
      <c r="J9" s="114">
        <v>397</v>
      </c>
      <c r="K9" s="288">
        <f t="shared" si="4"/>
        <v>53.2171581769437</v>
      </c>
      <c r="L9" s="114">
        <v>349</v>
      </c>
      <c r="M9" s="288">
        <f t="shared" si="5"/>
        <v>46.7828418230563</v>
      </c>
      <c r="N9" s="299"/>
    </row>
    <row r="10" spans="1:14" ht="15" customHeight="1">
      <c r="A10" s="96" t="s">
        <v>93</v>
      </c>
      <c r="B10" s="114">
        <v>1244</v>
      </c>
      <c r="C10" s="288">
        <f t="shared" si="0"/>
        <v>41.38389886892881</v>
      </c>
      <c r="D10" s="114">
        <v>1762</v>
      </c>
      <c r="E10" s="288">
        <f t="shared" si="1"/>
        <v>58.61610113107118</v>
      </c>
      <c r="F10" s="114">
        <v>792</v>
      </c>
      <c r="G10" s="288">
        <f t="shared" si="2"/>
        <v>46.588235294117645</v>
      </c>
      <c r="H10" s="114">
        <v>908</v>
      </c>
      <c r="I10" s="288">
        <f t="shared" si="3"/>
        <v>53.41176470588235</v>
      </c>
      <c r="J10" s="114">
        <v>901</v>
      </c>
      <c r="K10" s="288">
        <f t="shared" si="4"/>
        <v>50.111234705228036</v>
      </c>
      <c r="L10" s="114">
        <v>897</v>
      </c>
      <c r="M10" s="288">
        <f t="shared" si="5"/>
        <v>49.88876529477197</v>
      </c>
      <c r="N10" s="299"/>
    </row>
    <row r="11" spans="1:14" ht="15" customHeight="1">
      <c r="A11" s="96" t="s">
        <v>94</v>
      </c>
      <c r="B11" s="114">
        <v>717</v>
      </c>
      <c r="C11" s="288">
        <f t="shared" si="0"/>
        <v>37.83641160949868</v>
      </c>
      <c r="D11" s="114">
        <v>1178</v>
      </c>
      <c r="E11" s="288">
        <f t="shared" si="1"/>
        <v>62.163588390501324</v>
      </c>
      <c r="F11" s="114">
        <v>794</v>
      </c>
      <c r="G11" s="288">
        <f t="shared" si="2"/>
        <v>42.528119978575255</v>
      </c>
      <c r="H11" s="114">
        <v>1073</v>
      </c>
      <c r="I11" s="288">
        <f t="shared" si="3"/>
        <v>57.471880021424745</v>
      </c>
      <c r="J11" s="114">
        <v>836</v>
      </c>
      <c r="K11" s="288">
        <f t="shared" si="4"/>
        <v>50.97560975609756</v>
      </c>
      <c r="L11" s="114">
        <v>804</v>
      </c>
      <c r="M11" s="288">
        <f t="shared" si="5"/>
        <v>49.02439024390244</v>
      </c>
      <c r="N11" s="299"/>
    </row>
    <row r="12" spans="1:14" s="105" customFormat="1" ht="19.5" customHeight="1">
      <c r="A12" s="106" t="s">
        <v>95</v>
      </c>
      <c r="B12" s="114">
        <v>1479</v>
      </c>
      <c r="C12" s="288">
        <f t="shared" si="0"/>
        <v>39.397975492807674</v>
      </c>
      <c r="D12" s="114">
        <v>2275</v>
      </c>
      <c r="E12" s="288">
        <f t="shared" si="1"/>
        <v>60.60202450719233</v>
      </c>
      <c r="F12" s="114">
        <v>1405</v>
      </c>
      <c r="G12" s="288">
        <f t="shared" si="2"/>
        <v>44.745222929936304</v>
      </c>
      <c r="H12" s="114">
        <v>1735</v>
      </c>
      <c r="I12" s="288">
        <f t="shared" si="3"/>
        <v>55.254777070063696</v>
      </c>
      <c r="J12" s="114">
        <v>3144</v>
      </c>
      <c r="K12" s="288">
        <f t="shared" si="4"/>
        <v>46.67458432304038</v>
      </c>
      <c r="L12" s="290">
        <v>3592</v>
      </c>
      <c r="M12" s="288">
        <f t="shared" si="5"/>
        <v>53.32541567695962</v>
      </c>
      <c r="N12" s="299"/>
    </row>
    <row r="13" spans="1:14" s="5" customFormat="1" ht="15" customHeight="1">
      <c r="A13" s="96" t="s">
        <v>96</v>
      </c>
      <c r="B13" s="114">
        <v>768</v>
      </c>
      <c r="C13" s="288">
        <f t="shared" si="0"/>
        <v>36.67621776504298</v>
      </c>
      <c r="D13" s="114">
        <v>1326</v>
      </c>
      <c r="E13" s="288">
        <f t="shared" si="1"/>
        <v>63.323782234957015</v>
      </c>
      <c r="F13" s="114">
        <v>795</v>
      </c>
      <c r="G13" s="288">
        <f t="shared" si="2"/>
        <v>47.26516052318669</v>
      </c>
      <c r="H13" s="114">
        <v>887</v>
      </c>
      <c r="I13" s="288">
        <f t="shared" si="3"/>
        <v>52.73483947681332</v>
      </c>
      <c r="J13" s="114">
        <v>1395</v>
      </c>
      <c r="K13" s="288">
        <f t="shared" si="4"/>
        <v>50.708833151581246</v>
      </c>
      <c r="L13" s="114">
        <v>1356</v>
      </c>
      <c r="M13" s="288">
        <f t="shared" si="5"/>
        <v>49.291166848418754</v>
      </c>
      <c r="N13" s="299"/>
    </row>
    <row r="14" spans="1:14" ht="15" customHeight="1">
      <c r="A14" s="96" t="s">
        <v>97</v>
      </c>
      <c r="B14" s="114">
        <v>466</v>
      </c>
      <c r="C14" s="288">
        <f t="shared" si="0"/>
        <v>36.06811145510836</v>
      </c>
      <c r="D14" s="114">
        <v>826</v>
      </c>
      <c r="E14" s="288">
        <f t="shared" si="1"/>
        <v>63.93188854489165</v>
      </c>
      <c r="F14" s="114">
        <v>382</v>
      </c>
      <c r="G14" s="288">
        <f t="shared" si="2"/>
        <v>42.39733629300777</v>
      </c>
      <c r="H14" s="114">
        <v>519</v>
      </c>
      <c r="I14" s="288">
        <f t="shared" si="3"/>
        <v>57.60266370699223</v>
      </c>
      <c r="J14" s="114">
        <v>661</v>
      </c>
      <c r="K14" s="288">
        <f t="shared" si="4"/>
        <v>53.092369477911646</v>
      </c>
      <c r="L14" s="114">
        <v>584</v>
      </c>
      <c r="M14" s="288">
        <f t="shared" si="5"/>
        <v>46.907630522088354</v>
      </c>
      <c r="N14" s="299"/>
    </row>
    <row r="15" spans="1:14" ht="15" customHeight="1">
      <c r="A15" s="96" t="s">
        <v>98</v>
      </c>
      <c r="B15" s="114">
        <v>699</v>
      </c>
      <c r="C15" s="288">
        <f t="shared" si="0"/>
        <v>37.64135702746365</v>
      </c>
      <c r="D15" s="114">
        <v>1158</v>
      </c>
      <c r="E15" s="288">
        <f t="shared" si="1"/>
        <v>62.35864297253635</v>
      </c>
      <c r="F15" s="114">
        <v>470</v>
      </c>
      <c r="G15" s="288">
        <f t="shared" si="2"/>
        <v>44.50757575757576</v>
      </c>
      <c r="H15" s="114">
        <v>586</v>
      </c>
      <c r="I15" s="288">
        <f t="shared" si="3"/>
        <v>55.49242424242424</v>
      </c>
      <c r="J15" s="114">
        <v>785</v>
      </c>
      <c r="K15" s="288">
        <f t="shared" si="4"/>
        <v>49.123904881101375</v>
      </c>
      <c r="L15" s="114">
        <v>813</v>
      </c>
      <c r="M15" s="288">
        <f t="shared" si="5"/>
        <v>50.876095118898625</v>
      </c>
      <c r="N15" s="299"/>
    </row>
    <row r="16" spans="1:14" ht="15" customHeight="1">
      <c r="A16" s="96" t="s">
        <v>99</v>
      </c>
      <c r="B16" s="114">
        <v>611</v>
      </c>
      <c r="C16" s="288">
        <f t="shared" si="0"/>
        <v>34.55882352941176</v>
      </c>
      <c r="D16" s="114">
        <v>1157</v>
      </c>
      <c r="E16" s="288">
        <f t="shared" si="1"/>
        <v>65.44117647058823</v>
      </c>
      <c r="F16" s="114">
        <v>390</v>
      </c>
      <c r="G16" s="288">
        <f t="shared" si="2"/>
        <v>40.123456790123456</v>
      </c>
      <c r="H16" s="114">
        <v>582</v>
      </c>
      <c r="I16" s="288">
        <f t="shared" si="3"/>
        <v>59.876543209876544</v>
      </c>
      <c r="J16" s="114">
        <v>539</v>
      </c>
      <c r="K16" s="288">
        <f t="shared" si="4"/>
        <v>52.84313725490196</v>
      </c>
      <c r="L16" s="114">
        <v>481</v>
      </c>
      <c r="M16" s="288">
        <f t="shared" si="5"/>
        <v>47.15686274509804</v>
      </c>
      <c r="N16" s="299"/>
    </row>
    <row r="17" spans="1:14" ht="15" customHeight="1">
      <c r="A17" s="96" t="s">
        <v>100</v>
      </c>
      <c r="B17" s="114">
        <v>868</v>
      </c>
      <c r="C17" s="288">
        <f t="shared" si="0"/>
        <v>39.4724874943156</v>
      </c>
      <c r="D17" s="114">
        <v>1331</v>
      </c>
      <c r="E17" s="288">
        <f t="shared" si="1"/>
        <v>60.5275125056844</v>
      </c>
      <c r="F17" s="114">
        <v>680</v>
      </c>
      <c r="G17" s="288">
        <f t="shared" si="2"/>
        <v>47.61904761904761</v>
      </c>
      <c r="H17" s="114">
        <v>748</v>
      </c>
      <c r="I17" s="288">
        <f t="shared" si="3"/>
        <v>52.38095238095239</v>
      </c>
      <c r="J17" s="114">
        <v>810</v>
      </c>
      <c r="K17" s="288">
        <f t="shared" si="4"/>
        <v>48.35820895522388</v>
      </c>
      <c r="L17" s="114">
        <v>865</v>
      </c>
      <c r="M17" s="288">
        <f t="shared" si="5"/>
        <v>51.64179104477612</v>
      </c>
      <c r="N17" s="299"/>
    </row>
    <row r="18" spans="1:14" s="105" customFormat="1" ht="19.5" customHeight="1">
      <c r="A18" s="106" t="s">
        <v>101</v>
      </c>
      <c r="B18" s="114">
        <v>417</v>
      </c>
      <c r="C18" s="288">
        <f t="shared" si="0"/>
        <v>37.19892952720785</v>
      </c>
      <c r="D18" s="114">
        <v>704</v>
      </c>
      <c r="E18" s="288">
        <f t="shared" si="1"/>
        <v>62.801070472792155</v>
      </c>
      <c r="F18" s="114">
        <v>476</v>
      </c>
      <c r="G18" s="288">
        <f t="shared" si="2"/>
        <v>41.21212121212121</v>
      </c>
      <c r="H18" s="114">
        <v>679</v>
      </c>
      <c r="I18" s="288">
        <f t="shared" si="3"/>
        <v>58.78787878787879</v>
      </c>
      <c r="J18" s="114">
        <v>546</v>
      </c>
      <c r="K18" s="288">
        <f t="shared" si="4"/>
        <v>53.63457760314342</v>
      </c>
      <c r="L18" s="290">
        <v>472</v>
      </c>
      <c r="M18" s="288">
        <f t="shared" si="5"/>
        <v>46.36542239685658</v>
      </c>
      <c r="N18" s="299"/>
    </row>
    <row r="19" spans="1:14" s="5" customFormat="1" ht="15" customHeight="1">
      <c r="A19" s="96" t="s">
        <v>102</v>
      </c>
      <c r="B19" s="114">
        <v>256</v>
      </c>
      <c r="C19" s="288">
        <f t="shared" si="0"/>
        <v>37.64705882352941</v>
      </c>
      <c r="D19" s="114">
        <v>424</v>
      </c>
      <c r="E19" s="288">
        <f t="shared" si="1"/>
        <v>62.35294117647059</v>
      </c>
      <c r="F19" s="114">
        <v>274</v>
      </c>
      <c r="G19" s="288">
        <f t="shared" si="2"/>
        <v>45.06578947368421</v>
      </c>
      <c r="H19" s="114">
        <v>334</v>
      </c>
      <c r="I19" s="288">
        <f t="shared" si="3"/>
        <v>54.93421052631579</v>
      </c>
      <c r="J19" s="114">
        <v>252</v>
      </c>
      <c r="K19" s="288">
        <f t="shared" si="4"/>
        <v>53.16455696202531</v>
      </c>
      <c r="L19" s="114">
        <v>222</v>
      </c>
      <c r="M19" s="288">
        <f t="shared" si="5"/>
        <v>46.835443037974684</v>
      </c>
      <c r="N19" s="299"/>
    </row>
    <row r="20" spans="1:14" ht="15" customHeight="1">
      <c r="A20" s="96" t="s">
        <v>103</v>
      </c>
      <c r="B20" s="114">
        <v>186</v>
      </c>
      <c r="C20" s="288">
        <f t="shared" si="0"/>
        <v>37.2</v>
      </c>
      <c r="D20" s="114">
        <v>314</v>
      </c>
      <c r="E20" s="288">
        <f t="shared" si="1"/>
        <v>62.8</v>
      </c>
      <c r="F20" s="114">
        <v>130</v>
      </c>
      <c r="G20" s="288">
        <f t="shared" si="2"/>
        <v>42.34527687296417</v>
      </c>
      <c r="H20" s="114">
        <v>177</v>
      </c>
      <c r="I20" s="288">
        <f t="shared" si="3"/>
        <v>57.65472312703584</v>
      </c>
      <c r="J20" s="114">
        <v>202</v>
      </c>
      <c r="K20" s="288">
        <f t="shared" si="4"/>
        <v>63.722397476340696</v>
      </c>
      <c r="L20" s="114">
        <v>115</v>
      </c>
      <c r="M20" s="288">
        <f t="shared" si="5"/>
        <v>36.27760252365931</v>
      </c>
      <c r="N20" s="299"/>
    </row>
    <row r="21" spans="1:14" ht="15" customHeight="1">
      <c r="A21" s="96" t="s">
        <v>104</v>
      </c>
      <c r="B21" s="114">
        <v>307</v>
      </c>
      <c r="C21" s="288">
        <f t="shared" si="0"/>
        <v>36.11764705882353</v>
      </c>
      <c r="D21" s="114">
        <v>543</v>
      </c>
      <c r="E21" s="288">
        <f t="shared" si="1"/>
        <v>63.88235294117647</v>
      </c>
      <c r="F21" s="114">
        <v>303</v>
      </c>
      <c r="G21" s="288">
        <f t="shared" si="2"/>
        <v>43.65994236311239</v>
      </c>
      <c r="H21" s="114">
        <v>391</v>
      </c>
      <c r="I21" s="288">
        <f t="shared" si="3"/>
        <v>56.34005763688761</v>
      </c>
      <c r="J21" s="114">
        <v>348</v>
      </c>
      <c r="K21" s="288">
        <f t="shared" si="4"/>
        <v>56.7699836867863</v>
      </c>
      <c r="L21" s="114">
        <v>265</v>
      </c>
      <c r="M21" s="288">
        <f t="shared" si="5"/>
        <v>43.2300163132137</v>
      </c>
      <c r="N21" s="299"/>
    </row>
    <row r="22" spans="1:14" ht="15" customHeight="1">
      <c r="A22" s="96" t="s">
        <v>105</v>
      </c>
      <c r="B22" s="114">
        <v>393</v>
      </c>
      <c r="C22" s="288">
        <f t="shared" si="0"/>
        <v>38.11833171677982</v>
      </c>
      <c r="D22" s="114">
        <v>638</v>
      </c>
      <c r="E22" s="288">
        <f t="shared" si="1"/>
        <v>61.88166828322017</v>
      </c>
      <c r="F22" s="114">
        <v>304</v>
      </c>
      <c r="G22" s="288">
        <f t="shared" si="2"/>
        <v>43.6154949784792</v>
      </c>
      <c r="H22" s="114">
        <v>393</v>
      </c>
      <c r="I22" s="288">
        <f t="shared" si="3"/>
        <v>56.3845050215208</v>
      </c>
      <c r="J22" s="114">
        <v>475</v>
      </c>
      <c r="K22" s="288">
        <f t="shared" si="4"/>
        <v>57.785888077858885</v>
      </c>
      <c r="L22" s="114">
        <v>347</v>
      </c>
      <c r="M22" s="288">
        <f t="shared" si="5"/>
        <v>42.214111922141115</v>
      </c>
      <c r="N22" s="299"/>
    </row>
    <row r="23" spans="1:14" ht="15" customHeight="1">
      <c r="A23" s="96" t="s">
        <v>106</v>
      </c>
      <c r="B23" s="114">
        <v>5342</v>
      </c>
      <c r="C23" s="288">
        <f t="shared" si="0"/>
        <v>42.11273157272369</v>
      </c>
      <c r="D23" s="114">
        <v>7343</v>
      </c>
      <c r="E23" s="288">
        <f t="shared" si="1"/>
        <v>57.887268427276304</v>
      </c>
      <c r="F23" s="114">
        <v>7686</v>
      </c>
      <c r="G23" s="288">
        <f t="shared" si="2"/>
        <v>45.66844919786096</v>
      </c>
      <c r="H23" s="114">
        <v>9144</v>
      </c>
      <c r="I23" s="288">
        <f t="shared" si="3"/>
        <v>54.33155080213904</v>
      </c>
      <c r="J23" s="114">
        <v>20237</v>
      </c>
      <c r="K23" s="288">
        <f t="shared" si="4"/>
        <v>48.77560858038081</v>
      </c>
      <c r="L23" s="114">
        <v>21253</v>
      </c>
      <c r="M23" s="288">
        <f t="shared" si="5"/>
        <v>51.22439141961919</v>
      </c>
      <c r="N23" s="299"/>
    </row>
    <row r="24" spans="1:14" s="105" customFormat="1" ht="19.5" customHeight="1">
      <c r="A24" s="106" t="s">
        <v>107</v>
      </c>
      <c r="B24" s="114">
        <v>317</v>
      </c>
      <c r="C24" s="288">
        <f t="shared" si="0"/>
        <v>40.64102564102564</v>
      </c>
      <c r="D24" s="114">
        <v>463</v>
      </c>
      <c r="E24" s="288">
        <f t="shared" si="1"/>
        <v>59.35897435897436</v>
      </c>
      <c r="F24" s="114">
        <v>258</v>
      </c>
      <c r="G24" s="288">
        <f t="shared" si="2"/>
        <v>43.1438127090301</v>
      </c>
      <c r="H24" s="114">
        <v>340</v>
      </c>
      <c r="I24" s="288">
        <f t="shared" si="3"/>
        <v>56.85618729096989</v>
      </c>
      <c r="J24" s="114">
        <v>257</v>
      </c>
      <c r="K24" s="288">
        <f t="shared" si="4"/>
        <v>52.44897959183673</v>
      </c>
      <c r="L24" s="290">
        <v>233</v>
      </c>
      <c r="M24" s="288">
        <f t="shared" si="5"/>
        <v>47.55102040816326</v>
      </c>
      <c r="N24" s="299"/>
    </row>
    <row r="25" spans="1:14" s="5" customFormat="1" ht="15" customHeight="1">
      <c r="A25" s="96" t="s">
        <v>108</v>
      </c>
      <c r="B25" s="114">
        <v>644</v>
      </c>
      <c r="C25" s="288">
        <f t="shared" si="0"/>
        <v>38.88888888888889</v>
      </c>
      <c r="D25" s="114">
        <v>1012</v>
      </c>
      <c r="E25" s="288">
        <f t="shared" si="1"/>
        <v>61.111111111111114</v>
      </c>
      <c r="F25" s="114">
        <v>497</v>
      </c>
      <c r="G25" s="288">
        <f t="shared" si="2"/>
        <v>45.346715328467155</v>
      </c>
      <c r="H25" s="114">
        <v>599</v>
      </c>
      <c r="I25" s="288">
        <f t="shared" si="3"/>
        <v>54.653284671532845</v>
      </c>
      <c r="J25" s="114">
        <v>470</v>
      </c>
      <c r="K25" s="288">
        <f t="shared" si="4"/>
        <v>56.90072639225182</v>
      </c>
      <c r="L25" s="114">
        <v>356</v>
      </c>
      <c r="M25" s="288">
        <f t="shared" si="5"/>
        <v>43.09927360774818</v>
      </c>
      <c r="N25" s="299"/>
    </row>
    <row r="26" spans="1:14" ht="15" customHeight="1">
      <c r="A26" s="96" t="s">
        <v>109</v>
      </c>
      <c r="B26" s="114">
        <v>2343</v>
      </c>
      <c r="C26" s="288">
        <f t="shared" si="0"/>
        <v>40.278494069107786</v>
      </c>
      <c r="D26" s="114">
        <v>3474</v>
      </c>
      <c r="E26" s="288">
        <f t="shared" si="1"/>
        <v>59.721505930892214</v>
      </c>
      <c r="F26" s="114">
        <v>1990</v>
      </c>
      <c r="G26" s="288">
        <f t="shared" si="2"/>
        <v>47.20113851992409</v>
      </c>
      <c r="H26" s="114">
        <v>2226</v>
      </c>
      <c r="I26" s="288">
        <f t="shared" si="3"/>
        <v>52.7988614800759</v>
      </c>
      <c r="J26" s="114">
        <v>2928</v>
      </c>
      <c r="K26" s="288">
        <f t="shared" si="4"/>
        <v>53.033870675602245</v>
      </c>
      <c r="L26" s="114">
        <v>2593</v>
      </c>
      <c r="M26" s="288">
        <f t="shared" si="5"/>
        <v>46.966129324397755</v>
      </c>
      <c r="N26" s="299"/>
    </row>
    <row r="27" spans="1:14" ht="15" customHeight="1">
      <c r="A27" s="96" t="s">
        <v>110</v>
      </c>
      <c r="B27" s="114">
        <v>182</v>
      </c>
      <c r="C27" s="288">
        <f t="shared" si="0"/>
        <v>31.762652705061083</v>
      </c>
      <c r="D27" s="114">
        <v>391</v>
      </c>
      <c r="E27" s="288">
        <f t="shared" si="1"/>
        <v>68.23734729493893</v>
      </c>
      <c r="F27" s="114">
        <v>159</v>
      </c>
      <c r="G27" s="288">
        <f t="shared" si="2"/>
        <v>45.42857142857143</v>
      </c>
      <c r="H27" s="114">
        <v>191</v>
      </c>
      <c r="I27" s="288">
        <f t="shared" si="3"/>
        <v>54.57142857142857</v>
      </c>
      <c r="J27" s="114">
        <v>225</v>
      </c>
      <c r="K27" s="288">
        <f t="shared" si="4"/>
        <v>59.055118110236215</v>
      </c>
      <c r="L27" s="114">
        <v>156</v>
      </c>
      <c r="M27" s="288">
        <f t="shared" si="5"/>
        <v>40.94488188976378</v>
      </c>
      <c r="N27" s="299"/>
    </row>
    <row r="28" spans="1:14" ht="15" customHeight="1">
      <c r="A28" s="96" t="s">
        <v>111</v>
      </c>
      <c r="B28" s="114">
        <v>158</v>
      </c>
      <c r="C28" s="288">
        <f t="shared" si="0"/>
        <v>36.15560640732266</v>
      </c>
      <c r="D28" s="114">
        <v>279</v>
      </c>
      <c r="E28" s="288">
        <f t="shared" si="1"/>
        <v>63.84439359267735</v>
      </c>
      <c r="F28" s="114">
        <v>140</v>
      </c>
      <c r="G28" s="288">
        <f t="shared" si="2"/>
        <v>46.82274247491639</v>
      </c>
      <c r="H28" s="114">
        <v>159</v>
      </c>
      <c r="I28" s="288">
        <f t="shared" si="3"/>
        <v>53.17725752508361</v>
      </c>
      <c r="J28" s="114">
        <v>164</v>
      </c>
      <c r="K28" s="288">
        <f t="shared" si="4"/>
        <v>54.3046357615894</v>
      </c>
      <c r="L28" s="114">
        <v>138</v>
      </c>
      <c r="M28" s="288">
        <f t="shared" si="5"/>
        <v>45.6953642384106</v>
      </c>
      <c r="N28" s="299"/>
    </row>
    <row r="29" spans="1:14" ht="15" customHeight="1">
      <c r="A29" s="96" t="s">
        <v>112</v>
      </c>
      <c r="B29" s="114">
        <v>428</v>
      </c>
      <c r="C29" s="288">
        <f t="shared" si="0"/>
        <v>40.839694656488554</v>
      </c>
      <c r="D29" s="114">
        <v>620</v>
      </c>
      <c r="E29" s="288">
        <f t="shared" si="1"/>
        <v>59.16030534351145</v>
      </c>
      <c r="F29" s="114">
        <v>254</v>
      </c>
      <c r="G29" s="288">
        <f t="shared" si="2"/>
        <v>42.474916387959865</v>
      </c>
      <c r="H29" s="114">
        <v>344</v>
      </c>
      <c r="I29" s="288">
        <f t="shared" si="3"/>
        <v>57.52508361204013</v>
      </c>
      <c r="J29" s="114">
        <v>310</v>
      </c>
      <c r="K29" s="288">
        <f t="shared" si="4"/>
        <v>60.90373280943025</v>
      </c>
      <c r="L29" s="114">
        <v>199</v>
      </c>
      <c r="M29" s="288">
        <f t="shared" si="5"/>
        <v>39.09626719056975</v>
      </c>
      <c r="N29" s="299"/>
    </row>
    <row r="30" spans="1:14" s="105" customFormat="1" ht="19.5" customHeight="1">
      <c r="A30" s="106" t="s">
        <v>113</v>
      </c>
      <c r="B30" s="114">
        <v>422</v>
      </c>
      <c r="C30" s="288">
        <f t="shared" si="0"/>
        <v>39.73634651600753</v>
      </c>
      <c r="D30" s="114">
        <v>640</v>
      </c>
      <c r="E30" s="288">
        <f t="shared" si="1"/>
        <v>60.263653483992464</v>
      </c>
      <c r="F30" s="114">
        <v>286</v>
      </c>
      <c r="G30" s="288">
        <f t="shared" si="2"/>
        <v>43.797856049004594</v>
      </c>
      <c r="H30" s="114">
        <v>367</v>
      </c>
      <c r="I30" s="288">
        <f t="shared" si="3"/>
        <v>56.202143950995406</v>
      </c>
      <c r="J30" s="114">
        <v>408</v>
      </c>
      <c r="K30" s="288">
        <f t="shared" si="4"/>
        <v>55.434782608695656</v>
      </c>
      <c r="L30" s="290">
        <v>328</v>
      </c>
      <c r="M30" s="288">
        <f t="shared" si="5"/>
        <v>44.565217391304344</v>
      </c>
      <c r="N30" s="299"/>
    </row>
    <row r="31" spans="1:14" s="5" customFormat="1" ht="15" customHeight="1">
      <c r="A31" s="96" t="s">
        <v>114</v>
      </c>
      <c r="B31" s="114">
        <v>1387</v>
      </c>
      <c r="C31" s="288">
        <f t="shared" si="0"/>
        <v>37.27492609513572</v>
      </c>
      <c r="D31" s="114">
        <v>2334</v>
      </c>
      <c r="E31" s="288">
        <f t="shared" si="1"/>
        <v>62.72507390486428</v>
      </c>
      <c r="F31" s="114">
        <v>915</v>
      </c>
      <c r="G31" s="288">
        <f t="shared" si="2"/>
        <v>48.46398305084746</v>
      </c>
      <c r="H31" s="114">
        <v>973</v>
      </c>
      <c r="I31" s="288">
        <f t="shared" si="3"/>
        <v>51.53601694915254</v>
      </c>
      <c r="J31" s="114">
        <v>1141</v>
      </c>
      <c r="K31" s="288">
        <f t="shared" si="4"/>
        <v>57.221664994984955</v>
      </c>
      <c r="L31" s="114">
        <v>853</v>
      </c>
      <c r="M31" s="288">
        <f t="shared" si="5"/>
        <v>42.778335005015045</v>
      </c>
      <c r="N31" s="299"/>
    </row>
    <row r="32" spans="1:14" ht="15" customHeight="1">
      <c r="A32" s="96" t="s">
        <v>115</v>
      </c>
      <c r="B32" s="114">
        <v>1129</v>
      </c>
      <c r="C32" s="288">
        <f t="shared" si="0"/>
        <v>40.49497847919656</v>
      </c>
      <c r="D32" s="114">
        <v>1659</v>
      </c>
      <c r="E32" s="288">
        <f t="shared" si="1"/>
        <v>59.505021520803446</v>
      </c>
      <c r="F32" s="114">
        <v>835</v>
      </c>
      <c r="G32" s="288">
        <f t="shared" si="2"/>
        <v>45.037756202804744</v>
      </c>
      <c r="H32" s="114">
        <v>1019</v>
      </c>
      <c r="I32" s="288">
        <f t="shared" si="3"/>
        <v>54.962243797195256</v>
      </c>
      <c r="J32" s="114">
        <v>712</v>
      </c>
      <c r="K32" s="288">
        <f t="shared" si="4"/>
        <v>55.84313725490196</v>
      </c>
      <c r="L32" s="114">
        <v>563</v>
      </c>
      <c r="M32" s="288">
        <f t="shared" si="5"/>
        <v>44.15686274509804</v>
      </c>
      <c r="N32" s="299"/>
    </row>
    <row r="33" spans="1:14" ht="15" customHeight="1">
      <c r="A33" s="96" t="s">
        <v>116</v>
      </c>
      <c r="B33" s="114">
        <v>762</v>
      </c>
      <c r="C33" s="288">
        <f t="shared" si="0"/>
        <v>40.96774193548387</v>
      </c>
      <c r="D33" s="114">
        <v>1098</v>
      </c>
      <c r="E33" s="288">
        <f t="shared" si="1"/>
        <v>59.03225806451613</v>
      </c>
      <c r="F33" s="114">
        <v>601</v>
      </c>
      <c r="G33" s="288">
        <f t="shared" si="2"/>
        <v>44.91778774289985</v>
      </c>
      <c r="H33" s="114">
        <v>737</v>
      </c>
      <c r="I33" s="288">
        <f t="shared" si="3"/>
        <v>55.08221225710015</v>
      </c>
      <c r="J33" s="114">
        <v>542</v>
      </c>
      <c r="K33" s="288">
        <f t="shared" si="4"/>
        <v>58.4051724137931</v>
      </c>
      <c r="L33" s="114">
        <v>386</v>
      </c>
      <c r="M33" s="288">
        <f t="shared" si="5"/>
        <v>41.5948275862069</v>
      </c>
      <c r="N33" s="299"/>
    </row>
    <row r="34" spans="1:14" ht="15" customHeight="1">
      <c r="A34" s="96" t="s">
        <v>117</v>
      </c>
      <c r="B34" s="114">
        <v>1228</v>
      </c>
      <c r="C34" s="288">
        <f t="shared" si="0"/>
        <v>42.55024255024255</v>
      </c>
      <c r="D34" s="114">
        <v>1658</v>
      </c>
      <c r="E34" s="288">
        <f t="shared" si="1"/>
        <v>57.449757449757456</v>
      </c>
      <c r="F34" s="114">
        <v>1034</v>
      </c>
      <c r="G34" s="288">
        <f t="shared" si="2"/>
        <v>45.2318460192476</v>
      </c>
      <c r="H34" s="114">
        <v>1252</v>
      </c>
      <c r="I34" s="288">
        <f t="shared" si="3"/>
        <v>54.76815398075241</v>
      </c>
      <c r="J34" s="114">
        <v>1261</v>
      </c>
      <c r="K34" s="288">
        <f t="shared" si="4"/>
        <v>50.662916834069904</v>
      </c>
      <c r="L34" s="114">
        <v>1228</v>
      </c>
      <c r="M34" s="288">
        <f t="shared" si="5"/>
        <v>49.33708316593009</v>
      </c>
      <c r="N34" s="299"/>
    </row>
    <row r="35" spans="1:14" ht="15" customHeight="1">
      <c r="A35" s="96" t="s">
        <v>118</v>
      </c>
      <c r="B35" s="114">
        <v>3288</v>
      </c>
      <c r="C35" s="288">
        <f t="shared" si="0"/>
        <v>41.667722722088456</v>
      </c>
      <c r="D35" s="114">
        <v>4603</v>
      </c>
      <c r="E35" s="288">
        <f t="shared" si="1"/>
        <v>58.33227727791155</v>
      </c>
      <c r="F35" s="114">
        <v>2684</v>
      </c>
      <c r="G35" s="288">
        <f t="shared" si="2"/>
        <v>47.72403982930299</v>
      </c>
      <c r="H35" s="114">
        <v>2940</v>
      </c>
      <c r="I35" s="288">
        <f t="shared" si="3"/>
        <v>52.27596017069701</v>
      </c>
      <c r="J35" s="114">
        <v>3976</v>
      </c>
      <c r="K35" s="288">
        <f t="shared" si="4"/>
        <v>49.00776531492666</v>
      </c>
      <c r="L35" s="114">
        <v>4137</v>
      </c>
      <c r="M35" s="288">
        <f t="shared" si="5"/>
        <v>50.992234685073335</v>
      </c>
      <c r="N35" s="299"/>
    </row>
    <row r="36" spans="1:14" s="105" customFormat="1" ht="19.5" customHeight="1">
      <c r="A36" s="106" t="s">
        <v>119</v>
      </c>
      <c r="B36" s="114">
        <v>1098</v>
      </c>
      <c r="C36" s="288">
        <f t="shared" si="0"/>
        <v>40.56150720354636</v>
      </c>
      <c r="D36" s="114">
        <v>1609</v>
      </c>
      <c r="E36" s="288">
        <f t="shared" si="1"/>
        <v>59.43849279645364</v>
      </c>
      <c r="F36" s="114">
        <v>521</v>
      </c>
      <c r="G36" s="288">
        <f t="shared" si="2"/>
        <v>43.67141659681476</v>
      </c>
      <c r="H36" s="114">
        <v>672</v>
      </c>
      <c r="I36" s="288">
        <f t="shared" si="3"/>
        <v>56.32858340318525</v>
      </c>
      <c r="J36" s="114">
        <v>359</v>
      </c>
      <c r="K36" s="288">
        <f t="shared" si="4"/>
        <v>52.8718703976436</v>
      </c>
      <c r="L36" s="290">
        <v>320</v>
      </c>
      <c r="M36" s="288">
        <f t="shared" si="5"/>
        <v>47.1281296023564</v>
      </c>
      <c r="N36" s="299"/>
    </row>
    <row r="37" spans="1:14" s="5" customFormat="1" ht="15" customHeight="1">
      <c r="A37" s="96" t="s">
        <v>120</v>
      </c>
      <c r="B37" s="114">
        <v>887</v>
      </c>
      <c r="C37" s="288">
        <f t="shared" si="0"/>
        <v>40.373236231224396</v>
      </c>
      <c r="D37" s="114">
        <v>1310</v>
      </c>
      <c r="E37" s="288">
        <f t="shared" si="1"/>
        <v>59.626763768775604</v>
      </c>
      <c r="F37" s="114">
        <v>512</v>
      </c>
      <c r="G37" s="288">
        <f t="shared" si="2"/>
        <v>46.972477064220186</v>
      </c>
      <c r="H37" s="114">
        <v>578</v>
      </c>
      <c r="I37" s="288">
        <f t="shared" si="3"/>
        <v>53.027522935779814</v>
      </c>
      <c r="J37" s="114">
        <v>404</v>
      </c>
      <c r="K37" s="288">
        <f t="shared" si="4"/>
        <v>53.018372703412076</v>
      </c>
      <c r="L37" s="114">
        <v>358</v>
      </c>
      <c r="M37" s="288">
        <f t="shared" si="5"/>
        <v>46.981627296587924</v>
      </c>
      <c r="N37" s="299"/>
    </row>
    <row r="38" spans="1:14" ht="15" customHeight="1">
      <c r="A38" s="96" t="s">
        <v>121</v>
      </c>
      <c r="B38" s="114">
        <v>2506</v>
      </c>
      <c r="C38" s="288">
        <f t="shared" si="0"/>
        <v>41.27140974967062</v>
      </c>
      <c r="D38" s="114">
        <v>3566</v>
      </c>
      <c r="E38" s="288">
        <f t="shared" si="1"/>
        <v>58.72859025032938</v>
      </c>
      <c r="F38" s="114">
        <v>1187</v>
      </c>
      <c r="G38" s="288">
        <f t="shared" si="2"/>
        <v>47.17806041335454</v>
      </c>
      <c r="H38" s="114">
        <v>1329</v>
      </c>
      <c r="I38" s="288">
        <f t="shared" si="3"/>
        <v>52.82193958664547</v>
      </c>
      <c r="J38" s="114">
        <v>704</v>
      </c>
      <c r="K38" s="288">
        <f t="shared" si="4"/>
        <v>55.30243519245875</v>
      </c>
      <c r="L38" s="114">
        <v>569</v>
      </c>
      <c r="M38" s="288">
        <f t="shared" si="5"/>
        <v>44.69756480754124</v>
      </c>
      <c r="N38" s="299"/>
    </row>
    <row r="39" spans="1:14" ht="15" customHeight="1">
      <c r="A39" s="102" t="s">
        <v>122</v>
      </c>
      <c r="B39" s="296">
        <v>933</v>
      </c>
      <c r="C39" s="289">
        <f t="shared" si="0"/>
        <v>40.99297012302285</v>
      </c>
      <c r="D39" s="296">
        <v>1343</v>
      </c>
      <c r="E39" s="289">
        <f t="shared" si="1"/>
        <v>59.00702987697716</v>
      </c>
      <c r="F39" s="296">
        <v>498</v>
      </c>
      <c r="G39" s="289">
        <f t="shared" si="2"/>
        <v>43.0795847750865</v>
      </c>
      <c r="H39" s="296">
        <v>658</v>
      </c>
      <c r="I39" s="289">
        <f t="shared" si="3"/>
        <v>56.92041522491349</v>
      </c>
      <c r="J39" s="296">
        <v>437</v>
      </c>
      <c r="K39" s="289">
        <f t="shared" si="4"/>
        <v>53.22777101096224</v>
      </c>
      <c r="L39" s="296">
        <v>384</v>
      </c>
      <c r="M39" s="289">
        <f t="shared" si="5"/>
        <v>46.77222898903776</v>
      </c>
      <c r="N39" s="299"/>
    </row>
    <row r="40" spans="1:14" s="5" customFormat="1" ht="15" customHeight="1">
      <c r="A40" s="111"/>
      <c r="B40" s="112"/>
      <c r="C40" s="119"/>
      <c r="D40" s="113"/>
      <c r="E40" s="113"/>
      <c r="F40" s="113"/>
      <c r="G40" s="113"/>
      <c r="H40" s="113"/>
      <c r="I40" s="113"/>
      <c r="J40" s="113"/>
      <c r="K40" s="114"/>
      <c r="L40" s="114"/>
      <c r="M40" s="120"/>
      <c r="N40" s="121"/>
    </row>
    <row r="41" spans="4:9" ht="15" customHeight="1">
      <c r="D41" s="23"/>
      <c r="F41" s="23"/>
      <c r="G41" s="23"/>
      <c r="H41" s="23"/>
      <c r="I41" s="51"/>
    </row>
    <row r="42" spans="1:11" ht="15" customHeight="1">
      <c r="A42" s="4"/>
      <c r="B42" s="20"/>
      <c r="C42" s="44"/>
      <c r="D42" s="20"/>
      <c r="E42" s="44"/>
      <c r="F42" s="20"/>
      <c r="G42" s="20"/>
      <c r="H42" s="20"/>
      <c r="I42" s="44"/>
      <c r="J42" s="50"/>
      <c r="K42" s="50"/>
    </row>
    <row r="43" spans="1:9" ht="15" customHeight="1">
      <c r="A43" s="4"/>
      <c r="B43" s="20"/>
      <c r="C43" s="44"/>
      <c r="D43" s="20"/>
      <c r="E43" s="44"/>
      <c r="F43" s="20"/>
      <c r="G43" s="20"/>
      <c r="H43" s="20"/>
      <c r="I43" s="44"/>
    </row>
    <row r="44" spans="4:16" ht="15" customHeight="1">
      <c r="D44" s="23"/>
      <c r="F44" s="23"/>
      <c r="G44" s="23"/>
      <c r="H44" s="23"/>
      <c r="M44" s="32"/>
      <c r="N44" s="37"/>
      <c r="O44" s="37"/>
      <c r="P44" s="23"/>
    </row>
    <row r="45" spans="4:16" ht="15" customHeight="1">
      <c r="D45" s="23"/>
      <c r="F45" s="23"/>
      <c r="G45" s="23"/>
      <c r="H45" s="23"/>
      <c r="M45" s="34"/>
      <c r="N45" s="37"/>
      <c r="O45" s="37"/>
      <c r="P45" s="23"/>
    </row>
    <row r="46" spans="4:15" ht="15" customHeight="1">
      <c r="D46" s="23"/>
      <c r="F46" s="23"/>
      <c r="G46" s="23"/>
      <c r="H46" s="23"/>
      <c r="M46" s="36"/>
      <c r="N46" s="37"/>
      <c r="O46" s="37"/>
    </row>
    <row r="47" spans="4:8" ht="15" customHeight="1">
      <c r="D47" s="23"/>
      <c r="F47" s="23"/>
      <c r="G47" s="23"/>
      <c r="H47" s="23"/>
    </row>
    <row r="48" spans="4:8" ht="15" customHeight="1">
      <c r="D48" s="23"/>
      <c r="F48" s="23"/>
      <c r="G48" s="23"/>
      <c r="H48" s="23"/>
    </row>
    <row r="49" spans="4:8" ht="11.25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6:8" ht="11.25"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</sheetData>
  <mergeCells count="4">
    <mergeCell ref="B3:E3"/>
    <mergeCell ref="J3:M3"/>
    <mergeCell ref="A1:M1"/>
    <mergeCell ref="F3:I3"/>
  </mergeCells>
  <hyperlinks>
    <hyperlink ref="M2" location="'pag 4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3" customWidth="1"/>
    <col min="11" max="11" width="7.16015625" style="143" bestFit="1" customWidth="1"/>
    <col min="12" max="12" width="7.66015625" style="143" bestFit="1" customWidth="1"/>
    <col min="13" max="13" width="6.83203125" style="143" bestFit="1" customWidth="1"/>
    <col min="14" max="14" width="12" style="143" customWidth="1"/>
  </cols>
  <sheetData>
    <row r="1" spans="1:14" s="1" customFormat="1" ht="39.75" customHeight="1">
      <c r="A1" s="376" t="s">
        <v>194</v>
      </c>
      <c r="B1" s="377"/>
      <c r="C1" s="377"/>
      <c r="D1" s="377"/>
      <c r="E1" s="377"/>
      <c r="F1" s="377"/>
      <c r="G1" s="377"/>
      <c r="J1" s="223"/>
      <c r="K1" s="223"/>
      <c r="L1" s="223"/>
      <c r="M1" s="223"/>
      <c r="N1" s="223"/>
    </row>
    <row r="2" spans="1:14" s="17" customFormat="1" ht="36" customHeight="1">
      <c r="A2" s="154"/>
      <c r="B2" s="375" t="s">
        <v>1</v>
      </c>
      <c r="C2" s="375"/>
      <c r="D2" s="375" t="s">
        <v>2</v>
      </c>
      <c r="E2" s="375"/>
      <c r="F2" s="375" t="s">
        <v>3</v>
      </c>
      <c r="G2" s="375" t="s">
        <v>0</v>
      </c>
      <c r="H2" s="16"/>
      <c r="I2" s="16"/>
      <c r="J2" s="313"/>
      <c r="K2" s="225"/>
      <c r="L2" s="225"/>
      <c r="M2" s="225"/>
      <c r="N2" s="225"/>
    </row>
    <row r="3" spans="1:14" s="14" customFormat="1" ht="19.5" customHeight="1">
      <c r="A3" s="201" t="s">
        <v>152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226"/>
      <c r="K3" s="226"/>
      <c r="L3" s="226"/>
      <c r="M3" s="226"/>
      <c r="N3" s="226"/>
    </row>
    <row r="4" spans="1:14" s="5" customFormat="1" ht="15" customHeight="1">
      <c r="A4" s="30" t="s">
        <v>23</v>
      </c>
      <c r="B4" s="29">
        <f>SUM(B5:B22)</f>
        <v>122298</v>
      </c>
      <c r="C4" s="29">
        <f>B4/$B$4*100</f>
        <v>100</v>
      </c>
      <c r="D4" s="29">
        <v>56284</v>
      </c>
      <c r="E4" s="29">
        <f>D4/$D$4*100</f>
        <v>100</v>
      </c>
      <c r="F4" s="29">
        <v>66014</v>
      </c>
      <c r="G4" s="29">
        <f>F4/$F$4*100</f>
        <v>100</v>
      </c>
      <c r="H4"/>
      <c r="I4"/>
      <c r="J4" s="317"/>
      <c r="K4" s="227"/>
      <c r="L4" s="227"/>
      <c r="M4" s="227"/>
      <c r="N4" s="355"/>
    </row>
    <row r="5" spans="1:14" ht="15" customHeight="1">
      <c r="A5" s="6" t="s">
        <v>6</v>
      </c>
      <c r="B5" s="20">
        <f>D5+F5</f>
        <v>1334</v>
      </c>
      <c r="C5" s="24">
        <f aca="true" t="shared" si="0" ref="C5:C22">B5/$B$4*100</f>
        <v>1.090778262931528</v>
      </c>
      <c r="D5" s="35">
        <v>680</v>
      </c>
      <c r="E5" s="146">
        <f aca="true" t="shared" si="1" ref="E5:E22">D5/$D$4*100</f>
        <v>1.2081586241205315</v>
      </c>
      <c r="F5" s="35">
        <v>654</v>
      </c>
      <c r="G5" s="24">
        <f aca="true" t="shared" si="2" ref="G5:G22">F5/$F$4*100</f>
        <v>0.9906989426485291</v>
      </c>
      <c r="J5" s="318"/>
      <c r="N5" s="307"/>
    </row>
    <row r="6" spans="1:14" ht="15" customHeight="1">
      <c r="A6" s="6" t="s">
        <v>7</v>
      </c>
      <c r="B6" s="20">
        <f aca="true" t="shared" si="3" ref="B6:B22">D6+F6</f>
        <v>1791</v>
      </c>
      <c r="C6" s="24">
        <f t="shared" si="0"/>
        <v>1.464455673845852</v>
      </c>
      <c r="D6" s="35">
        <v>906</v>
      </c>
      <c r="E6" s="146">
        <f t="shared" si="1"/>
        <v>1.6096936962547084</v>
      </c>
      <c r="F6" s="35">
        <v>885</v>
      </c>
      <c r="G6" s="24">
        <f t="shared" si="2"/>
        <v>1.3406247159693399</v>
      </c>
      <c r="N6" s="307"/>
    </row>
    <row r="7" spans="1:7" ht="15" customHeight="1">
      <c r="A7" s="6" t="s">
        <v>8</v>
      </c>
      <c r="B7" s="20">
        <f t="shared" si="3"/>
        <v>1965</v>
      </c>
      <c r="C7" s="24">
        <f t="shared" si="0"/>
        <v>1.6067310994456165</v>
      </c>
      <c r="D7" s="35">
        <v>978</v>
      </c>
      <c r="E7" s="146">
        <f t="shared" si="1"/>
        <v>1.7376163741027646</v>
      </c>
      <c r="F7" s="35">
        <v>987</v>
      </c>
      <c r="G7" s="24">
        <f t="shared" si="2"/>
        <v>1.4951373950980096</v>
      </c>
    </row>
    <row r="8" spans="1:7" ht="15" customHeight="1">
      <c r="A8" s="6" t="s">
        <v>9</v>
      </c>
      <c r="B8" s="20">
        <f t="shared" si="3"/>
        <v>2283</v>
      </c>
      <c r="C8" s="24">
        <f t="shared" si="0"/>
        <v>1.8667517048520827</v>
      </c>
      <c r="D8" s="35">
        <v>1142</v>
      </c>
      <c r="E8" s="146">
        <f t="shared" si="1"/>
        <v>2.0289958069788927</v>
      </c>
      <c r="F8" s="35">
        <v>1141</v>
      </c>
      <c r="G8" s="24">
        <f t="shared" si="2"/>
        <v>1.72842124397855</v>
      </c>
    </row>
    <row r="9" spans="1:7" ht="22.5" customHeight="1">
      <c r="A9" s="4" t="s">
        <v>10</v>
      </c>
      <c r="B9" s="20">
        <f t="shared" si="3"/>
        <v>3164</v>
      </c>
      <c r="C9" s="24">
        <f t="shared" si="0"/>
        <v>2.5871232563083617</v>
      </c>
      <c r="D9" s="35">
        <v>1506</v>
      </c>
      <c r="E9" s="146">
        <f t="shared" si="1"/>
        <v>2.6757160116551773</v>
      </c>
      <c r="F9" s="35">
        <v>1658</v>
      </c>
      <c r="G9" s="24">
        <f t="shared" si="2"/>
        <v>2.51158845093465</v>
      </c>
    </row>
    <row r="10" spans="1:7" ht="15" customHeight="1">
      <c r="A10" s="4" t="s">
        <v>11</v>
      </c>
      <c r="B10" s="20">
        <f t="shared" si="3"/>
        <v>5430</v>
      </c>
      <c r="C10" s="24">
        <f t="shared" si="0"/>
        <v>4.439974488544375</v>
      </c>
      <c r="D10" s="35">
        <v>2457</v>
      </c>
      <c r="E10" s="146">
        <f t="shared" si="1"/>
        <v>4.365361381564921</v>
      </c>
      <c r="F10" s="35">
        <v>2973</v>
      </c>
      <c r="G10" s="24">
        <f t="shared" si="2"/>
        <v>4.50359014754446</v>
      </c>
    </row>
    <row r="11" spans="1:7" ht="15" customHeight="1">
      <c r="A11" s="4" t="s">
        <v>12</v>
      </c>
      <c r="B11" s="20">
        <f t="shared" si="3"/>
        <v>8397</v>
      </c>
      <c r="C11" s="24">
        <f t="shared" si="0"/>
        <v>6.8660157974782905</v>
      </c>
      <c r="D11" s="35">
        <v>3932</v>
      </c>
      <c r="E11" s="146">
        <f t="shared" si="1"/>
        <v>6.985999573591075</v>
      </c>
      <c r="F11" s="35">
        <v>4465</v>
      </c>
      <c r="G11" s="24">
        <f t="shared" si="2"/>
        <v>6.763716787348138</v>
      </c>
    </row>
    <row r="12" spans="1:7" ht="15" customHeight="1">
      <c r="A12" s="4" t="s">
        <v>13</v>
      </c>
      <c r="B12" s="20">
        <f t="shared" si="3"/>
        <v>9663</v>
      </c>
      <c r="C12" s="24">
        <f t="shared" si="0"/>
        <v>7.901192169945542</v>
      </c>
      <c r="D12" s="35">
        <v>4729</v>
      </c>
      <c r="E12" s="146">
        <f t="shared" si="1"/>
        <v>8.402032549214697</v>
      </c>
      <c r="F12" s="35">
        <v>4934</v>
      </c>
      <c r="G12" s="24">
        <f t="shared" si="2"/>
        <v>7.474172145302512</v>
      </c>
    </row>
    <row r="13" spans="1:7" ht="15" customHeight="1">
      <c r="A13" s="4" t="s">
        <v>14</v>
      </c>
      <c r="B13" s="20">
        <f t="shared" si="3"/>
        <v>9640</v>
      </c>
      <c r="C13" s="24">
        <f t="shared" si="0"/>
        <v>7.882385648170861</v>
      </c>
      <c r="D13" s="35">
        <v>4734</v>
      </c>
      <c r="E13" s="146">
        <f t="shared" si="1"/>
        <v>8.410916068509701</v>
      </c>
      <c r="F13" s="35">
        <v>4906</v>
      </c>
      <c r="G13" s="24">
        <f t="shared" si="2"/>
        <v>7.4317569000515045</v>
      </c>
    </row>
    <row r="14" spans="1:7" ht="22.5" customHeight="1">
      <c r="A14" s="4" t="s">
        <v>15</v>
      </c>
      <c r="B14" s="20">
        <f t="shared" si="3"/>
        <v>10199</v>
      </c>
      <c r="C14" s="24">
        <f t="shared" si="0"/>
        <v>8.339465894781599</v>
      </c>
      <c r="D14" s="35">
        <v>4933</v>
      </c>
      <c r="E14" s="146">
        <f t="shared" si="1"/>
        <v>8.764480136450857</v>
      </c>
      <c r="F14" s="35">
        <v>5266</v>
      </c>
      <c r="G14" s="24">
        <f t="shared" si="2"/>
        <v>7.977095767564456</v>
      </c>
    </row>
    <row r="15" spans="1:7" ht="15" customHeight="1">
      <c r="A15" s="4" t="s">
        <v>16</v>
      </c>
      <c r="B15" s="20">
        <f t="shared" si="3"/>
        <v>10260</v>
      </c>
      <c r="C15" s="24">
        <f t="shared" si="0"/>
        <v>8.389344061227494</v>
      </c>
      <c r="D15" s="35">
        <v>4989</v>
      </c>
      <c r="E15" s="146">
        <f t="shared" si="1"/>
        <v>8.863975552554901</v>
      </c>
      <c r="F15" s="35">
        <v>5271</v>
      </c>
      <c r="G15" s="24">
        <f t="shared" si="2"/>
        <v>7.984669918502135</v>
      </c>
    </row>
    <row r="16" spans="1:7" ht="15" customHeight="1">
      <c r="A16" s="4" t="s">
        <v>17</v>
      </c>
      <c r="B16" s="20">
        <f t="shared" si="3"/>
        <v>9871</v>
      </c>
      <c r="C16" s="24">
        <f t="shared" si="0"/>
        <v>8.071268540777446</v>
      </c>
      <c r="D16" s="35">
        <v>4801</v>
      </c>
      <c r="E16" s="146">
        <f t="shared" si="1"/>
        <v>8.529955227062754</v>
      </c>
      <c r="F16" s="35">
        <v>5070</v>
      </c>
      <c r="G16" s="24">
        <f t="shared" si="2"/>
        <v>7.680189050807404</v>
      </c>
    </row>
    <row r="17" spans="1:7" ht="15" customHeight="1">
      <c r="A17" s="4" t="s">
        <v>18</v>
      </c>
      <c r="B17" s="20">
        <f t="shared" si="3"/>
        <v>10960</v>
      </c>
      <c r="C17" s="24">
        <f t="shared" si="0"/>
        <v>8.961716463065626</v>
      </c>
      <c r="D17" s="35">
        <v>5261</v>
      </c>
      <c r="E17" s="146">
        <f t="shared" si="1"/>
        <v>9.347239002203112</v>
      </c>
      <c r="F17" s="35">
        <v>5699</v>
      </c>
      <c r="G17" s="24">
        <f t="shared" si="2"/>
        <v>8.633017238767534</v>
      </c>
    </row>
    <row r="18" spans="1:14" s="10" customFormat="1" ht="15" customHeight="1">
      <c r="A18" s="4" t="s">
        <v>19</v>
      </c>
      <c r="B18" s="20">
        <f t="shared" si="3"/>
        <v>9719</v>
      </c>
      <c r="C18" s="24">
        <f t="shared" si="0"/>
        <v>7.946981962092593</v>
      </c>
      <c r="D18" s="35">
        <v>4582</v>
      </c>
      <c r="E18" s="146">
        <f t="shared" si="1"/>
        <v>8.140857081941583</v>
      </c>
      <c r="F18" s="35">
        <v>5137</v>
      </c>
      <c r="G18" s="229">
        <f t="shared" si="2"/>
        <v>7.781682673372314</v>
      </c>
      <c r="H18"/>
      <c r="I18"/>
      <c r="J18" s="306"/>
      <c r="K18" s="306"/>
      <c r="L18" s="306"/>
      <c r="M18" s="306"/>
      <c r="N18" s="306"/>
    </row>
    <row r="19" spans="1:7" ht="22.5" customHeight="1">
      <c r="A19" t="s">
        <v>20</v>
      </c>
      <c r="B19" s="20">
        <f t="shared" si="3"/>
        <v>7783</v>
      </c>
      <c r="C19" s="24">
        <f t="shared" si="0"/>
        <v>6.36396343358027</v>
      </c>
      <c r="D19" s="35">
        <v>3459</v>
      </c>
      <c r="E19" s="146">
        <f t="shared" si="1"/>
        <v>6.145618648283705</v>
      </c>
      <c r="F19" s="35">
        <v>4324</v>
      </c>
      <c r="G19" s="24">
        <f t="shared" si="2"/>
        <v>6.550125730905565</v>
      </c>
    </row>
    <row r="20" spans="1:7" ht="15" customHeight="1">
      <c r="A20" t="s">
        <v>21</v>
      </c>
      <c r="B20" s="20">
        <f t="shared" si="3"/>
        <v>7862</v>
      </c>
      <c r="C20" s="24">
        <f t="shared" si="0"/>
        <v>6.428559747502003</v>
      </c>
      <c r="D20" s="35">
        <v>3288</v>
      </c>
      <c r="E20" s="146">
        <f t="shared" si="1"/>
        <v>5.84180228839457</v>
      </c>
      <c r="F20" s="35">
        <v>4574</v>
      </c>
      <c r="G20" s="24">
        <f t="shared" si="2"/>
        <v>6.92883327778956</v>
      </c>
    </row>
    <row r="21" spans="1:7" ht="15" customHeight="1">
      <c r="A21" s="4" t="s">
        <v>22</v>
      </c>
      <c r="B21" s="20">
        <f t="shared" si="3"/>
        <v>5942</v>
      </c>
      <c r="C21" s="44">
        <f t="shared" si="0"/>
        <v>4.858624016745981</v>
      </c>
      <c r="D21" s="89">
        <v>2244</v>
      </c>
      <c r="E21" s="228">
        <f t="shared" si="1"/>
        <v>3.986923459597754</v>
      </c>
      <c r="F21" s="89">
        <v>3698</v>
      </c>
      <c r="G21" s="24">
        <f t="shared" si="2"/>
        <v>5.601842033508044</v>
      </c>
    </row>
    <row r="22" spans="1:7" ht="15" customHeight="1">
      <c r="A22" s="8" t="s">
        <v>159</v>
      </c>
      <c r="B22" s="55">
        <f t="shared" si="3"/>
        <v>6035</v>
      </c>
      <c r="C22" s="27">
        <f t="shared" si="0"/>
        <v>4.934667778704476</v>
      </c>
      <c r="D22" s="76">
        <v>1663</v>
      </c>
      <c r="E22" s="147">
        <f t="shared" si="1"/>
        <v>2.9546585175183</v>
      </c>
      <c r="F22" s="76">
        <v>4372</v>
      </c>
      <c r="G22" s="27">
        <f t="shared" si="2"/>
        <v>6.6228375799072925</v>
      </c>
    </row>
    <row r="23" spans="2:5" ht="30" customHeight="1">
      <c r="B23" s="4"/>
      <c r="C23" s="4"/>
      <c r="D23" s="4"/>
      <c r="E23" s="4"/>
    </row>
    <row r="24" spans="11:13" ht="15" customHeight="1">
      <c r="K24" s="306"/>
      <c r="L24" s="306" t="s">
        <v>2</v>
      </c>
      <c r="M24" s="306" t="s">
        <v>3</v>
      </c>
    </row>
    <row r="25" spans="11:14" ht="15" customHeight="1">
      <c r="K25" s="308" t="s">
        <v>6</v>
      </c>
      <c r="L25" s="312">
        <f aca="true" t="shared" si="4" ref="L25:L42">-D5</f>
        <v>-680</v>
      </c>
      <c r="M25" s="312">
        <f>F5</f>
        <v>654</v>
      </c>
      <c r="N25" s="307"/>
    </row>
    <row r="26" spans="11:14" ht="15" customHeight="1">
      <c r="K26" s="308" t="s">
        <v>7</v>
      </c>
      <c r="L26" s="312">
        <f t="shared" si="4"/>
        <v>-906</v>
      </c>
      <c r="M26" s="312">
        <f aca="true" t="shared" si="5" ref="M26:M42">F6</f>
        <v>885</v>
      </c>
      <c r="N26" s="307"/>
    </row>
    <row r="27" spans="11:14" ht="15" customHeight="1">
      <c r="K27" s="308" t="s">
        <v>8</v>
      </c>
      <c r="L27" s="312">
        <f t="shared" si="4"/>
        <v>-978</v>
      </c>
      <c r="M27" s="312">
        <f t="shared" si="5"/>
        <v>987</v>
      </c>
      <c r="N27" s="307"/>
    </row>
    <row r="28" spans="11:14" ht="15" customHeight="1">
      <c r="K28" s="308" t="s">
        <v>9</v>
      </c>
      <c r="L28" s="312">
        <f t="shared" si="4"/>
        <v>-1142</v>
      </c>
      <c r="M28" s="312">
        <f t="shared" si="5"/>
        <v>1141</v>
      </c>
      <c r="N28" s="307"/>
    </row>
    <row r="29" spans="11:14" ht="15" customHeight="1">
      <c r="K29" s="308" t="s">
        <v>10</v>
      </c>
      <c r="L29" s="312">
        <f t="shared" si="4"/>
        <v>-1506</v>
      </c>
      <c r="M29" s="312">
        <f t="shared" si="5"/>
        <v>1658</v>
      </c>
      <c r="N29" s="307"/>
    </row>
    <row r="30" spans="11:14" ht="15" customHeight="1">
      <c r="K30" s="310" t="s">
        <v>11</v>
      </c>
      <c r="L30" s="312">
        <f t="shared" si="4"/>
        <v>-2457</v>
      </c>
      <c r="M30" s="312">
        <f t="shared" si="5"/>
        <v>2973</v>
      </c>
      <c r="N30" s="307"/>
    </row>
    <row r="31" spans="11:14" ht="15" customHeight="1">
      <c r="K31" s="310" t="s">
        <v>12</v>
      </c>
      <c r="L31" s="312">
        <f t="shared" si="4"/>
        <v>-3932</v>
      </c>
      <c r="M31" s="312">
        <f t="shared" si="5"/>
        <v>4465</v>
      </c>
      <c r="N31" s="307"/>
    </row>
    <row r="32" spans="11:14" ht="15" customHeight="1">
      <c r="K32" s="310" t="s">
        <v>13</v>
      </c>
      <c r="L32" s="312">
        <f t="shared" si="4"/>
        <v>-4729</v>
      </c>
      <c r="M32" s="312">
        <f t="shared" si="5"/>
        <v>4934</v>
      </c>
      <c r="N32" s="307"/>
    </row>
    <row r="33" spans="11:14" ht="15" customHeight="1">
      <c r="K33" s="310" t="s">
        <v>14</v>
      </c>
      <c r="L33" s="312">
        <f t="shared" si="4"/>
        <v>-4734</v>
      </c>
      <c r="M33" s="312">
        <f t="shared" si="5"/>
        <v>4906</v>
      </c>
      <c r="N33" s="307"/>
    </row>
    <row r="34" spans="11:14" ht="15" customHeight="1">
      <c r="K34" s="310" t="s">
        <v>15</v>
      </c>
      <c r="L34" s="312">
        <f t="shared" si="4"/>
        <v>-4933</v>
      </c>
      <c r="M34" s="312">
        <f t="shared" si="5"/>
        <v>5266</v>
      </c>
      <c r="N34" s="307"/>
    </row>
    <row r="35" spans="11:14" ht="15" customHeight="1">
      <c r="K35" s="310" t="s">
        <v>16</v>
      </c>
      <c r="L35" s="312">
        <f t="shared" si="4"/>
        <v>-4989</v>
      </c>
      <c r="M35" s="312">
        <f t="shared" si="5"/>
        <v>5271</v>
      </c>
      <c r="N35" s="307"/>
    </row>
    <row r="36" spans="11:14" ht="15" customHeight="1">
      <c r="K36" s="310" t="s">
        <v>17</v>
      </c>
      <c r="L36" s="312">
        <f t="shared" si="4"/>
        <v>-4801</v>
      </c>
      <c r="M36" s="312">
        <f t="shared" si="5"/>
        <v>5070</v>
      </c>
      <c r="N36" s="307"/>
    </row>
    <row r="37" spans="11:14" ht="15" customHeight="1">
      <c r="K37" s="310" t="s">
        <v>18</v>
      </c>
      <c r="L37" s="312">
        <f t="shared" si="4"/>
        <v>-5261</v>
      </c>
      <c r="M37" s="312">
        <f t="shared" si="5"/>
        <v>5699</v>
      </c>
      <c r="N37" s="307"/>
    </row>
    <row r="38" spans="11:14" ht="15" customHeight="1">
      <c r="K38" s="310" t="s">
        <v>19</v>
      </c>
      <c r="L38" s="312">
        <f t="shared" si="4"/>
        <v>-4582</v>
      </c>
      <c r="M38" s="312">
        <f t="shared" si="5"/>
        <v>5137</v>
      </c>
      <c r="N38" s="307"/>
    </row>
    <row r="39" spans="11:14" ht="15" customHeight="1">
      <c r="K39" s="306" t="s">
        <v>20</v>
      </c>
      <c r="L39" s="312">
        <f t="shared" si="4"/>
        <v>-3459</v>
      </c>
      <c r="M39" s="312">
        <f t="shared" si="5"/>
        <v>4324</v>
      </c>
      <c r="N39" s="307"/>
    </row>
    <row r="40" spans="11:14" ht="15" customHeight="1">
      <c r="K40" s="306" t="s">
        <v>21</v>
      </c>
      <c r="L40" s="312">
        <f t="shared" si="4"/>
        <v>-3288</v>
      </c>
      <c r="M40" s="312">
        <f t="shared" si="5"/>
        <v>4574</v>
      </c>
      <c r="N40" s="307"/>
    </row>
    <row r="41" spans="11:14" ht="15" customHeight="1">
      <c r="K41" s="306" t="s">
        <v>22</v>
      </c>
      <c r="L41" s="312">
        <f t="shared" si="4"/>
        <v>-2244</v>
      </c>
      <c r="M41" s="312">
        <f t="shared" si="5"/>
        <v>3698</v>
      </c>
      <c r="N41" s="307"/>
    </row>
    <row r="42" spans="11:14" ht="15" customHeight="1">
      <c r="K42" s="310" t="s">
        <v>159</v>
      </c>
      <c r="L42" s="312">
        <f t="shared" si="4"/>
        <v>-1663</v>
      </c>
      <c r="M42" s="312">
        <f t="shared" si="5"/>
        <v>4372</v>
      </c>
      <c r="N42" s="307"/>
    </row>
    <row r="43" spans="11:13" ht="11.25">
      <c r="K43" s="221"/>
      <c r="L43" s="312"/>
      <c r="M43" s="312"/>
    </row>
    <row r="44" spans="11:13" ht="11.25">
      <c r="K44" s="306"/>
      <c r="L44" s="306"/>
      <c r="M44" s="306"/>
    </row>
  </sheetData>
  <mergeCells count="4">
    <mergeCell ref="F2:G2"/>
    <mergeCell ref="A1:G1"/>
    <mergeCell ref="B2:C2"/>
    <mergeCell ref="D2:E2"/>
  </mergeCells>
  <hyperlinks>
    <hyperlink ref="A3" location="indice!B1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2010.&amp;R&amp;9&amp;P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83203125" style="0" customWidth="1"/>
    <col min="2" max="2" width="12.83203125" style="23" customWidth="1"/>
    <col min="3" max="3" width="12.83203125" style="0" customWidth="1"/>
    <col min="4" max="4" width="12.83203125" style="23" customWidth="1"/>
    <col min="5" max="5" width="12.83203125" style="0" customWidth="1"/>
    <col min="6" max="6" width="12.83203125" style="23" customWidth="1"/>
    <col min="7" max="7" width="12.83203125" style="0" customWidth="1"/>
  </cols>
  <sheetData>
    <row r="1" spans="1:7" s="1" customFormat="1" ht="39.75" customHeight="1">
      <c r="A1" s="378" t="s">
        <v>193</v>
      </c>
      <c r="B1" s="379"/>
      <c r="C1" s="379"/>
      <c r="D1" s="379"/>
      <c r="E1" s="379"/>
      <c r="F1" s="379"/>
      <c r="G1" s="379"/>
    </row>
    <row r="2" spans="1:7" s="17" customFormat="1" ht="36" customHeight="1">
      <c r="A2" s="154"/>
      <c r="B2" s="375" t="s">
        <v>1</v>
      </c>
      <c r="C2" s="375"/>
      <c r="D2" s="375" t="s">
        <v>2</v>
      </c>
      <c r="E2" s="375"/>
      <c r="F2" s="375" t="s">
        <v>3</v>
      </c>
      <c r="G2" s="375" t="s">
        <v>0</v>
      </c>
    </row>
    <row r="3" spans="1:7" s="14" customFormat="1" ht="19.5" customHeight="1">
      <c r="A3" s="201" t="s">
        <v>152</v>
      </c>
      <c r="B3" s="155" t="s">
        <v>4</v>
      </c>
      <c r="C3" s="19" t="s">
        <v>5</v>
      </c>
      <c r="D3" s="155" t="s">
        <v>4</v>
      </c>
      <c r="E3" s="19" t="s">
        <v>5</v>
      </c>
      <c r="F3" s="155" t="s">
        <v>4</v>
      </c>
      <c r="G3" s="19" t="s">
        <v>5</v>
      </c>
    </row>
    <row r="4" spans="1:7" s="5" customFormat="1" ht="15" customHeight="1">
      <c r="A4" s="30" t="s">
        <v>1</v>
      </c>
      <c r="B4" s="29">
        <v>254099</v>
      </c>
      <c r="C4" s="319">
        <f>C5+C11+C17+C23+C29</f>
        <v>100</v>
      </c>
      <c r="D4" s="29">
        <v>114677</v>
      </c>
      <c r="E4" s="319">
        <f>E5+E11+E17+E23+E29</f>
        <v>100</v>
      </c>
      <c r="F4" s="29">
        <v>139422</v>
      </c>
      <c r="G4" s="319">
        <f>G5+G11+G17+G23+G29</f>
        <v>100</v>
      </c>
    </row>
    <row r="5" spans="1:7" ht="22.5" customHeight="1">
      <c r="A5" s="38" t="s">
        <v>123</v>
      </c>
      <c r="B5" s="21">
        <v>1911</v>
      </c>
      <c r="C5" s="320">
        <f>B5/B$4*100</f>
        <v>0.7520690754391005</v>
      </c>
      <c r="D5" s="21">
        <v>935</v>
      </c>
      <c r="E5" s="320">
        <f>D5/D$4*100</f>
        <v>0.8153335019227919</v>
      </c>
      <c r="F5" s="23">
        <v>976</v>
      </c>
      <c r="G5" s="320">
        <f aca="true" t="shared" si="0" ref="G5:G34">F5/F$4*100</f>
        <v>0.7000329933582935</v>
      </c>
    </row>
    <row r="6" spans="1:7" ht="15" customHeight="1">
      <c r="A6" s="38" t="s">
        <v>153</v>
      </c>
      <c r="B6" s="21">
        <v>1147</v>
      </c>
      <c r="C6" s="320">
        <f aca="true" t="shared" si="1" ref="C6:E34">B6/B$4*100</f>
        <v>0.45139886422221265</v>
      </c>
      <c r="D6" s="21">
        <v>575</v>
      </c>
      <c r="E6" s="320">
        <f t="shared" si="1"/>
        <v>0.5014083033215031</v>
      </c>
      <c r="F6" s="23">
        <v>572</v>
      </c>
      <c r="G6" s="320">
        <f t="shared" si="0"/>
        <v>0.41026523791080316</v>
      </c>
    </row>
    <row r="7" spans="1:7" ht="15" customHeight="1">
      <c r="A7" s="38" t="s">
        <v>154</v>
      </c>
      <c r="B7" s="21">
        <v>119</v>
      </c>
      <c r="C7" s="320">
        <f t="shared" si="1"/>
        <v>0.04683214022880846</v>
      </c>
      <c r="D7" s="21">
        <v>63</v>
      </c>
      <c r="E7" s="320">
        <f t="shared" si="1"/>
        <v>0.054936909755225555</v>
      </c>
      <c r="F7" s="23">
        <v>56</v>
      </c>
      <c r="G7" s="320">
        <f t="shared" si="0"/>
        <v>0.04016582748777094</v>
      </c>
    </row>
    <row r="8" spans="1:7" ht="15" customHeight="1">
      <c r="A8" s="38" t="s">
        <v>156</v>
      </c>
      <c r="B8" s="21">
        <v>162</v>
      </c>
      <c r="C8" s="320">
        <f t="shared" si="1"/>
        <v>0.06375467829468041</v>
      </c>
      <c r="D8" s="21">
        <v>88</v>
      </c>
      <c r="E8" s="320">
        <f t="shared" si="1"/>
        <v>0.07673727076920395</v>
      </c>
      <c r="F8" s="23">
        <v>74</v>
      </c>
      <c r="G8" s="320">
        <f t="shared" si="0"/>
        <v>0.053076272037411595</v>
      </c>
    </row>
    <row r="9" spans="1:7" ht="15" customHeight="1">
      <c r="A9" s="38" t="s">
        <v>155</v>
      </c>
      <c r="B9" s="21">
        <v>193</v>
      </c>
      <c r="C9" s="320">
        <f t="shared" si="1"/>
        <v>0.07595464759798345</v>
      </c>
      <c r="D9" s="21">
        <v>89</v>
      </c>
      <c r="E9" s="320">
        <f t="shared" si="1"/>
        <v>0.07760928520976308</v>
      </c>
      <c r="F9" s="23">
        <v>104</v>
      </c>
      <c r="G9" s="320">
        <f t="shared" si="0"/>
        <v>0.07459367962014603</v>
      </c>
    </row>
    <row r="10" spans="1:7" ht="15" customHeight="1">
      <c r="A10" s="134" t="s">
        <v>84</v>
      </c>
      <c r="B10" s="20">
        <v>290</v>
      </c>
      <c r="C10" s="320">
        <f t="shared" si="1"/>
        <v>0.11412874509541557</v>
      </c>
      <c r="D10" s="20">
        <v>120</v>
      </c>
      <c r="E10" s="320">
        <f t="shared" si="1"/>
        <v>0.10464173286709628</v>
      </c>
      <c r="F10" s="23">
        <v>170</v>
      </c>
      <c r="G10" s="320">
        <f t="shared" si="0"/>
        <v>0.12193197630216178</v>
      </c>
    </row>
    <row r="11" spans="1:7" ht="22.5" customHeight="1">
      <c r="A11" s="134" t="s">
        <v>124</v>
      </c>
      <c r="B11" s="20">
        <v>13277</v>
      </c>
      <c r="C11" s="320">
        <f t="shared" si="1"/>
        <v>5.225128788385629</v>
      </c>
      <c r="D11" s="23">
        <v>4994</v>
      </c>
      <c r="E11" s="320">
        <f t="shared" si="1"/>
        <v>4.354840116152324</v>
      </c>
      <c r="F11" s="23">
        <v>8283</v>
      </c>
      <c r="G11" s="320">
        <f t="shared" si="0"/>
        <v>5.940956233592977</v>
      </c>
    </row>
    <row r="12" spans="1:7" ht="15" customHeight="1">
      <c r="A12" s="38" t="s">
        <v>153</v>
      </c>
      <c r="B12" s="20">
        <v>2732</v>
      </c>
      <c r="C12" s="320">
        <f t="shared" si="1"/>
        <v>1.0751714882781906</v>
      </c>
      <c r="D12" s="20">
        <v>1439</v>
      </c>
      <c r="E12" s="320">
        <f t="shared" si="1"/>
        <v>1.2548287799645963</v>
      </c>
      <c r="F12" s="23">
        <v>1293</v>
      </c>
      <c r="G12" s="320">
        <f t="shared" si="0"/>
        <v>0.9274002668158541</v>
      </c>
    </row>
    <row r="13" spans="1:7" ht="15" customHeight="1">
      <c r="A13" s="38" t="s">
        <v>154</v>
      </c>
      <c r="B13" s="20">
        <v>751</v>
      </c>
      <c r="C13" s="320">
        <f t="shared" si="1"/>
        <v>0.29555409505743824</v>
      </c>
      <c r="D13" s="23">
        <v>402</v>
      </c>
      <c r="E13" s="320">
        <f t="shared" si="1"/>
        <v>0.3505498051047725</v>
      </c>
      <c r="F13" s="23">
        <v>349</v>
      </c>
      <c r="G13" s="320">
        <f t="shared" si="0"/>
        <v>0.2503191748791439</v>
      </c>
    </row>
    <row r="14" spans="1:7" ht="15" customHeight="1">
      <c r="A14" s="38" t="s">
        <v>156</v>
      </c>
      <c r="B14" s="20">
        <v>370</v>
      </c>
      <c r="C14" s="320">
        <f t="shared" si="1"/>
        <v>0.14561253684587502</v>
      </c>
      <c r="D14" s="23">
        <v>189</v>
      </c>
      <c r="E14" s="320">
        <f t="shared" si="1"/>
        <v>0.16481072926567664</v>
      </c>
      <c r="F14" s="23">
        <v>181</v>
      </c>
      <c r="G14" s="320">
        <f t="shared" si="0"/>
        <v>0.12982169241583108</v>
      </c>
    </row>
    <row r="15" spans="1:7" ht="15" customHeight="1">
      <c r="A15" s="38" t="s">
        <v>155</v>
      </c>
      <c r="B15" s="20">
        <v>1101</v>
      </c>
      <c r="C15" s="320">
        <f t="shared" si="1"/>
        <v>0.43329568396569845</v>
      </c>
      <c r="D15" s="23">
        <v>426</v>
      </c>
      <c r="E15" s="320">
        <f t="shared" si="1"/>
        <v>0.3714781516781918</v>
      </c>
      <c r="F15" s="23">
        <v>675</v>
      </c>
      <c r="G15" s="320">
        <f t="shared" si="0"/>
        <v>0.48414167061152474</v>
      </c>
    </row>
    <row r="16" spans="1:7" ht="15" customHeight="1">
      <c r="A16" s="134" t="s">
        <v>84</v>
      </c>
      <c r="B16" s="20">
        <v>8323</v>
      </c>
      <c r="C16" s="320">
        <f t="shared" si="1"/>
        <v>3.2754949842384264</v>
      </c>
      <c r="D16" s="23">
        <v>2538</v>
      </c>
      <c r="E16" s="320">
        <f t="shared" si="1"/>
        <v>2.2131726501390863</v>
      </c>
      <c r="F16" s="23">
        <v>5785</v>
      </c>
      <c r="G16" s="320">
        <f t="shared" si="0"/>
        <v>4.149273428870623</v>
      </c>
    </row>
    <row r="17" spans="1:7" ht="30" customHeight="1">
      <c r="A17" s="129" t="s">
        <v>125</v>
      </c>
      <c r="B17" s="20">
        <v>81938</v>
      </c>
      <c r="C17" s="320">
        <f t="shared" si="1"/>
        <v>32.24648660561435</v>
      </c>
      <c r="D17" s="23">
        <v>32849</v>
      </c>
      <c r="E17" s="320">
        <f t="shared" si="1"/>
        <v>28.644802357927045</v>
      </c>
      <c r="F17" s="23">
        <v>49089</v>
      </c>
      <c r="G17" s="320">
        <f t="shared" si="0"/>
        <v>35.20893402762835</v>
      </c>
    </row>
    <row r="18" spans="1:7" s="10" customFormat="1" ht="15" customHeight="1">
      <c r="A18" s="38" t="s">
        <v>153</v>
      </c>
      <c r="B18" s="20">
        <v>3100</v>
      </c>
      <c r="C18" s="320">
        <f t="shared" si="1"/>
        <v>1.2199969303303044</v>
      </c>
      <c r="D18" s="23">
        <v>1515</v>
      </c>
      <c r="E18" s="320">
        <f t="shared" si="1"/>
        <v>1.3211018774470906</v>
      </c>
      <c r="F18" s="23">
        <v>1585</v>
      </c>
      <c r="G18" s="320">
        <f t="shared" si="0"/>
        <v>1.1368363672878026</v>
      </c>
    </row>
    <row r="19" spans="1:7" ht="15" customHeight="1">
      <c r="A19" s="38" t="s">
        <v>154</v>
      </c>
      <c r="B19" s="20">
        <v>3831</v>
      </c>
      <c r="C19" s="320">
        <f t="shared" si="1"/>
        <v>1.5076800774501278</v>
      </c>
      <c r="D19" s="20">
        <v>2023</v>
      </c>
      <c r="E19" s="320">
        <f t="shared" si="1"/>
        <v>1.7640852132511313</v>
      </c>
      <c r="F19" s="23">
        <v>1808</v>
      </c>
      <c r="G19" s="320">
        <f t="shared" si="0"/>
        <v>1.2967824303194617</v>
      </c>
    </row>
    <row r="20" spans="1:7" ht="15" customHeight="1">
      <c r="A20" s="38" t="s">
        <v>156</v>
      </c>
      <c r="B20" s="20">
        <v>5467</v>
      </c>
      <c r="C20" s="320">
        <f t="shared" si="1"/>
        <v>2.151523618747024</v>
      </c>
      <c r="D20" s="23">
        <v>2805</v>
      </c>
      <c r="E20" s="320">
        <f t="shared" si="1"/>
        <v>2.4460005057683754</v>
      </c>
      <c r="F20" s="23">
        <v>2662</v>
      </c>
      <c r="G20" s="320">
        <f t="shared" si="0"/>
        <v>1.9093112995079689</v>
      </c>
    </row>
    <row r="21" spans="1:7" ht="15" customHeight="1">
      <c r="A21" s="38" t="s">
        <v>155</v>
      </c>
      <c r="B21" s="20">
        <v>18857</v>
      </c>
      <c r="C21" s="320">
        <f t="shared" si="1"/>
        <v>7.421123262980177</v>
      </c>
      <c r="D21" s="23">
        <v>8067</v>
      </c>
      <c r="E21" s="320">
        <f t="shared" si="1"/>
        <v>7.034540491990547</v>
      </c>
      <c r="F21" s="23">
        <v>10790</v>
      </c>
      <c r="G21" s="320">
        <f t="shared" si="0"/>
        <v>7.739094260590152</v>
      </c>
    </row>
    <row r="22" spans="1:7" ht="15" customHeight="1">
      <c r="A22" s="134" t="s">
        <v>84</v>
      </c>
      <c r="B22" s="20">
        <v>50683</v>
      </c>
      <c r="C22" s="320">
        <f t="shared" si="1"/>
        <v>19.946162716106713</v>
      </c>
      <c r="D22" s="23">
        <v>18439</v>
      </c>
      <c r="E22" s="320">
        <f t="shared" si="1"/>
        <v>16.079074269469903</v>
      </c>
      <c r="F22" s="23">
        <v>32244</v>
      </c>
      <c r="G22" s="320">
        <f t="shared" si="0"/>
        <v>23.126909669922966</v>
      </c>
    </row>
    <row r="23" spans="1:7" ht="30" customHeight="1">
      <c r="A23" s="129" t="s">
        <v>126</v>
      </c>
      <c r="B23" s="20">
        <v>62558</v>
      </c>
      <c r="C23" s="320">
        <f t="shared" si="1"/>
        <v>24.61953805406554</v>
      </c>
      <c r="D23" s="22">
        <v>28451</v>
      </c>
      <c r="E23" s="320">
        <f t="shared" si="1"/>
        <v>24.80968284834797</v>
      </c>
      <c r="F23" s="87">
        <v>34107</v>
      </c>
      <c r="G23" s="320">
        <f t="shared" si="0"/>
        <v>24.463140680810778</v>
      </c>
    </row>
    <row r="24" spans="1:7" ht="15" customHeight="1">
      <c r="A24" s="38" t="s">
        <v>153</v>
      </c>
      <c r="B24" s="20">
        <v>152</v>
      </c>
      <c r="C24" s="320">
        <f t="shared" si="1"/>
        <v>0.05981920432587298</v>
      </c>
      <c r="D24" s="23">
        <v>69</v>
      </c>
      <c r="E24" s="320">
        <f t="shared" si="1"/>
        <v>0.06016899639858036</v>
      </c>
      <c r="F24" s="23">
        <v>83</v>
      </c>
      <c r="G24" s="320">
        <f t="shared" si="0"/>
        <v>0.059531494312231925</v>
      </c>
    </row>
    <row r="25" spans="1:7" ht="15" customHeight="1">
      <c r="A25" s="38" t="s">
        <v>154</v>
      </c>
      <c r="B25" s="20">
        <v>4737</v>
      </c>
      <c r="C25" s="320">
        <f t="shared" si="1"/>
        <v>1.8642340190240814</v>
      </c>
      <c r="D25" s="23">
        <v>2417</v>
      </c>
      <c r="E25" s="320">
        <f t="shared" si="1"/>
        <v>2.1076589028314308</v>
      </c>
      <c r="F25" s="23">
        <v>2320</v>
      </c>
      <c r="G25" s="320">
        <f t="shared" si="0"/>
        <v>1.664012853064796</v>
      </c>
    </row>
    <row r="26" spans="1:7" ht="15" customHeight="1">
      <c r="A26" s="38" t="s">
        <v>156</v>
      </c>
      <c r="B26" s="20">
        <v>16437</v>
      </c>
      <c r="C26" s="320">
        <f t="shared" si="1"/>
        <v>6.468738562528778</v>
      </c>
      <c r="D26" s="23">
        <v>8255</v>
      </c>
      <c r="E26" s="320">
        <f t="shared" si="1"/>
        <v>7.198479206815665</v>
      </c>
      <c r="F26" s="23">
        <v>8182</v>
      </c>
      <c r="G26" s="320">
        <f t="shared" si="0"/>
        <v>5.868514294731105</v>
      </c>
    </row>
    <row r="27" spans="1:7" ht="15" customHeight="1">
      <c r="A27" s="38" t="s">
        <v>155</v>
      </c>
      <c r="B27" s="20">
        <v>21556</v>
      </c>
      <c r="C27" s="320">
        <f t="shared" si="1"/>
        <v>8.483307687161304</v>
      </c>
      <c r="D27" s="23">
        <v>9429</v>
      </c>
      <c r="E27" s="320">
        <f t="shared" si="1"/>
        <v>8.222224160032091</v>
      </c>
      <c r="F27" s="23">
        <v>12127</v>
      </c>
      <c r="G27" s="320">
        <f t="shared" si="0"/>
        <v>8.69805339186068</v>
      </c>
    </row>
    <row r="28" spans="1:7" ht="15" customHeight="1">
      <c r="A28" s="134" t="s">
        <v>84</v>
      </c>
      <c r="B28" s="20">
        <v>19676</v>
      </c>
      <c r="C28" s="320">
        <f t="shared" si="1"/>
        <v>7.743438581025505</v>
      </c>
      <c r="D28" s="23">
        <v>8281</v>
      </c>
      <c r="E28" s="320">
        <f t="shared" si="1"/>
        <v>7.221151582270203</v>
      </c>
      <c r="F28" s="23">
        <v>11395</v>
      </c>
      <c r="G28" s="320">
        <f t="shared" si="0"/>
        <v>8.173028646841962</v>
      </c>
    </row>
    <row r="29" spans="1:7" ht="30" customHeight="1">
      <c r="A29" s="129" t="s">
        <v>128</v>
      </c>
      <c r="B29" s="20">
        <v>94415</v>
      </c>
      <c r="C29" s="320">
        <f t="shared" si="1"/>
        <v>37.156777476495385</v>
      </c>
      <c r="D29" s="22">
        <v>47448</v>
      </c>
      <c r="E29" s="320">
        <f t="shared" si="1"/>
        <v>41.37534117564987</v>
      </c>
      <c r="F29" s="21">
        <v>46967</v>
      </c>
      <c r="G29" s="320">
        <f t="shared" si="0"/>
        <v>33.686936064609604</v>
      </c>
    </row>
    <row r="30" spans="1:7" ht="15" customHeight="1">
      <c r="A30" s="38" t="s">
        <v>153</v>
      </c>
      <c r="B30" s="20">
        <v>19</v>
      </c>
      <c r="C30" s="320">
        <f t="shared" si="1"/>
        <v>0.007477400540734123</v>
      </c>
      <c r="D30" s="87">
        <v>5</v>
      </c>
      <c r="E30" s="320">
        <f t="shared" si="1"/>
        <v>0.004360072202795678</v>
      </c>
      <c r="F30" s="87">
        <v>14</v>
      </c>
      <c r="G30" s="320">
        <f t="shared" si="0"/>
        <v>0.010041456871942736</v>
      </c>
    </row>
    <row r="31" spans="1:7" ht="15" customHeight="1">
      <c r="A31" s="38" t="s">
        <v>154</v>
      </c>
      <c r="B31" s="20">
        <v>6520</v>
      </c>
      <c r="C31" s="320">
        <f t="shared" si="1"/>
        <v>2.5659290276624462</v>
      </c>
      <c r="D31" s="87">
        <v>2614</v>
      </c>
      <c r="E31" s="320">
        <f t="shared" si="1"/>
        <v>2.2794457476215806</v>
      </c>
      <c r="F31" s="87">
        <v>3906</v>
      </c>
      <c r="G31" s="320">
        <f t="shared" si="0"/>
        <v>2.801566467272023</v>
      </c>
    </row>
    <row r="32" spans="1:7" ht="15" customHeight="1">
      <c r="A32" s="38" t="s">
        <v>156</v>
      </c>
      <c r="B32" s="20">
        <v>40892</v>
      </c>
      <c r="C32" s="320">
        <f t="shared" si="1"/>
        <v>16.092940153247355</v>
      </c>
      <c r="D32" s="87">
        <v>19107</v>
      </c>
      <c r="E32" s="320">
        <f t="shared" si="1"/>
        <v>16.661579915763404</v>
      </c>
      <c r="F32" s="87">
        <v>21785</v>
      </c>
      <c r="G32" s="320">
        <f t="shared" si="0"/>
        <v>15.625224139662318</v>
      </c>
    </row>
    <row r="33" spans="1:7" ht="15" customHeight="1">
      <c r="A33" s="38" t="s">
        <v>155</v>
      </c>
      <c r="B33" s="20">
        <v>30743</v>
      </c>
      <c r="C33" s="320">
        <f t="shared" si="1"/>
        <v>12.098827622304691</v>
      </c>
      <c r="D33" s="87">
        <v>16513</v>
      </c>
      <c r="E33" s="320">
        <f t="shared" si="1"/>
        <v>14.399574456953006</v>
      </c>
      <c r="F33" s="87">
        <v>14230</v>
      </c>
      <c r="G33" s="320">
        <f t="shared" si="0"/>
        <v>10.206423663410366</v>
      </c>
    </row>
    <row r="34" spans="1:7" ht="15" customHeight="1">
      <c r="A34" s="128" t="s">
        <v>84</v>
      </c>
      <c r="B34" s="55">
        <v>16241</v>
      </c>
      <c r="C34" s="356">
        <f t="shared" si="1"/>
        <v>6.391603272740152</v>
      </c>
      <c r="D34" s="26">
        <v>9209</v>
      </c>
      <c r="E34" s="356">
        <f t="shared" si="1"/>
        <v>8.03038098310908</v>
      </c>
      <c r="F34" s="26">
        <v>7032</v>
      </c>
      <c r="G34" s="356">
        <f t="shared" si="0"/>
        <v>5.043680337392951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4">
    <mergeCell ref="A1:G1"/>
    <mergeCell ref="F2:G2"/>
    <mergeCell ref="B2:C2"/>
    <mergeCell ref="D2:E2"/>
  </mergeCells>
  <hyperlinks>
    <hyperlink ref="A3" location="indice!B1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0" style="0" bestFit="1" customWidth="1"/>
    <col min="2" max="7" width="13" style="0" customWidth="1"/>
    <col min="8" max="8" width="7.5" style="0" bestFit="1" customWidth="1"/>
  </cols>
  <sheetData>
    <row r="1" spans="1:7" s="1" customFormat="1" ht="39.75" customHeight="1">
      <c r="A1" s="378" t="s">
        <v>192</v>
      </c>
      <c r="B1" s="379"/>
      <c r="C1" s="379"/>
      <c r="D1" s="379"/>
      <c r="E1" s="379"/>
      <c r="F1" s="379"/>
      <c r="G1" s="379"/>
    </row>
    <row r="2" spans="1:7" s="2" customFormat="1" ht="18" customHeight="1">
      <c r="A2" s="3" t="s">
        <v>37</v>
      </c>
      <c r="B2" s="4"/>
      <c r="C2" s="4"/>
      <c r="D2" s="4"/>
      <c r="E2" s="4"/>
      <c r="F2" s="4"/>
      <c r="G2" s="4"/>
    </row>
    <row r="3" spans="1:7" s="17" customFormat="1" ht="36" customHeight="1">
      <c r="A3" s="154"/>
      <c r="B3" s="375" t="s">
        <v>1</v>
      </c>
      <c r="C3" s="375"/>
      <c r="D3" s="375" t="s">
        <v>2</v>
      </c>
      <c r="E3" s="375"/>
      <c r="F3" s="375" t="s">
        <v>3</v>
      </c>
      <c r="G3" s="375" t="s">
        <v>0</v>
      </c>
    </row>
    <row r="4" spans="1:13" s="14" customFormat="1" ht="19.5" customHeight="1">
      <c r="A4" s="201" t="s">
        <v>152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7"/>
      <c r="I4" s="5"/>
      <c r="J4" s="5"/>
      <c r="K4" s="5"/>
      <c r="L4" s="5"/>
      <c r="M4" s="5"/>
    </row>
    <row r="5" spans="1:13" s="5" customFormat="1" ht="15" customHeight="1">
      <c r="A5" s="30" t="s">
        <v>23</v>
      </c>
      <c r="B5" s="29">
        <v>254099</v>
      </c>
      <c r="C5" s="31">
        <f>SUM(C6:C23)</f>
        <v>100.00000000000004</v>
      </c>
      <c r="D5" s="29">
        <v>114677</v>
      </c>
      <c r="E5" s="31">
        <f>SUM(E6:E23)</f>
        <v>100</v>
      </c>
      <c r="F5" s="29">
        <v>139422</v>
      </c>
      <c r="G5" s="31">
        <f>SUM(G6:G23)</f>
        <v>100.00000000000001</v>
      </c>
      <c r="I5"/>
      <c r="J5"/>
      <c r="K5"/>
      <c r="L5"/>
      <c r="M5"/>
    </row>
    <row r="6" spans="1:7" ht="15" customHeight="1">
      <c r="A6" s="6" t="s">
        <v>24</v>
      </c>
      <c r="B6" s="21">
        <v>11635</v>
      </c>
      <c r="C6" s="12">
        <f>B6/B$5*100</f>
        <v>4.5789239627074485</v>
      </c>
      <c r="D6" s="21">
        <v>5611</v>
      </c>
      <c r="E6" s="12">
        <f>D6/D$5*100</f>
        <v>4.89287302597731</v>
      </c>
      <c r="F6" s="87">
        <v>6024</v>
      </c>
      <c r="G6" s="12">
        <f aca="true" t="shared" si="0" ref="G6:G23">F6/F$5*100</f>
        <v>4.320695442613074</v>
      </c>
    </row>
    <row r="7" spans="1:7" ht="15" customHeight="1">
      <c r="A7" s="38" t="s">
        <v>199</v>
      </c>
      <c r="B7" s="21">
        <v>1647</v>
      </c>
      <c r="C7" s="12">
        <f aca="true" t="shared" si="1" ref="C7:E23">B7/B$5*100</f>
        <v>0.6481725626625843</v>
      </c>
      <c r="D7" s="21">
        <v>770</v>
      </c>
      <c r="E7" s="12">
        <f t="shared" si="1"/>
        <v>0.6714511192305345</v>
      </c>
      <c r="F7" s="87">
        <v>877</v>
      </c>
      <c r="G7" s="12">
        <f t="shared" si="0"/>
        <v>0.6290255483352699</v>
      </c>
    </row>
    <row r="8" spans="1:7" ht="15" customHeight="1">
      <c r="A8" s="38" t="s">
        <v>44</v>
      </c>
      <c r="B8" s="21">
        <v>4400</v>
      </c>
      <c r="C8" s="12">
        <f t="shared" si="1"/>
        <v>1.7316085462752706</v>
      </c>
      <c r="D8" s="21">
        <v>2147</v>
      </c>
      <c r="E8" s="12">
        <f t="shared" si="1"/>
        <v>1.8722150038804644</v>
      </c>
      <c r="F8" s="87">
        <v>2253</v>
      </c>
      <c r="G8" s="12">
        <f t="shared" si="0"/>
        <v>1.6159573094633557</v>
      </c>
    </row>
    <row r="9" spans="1:7" ht="15" customHeight="1">
      <c r="A9" s="6" t="s">
        <v>25</v>
      </c>
      <c r="B9" s="21">
        <v>4093</v>
      </c>
      <c r="C9" s="12">
        <f t="shared" si="1"/>
        <v>1.6107894954328825</v>
      </c>
      <c r="D9" s="21">
        <v>2185</v>
      </c>
      <c r="E9" s="12">
        <f t="shared" si="1"/>
        <v>1.9053515526217115</v>
      </c>
      <c r="F9" s="87">
        <v>1908</v>
      </c>
      <c r="G9" s="12">
        <f t="shared" si="0"/>
        <v>1.3685071222619098</v>
      </c>
    </row>
    <row r="10" spans="1:7" ht="15" customHeight="1">
      <c r="A10" s="6" t="s">
        <v>26</v>
      </c>
      <c r="B10" s="21">
        <v>1434</v>
      </c>
      <c r="C10" s="12">
        <f t="shared" si="1"/>
        <v>0.564346967126986</v>
      </c>
      <c r="D10" s="21">
        <v>710</v>
      </c>
      <c r="E10" s="12">
        <f t="shared" si="1"/>
        <v>0.6191302527969863</v>
      </c>
      <c r="F10" s="87">
        <v>724</v>
      </c>
      <c r="G10" s="12">
        <f t="shared" si="0"/>
        <v>0.5192867696633243</v>
      </c>
    </row>
    <row r="11" spans="1:7" ht="22.5" customHeight="1">
      <c r="A11" s="4" t="s">
        <v>27</v>
      </c>
      <c r="B11" s="20">
        <v>7445</v>
      </c>
      <c r="C11" s="12">
        <f t="shared" si="1"/>
        <v>2.929960369777134</v>
      </c>
      <c r="D11" s="21">
        <v>3558</v>
      </c>
      <c r="E11" s="12">
        <f t="shared" si="1"/>
        <v>3.102627379509405</v>
      </c>
      <c r="F11" s="87">
        <v>3887</v>
      </c>
      <c r="G11" s="12">
        <f t="shared" si="0"/>
        <v>2.787938775802958</v>
      </c>
    </row>
    <row r="12" spans="1:7" ht="15" customHeight="1">
      <c r="A12" s="4" t="s">
        <v>132</v>
      </c>
      <c r="B12" s="20">
        <v>5467</v>
      </c>
      <c r="C12" s="12">
        <f t="shared" si="1"/>
        <v>2.151523618747024</v>
      </c>
      <c r="D12" s="21">
        <v>2612</v>
      </c>
      <c r="E12" s="12">
        <f t="shared" si="1"/>
        <v>2.2777017187404622</v>
      </c>
      <c r="F12" s="87">
        <v>2855</v>
      </c>
      <c r="G12" s="12">
        <f t="shared" si="0"/>
        <v>2.0477399549568935</v>
      </c>
    </row>
    <row r="13" spans="1:7" ht="15" customHeight="1">
      <c r="A13" s="4" t="s">
        <v>28</v>
      </c>
      <c r="B13" s="20">
        <v>112315</v>
      </c>
      <c r="C13" s="12">
        <f t="shared" si="1"/>
        <v>44.20127588066069</v>
      </c>
      <c r="D13" s="21">
        <v>48964</v>
      </c>
      <c r="E13" s="12">
        <f t="shared" si="1"/>
        <v>42.69731506753752</v>
      </c>
      <c r="F13" s="87">
        <v>63351</v>
      </c>
      <c r="G13" s="12">
        <f t="shared" si="0"/>
        <v>45.4383095924603</v>
      </c>
    </row>
    <row r="14" spans="1:7" ht="15" customHeight="1">
      <c r="A14" s="4" t="s">
        <v>200</v>
      </c>
      <c r="B14" s="20">
        <v>44401</v>
      </c>
      <c r="C14" s="12">
        <f t="shared" si="1"/>
        <v>17.473897968901888</v>
      </c>
      <c r="D14" s="21">
        <v>19859</v>
      </c>
      <c r="E14" s="12">
        <f t="shared" si="1"/>
        <v>17.317334775063877</v>
      </c>
      <c r="F14" s="87">
        <v>24542</v>
      </c>
      <c r="G14" s="12">
        <f t="shared" si="0"/>
        <v>17.602673896515615</v>
      </c>
    </row>
    <row r="15" spans="1:7" ht="15" customHeight="1">
      <c r="A15" s="4" t="s">
        <v>29</v>
      </c>
      <c r="B15" s="20">
        <v>1539</v>
      </c>
      <c r="C15" s="12">
        <f t="shared" si="1"/>
        <v>0.605669443799464</v>
      </c>
      <c r="D15" s="21">
        <v>734</v>
      </c>
      <c r="E15" s="12">
        <f t="shared" si="1"/>
        <v>0.6400585993704055</v>
      </c>
      <c r="F15" s="87">
        <v>805</v>
      </c>
      <c r="G15" s="12">
        <f t="shared" si="0"/>
        <v>0.5773837701367073</v>
      </c>
    </row>
    <row r="16" spans="1:7" ht="15" customHeight="1">
      <c r="A16" s="4" t="s">
        <v>30</v>
      </c>
      <c r="B16" s="20">
        <v>2720</v>
      </c>
      <c r="C16" s="12">
        <f t="shared" si="1"/>
        <v>1.070448919515622</v>
      </c>
      <c r="D16" s="21">
        <v>1314</v>
      </c>
      <c r="E16" s="12">
        <f t="shared" si="1"/>
        <v>1.1458269748947043</v>
      </c>
      <c r="F16" s="87">
        <v>1406</v>
      </c>
      <c r="G16" s="12">
        <f t="shared" si="0"/>
        <v>1.0084491687108206</v>
      </c>
    </row>
    <row r="17" spans="1:7" ht="22.5" customHeight="1">
      <c r="A17" s="4" t="s">
        <v>201</v>
      </c>
      <c r="B17" s="20">
        <v>32418</v>
      </c>
      <c r="C17" s="12">
        <f t="shared" si="1"/>
        <v>12.758019512079938</v>
      </c>
      <c r="D17" s="21">
        <v>14691</v>
      </c>
      <c r="E17" s="12">
        <f t="shared" si="1"/>
        <v>12.810764146254261</v>
      </c>
      <c r="F17" s="87">
        <v>17727</v>
      </c>
      <c r="G17" s="12">
        <f t="shared" si="0"/>
        <v>12.714636140637776</v>
      </c>
    </row>
    <row r="18" spans="1:13" ht="15" customHeight="1">
      <c r="A18" s="4" t="s">
        <v>202</v>
      </c>
      <c r="B18" s="20">
        <v>2109</v>
      </c>
      <c r="C18" s="12">
        <f t="shared" si="1"/>
        <v>0.8299914600214876</v>
      </c>
      <c r="D18" s="21">
        <v>967</v>
      </c>
      <c r="E18" s="12">
        <f t="shared" si="1"/>
        <v>0.8432379640206843</v>
      </c>
      <c r="F18" s="87">
        <v>1142</v>
      </c>
      <c r="G18" s="12">
        <f t="shared" si="0"/>
        <v>0.8190959819827573</v>
      </c>
      <c r="I18" s="10"/>
      <c r="J18" s="10"/>
      <c r="K18" s="10"/>
      <c r="L18" s="10"/>
      <c r="M18" s="10"/>
    </row>
    <row r="19" spans="1:13" s="10" customFormat="1" ht="15" customHeight="1">
      <c r="A19" s="4" t="s">
        <v>203</v>
      </c>
      <c r="B19" s="22">
        <v>11444</v>
      </c>
      <c r="C19" s="12">
        <f t="shared" si="1"/>
        <v>4.503756409903226</v>
      </c>
      <c r="D19" s="21">
        <v>5320</v>
      </c>
      <c r="E19" s="12">
        <f t="shared" si="1"/>
        <v>4.639116823774601</v>
      </c>
      <c r="F19" s="87">
        <v>6124</v>
      </c>
      <c r="G19" s="12">
        <f t="shared" si="0"/>
        <v>4.392420134555522</v>
      </c>
      <c r="I19"/>
      <c r="J19"/>
      <c r="K19"/>
      <c r="L19"/>
      <c r="M19"/>
    </row>
    <row r="20" spans="1:7" ht="15" customHeight="1">
      <c r="A20" t="s">
        <v>32</v>
      </c>
      <c r="B20" s="22">
        <v>6560</v>
      </c>
      <c r="C20" s="12">
        <f t="shared" si="1"/>
        <v>2.5816709235376765</v>
      </c>
      <c r="D20" s="21">
        <v>3030</v>
      </c>
      <c r="E20" s="12">
        <f t="shared" si="1"/>
        <v>2.6422037548941812</v>
      </c>
      <c r="F20" s="87">
        <v>3530</v>
      </c>
      <c r="G20" s="12">
        <f t="shared" si="0"/>
        <v>2.5318816255684182</v>
      </c>
    </row>
    <row r="21" spans="1:7" ht="15" customHeight="1">
      <c r="A21" t="s">
        <v>61</v>
      </c>
      <c r="B21" s="22">
        <v>3970</v>
      </c>
      <c r="C21" s="12">
        <f t="shared" si="1"/>
        <v>1.562383165616551</v>
      </c>
      <c r="D21" s="21">
        <v>1936</v>
      </c>
      <c r="E21" s="12">
        <f t="shared" si="1"/>
        <v>1.6882199569224865</v>
      </c>
      <c r="F21" s="87">
        <v>2034</v>
      </c>
      <c r="G21" s="12">
        <f t="shared" si="0"/>
        <v>1.4588802341093945</v>
      </c>
    </row>
    <row r="22" spans="1:7" ht="15" customHeight="1">
      <c r="A22" t="s">
        <v>204</v>
      </c>
      <c r="B22" s="22">
        <v>251</v>
      </c>
      <c r="C22" s="12">
        <f t="shared" si="1"/>
        <v>0.09878039661706658</v>
      </c>
      <c r="D22" s="21">
        <v>132</v>
      </c>
      <c r="E22" s="12">
        <f t="shared" si="1"/>
        <v>0.1151059061538059</v>
      </c>
      <c r="F22" s="87">
        <v>119</v>
      </c>
      <c r="G22" s="12">
        <f t="shared" si="0"/>
        <v>0.08535238341151324</v>
      </c>
    </row>
    <row r="23" spans="1:7" ht="15" customHeight="1">
      <c r="A23" s="8" t="s">
        <v>205</v>
      </c>
      <c r="B23" s="25">
        <v>251</v>
      </c>
      <c r="C23" s="214">
        <f t="shared" si="1"/>
        <v>0.09878039661706658</v>
      </c>
      <c r="D23" s="55">
        <v>137</v>
      </c>
      <c r="E23" s="214">
        <f t="shared" si="1"/>
        <v>0.1194659783566016</v>
      </c>
      <c r="F23" s="26">
        <v>114</v>
      </c>
      <c r="G23" s="214">
        <f t="shared" si="0"/>
        <v>0.08176614881439084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>
      <c r="H28" s="39"/>
    </row>
    <row r="29" spans="8:9" ht="15" customHeight="1">
      <c r="H29" s="40"/>
      <c r="I29" s="23"/>
    </row>
    <row r="30" spans="8:9" ht="15" customHeight="1">
      <c r="H30" s="40"/>
      <c r="I30" s="23"/>
    </row>
    <row r="31" spans="8:9" ht="15" customHeight="1">
      <c r="H31" s="40"/>
      <c r="I31" s="23"/>
    </row>
    <row r="32" spans="8:9" ht="15" customHeight="1">
      <c r="H32" s="40"/>
      <c r="I32" s="23"/>
    </row>
    <row r="33" spans="8:9" ht="15" customHeight="1">
      <c r="H33" s="40"/>
      <c r="I33" s="23"/>
    </row>
    <row r="34" spans="8:9" ht="15" customHeight="1">
      <c r="H34" s="40"/>
      <c r="I34" s="23"/>
    </row>
    <row r="35" spans="8:9" ht="15" customHeight="1">
      <c r="H35" s="40"/>
      <c r="I35" s="23"/>
    </row>
    <row r="36" spans="8:9" ht="15" customHeight="1">
      <c r="H36" s="40"/>
      <c r="I36" s="23"/>
    </row>
    <row r="37" spans="8:9" ht="15" customHeight="1">
      <c r="H37" s="40"/>
      <c r="I37" s="23"/>
    </row>
    <row r="38" spans="8:9" ht="15" customHeight="1">
      <c r="H38" s="40"/>
      <c r="I38" s="23"/>
    </row>
    <row r="39" spans="8:9" ht="15" customHeight="1">
      <c r="H39" s="40"/>
      <c r="I39" s="23"/>
    </row>
    <row r="40" spans="8:9" ht="15" customHeight="1">
      <c r="H40" s="40"/>
      <c r="I40" s="23"/>
    </row>
    <row r="41" spans="8:9" ht="15" customHeight="1">
      <c r="H41" s="40"/>
      <c r="I41" s="23"/>
    </row>
    <row r="42" spans="8:9" ht="15" customHeight="1">
      <c r="H42" s="40"/>
      <c r="I42" s="23"/>
    </row>
    <row r="43" spans="8:9" ht="15" customHeight="1">
      <c r="H43" s="40"/>
      <c r="I43" s="23"/>
    </row>
    <row r="44" spans="8:9" ht="15" customHeight="1">
      <c r="H44" s="40"/>
      <c r="I44" s="23"/>
    </row>
    <row r="45" spans="8:9" ht="15" customHeight="1">
      <c r="H45" s="40"/>
      <c r="I45" s="23"/>
    </row>
    <row r="46" spans="8:9" ht="15" customHeight="1">
      <c r="H46" s="40"/>
      <c r="I46" s="23"/>
    </row>
    <row r="47" ht="15" customHeight="1">
      <c r="H47" s="40"/>
    </row>
  </sheetData>
  <mergeCells count="4">
    <mergeCell ref="A1:G1"/>
    <mergeCell ref="F3:G3"/>
    <mergeCell ref="B3:C3"/>
    <mergeCell ref="D3:E3"/>
  </mergeCells>
  <hyperlinks>
    <hyperlink ref="A4" location="indice!B15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378" t="s">
        <v>191</v>
      </c>
      <c r="B1" s="379"/>
      <c r="C1" s="379"/>
      <c r="D1" s="379"/>
      <c r="E1" s="379"/>
      <c r="F1" s="379"/>
      <c r="G1" s="379"/>
    </row>
    <row r="2" spans="1:9" s="2" customFormat="1" ht="18" customHeight="1">
      <c r="A2" s="3" t="s">
        <v>38</v>
      </c>
      <c r="B2" s="4"/>
      <c r="C2" s="4"/>
      <c r="D2" s="4"/>
      <c r="E2" s="4"/>
      <c r="F2" s="4"/>
      <c r="G2" s="4"/>
      <c r="H2" s="13"/>
      <c r="I2" s="13"/>
    </row>
    <row r="3" spans="1:8" s="17" customFormat="1" ht="36" customHeight="1">
      <c r="A3" s="154"/>
      <c r="B3" s="375" t="s">
        <v>1</v>
      </c>
      <c r="C3" s="375"/>
      <c r="D3" s="375" t="s">
        <v>2</v>
      </c>
      <c r="E3" s="375"/>
      <c r="F3" s="375" t="s">
        <v>3</v>
      </c>
      <c r="G3" s="375" t="s">
        <v>0</v>
      </c>
      <c r="H3" s="16"/>
    </row>
    <row r="4" spans="1:8" s="14" customFormat="1" ht="19.5" customHeight="1">
      <c r="A4" s="201" t="s">
        <v>152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</row>
    <row r="5" spans="1:8" s="5" customFormat="1" ht="15" customHeight="1">
      <c r="A5" s="30" t="s">
        <v>23</v>
      </c>
      <c r="B5" s="29">
        <v>254099</v>
      </c>
      <c r="C5" s="31">
        <f>E5+G5</f>
        <v>100</v>
      </c>
      <c r="D5" s="29">
        <v>114677</v>
      </c>
      <c r="E5" s="43">
        <f>D5/B5*100</f>
        <v>45.130834832093</v>
      </c>
      <c r="F5" s="29">
        <v>139422</v>
      </c>
      <c r="G5" s="43">
        <f>F5/B5*100</f>
        <v>54.869165167907</v>
      </c>
      <c r="H5"/>
    </row>
    <row r="6" spans="1:7" ht="15" customHeight="1">
      <c r="A6" s="6" t="s">
        <v>24</v>
      </c>
      <c r="B6" s="20">
        <v>11635</v>
      </c>
      <c r="C6" s="49">
        <f aca="true" t="shared" si="0" ref="C6:C23">E6+G6</f>
        <v>100</v>
      </c>
      <c r="D6" s="89">
        <v>5611</v>
      </c>
      <c r="E6" s="228">
        <f aca="true" t="shared" si="1" ref="E6:E23">D6/B6*100</f>
        <v>48.22518263859046</v>
      </c>
      <c r="F6" s="89">
        <v>6024</v>
      </c>
      <c r="G6" s="228">
        <f aca="true" t="shared" si="2" ref="G6:G23">F6/B6*100</f>
        <v>51.77481736140954</v>
      </c>
    </row>
    <row r="7" spans="1:7" ht="15" customHeight="1">
      <c r="A7" s="38" t="s">
        <v>199</v>
      </c>
      <c r="B7" s="20">
        <v>1647</v>
      </c>
      <c r="C7" s="49">
        <f t="shared" si="0"/>
        <v>100</v>
      </c>
      <c r="D7" s="89">
        <v>770</v>
      </c>
      <c r="E7" s="228">
        <f t="shared" si="1"/>
        <v>46.75166970248937</v>
      </c>
      <c r="F7" s="89">
        <v>877</v>
      </c>
      <c r="G7" s="228">
        <f t="shared" si="2"/>
        <v>53.24833029751063</v>
      </c>
    </row>
    <row r="8" spans="1:7" ht="15" customHeight="1">
      <c r="A8" s="38" t="s">
        <v>44</v>
      </c>
      <c r="B8" s="20">
        <v>4400</v>
      </c>
      <c r="C8" s="49">
        <f t="shared" si="0"/>
        <v>100</v>
      </c>
      <c r="D8" s="89">
        <v>2147</v>
      </c>
      <c r="E8" s="228">
        <f t="shared" si="1"/>
        <v>48.79545454545455</v>
      </c>
      <c r="F8" s="89">
        <v>2253</v>
      </c>
      <c r="G8" s="228">
        <f t="shared" si="2"/>
        <v>51.20454545454546</v>
      </c>
    </row>
    <row r="9" spans="1:7" ht="15" customHeight="1">
      <c r="A9" s="6" t="s">
        <v>25</v>
      </c>
      <c r="B9" s="20">
        <v>4093</v>
      </c>
      <c r="C9" s="49">
        <f t="shared" si="0"/>
        <v>100</v>
      </c>
      <c r="D9" s="89">
        <v>2185</v>
      </c>
      <c r="E9" s="228">
        <f t="shared" si="1"/>
        <v>53.38382604446616</v>
      </c>
      <c r="F9" s="89">
        <v>1908</v>
      </c>
      <c r="G9" s="228">
        <f t="shared" si="2"/>
        <v>46.61617395553384</v>
      </c>
    </row>
    <row r="10" spans="1:7" ht="15" customHeight="1">
      <c r="A10" s="6" t="s">
        <v>26</v>
      </c>
      <c r="B10" s="20">
        <v>1434</v>
      </c>
      <c r="C10" s="49">
        <f t="shared" si="0"/>
        <v>100</v>
      </c>
      <c r="D10" s="89">
        <v>710</v>
      </c>
      <c r="E10" s="228">
        <f t="shared" si="1"/>
        <v>49.5118549511855</v>
      </c>
      <c r="F10" s="89">
        <v>724</v>
      </c>
      <c r="G10" s="228">
        <f t="shared" si="2"/>
        <v>50.4881450488145</v>
      </c>
    </row>
    <row r="11" spans="1:7" ht="22.5" customHeight="1">
      <c r="A11" s="4" t="s">
        <v>27</v>
      </c>
      <c r="B11" s="20">
        <v>7445</v>
      </c>
      <c r="C11" s="49">
        <f t="shared" si="0"/>
        <v>100</v>
      </c>
      <c r="D11" s="89">
        <v>3558</v>
      </c>
      <c r="E11" s="228">
        <f t="shared" si="1"/>
        <v>47.79046339825386</v>
      </c>
      <c r="F11" s="89">
        <v>3887</v>
      </c>
      <c r="G11" s="228">
        <f t="shared" si="2"/>
        <v>52.209536601746144</v>
      </c>
    </row>
    <row r="12" spans="1:7" ht="15" customHeight="1">
      <c r="A12" s="4" t="s">
        <v>132</v>
      </c>
      <c r="B12" s="20">
        <v>5467</v>
      </c>
      <c r="C12" s="49">
        <f t="shared" si="0"/>
        <v>100</v>
      </c>
      <c r="D12" s="89">
        <v>2612</v>
      </c>
      <c r="E12" s="228">
        <f t="shared" si="1"/>
        <v>47.77757453813792</v>
      </c>
      <c r="F12" s="89">
        <v>2855</v>
      </c>
      <c r="G12" s="228">
        <f t="shared" si="2"/>
        <v>52.22242546186207</v>
      </c>
    </row>
    <row r="13" spans="1:7" ht="15" customHeight="1">
      <c r="A13" s="4" t="s">
        <v>28</v>
      </c>
      <c r="B13" s="20">
        <v>112315</v>
      </c>
      <c r="C13" s="49">
        <f t="shared" si="0"/>
        <v>100</v>
      </c>
      <c r="D13" s="89">
        <v>48964</v>
      </c>
      <c r="E13" s="228">
        <f t="shared" si="1"/>
        <v>43.59524551484664</v>
      </c>
      <c r="F13" s="89">
        <v>63351</v>
      </c>
      <c r="G13" s="228">
        <f t="shared" si="2"/>
        <v>56.40475448515336</v>
      </c>
    </row>
    <row r="14" spans="1:7" ht="15" customHeight="1">
      <c r="A14" s="4" t="s">
        <v>200</v>
      </c>
      <c r="B14" s="20">
        <v>44401</v>
      </c>
      <c r="C14" s="49">
        <f t="shared" si="0"/>
        <v>100</v>
      </c>
      <c r="D14" s="89">
        <v>19859</v>
      </c>
      <c r="E14" s="228">
        <f t="shared" si="1"/>
        <v>44.72647012454674</v>
      </c>
      <c r="F14" s="89">
        <v>24542</v>
      </c>
      <c r="G14" s="228">
        <f t="shared" si="2"/>
        <v>55.27352987545326</v>
      </c>
    </row>
    <row r="15" spans="1:7" ht="15" customHeight="1">
      <c r="A15" s="4" t="s">
        <v>29</v>
      </c>
      <c r="B15" s="20">
        <v>1539</v>
      </c>
      <c r="C15" s="49">
        <f t="shared" si="0"/>
        <v>100</v>
      </c>
      <c r="D15" s="89">
        <v>734</v>
      </c>
      <c r="E15" s="228">
        <f t="shared" si="1"/>
        <v>47.693307342430145</v>
      </c>
      <c r="F15" s="89">
        <v>805</v>
      </c>
      <c r="G15" s="228">
        <f t="shared" si="2"/>
        <v>52.306692657569855</v>
      </c>
    </row>
    <row r="16" spans="1:7" ht="15" customHeight="1">
      <c r="A16" s="4" t="s">
        <v>30</v>
      </c>
      <c r="B16" s="20">
        <v>2720</v>
      </c>
      <c r="C16" s="49">
        <f t="shared" si="0"/>
        <v>100</v>
      </c>
      <c r="D16" s="89">
        <v>1314</v>
      </c>
      <c r="E16" s="228">
        <f t="shared" si="1"/>
        <v>48.30882352941177</v>
      </c>
      <c r="F16" s="89">
        <v>1406</v>
      </c>
      <c r="G16" s="228">
        <f t="shared" si="2"/>
        <v>51.69117647058824</v>
      </c>
    </row>
    <row r="17" spans="1:7" ht="22.5" customHeight="1">
      <c r="A17" s="4" t="s">
        <v>201</v>
      </c>
      <c r="B17" s="20">
        <v>32418</v>
      </c>
      <c r="C17" s="49">
        <f t="shared" si="0"/>
        <v>100</v>
      </c>
      <c r="D17" s="89">
        <v>14691</v>
      </c>
      <c r="E17" s="228">
        <f t="shared" si="1"/>
        <v>45.317416250231354</v>
      </c>
      <c r="F17" s="89">
        <v>17727</v>
      </c>
      <c r="G17" s="228">
        <f t="shared" si="2"/>
        <v>54.68258374976864</v>
      </c>
    </row>
    <row r="18" spans="1:7" ht="15" customHeight="1">
      <c r="A18" s="4" t="s">
        <v>202</v>
      </c>
      <c r="B18" s="20">
        <v>2109</v>
      </c>
      <c r="C18" s="49">
        <f t="shared" si="0"/>
        <v>100</v>
      </c>
      <c r="D18" s="89">
        <v>967</v>
      </c>
      <c r="E18" s="228">
        <f t="shared" si="1"/>
        <v>45.8511142721669</v>
      </c>
      <c r="F18" s="89">
        <v>1142</v>
      </c>
      <c r="G18" s="228">
        <f t="shared" si="2"/>
        <v>54.1488857278331</v>
      </c>
    </row>
    <row r="19" spans="1:8" s="10" customFormat="1" ht="15" customHeight="1">
      <c r="A19" s="4" t="s">
        <v>203</v>
      </c>
      <c r="B19" s="22">
        <v>11444</v>
      </c>
      <c r="C19" s="49">
        <f t="shared" si="0"/>
        <v>100</v>
      </c>
      <c r="D19" s="89">
        <v>5320</v>
      </c>
      <c r="E19" s="228">
        <f t="shared" si="1"/>
        <v>46.48724222299895</v>
      </c>
      <c r="F19" s="89">
        <v>6124</v>
      </c>
      <c r="G19" s="228">
        <f t="shared" si="2"/>
        <v>53.51275777700105</v>
      </c>
      <c r="H19"/>
    </row>
    <row r="20" spans="1:7" ht="15" customHeight="1">
      <c r="A20" t="s">
        <v>32</v>
      </c>
      <c r="B20" s="22">
        <v>6560</v>
      </c>
      <c r="C20" s="49">
        <f t="shared" si="0"/>
        <v>100</v>
      </c>
      <c r="D20" s="89">
        <v>3030</v>
      </c>
      <c r="E20" s="228">
        <f t="shared" si="1"/>
        <v>46.1890243902439</v>
      </c>
      <c r="F20" s="89">
        <v>3530</v>
      </c>
      <c r="G20" s="228">
        <f t="shared" si="2"/>
        <v>53.8109756097561</v>
      </c>
    </row>
    <row r="21" spans="1:7" ht="15" customHeight="1">
      <c r="A21" t="s">
        <v>61</v>
      </c>
      <c r="B21" s="22">
        <v>3970</v>
      </c>
      <c r="C21" s="49">
        <f t="shared" si="0"/>
        <v>100</v>
      </c>
      <c r="D21" s="89">
        <v>1936</v>
      </c>
      <c r="E21" s="228">
        <f t="shared" si="1"/>
        <v>48.76574307304786</v>
      </c>
      <c r="F21" s="89">
        <v>2034</v>
      </c>
      <c r="G21" s="228">
        <f t="shared" si="2"/>
        <v>51.234256926952135</v>
      </c>
    </row>
    <row r="22" spans="1:7" ht="15" customHeight="1">
      <c r="A22" t="s">
        <v>204</v>
      </c>
      <c r="B22" s="22">
        <v>251</v>
      </c>
      <c r="C22" s="49">
        <f t="shared" si="0"/>
        <v>100</v>
      </c>
      <c r="D22" s="89">
        <v>132</v>
      </c>
      <c r="E22" s="228">
        <f t="shared" si="1"/>
        <v>52.589641434262944</v>
      </c>
      <c r="F22" s="89">
        <v>119</v>
      </c>
      <c r="G22" s="228">
        <f t="shared" si="2"/>
        <v>47.410358565737056</v>
      </c>
    </row>
    <row r="23" spans="1:7" ht="15" customHeight="1">
      <c r="A23" s="8" t="s">
        <v>205</v>
      </c>
      <c r="B23" s="25">
        <v>251</v>
      </c>
      <c r="C23" s="148">
        <f t="shared" si="0"/>
        <v>100</v>
      </c>
      <c r="D23" s="76">
        <v>137</v>
      </c>
      <c r="E23" s="147">
        <f t="shared" si="1"/>
        <v>54.581673306772906</v>
      </c>
      <c r="F23" s="76">
        <v>114</v>
      </c>
      <c r="G23" s="147">
        <f t="shared" si="2"/>
        <v>45.41832669322709</v>
      </c>
    </row>
    <row r="24" spans="2:7" ht="15" customHeight="1">
      <c r="B24" s="4"/>
      <c r="C24" s="4"/>
      <c r="D24" s="4"/>
      <c r="E24" s="4"/>
      <c r="F24" s="4"/>
      <c r="G24" s="4"/>
    </row>
    <row r="25" ht="15" customHeight="1"/>
    <row r="26" spans="9:10" ht="15" customHeight="1">
      <c r="I26" s="39"/>
      <c r="J26" s="39"/>
    </row>
    <row r="27" spans="9:11" ht="15" customHeight="1">
      <c r="I27" s="40"/>
      <c r="J27" s="40"/>
      <c r="K27" s="23"/>
    </row>
    <row r="28" spans="9:11" ht="15" customHeight="1">
      <c r="I28" s="40"/>
      <c r="J28" s="40"/>
      <c r="K28" s="23"/>
    </row>
    <row r="29" spans="9:11" ht="15" customHeight="1">
      <c r="I29" s="40"/>
      <c r="J29" s="40"/>
      <c r="K29" s="23"/>
    </row>
    <row r="30" spans="9:11" ht="15" customHeight="1">
      <c r="I30" s="40"/>
      <c r="J30" s="40"/>
      <c r="K30" s="23"/>
    </row>
    <row r="31" spans="9:11" ht="15" customHeight="1">
      <c r="I31" s="40"/>
      <c r="J31" s="40"/>
      <c r="K31" s="23"/>
    </row>
    <row r="32" spans="9:11" ht="15" customHeight="1">
      <c r="I32" s="40"/>
      <c r="J32" s="40"/>
      <c r="K32" s="23"/>
    </row>
    <row r="33" spans="11:14" ht="15" customHeight="1">
      <c r="K33" s="41"/>
      <c r="L33" s="40"/>
      <c r="M33" s="40"/>
      <c r="N33" s="23"/>
    </row>
    <row r="34" spans="11:14" ht="15" customHeight="1">
      <c r="K34" s="41"/>
      <c r="L34" s="40"/>
      <c r="M34" s="40"/>
      <c r="N34" s="23"/>
    </row>
    <row r="35" spans="11:14" ht="15" customHeight="1">
      <c r="K35" s="41"/>
      <c r="L35" s="40"/>
      <c r="M35" s="40"/>
      <c r="N35" s="23"/>
    </row>
    <row r="36" spans="11:14" ht="15" customHeight="1">
      <c r="K36" s="41"/>
      <c r="L36" s="40"/>
      <c r="M36" s="40"/>
      <c r="N36" s="23"/>
    </row>
    <row r="37" spans="11:14" ht="15" customHeight="1">
      <c r="K37" s="41"/>
      <c r="L37" s="40"/>
      <c r="M37" s="40"/>
      <c r="N37" s="23"/>
    </row>
    <row r="38" spans="11:14" ht="15" customHeight="1">
      <c r="K38" s="41"/>
      <c r="L38" s="40"/>
      <c r="M38" s="40"/>
      <c r="N38" s="23"/>
    </row>
    <row r="39" spans="11:14" ht="15" customHeight="1">
      <c r="K39" s="41"/>
      <c r="L39" s="40"/>
      <c r="M39" s="40"/>
      <c r="N39" s="23"/>
    </row>
    <row r="40" spans="11:14" ht="15" customHeight="1">
      <c r="K40" s="41"/>
      <c r="L40" s="40"/>
      <c r="M40" s="40"/>
      <c r="N40" s="23"/>
    </row>
    <row r="41" spans="11:14" ht="15" customHeight="1">
      <c r="K41" s="39"/>
      <c r="L41" s="40"/>
      <c r="M41" s="40"/>
      <c r="N41" s="23"/>
    </row>
    <row r="42" spans="11:14" ht="15" customHeight="1">
      <c r="K42" s="39"/>
      <c r="L42" s="40"/>
      <c r="M42" s="40"/>
      <c r="N42" s="23"/>
    </row>
    <row r="43" spans="11:14" ht="15" customHeight="1">
      <c r="K43" s="39"/>
      <c r="L43" s="40"/>
      <c r="M43" s="40"/>
      <c r="N43" s="23"/>
    </row>
    <row r="44" spans="11:14" ht="15" customHeight="1">
      <c r="K44" s="41"/>
      <c r="L44" s="40"/>
      <c r="M44" s="40"/>
      <c r="N44" s="23"/>
    </row>
    <row r="45" spans="11:13" ht="15" customHeight="1">
      <c r="K45" s="42"/>
      <c r="L45" s="40"/>
      <c r="M45" s="40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4" location="indice!B1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83203125" style="0" customWidth="1"/>
    <col min="2" max="2" width="8.5" style="0" customWidth="1"/>
    <col min="3" max="3" width="5.66015625" style="0" bestFit="1" customWidth="1"/>
    <col min="4" max="4" width="7.83203125" style="0" customWidth="1"/>
    <col min="5" max="5" width="5.66015625" style="0" bestFit="1" customWidth="1"/>
    <col min="6" max="6" width="7.83203125" style="0" customWidth="1"/>
    <col min="7" max="7" width="5.66015625" style="0" bestFit="1" customWidth="1"/>
    <col min="8" max="8" width="7.83203125" style="23" customWidth="1"/>
    <col min="9" max="9" width="5.66015625" style="74" bestFit="1" customWidth="1"/>
    <col min="10" max="10" width="7.83203125" style="35" customWidth="1"/>
    <col min="11" max="11" width="5.66015625" style="75" bestFit="1" customWidth="1"/>
    <col min="12" max="12" width="7.83203125" style="35" customWidth="1"/>
    <col min="13" max="13" width="5.66015625" style="75" bestFit="1" customWidth="1"/>
  </cols>
  <sheetData>
    <row r="1" spans="1:13" s="1" customFormat="1" ht="39.75" customHeight="1">
      <c r="A1" s="380" t="s">
        <v>190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s="2" customFormat="1" ht="18" customHeight="1">
      <c r="A2" s="3" t="s">
        <v>37</v>
      </c>
      <c r="B2" s="4"/>
      <c r="C2" s="4"/>
      <c r="D2" s="4"/>
      <c r="E2" s="4"/>
      <c r="F2" s="4"/>
      <c r="G2" s="4"/>
      <c r="H2" s="68"/>
      <c r="I2" s="69"/>
      <c r="J2" s="70"/>
      <c r="K2" s="71"/>
      <c r="L2" s="70"/>
      <c r="M2" s="71"/>
    </row>
    <row r="3" spans="1:13" s="17" customFormat="1" ht="36" customHeight="1">
      <c r="A3" s="154"/>
      <c r="B3" s="375" t="s">
        <v>1</v>
      </c>
      <c r="C3" s="375"/>
      <c r="D3" s="375" t="s">
        <v>153</v>
      </c>
      <c r="E3" s="375"/>
      <c r="F3" s="375" t="s">
        <v>154</v>
      </c>
      <c r="G3" s="375"/>
      <c r="H3" s="375" t="s">
        <v>156</v>
      </c>
      <c r="I3" s="375"/>
      <c r="J3" s="375" t="s">
        <v>155</v>
      </c>
      <c r="K3" s="375"/>
      <c r="L3" s="375" t="s">
        <v>84</v>
      </c>
      <c r="M3" s="375"/>
    </row>
    <row r="4" spans="1:13" s="14" customFormat="1" ht="19.5" customHeight="1">
      <c r="A4" s="201" t="s">
        <v>152</v>
      </c>
      <c r="B4" s="18" t="s">
        <v>86</v>
      </c>
      <c r="C4" s="19" t="s">
        <v>85</v>
      </c>
      <c r="D4" s="18" t="s">
        <v>86</v>
      </c>
      <c r="E4" s="19" t="s">
        <v>85</v>
      </c>
      <c r="F4" s="18" t="s">
        <v>86</v>
      </c>
      <c r="G4" s="19" t="s">
        <v>85</v>
      </c>
      <c r="H4" s="18" t="s">
        <v>86</v>
      </c>
      <c r="I4" s="19" t="s">
        <v>85</v>
      </c>
      <c r="J4" s="18" t="s">
        <v>86</v>
      </c>
      <c r="K4" s="19" t="s">
        <v>85</v>
      </c>
      <c r="L4" s="18" t="s">
        <v>86</v>
      </c>
      <c r="M4" s="19" t="s">
        <v>85</v>
      </c>
    </row>
    <row r="5" spans="1:13" s="73" customFormat="1" ht="15" customHeight="1">
      <c r="A5" s="30" t="s">
        <v>23</v>
      </c>
      <c r="B5" s="29">
        <v>254099</v>
      </c>
      <c r="C5" s="31">
        <f>SUM(C6:C23)</f>
        <v>100.00000000000004</v>
      </c>
      <c r="D5" s="29">
        <v>7150</v>
      </c>
      <c r="E5" s="31">
        <f>SUM(E6:E23)</f>
        <v>100.00000000000001</v>
      </c>
      <c r="F5" s="29">
        <v>15958</v>
      </c>
      <c r="G5" s="31">
        <f>SUM(G6:G23)</f>
        <v>100.00000000000001</v>
      </c>
      <c r="H5" s="29">
        <v>63328</v>
      </c>
      <c r="I5" s="31">
        <f>SUM(I6:I23)</f>
        <v>100.00000000000001</v>
      </c>
      <c r="J5" s="29">
        <v>72450</v>
      </c>
      <c r="K5" s="31">
        <f>SUM(K6:K23)</f>
        <v>100</v>
      </c>
      <c r="L5" s="29">
        <v>95213</v>
      </c>
      <c r="M5" s="31">
        <f>SUM(M6:M23)</f>
        <v>100.00000000000001</v>
      </c>
    </row>
    <row r="6" spans="1:13" ht="15" customHeight="1">
      <c r="A6" s="6" t="s">
        <v>24</v>
      </c>
      <c r="B6" s="21">
        <v>11635</v>
      </c>
      <c r="C6" s="12">
        <f>B6/B$5*100</f>
        <v>4.5789239627074485</v>
      </c>
      <c r="D6" s="21">
        <v>725</v>
      </c>
      <c r="E6" s="12">
        <f>D6/D$5*100</f>
        <v>10.13986013986014</v>
      </c>
      <c r="F6" s="23">
        <v>1494</v>
      </c>
      <c r="G6" s="12">
        <f aca="true" t="shared" si="0" ref="G6:G23">F6/F$5*100</f>
        <v>9.362075448051135</v>
      </c>
      <c r="H6" s="23">
        <v>4402</v>
      </c>
      <c r="I6" s="12">
        <f aca="true" t="shared" si="1" ref="I6:I23">H6/H$5*100</f>
        <v>6.9511116725618995</v>
      </c>
      <c r="J6" s="35">
        <v>2807</v>
      </c>
      <c r="K6" s="12">
        <f aca="true" t="shared" si="2" ref="K6:K23">J6/J$5*100</f>
        <v>3.874396135265701</v>
      </c>
      <c r="L6" s="35">
        <v>2207</v>
      </c>
      <c r="M6" s="12">
        <f aca="true" t="shared" si="3" ref="M6:M23">L6/L$5*100</f>
        <v>2.3179607826662325</v>
      </c>
    </row>
    <row r="7" spans="1:13" ht="15" customHeight="1">
      <c r="A7" s="38" t="s">
        <v>199</v>
      </c>
      <c r="B7" s="21">
        <v>1647</v>
      </c>
      <c r="C7" s="12">
        <f aca="true" t="shared" si="4" ref="C7:E23">B7/B$5*100</f>
        <v>0.6481725626625843</v>
      </c>
      <c r="D7" s="21">
        <v>106</v>
      </c>
      <c r="E7" s="12">
        <f t="shared" si="4"/>
        <v>1.4825174825174825</v>
      </c>
      <c r="F7" s="23">
        <v>159</v>
      </c>
      <c r="G7" s="12">
        <f t="shared" si="0"/>
        <v>0.9963654593307432</v>
      </c>
      <c r="H7" s="23">
        <v>520</v>
      </c>
      <c r="I7" s="12">
        <f t="shared" si="1"/>
        <v>0.8211217786760991</v>
      </c>
      <c r="J7" s="35">
        <v>455</v>
      </c>
      <c r="K7" s="12">
        <f t="shared" si="2"/>
        <v>0.6280193236714976</v>
      </c>
      <c r="L7" s="35">
        <v>407</v>
      </c>
      <c r="M7" s="12">
        <f t="shared" si="3"/>
        <v>0.4274626364046926</v>
      </c>
    </row>
    <row r="8" spans="1:13" ht="15" customHeight="1">
      <c r="A8" s="38" t="s">
        <v>44</v>
      </c>
      <c r="B8" s="21">
        <v>4400</v>
      </c>
      <c r="C8" s="12">
        <f t="shared" si="4"/>
        <v>1.7316085462752706</v>
      </c>
      <c r="D8" s="21">
        <v>131</v>
      </c>
      <c r="E8" s="12">
        <f t="shared" si="4"/>
        <v>1.832167832167832</v>
      </c>
      <c r="F8" s="23">
        <v>469</v>
      </c>
      <c r="G8" s="12">
        <f t="shared" si="0"/>
        <v>2.938964782554205</v>
      </c>
      <c r="H8" s="23">
        <v>1641</v>
      </c>
      <c r="I8" s="12">
        <f t="shared" si="1"/>
        <v>2.591270843860536</v>
      </c>
      <c r="J8" s="35">
        <v>1267</v>
      </c>
      <c r="K8" s="12">
        <f t="shared" si="2"/>
        <v>1.7487922705314007</v>
      </c>
      <c r="L8" s="35">
        <v>892</v>
      </c>
      <c r="M8" s="12">
        <f t="shared" si="3"/>
        <v>0.9368468591473854</v>
      </c>
    </row>
    <row r="9" spans="1:13" ht="15" customHeight="1">
      <c r="A9" s="6" t="s">
        <v>25</v>
      </c>
      <c r="B9" s="21">
        <v>4093</v>
      </c>
      <c r="C9" s="12">
        <f t="shared" si="4"/>
        <v>1.6107894954328825</v>
      </c>
      <c r="D9" s="21">
        <v>215</v>
      </c>
      <c r="E9" s="12">
        <f t="shared" si="4"/>
        <v>3.006993006993007</v>
      </c>
      <c r="F9" s="23">
        <v>535</v>
      </c>
      <c r="G9" s="12">
        <f t="shared" si="0"/>
        <v>3.3525504449179095</v>
      </c>
      <c r="H9" s="23">
        <v>1616</v>
      </c>
      <c r="I9" s="12">
        <f t="shared" si="1"/>
        <v>2.551793835270338</v>
      </c>
      <c r="J9" s="35">
        <v>1072</v>
      </c>
      <c r="K9" s="12">
        <f t="shared" si="2"/>
        <v>1.4796411318150449</v>
      </c>
      <c r="L9" s="35">
        <v>655</v>
      </c>
      <c r="M9" s="12">
        <f t="shared" si="3"/>
        <v>0.687931269889616</v>
      </c>
    </row>
    <row r="10" spans="1:13" ht="15" customHeight="1">
      <c r="A10" s="6" t="s">
        <v>26</v>
      </c>
      <c r="B10" s="21">
        <v>1434</v>
      </c>
      <c r="C10" s="12">
        <f t="shared" si="4"/>
        <v>0.564346967126986</v>
      </c>
      <c r="D10" s="21">
        <v>90</v>
      </c>
      <c r="E10" s="12">
        <f t="shared" si="4"/>
        <v>1.2587412587412588</v>
      </c>
      <c r="F10" s="23">
        <v>162</v>
      </c>
      <c r="G10" s="12">
        <f t="shared" si="0"/>
        <v>1.0151648076200024</v>
      </c>
      <c r="H10" s="23">
        <v>445</v>
      </c>
      <c r="I10" s="12">
        <f t="shared" si="1"/>
        <v>0.7026907529055079</v>
      </c>
      <c r="J10" s="35">
        <v>399</v>
      </c>
      <c r="K10" s="12">
        <f t="shared" si="2"/>
        <v>0.5507246376811594</v>
      </c>
      <c r="L10" s="35">
        <v>338</v>
      </c>
      <c r="M10" s="12">
        <f t="shared" si="3"/>
        <v>0.3549935407980003</v>
      </c>
    </row>
    <row r="11" spans="1:13" ht="22.5" customHeight="1">
      <c r="A11" s="4" t="s">
        <v>27</v>
      </c>
      <c r="B11" s="20">
        <v>7445</v>
      </c>
      <c r="C11" s="12">
        <f t="shared" si="4"/>
        <v>2.929960369777134</v>
      </c>
      <c r="D11" s="20">
        <v>499</v>
      </c>
      <c r="E11" s="12">
        <f t="shared" si="4"/>
        <v>6.979020979020979</v>
      </c>
      <c r="F11" s="23">
        <v>847</v>
      </c>
      <c r="G11" s="12">
        <f t="shared" si="0"/>
        <v>5.307682667000877</v>
      </c>
      <c r="H11" s="23">
        <v>2524</v>
      </c>
      <c r="I11" s="12">
        <f t="shared" si="1"/>
        <v>3.9855987872662957</v>
      </c>
      <c r="J11" s="35">
        <v>1833</v>
      </c>
      <c r="K11" s="12">
        <f t="shared" si="2"/>
        <v>2.5300207039337472</v>
      </c>
      <c r="L11" s="35">
        <v>1742</v>
      </c>
      <c r="M11" s="12">
        <f t="shared" si="3"/>
        <v>1.8295820948820012</v>
      </c>
    </row>
    <row r="12" spans="1:13" ht="15" customHeight="1">
      <c r="A12" s="4" t="s">
        <v>132</v>
      </c>
      <c r="B12" s="20">
        <v>5467</v>
      </c>
      <c r="C12" s="12">
        <f t="shared" si="4"/>
        <v>2.151523618747024</v>
      </c>
      <c r="D12" s="20">
        <v>366</v>
      </c>
      <c r="E12" s="12">
        <f t="shared" si="4"/>
        <v>5.118881118881119</v>
      </c>
      <c r="F12" s="23">
        <v>780</v>
      </c>
      <c r="G12" s="12">
        <f t="shared" si="0"/>
        <v>4.88783055520742</v>
      </c>
      <c r="H12" s="23">
        <v>2140</v>
      </c>
      <c r="I12" s="12">
        <f t="shared" si="1"/>
        <v>3.379231935320869</v>
      </c>
      <c r="J12" s="35">
        <v>1191</v>
      </c>
      <c r="K12" s="12">
        <f t="shared" si="2"/>
        <v>1.6438923395445135</v>
      </c>
      <c r="L12" s="35">
        <v>990</v>
      </c>
      <c r="M12" s="12">
        <f t="shared" si="3"/>
        <v>1.039773980443847</v>
      </c>
    </row>
    <row r="13" spans="1:13" ht="15" customHeight="1">
      <c r="A13" s="4" t="s">
        <v>28</v>
      </c>
      <c r="B13" s="20">
        <v>112315</v>
      </c>
      <c r="C13" s="12">
        <f t="shared" si="4"/>
        <v>44.20127588066069</v>
      </c>
      <c r="D13" s="20">
        <v>1531</v>
      </c>
      <c r="E13" s="12">
        <f t="shared" si="4"/>
        <v>21.412587412587413</v>
      </c>
      <c r="F13" s="23">
        <v>3686</v>
      </c>
      <c r="G13" s="12">
        <f t="shared" si="0"/>
        <v>23.098132598069935</v>
      </c>
      <c r="H13" s="23">
        <v>20260</v>
      </c>
      <c r="I13" s="12">
        <f t="shared" si="1"/>
        <v>31.992167761495704</v>
      </c>
      <c r="J13" s="35">
        <v>33891</v>
      </c>
      <c r="K13" s="12">
        <f t="shared" si="2"/>
        <v>46.77846790890269</v>
      </c>
      <c r="L13" s="35">
        <v>52947</v>
      </c>
      <c r="M13" s="12">
        <f t="shared" si="3"/>
        <v>55.60900297228319</v>
      </c>
    </row>
    <row r="14" spans="1:13" ht="15" customHeight="1">
      <c r="A14" s="4" t="s">
        <v>200</v>
      </c>
      <c r="B14" s="20">
        <v>44401</v>
      </c>
      <c r="C14" s="12">
        <f t="shared" si="4"/>
        <v>17.473897968901888</v>
      </c>
      <c r="D14" s="20">
        <v>1028</v>
      </c>
      <c r="E14" s="12">
        <f t="shared" si="4"/>
        <v>14.377622377622378</v>
      </c>
      <c r="F14" s="23">
        <v>2417</v>
      </c>
      <c r="G14" s="12">
        <f t="shared" si="0"/>
        <v>15.146008271713246</v>
      </c>
      <c r="H14" s="23">
        <v>10447</v>
      </c>
      <c r="I14" s="12">
        <f t="shared" si="1"/>
        <v>16.49665234967155</v>
      </c>
      <c r="J14" s="35">
        <v>13332</v>
      </c>
      <c r="K14" s="12">
        <f t="shared" si="2"/>
        <v>18.401656314699792</v>
      </c>
      <c r="L14" s="35">
        <v>17177</v>
      </c>
      <c r="M14" s="12">
        <f t="shared" si="3"/>
        <v>18.040603699074705</v>
      </c>
    </row>
    <row r="15" spans="1:13" ht="15" customHeight="1">
      <c r="A15" s="4" t="s">
        <v>29</v>
      </c>
      <c r="B15" s="20">
        <v>1539</v>
      </c>
      <c r="C15" s="12">
        <f t="shared" si="4"/>
        <v>0.605669443799464</v>
      </c>
      <c r="D15" s="20">
        <v>155</v>
      </c>
      <c r="E15" s="12">
        <f t="shared" si="4"/>
        <v>2.1678321678321675</v>
      </c>
      <c r="F15" s="23">
        <v>250</v>
      </c>
      <c r="G15" s="12">
        <f t="shared" si="0"/>
        <v>1.5666123574382753</v>
      </c>
      <c r="H15" s="23">
        <v>644</v>
      </c>
      <c r="I15" s="12">
        <f t="shared" si="1"/>
        <v>1.0169277412834765</v>
      </c>
      <c r="J15" s="35">
        <v>270</v>
      </c>
      <c r="K15" s="12">
        <f t="shared" si="2"/>
        <v>0.37267080745341613</v>
      </c>
      <c r="L15" s="35">
        <v>220</v>
      </c>
      <c r="M15" s="12">
        <f t="shared" si="3"/>
        <v>0.2310608845430771</v>
      </c>
    </row>
    <row r="16" spans="1:13" ht="15" customHeight="1">
      <c r="A16" s="4" t="s">
        <v>30</v>
      </c>
      <c r="B16" s="20">
        <v>2720</v>
      </c>
      <c r="C16" s="12">
        <f t="shared" si="4"/>
        <v>1.070448919515622</v>
      </c>
      <c r="D16" s="20">
        <v>208</v>
      </c>
      <c r="E16" s="12">
        <f t="shared" si="4"/>
        <v>2.909090909090909</v>
      </c>
      <c r="F16" s="23">
        <v>276</v>
      </c>
      <c r="G16" s="12">
        <f t="shared" si="0"/>
        <v>1.729540042611856</v>
      </c>
      <c r="H16" s="23">
        <v>889</v>
      </c>
      <c r="I16" s="12">
        <f t="shared" si="1"/>
        <v>1.4038024254674077</v>
      </c>
      <c r="J16" s="35">
        <v>741</v>
      </c>
      <c r="K16" s="12">
        <f t="shared" si="2"/>
        <v>1.0227743271221532</v>
      </c>
      <c r="L16" s="35">
        <v>606</v>
      </c>
      <c r="M16" s="12">
        <f t="shared" si="3"/>
        <v>0.6364677092413851</v>
      </c>
    </row>
    <row r="17" spans="1:13" ht="22.5" customHeight="1">
      <c r="A17" s="4" t="s">
        <v>201</v>
      </c>
      <c r="B17" s="20">
        <v>32418</v>
      </c>
      <c r="C17" s="12">
        <f t="shared" si="4"/>
        <v>12.758019512079938</v>
      </c>
      <c r="D17" s="20">
        <v>949</v>
      </c>
      <c r="E17" s="12">
        <f t="shared" si="4"/>
        <v>13.272727272727272</v>
      </c>
      <c r="F17" s="23">
        <v>2506</v>
      </c>
      <c r="G17" s="12">
        <f t="shared" si="0"/>
        <v>15.703722270961274</v>
      </c>
      <c r="H17" s="23">
        <v>10491</v>
      </c>
      <c r="I17" s="12">
        <f t="shared" si="1"/>
        <v>16.5661318847903</v>
      </c>
      <c r="J17" s="35">
        <v>8518</v>
      </c>
      <c r="K17" s="12">
        <f t="shared" si="2"/>
        <v>11.757073844030366</v>
      </c>
      <c r="L17" s="35">
        <v>9954</v>
      </c>
      <c r="M17" s="12">
        <f t="shared" si="3"/>
        <v>10.454454748826315</v>
      </c>
    </row>
    <row r="18" spans="1:13" ht="15" customHeight="1">
      <c r="A18" s="4" t="s">
        <v>202</v>
      </c>
      <c r="B18" s="20">
        <v>2109</v>
      </c>
      <c r="C18" s="12">
        <f t="shared" si="4"/>
        <v>0.8299914600214876</v>
      </c>
      <c r="D18" s="20">
        <v>153</v>
      </c>
      <c r="E18" s="12">
        <f t="shared" si="4"/>
        <v>2.13986013986014</v>
      </c>
      <c r="F18" s="23">
        <v>252</v>
      </c>
      <c r="G18" s="12">
        <f t="shared" si="0"/>
        <v>1.579145256297782</v>
      </c>
      <c r="H18" s="23">
        <v>664</v>
      </c>
      <c r="I18" s="12">
        <f t="shared" si="1"/>
        <v>1.048509348155634</v>
      </c>
      <c r="J18" s="35">
        <v>545</v>
      </c>
      <c r="K18" s="12">
        <f t="shared" si="2"/>
        <v>0.7522429261559697</v>
      </c>
      <c r="L18" s="35">
        <v>495</v>
      </c>
      <c r="M18" s="12">
        <f t="shared" si="3"/>
        <v>0.5198869902219235</v>
      </c>
    </row>
    <row r="19" spans="1:13" s="10" customFormat="1" ht="15" customHeight="1">
      <c r="A19" s="4" t="s">
        <v>203</v>
      </c>
      <c r="B19" s="22">
        <v>11444</v>
      </c>
      <c r="C19" s="12">
        <f t="shared" si="4"/>
        <v>4.503756409903226</v>
      </c>
      <c r="D19" s="22">
        <v>452</v>
      </c>
      <c r="E19" s="12">
        <f t="shared" si="4"/>
        <v>6.321678321678322</v>
      </c>
      <c r="F19" s="23">
        <v>1080</v>
      </c>
      <c r="G19" s="12">
        <f t="shared" si="0"/>
        <v>6.767765384133351</v>
      </c>
      <c r="H19" s="23">
        <v>3431</v>
      </c>
      <c r="I19" s="12">
        <f t="shared" si="1"/>
        <v>5.417824658918645</v>
      </c>
      <c r="J19" s="35">
        <v>3094</v>
      </c>
      <c r="K19" s="12">
        <f t="shared" si="2"/>
        <v>4.270531400966184</v>
      </c>
      <c r="L19" s="35">
        <v>3387</v>
      </c>
      <c r="M19" s="12">
        <f t="shared" si="3"/>
        <v>3.5572873452154643</v>
      </c>
    </row>
    <row r="20" spans="1:13" ht="15" customHeight="1">
      <c r="A20" t="s">
        <v>32</v>
      </c>
      <c r="B20" s="22">
        <v>6560</v>
      </c>
      <c r="C20" s="12">
        <f t="shared" si="4"/>
        <v>2.5816709235376765</v>
      </c>
      <c r="D20" s="22">
        <v>182</v>
      </c>
      <c r="E20" s="12">
        <f t="shared" si="4"/>
        <v>2.5454545454545454</v>
      </c>
      <c r="F20" s="23">
        <v>400</v>
      </c>
      <c r="G20" s="12">
        <f t="shared" si="0"/>
        <v>2.5065797719012406</v>
      </c>
      <c r="H20" s="23">
        <v>1511</v>
      </c>
      <c r="I20" s="12">
        <f t="shared" si="1"/>
        <v>2.3859903991915106</v>
      </c>
      <c r="J20" s="35">
        <v>1992</v>
      </c>
      <c r="K20" s="12">
        <f t="shared" si="2"/>
        <v>2.749482401656315</v>
      </c>
      <c r="L20" s="35">
        <v>2475</v>
      </c>
      <c r="M20" s="12">
        <f t="shared" si="3"/>
        <v>2.5994349511096173</v>
      </c>
    </row>
    <row r="21" spans="1:13" ht="15" customHeight="1">
      <c r="A21" t="s">
        <v>61</v>
      </c>
      <c r="B21" s="22">
        <v>3970</v>
      </c>
      <c r="C21" s="12">
        <f t="shared" si="4"/>
        <v>1.562383165616551</v>
      </c>
      <c r="D21" s="22">
        <v>299</v>
      </c>
      <c r="E21" s="12">
        <f t="shared" si="4"/>
        <v>4.181818181818182</v>
      </c>
      <c r="F21" s="23">
        <v>551</v>
      </c>
      <c r="G21" s="12">
        <f t="shared" si="0"/>
        <v>3.4528136357939587</v>
      </c>
      <c r="H21" s="23">
        <v>1523</v>
      </c>
      <c r="I21" s="12">
        <f t="shared" si="1"/>
        <v>2.4049393633148055</v>
      </c>
      <c r="J21" s="35">
        <v>944</v>
      </c>
      <c r="K21" s="12">
        <f t="shared" si="2"/>
        <v>1.3029675638371292</v>
      </c>
      <c r="L21" s="35">
        <v>653</v>
      </c>
      <c r="M21" s="12">
        <f t="shared" si="3"/>
        <v>0.6858307163937698</v>
      </c>
    </row>
    <row r="22" spans="1:13" ht="15" customHeight="1">
      <c r="A22" t="s">
        <v>204</v>
      </c>
      <c r="B22" s="22">
        <v>251</v>
      </c>
      <c r="C22" s="12">
        <f t="shared" si="4"/>
        <v>0.09878039661706658</v>
      </c>
      <c r="D22" s="22">
        <v>32</v>
      </c>
      <c r="E22" s="12">
        <f t="shared" si="4"/>
        <v>0.44755244755244755</v>
      </c>
      <c r="F22" s="23">
        <v>48</v>
      </c>
      <c r="G22" s="12">
        <f t="shared" si="0"/>
        <v>0.30078957262814887</v>
      </c>
      <c r="H22" s="23">
        <v>96</v>
      </c>
      <c r="I22" s="12">
        <f t="shared" si="1"/>
        <v>0.15159171298635674</v>
      </c>
      <c r="J22" s="35">
        <v>44</v>
      </c>
      <c r="K22" s="12">
        <f t="shared" si="2"/>
        <v>0.06073153899240856</v>
      </c>
      <c r="L22" s="35">
        <v>31</v>
      </c>
      <c r="M22" s="12">
        <f t="shared" si="3"/>
        <v>0.03255857918561541</v>
      </c>
    </row>
    <row r="23" spans="1:13" ht="15" customHeight="1">
      <c r="A23" s="8" t="s">
        <v>205</v>
      </c>
      <c r="B23" s="25">
        <v>251</v>
      </c>
      <c r="C23" s="214">
        <f t="shared" si="4"/>
        <v>0.09878039661706658</v>
      </c>
      <c r="D23" s="25">
        <v>29</v>
      </c>
      <c r="E23" s="214">
        <f t="shared" si="4"/>
        <v>0.4055944055944056</v>
      </c>
      <c r="F23" s="26">
        <v>46</v>
      </c>
      <c r="G23" s="214">
        <f t="shared" si="0"/>
        <v>0.28825667376864267</v>
      </c>
      <c r="H23" s="26">
        <v>84</v>
      </c>
      <c r="I23" s="214">
        <f t="shared" si="1"/>
        <v>0.13264274886306215</v>
      </c>
      <c r="J23" s="76">
        <v>55</v>
      </c>
      <c r="K23" s="214">
        <f t="shared" si="2"/>
        <v>0.0759144237405107</v>
      </c>
      <c r="L23" s="76">
        <v>37</v>
      </c>
      <c r="M23" s="214">
        <f t="shared" si="3"/>
        <v>0.03886023967315388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>
      <c r="K27" s="78"/>
    </row>
    <row r="28" ht="15" customHeight="1">
      <c r="K28" s="78"/>
    </row>
    <row r="29" ht="15" customHeight="1">
      <c r="K29" s="78"/>
    </row>
    <row r="30" ht="15" customHeight="1">
      <c r="K30" s="78"/>
    </row>
    <row r="31" ht="15" customHeight="1">
      <c r="K31" s="78"/>
    </row>
    <row r="32" ht="15" customHeight="1">
      <c r="K32" s="79"/>
    </row>
    <row r="33" ht="15" customHeight="1">
      <c r="K33" s="79"/>
    </row>
    <row r="34" ht="15" customHeight="1">
      <c r="K34" s="79"/>
    </row>
    <row r="35" ht="15" customHeight="1">
      <c r="K35" s="79"/>
    </row>
    <row r="36" ht="15" customHeight="1">
      <c r="K36" s="79"/>
    </row>
    <row r="37" ht="15" customHeight="1">
      <c r="K37" s="79"/>
    </row>
    <row r="38" ht="15" customHeight="1">
      <c r="K38" s="79"/>
    </row>
    <row r="39" ht="15" customHeight="1">
      <c r="K39" s="79"/>
    </row>
    <row r="40" ht="15" customHeight="1">
      <c r="K40" s="79"/>
    </row>
    <row r="41" ht="15" customHeight="1"/>
    <row r="42" ht="15" customHeight="1"/>
    <row r="43" ht="15" customHeight="1"/>
    <row r="44" ht="15" customHeight="1">
      <c r="K44" s="79"/>
    </row>
    <row r="45" ht="15" customHeight="1">
      <c r="K45" s="80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2010.&amp;R&amp;9&amp;P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Palacios</dc:creator>
  <cp:keywords/>
  <dc:description/>
  <cp:lastModifiedBy>Administrador</cp:lastModifiedBy>
  <cp:lastPrinted>2011-03-09T15:57:38Z</cp:lastPrinted>
  <dcterms:created xsi:type="dcterms:W3CDTF">2003-10-30T11:58:24Z</dcterms:created>
  <dcterms:modified xsi:type="dcterms:W3CDTF">2011-03-16T07:33:15Z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