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20" windowHeight="9120" tabRatio="724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'indice'!$A$1:$H$49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47'!$A$1:$M$39</definedName>
    <definedName name="_xlnm.Print_Area" localSheetId="5">'pag11'!$A$1:$G$41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AR'!$A$1:$I$40</definedName>
    <definedName name="_xlnm.Print_Area" localSheetId="2">'Piramide HU'!$A$1:$I$40</definedName>
    <definedName name="_xlnm.Print_Area" localSheetId="3">'Piramide TE'!$A$1:$I$40</definedName>
    <definedName name="_xlnm.Print_Area" localSheetId="4">'Piramide ZA'!$A$1:$I$40</definedName>
  </definedNames>
  <calcPr fullCalcOnLoad="1"/>
</workbook>
</file>

<file path=xl/sharedStrings.xml><?xml version="1.0" encoding="utf-8"?>
<sst xmlns="http://schemas.openxmlformats.org/spreadsheetml/2006/main" count="1989" uniqueCount="267">
  <si>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</si>
  <si>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</si>
  <si>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</si>
  <si>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</si>
  <si>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</si>
  <si>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</si>
  <si>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</si>
  <si>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</si>
  <si>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</si>
  <si>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</si>
  <si>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</si>
  <si>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</si>
  <si>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</si>
  <si>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</si>
  <si>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</si>
  <si>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</si>
  <si>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</si>
  <si>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</si>
  <si>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</si>
  <si>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</si>
  <si>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</si>
  <si>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</si>
  <si>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</si>
  <si>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</si>
  <si>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Andalucía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</si>
  <si>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</si>
  <si>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</si>
  <si>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</si>
  <si>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</si>
  <si>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</si>
  <si>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</si>
  <si>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</si>
  <si>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Navarra</t>
  </si>
  <si>
    <t>País Vasco</t>
  </si>
  <si>
    <t>La Rioja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</si>
  <si>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</si>
  <si>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</si>
  <si>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</si>
  <si>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</si>
  <si>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</si>
  <si>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</si>
  <si>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</si>
  <si>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</si>
  <si>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</si>
  <si>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</si>
  <si>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</si>
  <si>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</si>
  <si>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</si>
  <si>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</si>
  <si>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</si>
  <si>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</si>
  <si>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</si>
  <si>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</si>
  <si>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</si>
  <si>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</si>
  <si>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</si>
  <si>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</si>
  <si>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</si>
  <si>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</si>
  <si>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</si>
  <si>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</si>
  <si>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</si>
  <si>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</si>
  <si>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</si>
  <si>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</si>
  <si>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</si>
  <si>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</si>
  <si>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</si>
  <si>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</si>
  <si>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</si>
  <si>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</si>
  <si>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</si>
  <si>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</si>
  <si>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</si>
  <si>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</si>
  <si>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</si>
  <si>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</si>
  <si>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</si>
  <si>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</si>
  <si>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</si>
  <si>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</si>
  <si>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</si>
  <si>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</si>
  <si>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</si>
  <si>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</si>
  <si>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</si>
  <si>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</si>
  <si>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</si>
  <si>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65 y más</t>
  </si>
  <si>
    <t>%</t>
  </si>
  <si>
    <t>Num</t>
  </si>
  <si>
    <t>Numero</t>
  </si>
  <si>
    <t>Aragón</t>
  </si>
  <si>
    <t>Nacidos en Aragón residentes en otra C.A./ Población residente en la provincia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</si>
  <si>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</si>
  <si>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</si>
  <si>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</si>
  <si>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</si>
  <si>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</si>
  <si>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</si>
  <si>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</si>
  <si>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</si>
  <si>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</si>
  <si>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</si>
  <si>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</si>
  <si>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</si>
  <si>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</si>
  <si>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</si>
  <si>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</si>
  <si>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</si>
  <si>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</si>
  <si>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</si>
  <si>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</si>
  <si>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</si>
  <si>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</si>
  <si>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</si>
  <si>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</si>
  <si>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</si>
  <si>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</si>
  <si>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</si>
  <si>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</si>
  <si>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</si>
  <si>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</si>
  <si>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</si>
  <si>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</si>
  <si>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</si>
  <si>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</si>
  <si>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r>
      <t xml:space="preserve">Navarra </t>
    </r>
    <r>
      <rPr>
        <sz val="6"/>
        <rFont val="Arial"/>
        <family val="2"/>
      </rPr>
      <t>(Comunidad Foral)</t>
    </r>
  </si>
  <si>
    <r>
      <t xml:space="preserve">Rioja </t>
    </r>
    <r>
      <rPr>
        <sz val="6"/>
        <rFont val="Arial"/>
        <family val="2"/>
      </rPr>
      <t>(La)</t>
    </r>
  </si>
  <si>
    <r>
      <t xml:space="preserve">Murcia </t>
    </r>
    <r>
      <rPr>
        <sz val="6"/>
        <rFont val="Arial"/>
        <family val="2"/>
      </rPr>
      <t>(Región)</t>
    </r>
  </si>
  <si>
    <r>
      <t xml:space="preserve">Madrid </t>
    </r>
    <r>
      <rPr>
        <sz val="6"/>
        <rFont val="Arial"/>
        <family val="2"/>
      </rPr>
      <t>(Comunidad de)</t>
    </r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</si>
  <si>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</si>
  <si>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</si>
  <si>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</si>
  <si>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</si>
  <si>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</si>
  <si>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</si>
  <si>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</si>
  <si>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</si>
  <si>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</si>
  <si>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r>
      <t>Asturias (</t>
    </r>
    <r>
      <rPr>
        <sz val="6"/>
        <rFont val="Arial"/>
        <family val="2"/>
      </rPr>
      <t>Principado de</t>
    </r>
    <r>
      <rPr>
        <sz val="7.5"/>
        <rFont val="Arial"/>
        <family val="2"/>
      </rPr>
      <t>)</t>
    </r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</si>
  <si>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</si>
  <si>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</si>
  <si>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</si>
  <si>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</si>
  <si>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Castilla-La Mancha</t>
  </si>
  <si>
    <t>D.C.: Delimitación Comarcal</t>
  </si>
  <si>
    <t>22</t>
  </si>
  <si>
    <t>1</t>
  </si>
  <si>
    <t>6</t>
  </si>
  <si>
    <t>Castilla- La Mancha</t>
  </si>
  <si>
    <t>Nacidos en Aragón residentes en otras Comunidades Autónomas.</t>
  </si>
  <si>
    <t>Explotación Padrón Municipal de Habitantes.</t>
  </si>
  <si>
    <t>Pirámide de población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</si>
  <si>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</si>
  <si>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</si>
  <si>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</si>
  <si>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</si>
  <si>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</si>
  <si>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</si>
  <si>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</si>
  <si>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</si>
  <si>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</si>
  <si>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</si>
  <si>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</si>
  <si>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</si>
  <si>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</si>
  <si>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</si>
  <si>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</si>
  <si>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Índice</t>
  </si>
  <si>
    <t>0 a 14</t>
  </si>
  <si>
    <t>15 a 29</t>
  </si>
  <si>
    <t>50 a 64</t>
  </si>
  <si>
    <t>30 a 49</t>
  </si>
  <si>
    <t>Nacidos en la comarca residentes en otra C.A./ Población residente en la Comarca</t>
  </si>
  <si>
    <t>El total no coincide porque hay una persona que no consta el nivel de estudios.</t>
  </si>
  <si>
    <t>Nombrecom</t>
  </si>
  <si>
    <t>LA JACETANIA</t>
  </si>
  <si>
    <t>ALTO GÁLLEGO</t>
  </si>
  <si>
    <t>SOBRARBE</t>
  </si>
  <si>
    <t>LA RIBAGORZA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</si>
  <si>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</si>
  <si>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</si>
  <si>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</si>
  <si>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</si>
  <si>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</si>
  <si>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</si>
  <si>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</si>
  <si>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</si>
  <si>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</si>
  <si>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</si>
  <si>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</si>
  <si>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</si>
  <si>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</si>
  <si>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</si>
  <si>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ARAGÓN-CASPE/BAIX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</si>
  <si>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</si>
  <si>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</si>
  <si>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</si>
  <si>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</si>
  <si>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</si>
  <si>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</si>
  <si>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</si>
  <si>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</si>
  <si>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</si>
  <si>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</si>
  <si>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</si>
  <si>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</si>
  <si>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</si>
  <si>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MATARRAÑA/MATARRANYA</t>
  </si>
  <si>
    <t>Codcom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</si>
  <si>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</si>
  <si>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</si>
  <si>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</si>
  <si>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</si>
  <si>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</si>
  <si>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</si>
  <si>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</si>
  <si>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</si>
  <si>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</si>
  <si>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</si>
  <si>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</si>
  <si>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</si>
  <si>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</si>
  <si>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</si>
  <si>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</si>
  <si>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</si>
  <si>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</si>
  <si>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</si>
  <si>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</si>
  <si>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</si>
  <si>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</si>
  <si>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</si>
  <si>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</si>
  <si>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</si>
  <si>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</si>
  <si>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</si>
  <si>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</si>
  <si>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</si>
  <si>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</si>
  <si>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</si>
  <si>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</si>
  <si>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</si>
  <si>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 de enero de 2008.</t>
  </si>
  <si>
    <t>Nacidos en Aragón residentes en otras Comunidades Autónomas, según comarca de nacimiento por nivel de estudios. Año 2008.</t>
  </si>
  <si>
    <t>Nacidos en Aragón residentes en otras Comunidades Autónomas, según comarca de nacimiento por sexo. Año 2008.</t>
  </si>
  <si>
    <t>Nacidos en Aragón residentes en otras Comunidades Autónomas, según comarca de nacimiento por Comunidad Autónoma de residencia. Año 2008.</t>
  </si>
  <si>
    <t>Relación entre los nacidos en las comarcas de Aragón residentes en otra Comunidad Autónoma y la población residente en las comarcas de Aragón. Año 2008.</t>
  </si>
  <si>
    <t>Nacidos en Aragón residentes en otras Comunidades Autónomas, según provincia de nacimiento por nivel de estudios. Año 2008.</t>
  </si>
  <si>
    <t>Nacidos en Aragón residentes en otras Comunidades Autónomas, según provincia de nacimiento por grupos de edad. Año 2008.</t>
  </si>
  <si>
    <t>Relación entre los nacidos en Aragón residentes en otra Comunidad Autónoma y la población residente, según provincia de nacimiento. Año 2008.</t>
  </si>
  <si>
    <t>Nacidos en Aragón residentes en otras Comunidades Autónomas, según provincia de nacimiento por sexo. Año 2008.</t>
  </si>
  <si>
    <t>Nacidos en Aragón residentes en otras Comunidades Autónomas, según provincia de residencia por provincia de nacimiento. Año 2008.</t>
  </si>
  <si>
    <t>Nacidos en Aragón residentes en otras Comunidades Autónomas, según provincia de residencia por nivel de estudios. Año 2008.</t>
  </si>
  <si>
    <t>Nacidos en Aragón residentes en otras Comunidades Autónomas, según provincia de residencia por grupos de edad. Año 2008.</t>
  </si>
  <si>
    <t>Nacidos en Aragón residentes en otras Comunidades Autónomas, según provincia de residencia por sexo. Año 2008.</t>
  </si>
  <si>
    <t>Nacidos en Aragón residentes en otras Comunidades Autónomas, según Comunidad autónoma de residencia por provincia de nacimiento. Año 2008.</t>
  </si>
  <si>
    <t>Nacidos en Aragón residentes en otras Comunidades Autónomas, según Comunidad autónoma de residencia por nivel de estudios. Año 2008.</t>
  </si>
  <si>
    <t>Nacidos en Aragón residentes en otras Comunidades Autónomas, según Comunidad autónoma de residencia por grupos de edad. Año 2008.</t>
  </si>
  <si>
    <t>Nacidos en Aragón residentes en otras Comunidades Autónomas, según Comunidad autónoma de residencia por sexo. Año 2008.</t>
  </si>
  <si>
    <t>Nacidos en Aragón residentes en otras Comunidades Autónomas, según Comunidad Autónoma de residencia por sexo. Año 2008.</t>
  </si>
  <si>
    <t>Nacidos en Aragón residentes en otras Comunidades Autónomas, según sexo por nivel de estudios y edad. Año 2008.</t>
  </si>
  <si>
    <t>Pirámide de población. Nacidos en Zaragoza residentes en otras Comunidades Autónomas por sexo. Año 2008.</t>
  </si>
  <si>
    <t>Pirámide de población. Nacidos en Teruel residentes en otras Comunidades Autónomas por sexo. Año 2008.</t>
  </si>
  <si>
    <t>Pirámide de población. Nacidos en Huesca residentes en otras Comunidades Autónomas por sexo. Año 2008.</t>
  </si>
  <si>
    <t>Pirámide de población. Nacidos en Aragón residentes en otras Comunidades Autónomas por sexo. Año 2008.</t>
  </si>
  <si>
    <t>85 y más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</si>
</sst>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"/>
    <numFmt numFmtId="193" formatCode="#,##0.0"/>
  </numFmts>
  <fonts count="51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54"/>
      <name val="Arial"/>
      <family val="2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sz val="9"/>
      <color indexed="12"/>
      <name val="Arial"/>
      <family val="0"/>
    </font>
    <font>
      <sz val="9"/>
      <name val="Swis721 BT"/>
      <family val="2"/>
    </font>
    <font>
      <u val="single"/>
      <sz val="11"/>
      <color indexed="12"/>
      <name val="Arial"/>
      <family val="0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b/>
      <sz val="10"/>
      <color indexed="12"/>
      <name val="Swis721 BT"/>
      <family val="2"/>
    </font>
    <font>
      <sz val="10"/>
      <color indexed="12"/>
      <name val="Arial"/>
      <family val="0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Arial Black"/>
      <family val="2"/>
    </font>
    <font>
      <sz val="8"/>
      <color indexed="8"/>
      <name val="Arial"/>
      <family val="0"/>
    </font>
    <font>
      <sz val="11"/>
      <color indexed="22"/>
      <name val="Arial Black"/>
      <family val="2"/>
    </font>
    <font>
      <sz val="9"/>
      <color indexed="22"/>
      <name val="Arial"/>
      <family val="2"/>
    </font>
    <font>
      <sz val="10"/>
      <color indexed="22"/>
      <name val="Arial"/>
      <family val="0"/>
    </font>
    <font>
      <sz val="7"/>
      <color indexed="22"/>
      <name val="Arial"/>
      <family val="2"/>
    </font>
    <font>
      <sz val="8"/>
      <color indexed="22"/>
      <name val="Arial Black"/>
      <family val="2"/>
    </font>
    <font>
      <sz val="11"/>
      <color indexed="22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ck">
        <color indexed="9"/>
      </right>
      <top style="thin"/>
      <bottom style="hair"/>
    </border>
    <border>
      <left style="thin">
        <color indexed="9"/>
      </left>
      <right style="thin">
        <color indexed="9"/>
      </right>
      <top style="thin"/>
      <bottom style="hair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4" fontId="13" fillId="0" borderId="11" xfId="0" applyNumberFormat="1" applyFont="1" applyBorder="1" applyAlignment="1">
      <alignment horizontal="right"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18" xfId="15" applyBorder="1" applyAlignment="1">
      <alignment horizontal="left"/>
    </xf>
    <xf numFmtId="0" fontId="15" fillId="2" borderId="0" xfId="29" applyFont="1" applyFill="1" applyBorder="1" applyAlignment="1">
      <alignment horizontal="center"/>
      <protection/>
    </xf>
    <xf numFmtId="0" fontId="15" fillId="0" borderId="19" xfId="25" applyFont="1" applyFill="1" applyBorder="1" applyAlignment="1">
      <alignment horizontal="left" wrapText="1"/>
      <protection/>
    </xf>
    <xf numFmtId="0" fontId="15" fillId="0" borderId="19" xfId="25" applyFont="1" applyFill="1" applyBorder="1" applyAlignment="1">
      <alignment horizontal="right" wrapText="1"/>
      <protection/>
    </xf>
    <xf numFmtId="3" fontId="6" fillId="0" borderId="3" xfId="0" applyNumberFormat="1" applyFont="1" applyBorder="1" applyAlignment="1">
      <alignment horizontal="right"/>
    </xf>
    <xf numFmtId="0" fontId="15" fillId="0" borderId="19" xfId="23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6" fillId="0" borderId="18" xfId="15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0" fontId="5" fillId="0" borderId="0" xfId="0" applyFont="1" applyAlignment="1">
      <alignment/>
    </xf>
    <xf numFmtId="0" fontId="18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19" fillId="0" borderId="18" xfId="15" applyFont="1" applyBorder="1" applyAlignment="1">
      <alignment horizontal="left"/>
    </xf>
    <xf numFmtId="0" fontId="20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4"/>
      <protection/>
    </xf>
    <xf numFmtId="0" fontId="18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3" fillId="0" borderId="0" xfId="15" applyFont="1" applyAlignment="1">
      <alignment/>
    </xf>
    <xf numFmtId="0" fontId="24" fillId="0" borderId="0" xfId="21" applyFont="1">
      <alignment/>
      <protection/>
    </xf>
    <xf numFmtId="0" fontId="25" fillId="0" borderId="0" xfId="15" applyFont="1" applyAlignment="1">
      <alignment/>
    </xf>
    <xf numFmtId="0" fontId="26" fillId="0" borderId="0" xfId="21" applyFont="1">
      <alignment/>
      <protection/>
    </xf>
    <xf numFmtId="0" fontId="27" fillId="0" borderId="0" xfId="15" applyFont="1" applyAlignment="1">
      <alignment horizontal="left" indent="1"/>
    </xf>
    <xf numFmtId="0" fontId="28" fillId="0" borderId="0" xfId="21" applyFont="1">
      <alignment/>
      <protection/>
    </xf>
    <xf numFmtId="0" fontId="25" fillId="0" borderId="0" xfId="15" applyFont="1" applyAlignment="1">
      <alignment/>
    </xf>
    <xf numFmtId="0" fontId="29" fillId="0" borderId="0" xfId="15" applyFont="1" applyAlignment="1">
      <alignment/>
    </xf>
    <xf numFmtId="0" fontId="27" fillId="0" borderId="0" xfId="15" applyFont="1" applyAlignment="1">
      <alignment/>
    </xf>
    <xf numFmtId="0" fontId="30" fillId="0" borderId="0" xfId="21" applyFont="1">
      <alignment/>
      <protection/>
    </xf>
    <xf numFmtId="0" fontId="31" fillId="0" borderId="0" xfId="15" applyFont="1" applyAlignment="1">
      <alignment horizontal="left" indent="1"/>
    </xf>
    <xf numFmtId="0" fontId="32" fillId="0" borderId="0" xfId="15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33" fillId="0" borderId="0" xfId="15" applyFont="1" applyAlignment="1">
      <alignment/>
    </xf>
    <xf numFmtId="0" fontId="16" fillId="0" borderId="5" xfId="15" applyBorder="1" applyAlignment="1">
      <alignment horizontal="left"/>
    </xf>
    <xf numFmtId="0" fontId="16" fillId="0" borderId="0" xfId="15" applyAlignment="1">
      <alignment/>
    </xf>
    <xf numFmtId="0" fontId="16" fillId="0" borderId="0" xfId="15" applyFill="1" applyBorder="1" applyAlignment="1">
      <alignment horizontal="left"/>
    </xf>
    <xf numFmtId="0" fontId="16" fillId="0" borderId="0" xfId="15" applyAlignment="1">
      <alignment horizontal="right" vertical="top"/>
    </xf>
    <xf numFmtId="0" fontId="16" fillId="0" borderId="0" xfId="15" applyAlignment="1">
      <alignment horizontal="right"/>
    </xf>
    <xf numFmtId="0" fontId="16" fillId="0" borderId="1" xfId="15" applyBorder="1" applyAlignment="1">
      <alignment horizontal="right"/>
    </xf>
    <xf numFmtId="0" fontId="15" fillId="0" borderId="0" xfId="28" applyFont="1" applyFill="1" applyBorder="1" applyAlignment="1">
      <alignment horizontal="center"/>
      <protection/>
    </xf>
    <xf numFmtId="0" fontId="15" fillId="0" borderId="0" xfId="28" applyFont="1" applyFill="1" applyBorder="1" applyAlignment="1">
      <alignment horizontal="right" wrapText="1"/>
      <protection/>
    </xf>
    <xf numFmtId="0" fontId="37" fillId="3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Alignment="1">
      <alignment horizontal="right"/>
    </xf>
    <xf numFmtId="3" fontId="37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4" borderId="20" xfId="22" applyFont="1" applyFill="1" applyBorder="1" applyAlignment="1">
      <alignment horizontal="center"/>
      <protection/>
    </xf>
    <xf numFmtId="0" fontId="1" fillId="0" borderId="19" xfId="22" applyFont="1" applyFill="1" applyBorder="1" applyAlignment="1">
      <alignment horizontal="right" wrapText="1"/>
      <protection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4" fillId="4" borderId="0" xfId="27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/>
    </xf>
    <xf numFmtId="0" fontId="44" fillId="0" borderId="0" xfId="27" applyFont="1" applyFill="1" applyBorder="1" applyAlignment="1">
      <alignment wrapText="1"/>
      <protection/>
    </xf>
    <xf numFmtId="0" fontId="44" fillId="0" borderId="0" xfId="27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42" fillId="3" borderId="0" xfId="0" applyFont="1" applyFill="1" applyAlignment="1">
      <alignment/>
    </xf>
    <xf numFmtId="0" fontId="46" fillId="3" borderId="0" xfId="0" applyFont="1" applyFill="1" applyAlignment="1">
      <alignment/>
    </xf>
    <xf numFmtId="0" fontId="42" fillId="0" borderId="0" xfId="0" applyFont="1" applyAlignment="1">
      <alignment/>
    </xf>
    <xf numFmtId="0" fontId="47" fillId="3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47" fillId="3" borderId="0" xfId="0" applyFont="1" applyFill="1" applyAlignment="1">
      <alignment/>
    </xf>
    <xf numFmtId="0" fontId="47" fillId="0" borderId="0" xfId="0" applyFont="1" applyAlignment="1">
      <alignment/>
    </xf>
    <xf numFmtId="0" fontId="48" fillId="3" borderId="0" xfId="0" applyFont="1" applyFill="1" applyBorder="1" applyAlignment="1">
      <alignment/>
    </xf>
    <xf numFmtId="0" fontId="43" fillId="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3" borderId="0" xfId="0" applyFont="1" applyFill="1" applyBorder="1" applyAlignment="1">
      <alignment/>
    </xf>
    <xf numFmtId="0" fontId="43" fillId="3" borderId="0" xfId="0" applyFont="1" applyFill="1" applyAlignment="1">
      <alignment/>
    </xf>
    <xf numFmtId="0" fontId="43" fillId="0" borderId="0" xfId="0" applyFont="1" applyAlignment="1">
      <alignment/>
    </xf>
    <xf numFmtId="0" fontId="14" fillId="3" borderId="0" xfId="0" applyFont="1" applyFill="1" applyAlignment="1">
      <alignment/>
    </xf>
    <xf numFmtId="0" fontId="44" fillId="3" borderId="0" xfId="0" applyFont="1" applyFill="1" applyAlignment="1">
      <alignment/>
    </xf>
    <xf numFmtId="0" fontId="44" fillId="0" borderId="0" xfId="0" applyFont="1" applyAlignment="1">
      <alignment/>
    </xf>
    <xf numFmtId="0" fontId="14" fillId="3" borderId="0" xfId="0" applyFont="1" applyFill="1" applyAlignment="1">
      <alignment horizontal="left"/>
    </xf>
    <xf numFmtId="0" fontId="14" fillId="5" borderId="0" xfId="0" applyFont="1" applyFill="1" applyBorder="1" applyAlignment="1">
      <alignment/>
    </xf>
    <xf numFmtId="0" fontId="49" fillId="5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/>
    </xf>
    <xf numFmtId="0" fontId="43" fillId="5" borderId="0" xfId="0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0" fontId="43" fillId="3" borderId="0" xfId="0" applyFont="1" applyFill="1" applyBorder="1" applyAlignment="1">
      <alignment horizontal="left"/>
    </xf>
    <xf numFmtId="0" fontId="44" fillId="6" borderId="19" xfId="22" applyFont="1" applyFill="1" applyBorder="1" applyAlignment="1">
      <alignment horizontal="right" wrapText="1"/>
      <protection/>
    </xf>
    <xf numFmtId="0" fontId="14" fillId="5" borderId="0" xfId="0" applyFont="1" applyFill="1" applyBorder="1" applyAlignment="1">
      <alignment horizontal="right"/>
    </xf>
    <xf numFmtId="0" fontId="44" fillId="5" borderId="0" xfId="26" applyFont="1" applyFill="1" applyBorder="1" applyAlignment="1">
      <alignment horizontal="right"/>
      <protection/>
    </xf>
    <xf numFmtId="0" fontId="14" fillId="5" borderId="0" xfId="26" applyFont="1" applyFill="1" applyBorder="1" applyAlignment="1">
      <alignment horizontal="right"/>
      <protection/>
    </xf>
    <xf numFmtId="177" fontId="14" fillId="5" borderId="0" xfId="18" applyFont="1" applyFill="1" applyBorder="1" applyAlignment="1">
      <alignment horizontal="right"/>
    </xf>
    <xf numFmtId="0" fontId="44" fillId="6" borderId="0" xfId="26" applyFont="1" applyFill="1" applyBorder="1" applyAlignment="1">
      <alignment horizontal="right" wrapText="1"/>
      <protection/>
    </xf>
    <xf numFmtId="177" fontId="14" fillId="5" borderId="0" xfId="18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3" fontId="0" fillId="0" borderId="6" xfId="30" applyNumberFormat="1" applyFont="1" applyBorder="1" applyAlignment="1">
      <alignment horizontal="right"/>
      <protection/>
    </xf>
    <xf numFmtId="3" fontId="0" fillId="0" borderId="0" xfId="30" applyNumberFormat="1" applyFont="1" applyBorder="1" applyAlignment="1">
      <alignment horizontal="right"/>
      <protection/>
    </xf>
    <xf numFmtId="3" fontId="0" fillId="0" borderId="1" xfId="30" applyNumberFormat="1" applyFont="1" applyBorder="1" applyAlignment="1">
      <alignment horizontal="right"/>
      <protection/>
    </xf>
    <xf numFmtId="3" fontId="0" fillId="0" borderId="0" xfId="30" applyNumberFormat="1" applyBorder="1" applyAlignment="1">
      <alignment horizontal="right"/>
      <protection/>
    </xf>
    <xf numFmtId="3" fontId="0" fillId="0" borderId="1" xfId="30" applyNumberFormat="1" applyBorder="1" applyAlignment="1">
      <alignment horizontal="right"/>
      <protection/>
    </xf>
    <xf numFmtId="3" fontId="0" fillId="0" borderId="0" xfId="30" applyNumberFormat="1" applyBorder="1">
      <alignment/>
      <protection/>
    </xf>
    <xf numFmtId="3" fontId="0" fillId="0" borderId="1" xfId="30" applyNumberFormat="1" applyBorder="1">
      <alignment/>
      <protection/>
    </xf>
    <xf numFmtId="3" fontId="0" fillId="0" borderId="0" xfId="30" applyNumberFormat="1">
      <alignment/>
      <protection/>
    </xf>
    <xf numFmtId="2" fontId="0" fillId="0" borderId="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19" xfId="22" applyFont="1" applyFill="1" applyBorder="1" applyAlignment="1">
      <alignment wrapText="1"/>
      <protection/>
    </xf>
    <xf numFmtId="3" fontId="0" fillId="0" borderId="11" xfId="0" applyNumberFormat="1" applyBorder="1" applyAlignment="1">
      <alignment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4" fontId="0" fillId="0" borderId="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6" fillId="0" borderId="0" xfId="0" applyFont="1" applyFill="1" applyAlignment="1">
      <alignment/>
    </xf>
    <xf numFmtId="0" fontId="44" fillId="0" borderId="19" xfId="22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/>
      <protection/>
    </xf>
    <xf numFmtId="0" fontId="4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6" fillId="0" borderId="5" xfId="15" applyFill="1" applyBorder="1" applyAlignment="1">
      <alignment horizontal="left"/>
    </xf>
    <xf numFmtId="2" fontId="6" fillId="0" borderId="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15" applyFill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15" applyFill="1" applyAlignment="1">
      <alignment horizontal="right"/>
    </xf>
    <xf numFmtId="0" fontId="6" fillId="0" borderId="12" xfId="0" applyFont="1" applyFill="1" applyBorder="1" applyAlignment="1">
      <alignment horizontal="left"/>
    </xf>
    <xf numFmtId="2" fontId="6" fillId="0" borderId="9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1" fontId="8" fillId="0" borderId="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41" fillId="0" borderId="0" xfId="24" applyNumberFormat="1" applyFont="1" applyFill="1" applyBorder="1" applyAlignment="1">
      <alignment horizontal="right" wrapText="1"/>
      <protection/>
    </xf>
    <xf numFmtId="1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2" fontId="6" fillId="0" borderId="8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 wrapText="1"/>
    </xf>
    <xf numFmtId="0" fontId="6" fillId="0" borderId="18" xfId="0" applyFont="1" applyBorder="1" applyAlignment="1">
      <alignment wrapText="1"/>
    </xf>
    <xf numFmtId="2" fontId="13" fillId="0" borderId="0" xfId="0" applyNumberFormat="1" applyFont="1" applyBorder="1" applyAlignment="1">
      <alignment horizontal="right"/>
    </xf>
    <xf numFmtId="0" fontId="5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/>
    </xf>
    <xf numFmtId="0" fontId="44" fillId="0" borderId="0" xfId="22" applyFont="1" applyFill="1" applyBorder="1" applyAlignment="1">
      <alignment horizontal="right" wrapText="1"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Hoja1" xfId="22"/>
    <cellStyle name="Normal_pag 24" xfId="23"/>
    <cellStyle name="Normal_pag 28" xfId="24"/>
    <cellStyle name="Normal_pag 32" xfId="25"/>
    <cellStyle name="Normal_pag 36" xfId="26"/>
    <cellStyle name="Normal_pag 39" xfId="27"/>
    <cellStyle name="Normal_Piramide AR_1" xfId="28"/>
    <cellStyle name="Normal_Piramide TE" xfId="29"/>
    <cellStyle name="Normal_Residentes 2004 -impreso-" xfId="30"/>
    <cellStyle name="Pie de tabla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AR'!$L$25:$L$42</c:f>
              <c:numCache/>
            </c:numRef>
          </c:val>
        </c:ser>
        <c:ser>
          <c:idx val="0"/>
          <c:order val="1"/>
          <c:tx>
            <c:strRef>
              <c:f>'Piramide AR'!$M$24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AR'!$M$25:$M$42</c:f>
              <c:numCache/>
            </c:numRef>
          </c:val>
        </c:ser>
        <c:overlap val="100"/>
        <c:gapWidth val="20"/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50657565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HU'!$L$25:$L$42</c:f>
              <c:numCache/>
            </c:numRef>
          </c:val>
        </c:ser>
        <c:ser>
          <c:idx val="0"/>
          <c:order val="1"/>
          <c:tx>
            <c:strRef>
              <c:f>'Piramide HU'!$M$24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HU'!$M$25:$M$42</c:f>
              <c:numCache/>
            </c:numRef>
          </c:val>
        </c:ser>
        <c:overlap val="100"/>
        <c:gapWidth val="20"/>
        <c:axId val="9622071"/>
        <c:axId val="19489776"/>
      </c:barChart>
      <c:catAx>
        <c:axId val="962207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9622071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TE'!$L$26:$L$43</c:f>
              <c:numCache/>
            </c:numRef>
          </c:val>
        </c:ser>
        <c:ser>
          <c:idx val="0"/>
          <c:order val="1"/>
          <c:tx>
            <c:strRef>
              <c:f>'Piramide TE'!$M$25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TE'!$M$26:$M$43</c:f>
              <c:numCache/>
            </c:numRef>
          </c:val>
        </c:ser>
        <c:overlap val="100"/>
        <c:gapWidth val="20"/>
        <c:axId val="41190257"/>
        <c:axId val="35167994"/>
      </c:barChart>
      <c:catAx>
        <c:axId val="4119025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1190257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ZA'!$L$25:$L$42</c:f>
              <c:numCache/>
            </c:numRef>
          </c:val>
        </c:ser>
        <c:ser>
          <c:idx val="0"/>
          <c:order val="1"/>
          <c:tx>
            <c:strRef>
              <c:f>'Piramide ZA'!$M$24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ZA'!$M$25:$M$42</c:f>
              <c:numCache/>
            </c:numRef>
          </c:val>
        </c:ser>
        <c:overlap val="100"/>
        <c:gapWidth val="20"/>
        <c:axId val="48076491"/>
        <c:axId val="30035236"/>
      </c:barChart>
      <c:cat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8076491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2008
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275"/>
          <c:w val="0.680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37'!$O$21</c:f>
              <c:strCache>
                <c:ptCount val="1"/>
                <c:pt idx="0">
                  <c:v>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37'!$O$22:$O$25</c:f>
              <c:numCache/>
            </c:numRef>
          </c:val>
        </c:ser>
        <c:ser>
          <c:idx val="1"/>
          <c:order val="1"/>
          <c:tx>
            <c:strRef>
              <c:f>'pag 37'!$P$21</c:f>
              <c:strCache>
                <c:ptCount val="1"/>
                <c:pt idx="0">
                  <c:v>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2"/>
          <c:order val="2"/>
          <c:tx>
            <c:strRef>
              <c:f>'pag 37'!$Q$21</c:f>
              <c:strCache>
                <c:ptCount val="1"/>
                <c:pt idx="0">
                  <c:v>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3"/>
          <c:order val="3"/>
          <c:tx>
            <c:strRef>
              <c:f>'pag 37'!$R$21</c:f>
              <c:strCache>
                <c:ptCount val="1"/>
                <c:pt idx="0">
                  <c:v>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4"/>
          <c:order val="4"/>
          <c:tx>
            <c:strRef>
              <c:f>'pag 37'!$S$21</c:f>
              <c:strCache>
                <c:ptCount val="1"/>
                <c:pt idx="0">
                  <c:v>65 y más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5305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600075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609600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6</xdr:col>
      <xdr:colOff>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485775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">
      <selection activeCell="B1" sqref="B1"/>
    </sheetView>
  </sheetViews>
  <sheetFormatPr defaultColWidth="12" defaultRowHeight="11.25"/>
  <cols>
    <col min="1" max="1" width="6.83203125" style="203" customWidth="1"/>
    <col min="2" max="2" width="15.83203125" style="203" customWidth="1"/>
    <col min="3" max="3" width="14.83203125" style="203" customWidth="1"/>
    <col min="4" max="6" width="13.33203125" style="203" customWidth="1"/>
    <col min="7" max="7" width="19.66015625" style="203" customWidth="1"/>
    <col min="8" max="8" width="18" style="203" customWidth="1"/>
    <col min="9" max="16384" width="13.33203125" style="203" customWidth="1"/>
  </cols>
  <sheetData>
    <row r="1" spans="1:7" s="201" customFormat="1" ht="15.75">
      <c r="A1" s="197" t="s">
        <v>151</v>
      </c>
      <c r="B1" s="198"/>
      <c r="C1" s="199"/>
      <c r="D1" s="200"/>
      <c r="E1" s="200"/>
      <c r="F1" s="200"/>
      <c r="G1" s="199"/>
    </row>
    <row r="2" spans="2:7" s="201" customFormat="1" ht="12.75">
      <c r="B2" s="202" t="s">
        <v>152</v>
      </c>
      <c r="C2" s="198"/>
      <c r="D2" s="198"/>
      <c r="E2" s="198"/>
      <c r="F2" s="198"/>
      <c r="G2" s="198"/>
    </row>
    <row r="3" ht="12.75">
      <c r="B3" s="202" t="s">
        <v>243</v>
      </c>
    </row>
    <row r="5" s="202" customFormat="1" ht="12.75">
      <c r="A5" s="204"/>
    </row>
    <row r="6" spans="2:6" s="205" customFormat="1" ht="15">
      <c r="B6" s="206" t="s">
        <v>153</v>
      </c>
      <c r="C6"/>
      <c r="D6" s="202"/>
      <c r="E6" s="207"/>
      <c r="F6" s="207"/>
    </row>
    <row r="7" spans="2:5" ht="12.75">
      <c r="B7" s="208" t="s">
        <v>92</v>
      </c>
      <c r="C7" s="209"/>
      <c r="D7" s="209"/>
      <c r="E7" s="209"/>
    </row>
    <row r="8" spans="2:5" ht="12.75">
      <c r="B8" s="208" t="s">
        <v>37</v>
      </c>
      <c r="C8" s="209"/>
      <c r="D8" s="209"/>
      <c r="E8" s="209"/>
    </row>
    <row r="9" spans="2:5" ht="12.75">
      <c r="B9" s="208" t="s">
        <v>0</v>
      </c>
      <c r="C9" s="209"/>
      <c r="D9" s="209"/>
      <c r="E9" s="209"/>
    </row>
    <row r="10" spans="2:5" ht="12.75">
      <c r="B10" s="208" t="s">
        <v>38</v>
      </c>
      <c r="C10" s="209"/>
      <c r="D10" s="209"/>
      <c r="E10" s="209"/>
    </row>
    <row r="12" spans="2:9" s="205" customFormat="1" ht="15">
      <c r="B12" s="210" t="s">
        <v>154</v>
      </c>
      <c r="C12" s="210"/>
      <c r="D12" s="210"/>
      <c r="E12" s="210"/>
      <c r="F12" s="210"/>
      <c r="G12" s="210"/>
      <c r="H12" s="202"/>
      <c r="I12" s="202"/>
    </row>
    <row r="13" s="205" customFormat="1" ht="15">
      <c r="B13" s="211"/>
    </row>
    <row r="14" spans="2:6" s="205" customFormat="1" ht="15">
      <c r="B14" s="206" t="s">
        <v>155</v>
      </c>
      <c r="C14"/>
      <c r="D14"/>
      <c r="E14" s="202"/>
      <c r="F14" s="202"/>
    </row>
    <row r="15" spans="2:7" ht="12.75">
      <c r="B15" s="208" t="s">
        <v>156</v>
      </c>
      <c r="C15" s="212" t="s">
        <v>157</v>
      </c>
      <c r="D15" s="212"/>
      <c r="E15" s="209"/>
      <c r="F15" s="209"/>
      <c r="G15" s="209"/>
    </row>
    <row r="16" spans="2:7" ht="12.75">
      <c r="B16" s="208" t="s">
        <v>156</v>
      </c>
      <c r="C16" s="212" t="s">
        <v>158</v>
      </c>
      <c r="D16" s="212"/>
      <c r="E16" s="209"/>
      <c r="F16" s="209"/>
      <c r="G16" s="209"/>
    </row>
    <row r="17" spans="2:7" ht="12.75">
      <c r="B17" s="208" t="s">
        <v>159</v>
      </c>
      <c r="C17" s="212"/>
      <c r="D17" s="212" t="s">
        <v>157</v>
      </c>
      <c r="E17" s="209"/>
      <c r="F17" s="209"/>
      <c r="G17" s="209"/>
    </row>
    <row r="18" spans="2:7" ht="12.75">
      <c r="B18" s="208" t="s">
        <v>159</v>
      </c>
      <c r="C18" s="212"/>
      <c r="D18" s="212" t="s">
        <v>158</v>
      </c>
      <c r="E18" s="212"/>
      <c r="F18" s="209"/>
      <c r="G18" s="209"/>
    </row>
    <row r="19" spans="2:7" ht="12.75">
      <c r="B19" s="208" t="s">
        <v>160</v>
      </c>
      <c r="C19" s="212"/>
      <c r="D19" s="212" t="s">
        <v>157</v>
      </c>
      <c r="E19" s="212"/>
      <c r="F19" s="209"/>
      <c r="G19" s="209"/>
    </row>
    <row r="20" spans="2:7" ht="12.75">
      <c r="B20" s="208" t="s">
        <v>160</v>
      </c>
      <c r="C20" s="212"/>
      <c r="D20" s="212" t="s">
        <v>158</v>
      </c>
      <c r="E20" s="212"/>
      <c r="F20" s="209"/>
      <c r="G20" s="209"/>
    </row>
    <row r="21" spans="2:7" ht="12.75">
      <c r="B21" s="208" t="s">
        <v>161</v>
      </c>
      <c r="C21" s="212"/>
      <c r="D21" s="212" t="s">
        <v>157</v>
      </c>
      <c r="E21" s="209"/>
      <c r="F21" s="209"/>
      <c r="G21" s="209"/>
    </row>
    <row r="22" spans="2:7" ht="12.75">
      <c r="B22" s="208" t="s">
        <v>161</v>
      </c>
      <c r="C22" s="212"/>
      <c r="D22" s="212" t="s">
        <v>158</v>
      </c>
      <c r="E22" s="209"/>
      <c r="F22" s="209"/>
      <c r="G22" s="209"/>
    </row>
    <row r="23" spans="1:3" ht="15.75">
      <c r="A23" s="213"/>
      <c r="B23" s="214"/>
      <c r="C23" s="213"/>
    </row>
    <row r="24" spans="2:8" s="205" customFormat="1" ht="15">
      <c r="B24" s="206" t="s">
        <v>162</v>
      </c>
      <c r="C24" s="210"/>
      <c r="D24" s="210"/>
      <c r="E24" s="202"/>
      <c r="F24" s="202"/>
      <c r="G24" s="202"/>
      <c r="H24" s="202"/>
    </row>
    <row r="25" spans="2:7" ht="12.75">
      <c r="B25" s="208" t="s">
        <v>156</v>
      </c>
      <c r="C25" s="212" t="s">
        <v>157</v>
      </c>
      <c r="D25" s="212"/>
      <c r="E25" s="209"/>
      <c r="F25" s="209"/>
      <c r="G25" s="209"/>
    </row>
    <row r="26" spans="2:7" ht="12.75">
      <c r="B26" s="208" t="s">
        <v>156</v>
      </c>
      <c r="C26" s="212" t="s">
        <v>158</v>
      </c>
      <c r="D26" s="212"/>
      <c r="E26" s="209"/>
      <c r="F26" s="209"/>
      <c r="G26" s="209"/>
    </row>
    <row r="27" spans="2:7" ht="12.75">
      <c r="B27" s="208" t="s">
        <v>159</v>
      </c>
      <c r="C27" s="212"/>
      <c r="D27" s="212" t="s">
        <v>157</v>
      </c>
      <c r="E27" s="212"/>
      <c r="F27" s="209"/>
      <c r="G27" s="209"/>
    </row>
    <row r="28" spans="1:7" ht="12.75">
      <c r="A28" s="215"/>
      <c r="B28" s="208" t="s">
        <v>159</v>
      </c>
      <c r="C28" s="212"/>
      <c r="D28" s="212" t="s">
        <v>158</v>
      </c>
      <c r="E28" s="212"/>
      <c r="F28" s="209"/>
      <c r="G28" s="209"/>
    </row>
    <row r="29" spans="2:7" ht="12.75">
      <c r="B29" s="208" t="s">
        <v>160</v>
      </c>
      <c r="C29" s="212"/>
      <c r="D29" s="212" t="s">
        <v>157</v>
      </c>
      <c r="E29" s="212"/>
      <c r="F29" s="209"/>
      <c r="G29" s="209"/>
    </row>
    <row r="30" spans="2:7" ht="12.75">
      <c r="B30" s="208" t="s">
        <v>160</v>
      </c>
      <c r="C30" s="212"/>
      <c r="D30" s="212" t="s">
        <v>158</v>
      </c>
      <c r="E30" s="212"/>
      <c r="F30" s="209"/>
      <c r="G30" s="209"/>
    </row>
    <row r="31" spans="2:7" ht="12.75">
      <c r="B31" s="208" t="s">
        <v>161</v>
      </c>
      <c r="C31" s="212"/>
      <c r="D31" s="212" t="s">
        <v>157</v>
      </c>
      <c r="E31" s="212"/>
      <c r="F31" s="209"/>
      <c r="G31" s="209"/>
    </row>
    <row r="32" spans="2:7" ht="12.75">
      <c r="B32" s="208" t="s">
        <v>161</v>
      </c>
      <c r="C32" s="212"/>
      <c r="D32" s="212" t="s">
        <v>158</v>
      </c>
      <c r="E32" s="212"/>
      <c r="F32" s="209"/>
      <c r="G32" s="209"/>
    </row>
    <row r="33" spans="1:6" ht="15.75">
      <c r="A33" s="213"/>
      <c r="B33" s="214"/>
      <c r="C33" s="213"/>
      <c r="D33" s="213"/>
      <c r="E33" s="213"/>
      <c r="F33" s="213"/>
    </row>
    <row r="34" spans="2:8" s="205" customFormat="1" ht="15">
      <c r="B34" s="206" t="s">
        <v>163</v>
      </c>
      <c r="C34" s="210"/>
      <c r="D34" s="210"/>
      <c r="E34" s="202"/>
      <c r="F34" s="202"/>
      <c r="G34" s="202"/>
      <c r="H34" s="202"/>
    </row>
    <row r="35" spans="1:9" ht="12.75">
      <c r="A35" s="215"/>
      <c r="B35" s="208" t="s">
        <v>156</v>
      </c>
      <c r="C35" s="212" t="s">
        <v>157</v>
      </c>
      <c r="D35" s="14"/>
      <c r="E35" s="209"/>
      <c r="F35" s="209"/>
      <c r="G35" s="209"/>
      <c r="H35" s="209"/>
      <c r="I35" s="209"/>
    </row>
    <row r="36" spans="2:9" ht="12.75">
      <c r="B36" s="208" t="s">
        <v>156</v>
      </c>
      <c r="C36" s="212" t="s">
        <v>158</v>
      </c>
      <c r="D36" s="14"/>
      <c r="E36" s="209"/>
      <c r="F36" s="209"/>
      <c r="G36" s="209"/>
      <c r="H36" s="209"/>
      <c r="I36" s="209"/>
    </row>
    <row r="37" spans="2:9" ht="12.75">
      <c r="B37" s="208" t="s">
        <v>164</v>
      </c>
      <c r="C37" s="212"/>
      <c r="D37" s="212"/>
      <c r="E37" s="212"/>
      <c r="F37" s="212"/>
      <c r="G37" s="212"/>
      <c r="H37" s="212"/>
      <c r="I37" s="212"/>
    </row>
    <row r="38" spans="2:9" ht="12.75">
      <c r="B38" s="208" t="s">
        <v>159</v>
      </c>
      <c r="C38" s="212"/>
      <c r="D38" s="212" t="s">
        <v>157</v>
      </c>
      <c r="E38" s="14"/>
      <c r="F38" s="209"/>
      <c r="G38" s="209"/>
      <c r="H38" s="209"/>
      <c r="I38" s="209"/>
    </row>
    <row r="39" spans="2:9" ht="12.75">
      <c r="B39" s="208" t="s">
        <v>159</v>
      </c>
      <c r="C39" s="212"/>
      <c r="D39" s="212" t="s">
        <v>158</v>
      </c>
      <c r="E39" s="14"/>
      <c r="F39" s="209"/>
      <c r="G39" s="209"/>
      <c r="H39" s="209"/>
      <c r="I39" s="209"/>
    </row>
    <row r="40" spans="2:9" ht="12.75">
      <c r="B40" s="208" t="s">
        <v>160</v>
      </c>
      <c r="C40" s="212"/>
      <c r="D40" s="212" t="s">
        <v>157</v>
      </c>
      <c r="E40" s="14"/>
      <c r="F40" s="209"/>
      <c r="G40" s="209"/>
      <c r="H40" s="209"/>
      <c r="I40" s="209"/>
    </row>
    <row r="41" spans="2:9" ht="12.75">
      <c r="B41" s="208" t="s">
        <v>160</v>
      </c>
      <c r="C41" s="212"/>
      <c r="D41" s="212" t="s">
        <v>158</v>
      </c>
      <c r="E41" s="14"/>
      <c r="F41" s="209"/>
      <c r="G41" s="209"/>
      <c r="H41" s="209"/>
      <c r="I41" s="209"/>
    </row>
    <row r="42" spans="1:9" ht="15.75">
      <c r="A42" s="213"/>
      <c r="B42" s="216"/>
      <c r="C42" s="217"/>
      <c r="D42" s="217"/>
      <c r="E42" s="217"/>
      <c r="F42" s="213"/>
      <c r="G42" s="213"/>
      <c r="H42" s="213"/>
      <c r="I42" s="213"/>
    </row>
    <row r="43" spans="2:7" s="205" customFormat="1" ht="15">
      <c r="B43" s="206" t="s">
        <v>165</v>
      </c>
      <c r="C43"/>
      <c r="D43" s="210"/>
      <c r="E43" s="202"/>
      <c r="F43" s="202"/>
      <c r="G43" s="202"/>
    </row>
    <row r="44" spans="1:10" ht="12.75">
      <c r="A44" s="215"/>
      <c r="B44" s="208" t="s">
        <v>166</v>
      </c>
      <c r="C44" s="212"/>
      <c r="D44" s="212"/>
      <c r="E44" s="212"/>
      <c r="F44" s="212"/>
      <c r="G44" s="212"/>
      <c r="H44" s="212"/>
      <c r="I44" s="212"/>
      <c r="J44" s="212"/>
    </row>
    <row r="45" spans="2:10" ht="12.75">
      <c r="B45" s="208" t="s">
        <v>167</v>
      </c>
      <c r="C45" s="212"/>
      <c r="D45" s="212"/>
      <c r="E45" s="209"/>
      <c r="F45" s="209"/>
      <c r="G45" s="209"/>
      <c r="H45" s="209"/>
      <c r="I45" s="209"/>
      <c r="J45" s="209"/>
    </row>
    <row r="46" spans="2:10" ht="12.75">
      <c r="B46" s="208" t="s">
        <v>156</v>
      </c>
      <c r="C46" s="212" t="s">
        <v>157</v>
      </c>
      <c r="D46" s="14"/>
      <c r="E46" s="14"/>
      <c r="F46" s="209"/>
      <c r="G46" s="14"/>
      <c r="H46" s="14"/>
      <c r="I46" s="14"/>
      <c r="J46" s="209"/>
    </row>
    <row r="47" spans="2:10" ht="12.75">
      <c r="B47" s="208" t="s">
        <v>156</v>
      </c>
      <c r="C47" s="212" t="s">
        <v>158</v>
      </c>
      <c r="D47" s="14"/>
      <c r="E47" s="209"/>
      <c r="F47" s="209"/>
      <c r="G47" s="209"/>
      <c r="H47" s="209"/>
      <c r="I47" s="209"/>
      <c r="J47" s="209"/>
    </row>
    <row r="48" spans="2:10" ht="12.75">
      <c r="B48" s="208" t="s">
        <v>168</v>
      </c>
      <c r="C48" s="212"/>
      <c r="D48" s="212" t="s">
        <v>157</v>
      </c>
      <c r="E48" s="212"/>
      <c r="F48" s="209"/>
      <c r="G48" s="209"/>
      <c r="H48" s="209"/>
      <c r="I48" s="209"/>
      <c r="J48" s="209"/>
    </row>
    <row r="49" spans="2:10" ht="12.75">
      <c r="B49" s="208" t="s">
        <v>168</v>
      </c>
      <c r="C49" s="212"/>
      <c r="D49" s="212" t="s">
        <v>158</v>
      </c>
      <c r="E49" s="212"/>
      <c r="F49" s="209"/>
      <c r="G49" s="209"/>
      <c r="H49" s="209"/>
      <c r="I49" s="209"/>
      <c r="J49" s="209"/>
    </row>
    <row r="50" spans="3:5" ht="12.75">
      <c r="C50" s="218"/>
      <c r="D50" s="218"/>
      <c r="E50" s="33"/>
    </row>
  </sheetData>
  <hyperlinks>
    <hyperlink ref="B7" location="'Piramide AR'!A1" display="Aragón"/>
    <hyperlink ref="B8" location="'Piramide HU'!A1" display="Huesca"/>
    <hyperlink ref="B9" location="'Piramide TE'!A1" display="Teruel"/>
    <hyperlink ref="B10" location="'Piramide ZA'!A1" display="Zaragoza"/>
    <hyperlink ref="C15" location="'nacidos-2'!A6" display="(% verticales)"/>
    <hyperlink ref="B16:C16" location="'nacidos-2'!A31" display="por sexo"/>
    <hyperlink ref="B15:C15" location="'nacidos-2'!A6" display="por sexo"/>
    <hyperlink ref="C16" location="'nacidos-2'!A34" display="(% horizontales)"/>
    <hyperlink ref="B12:G12" location="pag11!A1" display="Nacidos en Aragón residentes en otras Comunidades Autónomas según sexo por nivel de estudios"/>
    <hyperlink ref="B6" location="indice!B7" display="Pirámide de población"/>
    <hyperlink ref="B15:D15" location="pag12!A1" display="por sexo"/>
    <hyperlink ref="B16:D16" location="pag13!A1" display="por sexo"/>
    <hyperlink ref="D17" location="pag12!A1" display="por sexo"/>
    <hyperlink ref="D18" location="pag13!A1" display="por sexo"/>
    <hyperlink ref="B17:D17" location="pag14!A1" display="por grupos de edad"/>
    <hyperlink ref="B18:E18" location="pag15!A1" display="por grupos de edad"/>
    <hyperlink ref="D19" location="pag14!A1" display="por grupos de edad"/>
    <hyperlink ref="D21" location="pag14!A1" display="por grupos de edad"/>
    <hyperlink ref="D20" location="pag13!A1" display="por sexo"/>
    <hyperlink ref="D22" location="pag15!A1" display="por grupos de edad"/>
    <hyperlink ref="D20:E20" location="pag15!A1" display="por grupos de edad"/>
    <hyperlink ref="B19:E19" location="pag16!A1" display="por nivel de estudios"/>
    <hyperlink ref="B20:D20" location="pag17!A1" display="por nivel de estudios"/>
    <hyperlink ref="B21:D21" location="pag18!A1" display="por provincia de nacimiento"/>
    <hyperlink ref="B22:D22" location="pag19!A1" display="por provincia de nacimiento"/>
    <hyperlink ref="B24:D24" location="indice!C17" display="Según Comunidad Autónoma de residencia"/>
    <hyperlink ref="C25" location="'nacidos-2'!A6" display="(% verticales)"/>
    <hyperlink ref="B26:C26" location="'nacidos-2'!A31" display="por sexo"/>
    <hyperlink ref="B25:C25" location="'nacidos-2'!A6" display="por sexo"/>
    <hyperlink ref="C26" location="'nacidos-2'!A34" display="(% horizontales)"/>
    <hyperlink ref="B25:D25" location="'pag 20'!A1" display="por sexo"/>
    <hyperlink ref="B26:D26" location="'pag 22'!A1" display="por sexo"/>
    <hyperlink ref="D27" location="pag12!A1" display="por sexo"/>
    <hyperlink ref="D28" location="pag13!A1" display="por sexo"/>
    <hyperlink ref="B27:D27" location="pag14!A1" display="por grupos de edad"/>
    <hyperlink ref="B28:E28" location="'pag 26'!A1" display="por grupos de edad"/>
    <hyperlink ref="D29" location="pag14!A1" display="por grupos de edad"/>
    <hyperlink ref="D31" location="pag14!A1" display="por grupos de edad"/>
    <hyperlink ref="D30" location="pag13!A1" display="por sexo"/>
    <hyperlink ref="D32" location="pag15!A1" display="por grupos de edad"/>
    <hyperlink ref="D30:E30" location="pag15!A1" display="por grupos de edad"/>
    <hyperlink ref="B29:E29" location="'pag 28'!A1" display="por nivel de estudios"/>
    <hyperlink ref="B30:D30" location="pag17!A1" display="por nivel de estudios"/>
    <hyperlink ref="B31:D31" location="pag18!A1" display="por provincia de nacimiento"/>
    <hyperlink ref="B32:D32" location="pag19!A1" display="por provincia de nacimiento"/>
    <hyperlink ref="B27:E27" location="'pag 24'!A1" display="por grupos de edad"/>
    <hyperlink ref="B30:E30" location="'pag 30'!A1" display="por nivel de estudios"/>
    <hyperlink ref="B31:E31" location="'pag 32'!A1" display="por provincia de nacimiento"/>
    <hyperlink ref="B32:E32" location="'pag 34'!A1" display="por provincia de nacimiento"/>
    <hyperlink ref="B34:D34" location="indice!C17" display="Según Comunidad Autónoma de residencia"/>
    <hyperlink ref="B35:C35" location="'pag 36'!A1" display="por sexo"/>
    <hyperlink ref="B36:C36" location="'pag 36'!A1" display="por sexo"/>
    <hyperlink ref="B37:I37" location="'pag 36'!A30" display="relación entre los nacidos en Aragón residentes en otra Comunidad Autónoma y la población residente"/>
    <hyperlink ref="B38:D38" location="'pag 37'!A1" display="por grupos de edad"/>
    <hyperlink ref="B39:D39" location="'pag 37'!A1" display="por grupos de edad"/>
    <hyperlink ref="B40:D40" location="'pag 38'!A1" display="por nivel de estudios"/>
    <hyperlink ref="B41:D41" location="'pag 38'!A1" display="por nivel de estudios"/>
    <hyperlink ref="B44:J44" location="'pag 39'!A1" display="Relación entre los nacidos en Aragón residentes en otra Comunidad Autónoma y la población residente en Aragón"/>
    <hyperlink ref="B45:D45" location="'pag 40'!A1" display="por Comunidad Autónoma de residencia"/>
    <hyperlink ref="C46" location="'pag 37'!A1" display="por grupos de edad"/>
    <hyperlink ref="C47" location="'pag 37'!A1" display="por grupos de edad"/>
    <hyperlink ref="D48" location="'pag 38'!A1" display="por nivel de estudios"/>
    <hyperlink ref="D49" location="'pag 38'!A1" display="por nivel de estudios"/>
    <hyperlink ref="B46:C46" location="'pag 42'!A1" display="por sexo"/>
    <hyperlink ref="B47:C47" location="'pag 43'!A1" display="por sexo"/>
    <hyperlink ref="B48:E48" location="'pag 44'!A1" display="por nivel de estudios y sexo"/>
    <hyperlink ref="B49:E49" location="'pag 46'!A1" display="por nivel de estudios y sexo"/>
    <hyperlink ref="B14" location="B15" display="Según Comunidad Autónoma de residencia"/>
    <hyperlink ref="B24" location="indice!B25" display="Según Provincia de residencia"/>
    <hyperlink ref="B34" location="indice!B35" display="Según Provincia de nacimiento"/>
    <hyperlink ref="B43" location="indice!B44" display="Según Comarca de nacimiento"/>
  </hyperlinks>
  <printOptions/>
  <pageMargins left="0.7874015748031497" right="0.1968503937007874" top="1.1811023622047245" bottom="0.7874015748031497" header="0" footer="0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9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314" t="s">
        <v>258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40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</row>
    <row r="4" spans="1:13" s="10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</row>
    <row r="5" spans="1:13" s="78" customFormat="1" ht="15" customHeight="1">
      <c r="A5" s="31" t="s">
        <v>23</v>
      </c>
      <c r="B5" s="30">
        <v>259333</v>
      </c>
      <c r="C5" s="32">
        <f>B5/$B5*100</f>
        <v>100</v>
      </c>
      <c r="D5" s="30">
        <v>7218</v>
      </c>
      <c r="E5" s="44">
        <f aca="true" t="shared" si="0" ref="E5:E23">D5/$B5*100</f>
        <v>2.7832940659306757</v>
      </c>
      <c r="F5" s="30">
        <v>17524</v>
      </c>
      <c r="G5" s="44">
        <f aca="true" t="shared" si="1" ref="G5:G23">F5/$B5*100</f>
        <v>6.757335163669877</v>
      </c>
      <c r="H5" s="30">
        <v>67173</v>
      </c>
      <c r="I5" s="44">
        <f aca="true" t="shared" si="2" ref="I5:I23">H5/$B5*100</f>
        <v>25.902218383314118</v>
      </c>
      <c r="J5" s="30">
        <v>73910</v>
      </c>
      <c r="K5" s="44">
        <f aca="true" t="shared" si="3" ref="K5:K23">J5/$B5*100</f>
        <v>28.50003663243783</v>
      </c>
      <c r="L5" s="30">
        <v>93508</v>
      </c>
      <c r="M5" s="44">
        <f aca="true" t="shared" si="4" ref="M5:M23">L5/$B5*100</f>
        <v>36.0571157546475</v>
      </c>
    </row>
    <row r="6" spans="1:13" ht="15" customHeight="1">
      <c r="A6" s="6" t="s">
        <v>24</v>
      </c>
      <c r="B6" s="21">
        <v>11561</v>
      </c>
      <c r="C6" s="54">
        <f aca="true" t="shared" si="5" ref="C6:C23">B6/$B6*100</f>
        <v>100</v>
      </c>
      <c r="D6" s="21">
        <v>715</v>
      </c>
      <c r="E6" s="7">
        <f t="shared" si="0"/>
        <v>6.1845861084681255</v>
      </c>
      <c r="F6" s="23">
        <v>1765</v>
      </c>
      <c r="G6" s="24">
        <f t="shared" si="1"/>
        <v>15.266845428596143</v>
      </c>
      <c r="H6" s="23">
        <v>4383</v>
      </c>
      <c r="I6" s="24">
        <f t="shared" si="2"/>
        <v>37.911945333448664</v>
      </c>
      <c r="J6" s="36">
        <v>2624</v>
      </c>
      <c r="K6" s="158">
        <f t="shared" si="3"/>
        <v>22.696998529538966</v>
      </c>
      <c r="L6" s="36">
        <v>2074</v>
      </c>
      <c r="M6" s="158">
        <f t="shared" si="4"/>
        <v>17.9396245999481</v>
      </c>
    </row>
    <row r="7" spans="1:13" ht="15" customHeight="1">
      <c r="A7" s="39" t="s">
        <v>141</v>
      </c>
      <c r="B7" s="21">
        <v>1627</v>
      </c>
      <c r="C7" s="54">
        <f t="shared" si="5"/>
        <v>100</v>
      </c>
      <c r="D7" s="21">
        <v>94</v>
      </c>
      <c r="E7" s="7">
        <f t="shared" si="0"/>
        <v>5.777504609711125</v>
      </c>
      <c r="F7" s="23">
        <v>174</v>
      </c>
      <c r="G7" s="24">
        <f t="shared" si="1"/>
        <v>10.694529809465275</v>
      </c>
      <c r="H7" s="23">
        <v>529</v>
      </c>
      <c r="I7" s="24">
        <f t="shared" si="2"/>
        <v>32.51382913337431</v>
      </c>
      <c r="J7" s="36">
        <v>455</v>
      </c>
      <c r="K7" s="158">
        <f t="shared" si="3"/>
        <v>27.96558082360172</v>
      </c>
      <c r="L7" s="36">
        <v>375</v>
      </c>
      <c r="M7" s="158">
        <f t="shared" si="4"/>
        <v>23.048555623847573</v>
      </c>
    </row>
    <row r="8" spans="1:13" ht="15" customHeight="1">
      <c r="A8" s="39" t="s">
        <v>142</v>
      </c>
      <c r="B8" s="21">
        <v>4414</v>
      </c>
      <c r="C8" s="54">
        <f t="shared" si="5"/>
        <v>100</v>
      </c>
      <c r="D8" s="21">
        <v>134</v>
      </c>
      <c r="E8" s="7">
        <f t="shared" si="0"/>
        <v>3.035795197100136</v>
      </c>
      <c r="F8" s="23">
        <v>535</v>
      </c>
      <c r="G8" s="24">
        <f t="shared" si="1"/>
        <v>12.120525600362484</v>
      </c>
      <c r="H8" s="23">
        <v>1669</v>
      </c>
      <c r="I8" s="24">
        <f t="shared" si="2"/>
        <v>37.811508835523334</v>
      </c>
      <c r="J8" s="36">
        <v>1229</v>
      </c>
      <c r="K8" s="158">
        <f t="shared" si="3"/>
        <v>27.84322609877662</v>
      </c>
      <c r="L8" s="36">
        <v>847</v>
      </c>
      <c r="M8" s="158">
        <f t="shared" si="4"/>
        <v>19.188944268237424</v>
      </c>
    </row>
    <row r="9" spans="1:13" ht="15" customHeight="1">
      <c r="A9" s="6" t="s">
        <v>25</v>
      </c>
      <c r="B9" s="21">
        <v>4126</v>
      </c>
      <c r="C9" s="54">
        <f t="shared" si="5"/>
        <v>100</v>
      </c>
      <c r="D9" s="21">
        <v>233</v>
      </c>
      <c r="E9" s="7">
        <f t="shared" si="0"/>
        <v>5.64711585070286</v>
      </c>
      <c r="F9" s="23">
        <v>594</v>
      </c>
      <c r="G9" s="24">
        <f t="shared" si="1"/>
        <v>14.396509936984975</v>
      </c>
      <c r="H9" s="23">
        <v>1670</v>
      </c>
      <c r="I9" s="24">
        <f t="shared" si="2"/>
        <v>40.475036354823075</v>
      </c>
      <c r="J9" s="36">
        <v>1038</v>
      </c>
      <c r="K9" s="158">
        <f t="shared" si="3"/>
        <v>25.157537566650507</v>
      </c>
      <c r="L9" s="36">
        <v>591</v>
      </c>
      <c r="M9" s="158">
        <f t="shared" si="4"/>
        <v>14.323800290838584</v>
      </c>
    </row>
    <row r="10" spans="1:13" ht="15" customHeight="1">
      <c r="A10" s="6" t="s">
        <v>26</v>
      </c>
      <c r="B10" s="21">
        <v>1433</v>
      </c>
      <c r="C10" s="54">
        <f t="shared" si="5"/>
        <v>100</v>
      </c>
      <c r="D10" s="21">
        <v>103</v>
      </c>
      <c r="E10" s="7">
        <f t="shared" si="0"/>
        <v>7.18771807397069</v>
      </c>
      <c r="F10" s="23">
        <v>169</v>
      </c>
      <c r="G10" s="24">
        <f t="shared" si="1"/>
        <v>11.79344033496162</v>
      </c>
      <c r="H10" s="23">
        <v>454</v>
      </c>
      <c r="I10" s="24">
        <f t="shared" si="2"/>
        <v>31.6817864619679</v>
      </c>
      <c r="J10" s="36">
        <v>384</v>
      </c>
      <c r="K10" s="158">
        <f t="shared" si="3"/>
        <v>26.796929518492675</v>
      </c>
      <c r="L10" s="36">
        <v>323</v>
      </c>
      <c r="M10" s="158">
        <f t="shared" si="4"/>
        <v>22.540125610607117</v>
      </c>
    </row>
    <row r="11" spans="1:13" ht="22.5" customHeight="1">
      <c r="A11" s="4" t="s">
        <v>27</v>
      </c>
      <c r="B11" s="20">
        <v>7424</v>
      </c>
      <c r="C11" s="54">
        <f t="shared" si="5"/>
        <v>100</v>
      </c>
      <c r="D11" s="20">
        <v>501</v>
      </c>
      <c r="E11" s="12">
        <f t="shared" si="0"/>
        <v>6.748383620689655</v>
      </c>
      <c r="F11" s="23">
        <v>933</v>
      </c>
      <c r="G11" s="24">
        <f t="shared" si="1"/>
        <v>12.567349137931034</v>
      </c>
      <c r="H11" s="23">
        <v>2564</v>
      </c>
      <c r="I11" s="24">
        <f t="shared" si="2"/>
        <v>34.536637931034484</v>
      </c>
      <c r="J11" s="36">
        <v>1748</v>
      </c>
      <c r="K11" s="158">
        <f t="shared" si="3"/>
        <v>23.545258620689655</v>
      </c>
      <c r="L11" s="36">
        <v>1678</v>
      </c>
      <c r="M11" s="158">
        <f t="shared" si="4"/>
        <v>22.60237068965517</v>
      </c>
    </row>
    <row r="12" spans="1:13" ht="15" customHeight="1">
      <c r="A12" s="4" t="s">
        <v>145</v>
      </c>
      <c r="B12" s="20">
        <v>5356</v>
      </c>
      <c r="C12" s="54">
        <f t="shared" si="5"/>
        <v>100</v>
      </c>
      <c r="D12" s="20">
        <v>364</v>
      </c>
      <c r="E12" s="12">
        <f t="shared" si="0"/>
        <v>6.796116504854369</v>
      </c>
      <c r="F12" s="23">
        <v>854</v>
      </c>
      <c r="G12" s="24">
        <f t="shared" si="1"/>
        <v>15.944734876773712</v>
      </c>
      <c r="H12" s="23">
        <v>2099</v>
      </c>
      <c r="I12" s="24">
        <f t="shared" si="2"/>
        <v>39.18969380134429</v>
      </c>
      <c r="J12" s="36">
        <v>1102</v>
      </c>
      <c r="K12" s="158">
        <f t="shared" si="3"/>
        <v>20.575056011949215</v>
      </c>
      <c r="L12" s="36">
        <v>937</v>
      </c>
      <c r="M12" s="158">
        <f t="shared" si="4"/>
        <v>17.49439880507842</v>
      </c>
    </row>
    <row r="13" spans="1:13" ht="15" customHeight="1">
      <c r="A13" s="4" t="s">
        <v>28</v>
      </c>
      <c r="B13" s="20">
        <v>116746</v>
      </c>
      <c r="C13" s="54">
        <f t="shared" si="5"/>
        <v>100</v>
      </c>
      <c r="D13" s="20">
        <v>1557</v>
      </c>
      <c r="E13" s="12">
        <f t="shared" si="0"/>
        <v>1.3336645366864817</v>
      </c>
      <c r="F13" s="23">
        <v>4127</v>
      </c>
      <c r="G13" s="24">
        <f t="shared" si="1"/>
        <v>3.5350247545954465</v>
      </c>
      <c r="H13" s="23">
        <v>22776</v>
      </c>
      <c r="I13" s="24">
        <f t="shared" si="2"/>
        <v>19.509019580970655</v>
      </c>
      <c r="J13" s="36">
        <v>35665</v>
      </c>
      <c r="K13" s="158">
        <f t="shared" si="3"/>
        <v>30.549226525962347</v>
      </c>
      <c r="L13" s="36">
        <v>52621</v>
      </c>
      <c r="M13" s="158">
        <f t="shared" si="4"/>
        <v>45.07306460178507</v>
      </c>
    </row>
    <row r="14" spans="1:13" ht="15" customHeight="1">
      <c r="A14" s="4" t="s">
        <v>29</v>
      </c>
      <c r="B14" s="20">
        <v>45430</v>
      </c>
      <c r="C14" s="54">
        <f t="shared" si="5"/>
        <v>100</v>
      </c>
      <c r="D14" s="20">
        <v>1009</v>
      </c>
      <c r="E14" s="12">
        <f t="shared" si="0"/>
        <v>2.2209993396434076</v>
      </c>
      <c r="F14" s="23">
        <v>2738</v>
      </c>
      <c r="G14" s="24">
        <f t="shared" si="1"/>
        <v>6.026854501430773</v>
      </c>
      <c r="H14" s="23">
        <v>11380</v>
      </c>
      <c r="I14" s="24">
        <f t="shared" si="2"/>
        <v>25.049526744441998</v>
      </c>
      <c r="J14" s="36">
        <v>13487</v>
      </c>
      <c r="K14" s="158">
        <f t="shared" si="3"/>
        <v>29.687431212854943</v>
      </c>
      <c r="L14" s="36">
        <v>16816</v>
      </c>
      <c r="M14" s="158">
        <f t="shared" si="4"/>
        <v>37.01518820162888</v>
      </c>
    </row>
    <row r="15" spans="1:13" ht="15" customHeight="1">
      <c r="A15" s="4" t="s">
        <v>30</v>
      </c>
      <c r="B15" s="20">
        <v>1479</v>
      </c>
      <c r="C15" s="54">
        <f t="shared" si="5"/>
        <v>100</v>
      </c>
      <c r="D15" s="20">
        <v>131</v>
      </c>
      <c r="E15" s="12">
        <f t="shared" si="0"/>
        <v>8.857336037863421</v>
      </c>
      <c r="F15" s="23">
        <v>262</v>
      </c>
      <c r="G15" s="24">
        <f t="shared" si="1"/>
        <v>17.714672075726842</v>
      </c>
      <c r="H15" s="23">
        <v>625</v>
      </c>
      <c r="I15" s="24">
        <f t="shared" si="2"/>
        <v>42.25828262339418</v>
      </c>
      <c r="J15" s="36">
        <v>259</v>
      </c>
      <c r="K15" s="158">
        <f t="shared" si="3"/>
        <v>17.51183231913455</v>
      </c>
      <c r="L15" s="36">
        <v>202</v>
      </c>
      <c r="M15" s="158">
        <f t="shared" si="4"/>
        <v>13.657876943881</v>
      </c>
    </row>
    <row r="16" spans="1:13" ht="15" customHeight="1">
      <c r="A16" s="4" t="s">
        <v>31</v>
      </c>
      <c r="B16" s="20">
        <v>2655</v>
      </c>
      <c r="C16" s="54">
        <f t="shared" si="5"/>
        <v>100</v>
      </c>
      <c r="D16" s="20">
        <v>194</v>
      </c>
      <c r="E16" s="12">
        <f t="shared" si="0"/>
        <v>7.306967984934086</v>
      </c>
      <c r="F16" s="23">
        <v>311</v>
      </c>
      <c r="G16" s="24">
        <f t="shared" si="1"/>
        <v>11.713747645951036</v>
      </c>
      <c r="H16" s="23">
        <v>855</v>
      </c>
      <c r="I16" s="24">
        <f t="shared" si="2"/>
        <v>32.20338983050847</v>
      </c>
      <c r="J16" s="36">
        <v>708</v>
      </c>
      <c r="K16" s="158">
        <f t="shared" si="3"/>
        <v>26.666666666666668</v>
      </c>
      <c r="L16" s="36">
        <v>587</v>
      </c>
      <c r="M16" s="158">
        <f t="shared" si="4"/>
        <v>22.109227871939733</v>
      </c>
    </row>
    <row r="17" spans="1:13" ht="22.5" customHeight="1">
      <c r="A17" s="4" t="s">
        <v>130</v>
      </c>
      <c r="B17" s="20">
        <v>32269</v>
      </c>
      <c r="C17" s="54">
        <f t="shared" si="5"/>
        <v>100</v>
      </c>
      <c r="D17" s="20">
        <v>1000</v>
      </c>
      <c r="E17" s="12">
        <f t="shared" si="0"/>
        <v>3.0989494561343705</v>
      </c>
      <c r="F17" s="23">
        <v>2523</v>
      </c>
      <c r="G17" s="24">
        <f t="shared" si="1"/>
        <v>7.818649477827017</v>
      </c>
      <c r="H17" s="23">
        <v>10626</v>
      </c>
      <c r="I17" s="24">
        <f t="shared" si="2"/>
        <v>32.92943692088382</v>
      </c>
      <c r="J17" s="36">
        <v>8538</v>
      </c>
      <c r="K17" s="158">
        <f t="shared" si="3"/>
        <v>26.45883045647526</v>
      </c>
      <c r="L17" s="36">
        <v>9582</v>
      </c>
      <c r="M17" s="158">
        <f t="shared" si="4"/>
        <v>29.694133688679536</v>
      </c>
    </row>
    <row r="18" spans="1:13" ht="15" customHeight="1">
      <c r="A18" s="4" t="s">
        <v>143</v>
      </c>
      <c r="B18" s="20">
        <v>2096</v>
      </c>
      <c r="C18" s="54">
        <f t="shared" si="5"/>
        <v>100</v>
      </c>
      <c r="D18" s="20">
        <v>160</v>
      </c>
      <c r="E18" s="12">
        <f t="shared" si="0"/>
        <v>7.633587786259542</v>
      </c>
      <c r="F18" s="23">
        <v>254</v>
      </c>
      <c r="G18" s="24">
        <f t="shared" si="1"/>
        <v>12.118320610687022</v>
      </c>
      <c r="H18" s="23">
        <v>671</v>
      </c>
      <c r="I18" s="24">
        <f t="shared" si="2"/>
        <v>32.01335877862596</v>
      </c>
      <c r="J18" s="36">
        <v>528</v>
      </c>
      <c r="K18" s="158">
        <f t="shared" si="3"/>
        <v>25.190839694656486</v>
      </c>
      <c r="L18" s="36">
        <v>483</v>
      </c>
      <c r="M18" s="158">
        <f t="shared" si="4"/>
        <v>23.043893129770993</v>
      </c>
    </row>
    <row r="19" spans="1:13" s="10" customFormat="1" ht="15" customHeight="1">
      <c r="A19" s="4" t="s">
        <v>144</v>
      </c>
      <c r="B19" s="22">
        <v>11522</v>
      </c>
      <c r="C19" s="54">
        <f t="shared" si="5"/>
        <v>100</v>
      </c>
      <c r="D19" s="22">
        <v>453</v>
      </c>
      <c r="E19" s="9">
        <f t="shared" si="0"/>
        <v>3.9316090956431173</v>
      </c>
      <c r="F19" s="23">
        <v>1151</v>
      </c>
      <c r="G19" s="24">
        <f t="shared" si="1"/>
        <v>9.989585141468496</v>
      </c>
      <c r="H19" s="23">
        <v>3549</v>
      </c>
      <c r="I19" s="24">
        <f t="shared" si="2"/>
        <v>30.801944106925884</v>
      </c>
      <c r="J19" s="36">
        <v>3092</v>
      </c>
      <c r="K19" s="158">
        <f t="shared" si="3"/>
        <v>26.835618816177746</v>
      </c>
      <c r="L19" s="36">
        <v>3277</v>
      </c>
      <c r="M19" s="158">
        <f t="shared" si="4"/>
        <v>28.44124283978476</v>
      </c>
    </row>
    <row r="20" spans="1:13" ht="15" customHeight="1">
      <c r="A20" t="s">
        <v>33</v>
      </c>
      <c r="B20" s="22">
        <v>6712</v>
      </c>
      <c r="C20" s="54">
        <f t="shared" si="5"/>
        <v>100</v>
      </c>
      <c r="D20" s="22">
        <v>182</v>
      </c>
      <c r="E20" s="9">
        <f t="shared" si="0"/>
        <v>2.7115613825983313</v>
      </c>
      <c r="F20" s="23">
        <v>432</v>
      </c>
      <c r="G20" s="24">
        <f t="shared" si="1"/>
        <v>6.436233611442193</v>
      </c>
      <c r="H20" s="23">
        <v>1583</v>
      </c>
      <c r="I20" s="24">
        <f t="shared" si="2"/>
        <v>23.584624553039333</v>
      </c>
      <c r="J20" s="36">
        <v>2074</v>
      </c>
      <c r="K20" s="158">
        <f t="shared" si="3"/>
        <v>30.89988081048868</v>
      </c>
      <c r="L20" s="36">
        <v>2441</v>
      </c>
      <c r="M20" s="158">
        <f t="shared" si="4"/>
        <v>36.36769964243147</v>
      </c>
    </row>
    <row r="21" spans="1:13" ht="15" customHeight="1">
      <c r="A21" t="s">
        <v>34</v>
      </c>
      <c r="B21" s="22">
        <v>3956</v>
      </c>
      <c r="C21" s="54">
        <f t="shared" si="5"/>
        <v>100</v>
      </c>
      <c r="D21" s="22">
        <v>330</v>
      </c>
      <c r="E21" s="9">
        <f t="shared" si="0"/>
        <v>8.341759352881699</v>
      </c>
      <c r="F21" s="23">
        <v>587</v>
      </c>
      <c r="G21" s="24">
        <f t="shared" si="1"/>
        <v>14.838220424671386</v>
      </c>
      <c r="H21" s="23">
        <v>1551</v>
      </c>
      <c r="I21" s="24">
        <f t="shared" si="2"/>
        <v>39.20626895854398</v>
      </c>
      <c r="J21" s="36">
        <v>886</v>
      </c>
      <c r="K21" s="158">
        <f t="shared" si="3"/>
        <v>22.396359959555106</v>
      </c>
      <c r="L21" s="36">
        <v>602</v>
      </c>
      <c r="M21" s="158">
        <f t="shared" si="4"/>
        <v>15.217391304347828</v>
      </c>
    </row>
    <row r="22" spans="1:13" ht="15" customHeight="1">
      <c r="A22" t="s">
        <v>35</v>
      </c>
      <c r="B22" s="22">
        <v>274</v>
      </c>
      <c r="C22" s="54">
        <f t="shared" si="5"/>
        <v>100</v>
      </c>
      <c r="D22" s="22">
        <v>35</v>
      </c>
      <c r="E22" s="9">
        <f t="shared" si="0"/>
        <v>12.773722627737227</v>
      </c>
      <c r="F22" s="23">
        <v>60</v>
      </c>
      <c r="G22" s="24">
        <f t="shared" si="1"/>
        <v>21.897810218978105</v>
      </c>
      <c r="H22" s="23">
        <v>105</v>
      </c>
      <c r="I22" s="24">
        <f t="shared" si="2"/>
        <v>38.32116788321168</v>
      </c>
      <c r="J22" s="36">
        <v>37</v>
      </c>
      <c r="K22" s="158">
        <f t="shared" si="3"/>
        <v>13.503649635036496</v>
      </c>
      <c r="L22" s="36">
        <v>37</v>
      </c>
      <c r="M22" s="158">
        <f t="shared" si="4"/>
        <v>13.503649635036496</v>
      </c>
    </row>
    <row r="23" spans="1:13" ht="15" customHeight="1">
      <c r="A23" s="8" t="s">
        <v>36</v>
      </c>
      <c r="B23" s="25">
        <v>253</v>
      </c>
      <c r="C23" s="160">
        <f t="shared" si="5"/>
        <v>100</v>
      </c>
      <c r="D23" s="25">
        <v>23</v>
      </c>
      <c r="E23" s="26">
        <f t="shared" si="0"/>
        <v>9.090909090909092</v>
      </c>
      <c r="F23" s="27">
        <v>55</v>
      </c>
      <c r="G23" s="28">
        <f t="shared" si="1"/>
        <v>21.73913043478261</v>
      </c>
      <c r="H23" s="27">
        <v>84</v>
      </c>
      <c r="I23" s="28">
        <f t="shared" si="2"/>
        <v>33.201581027667984</v>
      </c>
      <c r="J23" s="82">
        <v>56</v>
      </c>
      <c r="K23" s="159">
        <f t="shared" si="3"/>
        <v>22.134387351778656</v>
      </c>
      <c r="L23" s="82">
        <v>35</v>
      </c>
      <c r="M23" s="159">
        <f t="shared" si="4"/>
        <v>13.83399209486166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23" customWidth="1"/>
    <col min="9" max="9" width="7.33203125" style="79" customWidth="1"/>
    <col min="10" max="10" width="7.5" style="36" customWidth="1"/>
    <col min="11" max="11" width="6" style="80" customWidth="1"/>
    <col min="12" max="12" width="9.66015625" style="36" customWidth="1"/>
    <col min="13" max="13" width="7" style="80" customWidth="1"/>
  </cols>
  <sheetData>
    <row r="1" spans="1:13" s="1" customFormat="1" ht="39.75" customHeight="1">
      <c r="A1" s="314" t="s">
        <v>257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6"/>
      <c r="B3" s="315" t="s">
        <v>1</v>
      </c>
      <c r="C3" s="315"/>
      <c r="D3" s="315" t="s">
        <v>131</v>
      </c>
      <c r="E3" s="315"/>
      <c r="F3" s="316" t="s">
        <v>132</v>
      </c>
      <c r="G3" s="316"/>
      <c r="H3" s="316" t="s">
        <v>133</v>
      </c>
      <c r="I3" s="316"/>
      <c r="J3" s="316" t="s">
        <v>134</v>
      </c>
      <c r="K3" s="316"/>
      <c r="L3" s="316" t="s">
        <v>135</v>
      </c>
      <c r="M3" s="316"/>
    </row>
    <row r="4" spans="1:13" s="14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</row>
    <row r="5" spans="1:13" s="78" customFormat="1" ht="15" customHeight="1">
      <c r="A5" s="31" t="s">
        <v>23</v>
      </c>
      <c r="B5" s="30">
        <v>259333</v>
      </c>
      <c r="C5" s="32">
        <v>100</v>
      </c>
      <c r="D5" s="30">
        <v>1921</v>
      </c>
      <c r="E5" s="32">
        <v>100</v>
      </c>
      <c r="F5" s="30">
        <v>7289</v>
      </c>
      <c r="G5" s="32">
        <v>100</v>
      </c>
      <c r="H5" s="30">
        <v>97543</v>
      </c>
      <c r="I5" s="32">
        <v>100</v>
      </c>
      <c r="J5" s="30">
        <v>62806</v>
      </c>
      <c r="K5" s="32">
        <v>100</v>
      </c>
      <c r="L5" s="30">
        <v>89774</v>
      </c>
      <c r="M5" s="32">
        <v>100</v>
      </c>
    </row>
    <row r="6" spans="1:13" ht="15" customHeight="1">
      <c r="A6" s="6" t="s">
        <v>24</v>
      </c>
      <c r="B6" s="21">
        <v>11561</v>
      </c>
      <c r="C6" s="7">
        <v>4.457974881715787</v>
      </c>
      <c r="D6" s="21">
        <v>109</v>
      </c>
      <c r="E6" s="7">
        <v>5.674128058302967</v>
      </c>
      <c r="F6" s="23">
        <v>487</v>
      </c>
      <c r="G6" s="24">
        <v>6.681300589930031</v>
      </c>
      <c r="H6" s="23">
        <v>3022</v>
      </c>
      <c r="I6" s="79">
        <v>3.0981208287626996</v>
      </c>
      <c r="J6" s="36">
        <v>3117</v>
      </c>
      <c r="K6" s="80">
        <v>4.962901633601885</v>
      </c>
      <c r="L6" s="36">
        <v>4826</v>
      </c>
      <c r="M6" s="80">
        <v>5.375721255597389</v>
      </c>
    </row>
    <row r="7" spans="1:13" ht="15" customHeight="1">
      <c r="A7" s="39" t="s">
        <v>141</v>
      </c>
      <c r="B7" s="21">
        <v>1627</v>
      </c>
      <c r="C7" s="7">
        <v>0.6273786984302037</v>
      </c>
      <c r="D7" s="21"/>
      <c r="E7" s="7">
        <v>0</v>
      </c>
      <c r="F7" s="23">
        <v>56</v>
      </c>
      <c r="G7" s="24">
        <v>0.7682809713266566</v>
      </c>
      <c r="H7" s="23">
        <v>491</v>
      </c>
      <c r="I7" s="79">
        <v>0.5033677455071096</v>
      </c>
      <c r="J7" s="36">
        <v>303</v>
      </c>
      <c r="K7" s="80">
        <v>0.4824379836321371</v>
      </c>
      <c r="L7" s="36">
        <v>777</v>
      </c>
      <c r="M7" s="80">
        <v>0.8655067168667988</v>
      </c>
    </row>
    <row r="8" spans="1:13" ht="15" customHeight="1">
      <c r="A8" s="39" t="s">
        <v>142</v>
      </c>
      <c r="B8" s="21">
        <v>4414</v>
      </c>
      <c r="C8" s="7">
        <v>1.7020587430060963</v>
      </c>
      <c r="D8" s="21">
        <v>28</v>
      </c>
      <c r="E8" s="7">
        <v>1.4575741801145237</v>
      </c>
      <c r="F8" s="23">
        <v>122</v>
      </c>
      <c r="G8" s="24">
        <v>1.673754973247359</v>
      </c>
      <c r="H8" s="23">
        <v>1035</v>
      </c>
      <c r="I8" s="79">
        <v>1.0610705022400377</v>
      </c>
      <c r="J8" s="36">
        <v>1251</v>
      </c>
      <c r="K8" s="80">
        <v>1.9918479126198134</v>
      </c>
      <c r="L8" s="36">
        <v>1978</v>
      </c>
      <c r="M8" s="80">
        <v>2.203310535344309</v>
      </c>
    </row>
    <row r="9" spans="1:13" ht="15" customHeight="1">
      <c r="A9" s="6" t="s">
        <v>25</v>
      </c>
      <c r="B9" s="21">
        <v>4126</v>
      </c>
      <c r="C9" s="7">
        <v>1.5910046156871664</v>
      </c>
      <c r="D9" s="21">
        <v>105</v>
      </c>
      <c r="E9" s="7">
        <v>5.465903175429464</v>
      </c>
      <c r="F9" s="23">
        <v>200</v>
      </c>
      <c r="G9" s="24">
        <v>2.7438606118809163</v>
      </c>
      <c r="H9" s="23">
        <v>748</v>
      </c>
      <c r="I9" s="79">
        <v>0.766841290507776</v>
      </c>
      <c r="J9" s="36">
        <v>1078</v>
      </c>
      <c r="K9" s="80">
        <v>1.7163965226252271</v>
      </c>
      <c r="L9" s="36">
        <v>1995</v>
      </c>
      <c r="M9" s="80">
        <v>2.222246975739078</v>
      </c>
    </row>
    <row r="10" spans="1:13" ht="15" customHeight="1">
      <c r="A10" s="162" t="s">
        <v>26</v>
      </c>
      <c r="B10" s="21">
        <v>1433</v>
      </c>
      <c r="C10" s="7">
        <v>0.5525714043334246</v>
      </c>
      <c r="D10" s="21">
        <v>8</v>
      </c>
      <c r="E10" s="7">
        <v>0.41644976574700676</v>
      </c>
      <c r="F10" s="23">
        <v>42</v>
      </c>
      <c r="G10" s="24">
        <v>0.5762107284949924</v>
      </c>
      <c r="H10" s="23">
        <v>366</v>
      </c>
      <c r="I10" s="79">
        <v>0.37521913412546265</v>
      </c>
      <c r="J10" s="36">
        <v>335</v>
      </c>
      <c r="K10" s="80">
        <v>0.5333885297583034</v>
      </c>
      <c r="L10" s="36">
        <v>682</v>
      </c>
      <c r="M10" s="80">
        <v>0.7596854323077952</v>
      </c>
    </row>
    <row r="11" spans="1:13" ht="22.5" customHeight="1">
      <c r="A11" s="161" t="s">
        <v>27</v>
      </c>
      <c r="B11" s="20">
        <v>7424</v>
      </c>
      <c r="C11" s="12">
        <v>2.8627286153324105</v>
      </c>
      <c r="D11" s="20">
        <v>50</v>
      </c>
      <c r="E11" s="12">
        <v>2.6028110359187924</v>
      </c>
      <c r="F11" s="23">
        <v>353</v>
      </c>
      <c r="G11" s="24">
        <v>4.8429139799698175</v>
      </c>
      <c r="H11" s="23">
        <v>2124</v>
      </c>
      <c r="I11" s="79">
        <v>2.1775012045969473</v>
      </c>
      <c r="J11" s="36">
        <v>1803</v>
      </c>
      <c r="K11" s="80">
        <v>2.8707448332961816</v>
      </c>
      <c r="L11" s="36">
        <v>3094</v>
      </c>
      <c r="M11" s="80">
        <v>3.446432151847974</v>
      </c>
    </row>
    <row r="12" spans="1:13" ht="15" customHeight="1">
      <c r="A12" s="161" t="s">
        <v>145</v>
      </c>
      <c r="B12" s="20">
        <v>5356</v>
      </c>
      <c r="C12" s="12">
        <v>2.0652982844450958</v>
      </c>
      <c r="D12" s="20">
        <v>58</v>
      </c>
      <c r="E12" s="12">
        <v>3.019260801665799</v>
      </c>
      <c r="F12" s="23">
        <v>205</v>
      </c>
      <c r="G12" s="24">
        <v>2.8124571271779395</v>
      </c>
      <c r="H12" s="23">
        <v>1473</v>
      </c>
      <c r="I12" s="79">
        <v>1.5101032365213292</v>
      </c>
      <c r="J12" s="36">
        <v>1465</v>
      </c>
      <c r="K12" s="80">
        <v>2.3325796898385502</v>
      </c>
      <c r="L12" s="36">
        <v>2155</v>
      </c>
      <c r="M12" s="80">
        <v>2.4004722971016106</v>
      </c>
    </row>
    <row r="13" spans="1:13" ht="15" customHeight="1">
      <c r="A13" s="161" t="s">
        <v>28</v>
      </c>
      <c r="B13" s="20">
        <v>116746</v>
      </c>
      <c r="C13" s="12">
        <v>45.01779565269364</v>
      </c>
      <c r="D13" s="20">
        <v>533</v>
      </c>
      <c r="E13" s="12">
        <v>27.745965642894326</v>
      </c>
      <c r="F13" s="23">
        <v>2590</v>
      </c>
      <c r="G13" s="24">
        <v>35.53299492385787</v>
      </c>
      <c r="H13" s="23">
        <v>55196</v>
      </c>
      <c r="I13" s="79">
        <v>56.58632603057113</v>
      </c>
      <c r="J13" s="36">
        <v>26837</v>
      </c>
      <c r="K13" s="80">
        <v>42.729993949622646</v>
      </c>
      <c r="L13" s="36">
        <v>31590</v>
      </c>
      <c r="M13" s="80">
        <v>35.18836188651503</v>
      </c>
    </row>
    <row r="14" spans="1:13" ht="15" customHeight="1">
      <c r="A14" s="4" t="s">
        <v>29</v>
      </c>
      <c r="B14" s="20">
        <v>45430</v>
      </c>
      <c r="C14" s="12">
        <v>17.51801737534367</v>
      </c>
      <c r="D14" s="20">
        <v>260</v>
      </c>
      <c r="E14" s="12">
        <v>13.53461738677772</v>
      </c>
      <c r="F14" s="23">
        <v>1843</v>
      </c>
      <c r="G14" s="24">
        <v>25.28467553848264</v>
      </c>
      <c r="H14" s="23">
        <v>19865</v>
      </c>
      <c r="I14" s="79">
        <v>20.36537732077135</v>
      </c>
      <c r="J14" s="36">
        <v>11298</v>
      </c>
      <c r="K14" s="80">
        <v>17.988727191669586</v>
      </c>
      <c r="L14" s="36">
        <v>12164</v>
      </c>
      <c r="M14" s="80">
        <v>13.549580056586539</v>
      </c>
    </row>
    <row r="15" spans="1:13" ht="15" customHeight="1">
      <c r="A15" s="4" t="s">
        <v>30</v>
      </c>
      <c r="B15" s="20">
        <v>1479</v>
      </c>
      <c r="C15" s="12">
        <v>0.5703092163357537</v>
      </c>
      <c r="D15" s="20">
        <v>33</v>
      </c>
      <c r="E15" s="12">
        <v>1.717855283706403</v>
      </c>
      <c r="F15" s="23">
        <v>86</v>
      </c>
      <c r="G15" s="24">
        <v>1.179860063108794</v>
      </c>
      <c r="H15" s="23">
        <v>439</v>
      </c>
      <c r="I15" s="79">
        <v>0.45005792317234455</v>
      </c>
      <c r="J15" s="36">
        <v>324</v>
      </c>
      <c r="K15" s="80">
        <v>0.5158742795274337</v>
      </c>
      <c r="L15" s="36">
        <v>597</v>
      </c>
      <c r="M15" s="80">
        <v>0.6650032303339497</v>
      </c>
    </row>
    <row r="16" spans="1:13" ht="15" customHeight="1">
      <c r="A16" s="4" t="s">
        <v>31</v>
      </c>
      <c r="B16" s="20">
        <v>2655</v>
      </c>
      <c r="C16" s="12">
        <v>1.0237802362213833</v>
      </c>
      <c r="D16" s="20">
        <v>5</v>
      </c>
      <c r="E16" s="12">
        <v>0.2602811035918792</v>
      </c>
      <c r="F16" s="23">
        <v>70</v>
      </c>
      <c r="G16" s="24">
        <v>0.9603512141583207</v>
      </c>
      <c r="H16" s="23">
        <v>691</v>
      </c>
      <c r="I16" s="79">
        <v>0.708405523717745</v>
      </c>
      <c r="J16" s="36">
        <v>692</v>
      </c>
      <c r="K16" s="80">
        <v>1.101805559978346</v>
      </c>
      <c r="L16" s="36">
        <v>1197</v>
      </c>
      <c r="M16" s="80">
        <v>1.3333481854434468</v>
      </c>
    </row>
    <row r="17" spans="1:13" ht="22.5" customHeight="1">
      <c r="A17" s="4" t="s">
        <v>130</v>
      </c>
      <c r="B17" s="20">
        <v>32269</v>
      </c>
      <c r="C17" s="12">
        <v>12.44307511963383</v>
      </c>
      <c r="D17" s="20">
        <v>680</v>
      </c>
      <c r="E17" s="12">
        <v>35.39823008849557</v>
      </c>
      <c r="F17" s="23">
        <v>347</v>
      </c>
      <c r="G17" s="24">
        <v>4.76059816161339</v>
      </c>
      <c r="H17" s="23">
        <v>6129</v>
      </c>
      <c r="I17" s="79">
        <v>6.28338271326492</v>
      </c>
      <c r="J17" s="36">
        <v>5734</v>
      </c>
      <c r="K17" s="80">
        <v>9.129700983982422</v>
      </c>
      <c r="L17" s="36">
        <v>19379</v>
      </c>
      <c r="M17" s="80">
        <v>21.586428141778242</v>
      </c>
    </row>
    <row r="18" spans="1:13" ht="15" customHeight="1">
      <c r="A18" s="4" t="s">
        <v>143</v>
      </c>
      <c r="B18" s="20">
        <v>2096</v>
      </c>
      <c r="C18" s="12">
        <v>0.8082272599322107</v>
      </c>
      <c r="D18" s="20">
        <v>6</v>
      </c>
      <c r="E18" s="12">
        <v>0.31233732431025507</v>
      </c>
      <c r="F18" s="23">
        <v>78</v>
      </c>
      <c r="G18" s="24">
        <v>1.0701056386335572</v>
      </c>
      <c r="H18" s="23">
        <v>595</v>
      </c>
      <c r="I18" s="79">
        <v>0.60998739017664</v>
      </c>
      <c r="J18" s="36">
        <v>570</v>
      </c>
      <c r="K18" s="80">
        <v>0.9075566028723371</v>
      </c>
      <c r="L18" s="36">
        <v>847</v>
      </c>
      <c r="M18" s="80">
        <v>0.9434802949629069</v>
      </c>
    </row>
    <row r="19" spans="1:13" s="10" customFormat="1" ht="15" customHeight="1">
      <c r="A19" s="4" t="s">
        <v>144</v>
      </c>
      <c r="B19" s="22">
        <v>11522</v>
      </c>
      <c r="C19" s="9">
        <v>4.442936301974681</v>
      </c>
      <c r="D19" s="22">
        <v>32</v>
      </c>
      <c r="E19" s="9">
        <v>1.665799062988027</v>
      </c>
      <c r="F19" s="23">
        <v>299</v>
      </c>
      <c r="G19" s="24">
        <v>4.10207161476197</v>
      </c>
      <c r="H19" s="23">
        <v>2578</v>
      </c>
      <c r="I19" s="79">
        <v>2.642936961135089</v>
      </c>
      <c r="J19" s="36">
        <v>4844</v>
      </c>
      <c r="K19" s="80">
        <v>7.7126389198484215</v>
      </c>
      <c r="L19" s="36">
        <v>3769</v>
      </c>
      <c r="M19" s="80">
        <v>4.1983202263461585</v>
      </c>
    </row>
    <row r="20" spans="1:13" ht="15" customHeight="1">
      <c r="A20" t="s">
        <v>33</v>
      </c>
      <c r="B20" s="22">
        <v>6712</v>
      </c>
      <c r="C20" s="9">
        <v>2.5881781339050565</v>
      </c>
      <c r="D20" s="22">
        <v>3</v>
      </c>
      <c r="E20" s="9">
        <v>0.15616866215512754</v>
      </c>
      <c r="F20" s="23">
        <v>268</v>
      </c>
      <c r="G20" s="24">
        <v>3.6767732199204284</v>
      </c>
      <c r="H20" s="23">
        <v>1972</v>
      </c>
      <c r="I20" s="79">
        <v>2.021672493156864</v>
      </c>
      <c r="J20" s="36">
        <v>1812</v>
      </c>
      <c r="K20" s="80">
        <v>2.885074674394166</v>
      </c>
      <c r="L20" s="36">
        <v>2657</v>
      </c>
      <c r="M20" s="80">
        <v>2.9596542428765567</v>
      </c>
    </row>
    <row r="21" spans="1:13" ht="15" customHeight="1">
      <c r="A21" t="s">
        <v>34</v>
      </c>
      <c r="B21" s="22">
        <v>3956</v>
      </c>
      <c r="C21" s="9">
        <v>1.5254518322002986</v>
      </c>
      <c r="D21" s="22">
        <v>11</v>
      </c>
      <c r="E21" s="9">
        <v>0.5726184279021342</v>
      </c>
      <c r="F21" s="23">
        <v>205</v>
      </c>
      <c r="G21" s="24">
        <v>2.8124571271779395</v>
      </c>
      <c r="H21" s="23">
        <v>719</v>
      </c>
      <c r="I21" s="79">
        <v>0.737110812667234</v>
      </c>
      <c r="J21" s="36">
        <v>1222</v>
      </c>
      <c r="K21" s="80">
        <v>1.9456739801929752</v>
      </c>
      <c r="L21" s="36">
        <v>1799</v>
      </c>
      <c r="M21" s="80">
        <v>2.0039209570699756</v>
      </c>
    </row>
    <row r="22" spans="1:13" ht="15" customHeight="1">
      <c r="A22" t="s">
        <v>35</v>
      </c>
      <c r="B22" s="22">
        <v>274</v>
      </c>
      <c r="C22" s="9">
        <v>0.10565566279648175</v>
      </c>
      <c r="D22" s="22"/>
      <c r="E22" s="9">
        <v>0</v>
      </c>
      <c r="F22" s="23">
        <v>29</v>
      </c>
      <c r="G22" s="24">
        <v>0.39785978872273287</v>
      </c>
      <c r="H22" s="23">
        <v>41</v>
      </c>
      <c r="I22" s="79">
        <v>0.04203274453318024</v>
      </c>
      <c r="J22" s="36">
        <v>62</v>
      </c>
      <c r="K22" s="80">
        <v>0.09871668311944717</v>
      </c>
      <c r="L22" s="36">
        <v>142</v>
      </c>
      <c r="M22" s="80">
        <v>0.15817497270924766</v>
      </c>
    </row>
    <row r="23" spans="1:13" ht="15" customHeight="1">
      <c r="A23" s="8" t="s">
        <v>36</v>
      </c>
      <c r="B23" s="25">
        <v>253</v>
      </c>
      <c r="C23" s="26">
        <v>0.09755796601280979</v>
      </c>
      <c r="D23" s="25"/>
      <c r="E23" s="26">
        <v>0</v>
      </c>
      <c r="F23" s="27">
        <v>9</v>
      </c>
      <c r="G23" s="28">
        <v>0.12347372753464124</v>
      </c>
      <c r="H23" s="27">
        <v>59</v>
      </c>
      <c r="I23" s="81">
        <v>0.06048614457213741</v>
      </c>
      <c r="J23" s="82">
        <v>59</v>
      </c>
      <c r="K23" s="83">
        <v>0.0939400694201191</v>
      </c>
      <c r="L23" s="82">
        <v>126</v>
      </c>
      <c r="M23" s="83">
        <v>0.14035244057299442</v>
      </c>
    </row>
    <row r="24" spans="1:5" ht="15" customHeight="1">
      <c r="A24" s="161"/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9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23" customWidth="1"/>
    <col min="9" max="9" width="7" style="79" customWidth="1"/>
    <col min="10" max="10" width="8" style="36" customWidth="1"/>
    <col min="11" max="11" width="6.83203125" style="80" customWidth="1"/>
    <col min="12" max="12" width="8.5" style="36" customWidth="1"/>
    <col min="13" max="13" width="8.16015625" style="80" customWidth="1"/>
  </cols>
  <sheetData>
    <row r="1" spans="1:13" s="1" customFormat="1" ht="39.75" customHeight="1">
      <c r="A1" s="314" t="s">
        <v>257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40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6"/>
      <c r="B3" s="315" t="s">
        <v>1</v>
      </c>
      <c r="C3" s="315"/>
      <c r="D3" s="315" t="s">
        <v>131</v>
      </c>
      <c r="E3" s="315"/>
      <c r="F3" s="316" t="s">
        <v>132</v>
      </c>
      <c r="G3" s="316"/>
      <c r="H3" s="316" t="s">
        <v>133</v>
      </c>
      <c r="I3" s="316"/>
      <c r="J3" s="316" t="s">
        <v>134</v>
      </c>
      <c r="K3" s="316"/>
      <c r="L3" s="316" t="s">
        <v>135</v>
      </c>
      <c r="M3" s="316"/>
    </row>
    <row r="4" spans="1:36" s="10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13" s="78" customFormat="1" ht="15" customHeight="1">
      <c r="A5" s="31" t="s">
        <v>23</v>
      </c>
      <c r="B5" s="30">
        <v>259333</v>
      </c>
      <c r="C5" s="32">
        <f>B5/$B5*100</f>
        <v>100</v>
      </c>
      <c r="D5" s="30">
        <v>1921</v>
      </c>
      <c r="E5" s="88">
        <f aca="true" t="shared" si="0" ref="E5:E23">D5/$B5*100</f>
        <v>0.740746453401611</v>
      </c>
      <c r="F5" s="30">
        <v>7289</v>
      </c>
      <c r="G5" s="88">
        <f aca="true" t="shared" si="1" ref="G5:G23">F5/$B5*100</f>
        <v>2.8106719931516624</v>
      </c>
      <c r="H5" s="30">
        <v>97543</v>
      </c>
      <c r="I5" s="88">
        <f aca="true" t="shared" si="2" ref="I5:I23">H5/$B5*100</f>
        <v>37.61303035093875</v>
      </c>
      <c r="J5" s="30">
        <v>62806</v>
      </c>
      <c r="K5" s="88">
        <f aca="true" t="shared" si="3" ref="K5:K23">J5/$B5*100</f>
        <v>24.218283056919095</v>
      </c>
      <c r="L5" s="30">
        <v>89774</v>
      </c>
      <c r="M5" s="88">
        <f aca="true" t="shared" si="4" ref="M5:M23">L5/$B5*100</f>
        <v>34.61726814558887</v>
      </c>
    </row>
    <row r="6" spans="1:13" ht="15" customHeight="1">
      <c r="A6" s="6" t="s">
        <v>24</v>
      </c>
      <c r="B6" s="21">
        <v>11561</v>
      </c>
      <c r="C6" s="45">
        <f aca="true" t="shared" si="5" ref="C6:C23">B6/$B6*100</f>
        <v>100</v>
      </c>
      <c r="D6" s="21">
        <v>109</v>
      </c>
      <c r="E6" s="7">
        <f t="shared" si="0"/>
        <v>0.9428250151370989</v>
      </c>
      <c r="F6" s="23">
        <v>487</v>
      </c>
      <c r="G6" s="24">
        <f t="shared" si="1"/>
        <v>4.212438370383185</v>
      </c>
      <c r="H6" s="23">
        <v>3022</v>
      </c>
      <c r="I6" s="79">
        <f t="shared" si="2"/>
        <v>26.139607300406535</v>
      </c>
      <c r="J6" s="36">
        <v>3117</v>
      </c>
      <c r="K6" s="80">
        <f t="shared" si="3"/>
        <v>26.9613355246086</v>
      </c>
      <c r="L6" s="36">
        <v>4826</v>
      </c>
      <c r="M6" s="80">
        <f t="shared" si="4"/>
        <v>41.743793789464576</v>
      </c>
    </row>
    <row r="7" spans="1:13" ht="15" customHeight="1">
      <c r="A7" s="39" t="s">
        <v>141</v>
      </c>
      <c r="B7" s="21">
        <v>1627</v>
      </c>
      <c r="C7" s="45">
        <f t="shared" si="5"/>
        <v>100</v>
      </c>
      <c r="D7" s="21"/>
      <c r="E7" s="7">
        <f t="shared" si="0"/>
        <v>0</v>
      </c>
      <c r="F7" s="23">
        <v>56</v>
      </c>
      <c r="G7" s="24">
        <f t="shared" si="1"/>
        <v>3.4419176398279046</v>
      </c>
      <c r="H7" s="23">
        <v>491</v>
      </c>
      <c r="I7" s="79">
        <f t="shared" si="2"/>
        <v>30.17824216349109</v>
      </c>
      <c r="J7" s="36">
        <v>303</v>
      </c>
      <c r="K7" s="80">
        <f t="shared" si="3"/>
        <v>18.62323294406884</v>
      </c>
      <c r="L7" s="36">
        <v>777</v>
      </c>
      <c r="M7" s="80">
        <f t="shared" si="4"/>
        <v>47.75660725261217</v>
      </c>
    </row>
    <row r="8" spans="1:13" ht="15" customHeight="1">
      <c r="A8" s="39" t="s">
        <v>142</v>
      </c>
      <c r="B8" s="21">
        <v>4414</v>
      </c>
      <c r="C8" s="45">
        <f t="shared" si="5"/>
        <v>100</v>
      </c>
      <c r="D8" s="21">
        <v>28</v>
      </c>
      <c r="E8" s="7">
        <f t="shared" si="0"/>
        <v>0.6343452650657001</v>
      </c>
      <c r="F8" s="23">
        <v>122</v>
      </c>
      <c r="G8" s="24">
        <f t="shared" si="1"/>
        <v>2.7639329406434077</v>
      </c>
      <c r="H8" s="23">
        <v>1035</v>
      </c>
      <c r="I8" s="79">
        <f t="shared" si="2"/>
        <v>23.44811961939284</v>
      </c>
      <c r="J8" s="36">
        <v>1251</v>
      </c>
      <c r="K8" s="80">
        <f t="shared" si="3"/>
        <v>28.34164023561396</v>
      </c>
      <c r="L8" s="36">
        <v>1978</v>
      </c>
      <c r="M8" s="80">
        <f t="shared" si="4"/>
        <v>44.811961939284096</v>
      </c>
    </row>
    <row r="9" spans="1:13" ht="15" customHeight="1">
      <c r="A9" s="6" t="s">
        <v>25</v>
      </c>
      <c r="B9" s="21">
        <v>4126</v>
      </c>
      <c r="C9" s="45">
        <f t="shared" si="5"/>
        <v>100</v>
      </c>
      <c r="D9" s="21">
        <v>105</v>
      </c>
      <c r="E9" s="7">
        <f t="shared" si="0"/>
        <v>2.5448376151236065</v>
      </c>
      <c r="F9" s="23">
        <v>200</v>
      </c>
      <c r="G9" s="24">
        <f t="shared" si="1"/>
        <v>4.847309743092584</v>
      </c>
      <c r="H9" s="23">
        <v>748</v>
      </c>
      <c r="I9" s="79">
        <f t="shared" si="2"/>
        <v>18.128938439166262</v>
      </c>
      <c r="J9" s="36">
        <v>1078</v>
      </c>
      <c r="K9" s="80">
        <f t="shared" si="3"/>
        <v>26.126999515269027</v>
      </c>
      <c r="L9" s="36">
        <v>1995</v>
      </c>
      <c r="M9" s="80">
        <f t="shared" si="4"/>
        <v>48.351914687348525</v>
      </c>
    </row>
    <row r="10" spans="1:13" ht="15" customHeight="1">
      <c r="A10" s="6" t="s">
        <v>26</v>
      </c>
      <c r="B10" s="21">
        <v>1433</v>
      </c>
      <c r="C10" s="45">
        <f t="shared" si="5"/>
        <v>100</v>
      </c>
      <c r="D10" s="21">
        <v>8</v>
      </c>
      <c r="E10" s="7">
        <f t="shared" si="0"/>
        <v>0.5582693649685974</v>
      </c>
      <c r="F10" s="23">
        <v>42</v>
      </c>
      <c r="G10" s="24">
        <f t="shared" si="1"/>
        <v>2.930914166085136</v>
      </c>
      <c r="H10" s="23">
        <v>366</v>
      </c>
      <c r="I10" s="79">
        <f t="shared" si="2"/>
        <v>25.540823447313326</v>
      </c>
      <c r="J10" s="36">
        <v>335</v>
      </c>
      <c r="K10" s="80">
        <f t="shared" si="3"/>
        <v>23.377529658060013</v>
      </c>
      <c r="L10" s="36">
        <v>682</v>
      </c>
      <c r="M10" s="80">
        <f t="shared" si="4"/>
        <v>47.592463363572925</v>
      </c>
    </row>
    <row r="11" spans="1:13" ht="22.5" customHeight="1">
      <c r="A11" s="161" t="s">
        <v>27</v>
      </c>
      <c r="B11" s="20">
        <v>7424</v>
      </c>
      <c r="C11" s="46">
        <f t="shared" si="5"/>
        <v>100</v>
      </c>
      <c r="D11" s="20">
        <v>50</v>
      </c>
      <c r="E11" s="12">
        <f t="shared" si="0"/>
        <v>0.6734913793103448</v>
      </c>
      <c r="F11" s="23">
        <v>353</v>
      </c>
      <c r="G11" s="24">
        <f t="shared" si="1"/>
        <v>4.754849137931035</v>
      </c>
      <c r="H11" s="23">
        <v>2124</v>
      </c>
      <c r="I11" s="79">
        <f t="shared" si="2"/>
        <v>28.60991379310345</v>
      </c>
      <c r="J11" s="36">
        <v>1803</v>
      </c>
      <c r="K11" s="80">
        <f t="shared" si="3"/>
        <v>24.286099137931032</v>
      </c>
      <c r="L11" s="36">
        <v>3094</v>
      </c>
      <c r="M11" s="80">
        <f t="shared" si="4"/>
        <v>41.675646551724135</v>
      </c>
    </row>
    <row r="12" spans="1:13" ht="15" customHeight="1">
      <c r="A12" s="161" t="s">
        <v>145</v>
      </c>
      <c r="B12" s="20">
        <v>5356</v>
      </c>
      <c r="C12" s="46">
        <f t="shared" si="5"/>
        <v>100</v>
      </c>
      <c r="D12" s="20">
        <v>58</v>
      </c>
      <c r="E12" s="12">
        <f t="shared" si="0"/>
        <v>1.0828976848394325</v>
      </c>
      <c r="F12" s="23">
        <v>205</v>
      </c>
      <c r="G12" s="24">
        <f t="shared" si="1"/>
        <v>3.827483196415235</v>
      </c>
      <c r="H12" s="23">
        <v>1473</v>
      </c>
      <c r="I12" s="79">
        <f t="shared" si="2"/>
        <v>27.50186706497386</v>
      </c>
      <c r="J12" s="36">
        <v>1465</v>
      </c>
      <c r="K12" s="80">
        <f t="shared" si="3"/>
        <v>27.352501867064973</v>
      </c>
      <c r="L12" s="36">
        <v>2155</v>
      </c>
      <c r="M12" s="80">
        <f t="shared" si="4"/>
        <v>40.235250186706494</v>
      </c>
    </row>
    <row r="13" spans="1:13" ht="15" customHeight="1">
      <c r="A13" s="4" t="s">
        <v>28</v>
      </c>
      <c r="B13" s="20">
        <v>116746</v>
      </c>
      <c r="C13" s="46">
        <f t="shared" si="5"/>
        <v>100</v>
      </c>
      <c r="D13" s="20">
        <v>533</v>
      </c>
      <c r="E13" s="12">
        <f t="shared" si="0"/>
        <v>0.45654669110719</v>
      </c>
      <c r="F13" s="23">
        <v>2590</v>
      </c>
      <c r="G13" s="24">
        <f t="shared" si="1"/>
        <v>2.2184914258304356</v>
      </c>
      <c r="H13" s="23">
        <v>55196</v>
      </c>
      <c r="I13" s="79">
        <f t="shared" si="2"/>
        <v>47.27870762167441</v>
      </c>
      <c r="J13" s="36">
        <v>26837</v>
      </c>
      <c r="K13" s="80">
        <f t="shared" si="3"/>
        <v>22.987511349425247</v>
      </c>
      <c r="L13" s="36">
        <v>31590</v>
      </c>
      <c r="M13" s="80">
        <f t="shared" si="4"/>
        <v>27.058742911962725</v>
      </c>
    </row>
    <row r="14" spans="1:13" ht="15" customHeight="1">
      <c r="A14" s="4" t="s">
        <v>29</v>
      </c>
      <c r="B14" s="20">
        <v>45430</v>
      </c>
      <c r="C14" s="46">
        <f t="shared" si="5"/>
        <v>100</v>
      </c>
      <c r="D14" s="20">
        <v>260</v>
      </c>
      <c r="E14" s="12">
        <f t="shared" si="0"/>
        <v>0.572309046885318</v>
      </c>
      <c r="F14" s="23">
        <v>1843</v>
      </c>
      <c r="G14" s="24">
        <f t="shared" si="1"/>
        <v>4.0567906669601586</v>
      </c>
      <c r="H14" s="23">
        <v>19865</v>
      </c>
      <c r="I14" s="79">
        <f t="shared" si="2"/>
        <v>43.726612370680165</v>
      </c>
      <c r="J14" s="36">
        <v>11298</v>
      </c>
      <c r="K14" s="80">
        <f t="shared" si="3"/>
        <v>24.869029275808938</v>
      </c>
      <c r="L14" s="36">
        <v>12164</v>
      </c>
      <c r="M14" s="80">
        <f t="shared" si="4"/>
        <v>26.775258639665417</v>
      </c>
    </row>
    <row r="15" spans="1:13" ht="15" customHeight="1">
      <c r="A15" s="4" t="s">
        <v>30</v>
      </c>
      <c r="B15" s="20">
        <v>1479</v>
      </c>
      <c r="C15" s="46">
        <f t="shared" si="5"/>
        <v>100</v>
      </c>
      <c r="D15" s="20">
        <v>33</v>
      </c>
      <c r="E15" s="12">
        <f t="shared" si="0"/>
        <v>2.231237322515213</v>
      </c>
      <c r="F15" s="23">
        <v>86</v>
      </c>
      <c r="G15" s="24">
        <f t="shared" si="1"/>
        <v>5.8147396889790395</v>
      </c>
      <c r="H15" s="23">
        <v>439</v>
      </c>
      <c r="I15" s="79">
        <f t="shared" si="2"/>
        <v>29.682217714672078</v>
      </c>
      <c r="J15" s="36">
        <v>324</v>
      </c>
      <c r="K15" s="80">
        <f t="shared" si="3"/>
        <v>21.906693711967545</v>
      </c>
      <c r="L15" s="36">
        <v>597</v>
      </c>
      <c r="M15" s="80">
        <f t="shared" si="4"/>
        <v>40.36511156186612</v>
      </c>
    </row>
    <row r="16" spans="1:13" ht="15" customHeight="1">
      <c r="A16" s="4" t="s">
        <v>31</v>
      </c>
      <c r="B16" s="20">
        <v>2655</v>
      </c>
      <c r="C16" s="46">
        <f t="shared" si="5"/>
        <v>100</v>
      </c>
      <c r="D16" s="20">
        <v>5</v>
      </c>
      <c r="E16" s="12">
        <f t="shared" si="0"/>
        <v>0.18832391713747645</v>
      </c>
      <c r="F16" s="23">
        <v>70</v>
      </c>
      <c r="G16" s="24">
        <f t="shared" si="1"/>
        <v>2.6365348399246704</v>
      </c>
      <c r="H16" s="23">
        <v>691</v>
      </c>
      <c r="I16" s="79">
        <f t="shared" si="2"/>
        <v>26.026365348399246</v>
      </c>
      <c r="J16" s="36">
        <v>692</v>
      </c>
      <c r="K16" s="80">
        <f t="shared" si="3"/>
        <v>26.064030131826744</v>
      </c>
      <c r="L16" s="36">
        <v>1197</v>
      </c>
      <c r="M16" s="80">
        <f t="shared" si="4"/>
        <v>45.08474576271186</v>
      </c>
    </row>
    <row r="17" spans="1:13" ht="22.5" customHeight="1">
      <c r="A17" s="4" t="s">
        <v>130</v>
      </c>
      <c r="B17" s="20">
        <v>32269</v>
      </c>
      <c r="C17" s="46">
        <f t="shared" si="5"/>
        <v>100</v>
      </c>
      <c r="D17" s="20">
        <v>680</v>
      </c>
      <c r="E17" s="12">
        <f t="shared" si="0"/>
        <v>2.1072856301713716</v>
      </c>
      <c r="F17" s="23">
        <v>347</v>
      </c>
      <c r="G17" s="24">
        <f t="shared" si="1"/>
        <v>1.0753354612786266</v>
      </c>
      <c r="H17" s="23">
        <v>6129</v>
      </c>
      <c r="I17" s="79">
        <f t="shared" si="2"/>
        <v>18.993461216647557</v>
      </c>
      <c r="J17" s="36">
        <v>5734</v>
      </c>
      <c r="K17" s="80">
        <f t="shared" si="3"/>
        <v>17.76937618147448</v>
      </c>
      <c r="L17" s="36">
        <v>19379</v>
      </c>
      <c r="M17" s="80">
        <f t="shared" si="4"/>
        <v>60.05454151042796</v>
      </c>
    </row>
    <row r="18" spans="1:13" ht="15" customHeight="1">
      <c r="A18" s="4" t="s">
        <v>143</v>
      </c>
      <c r="B18" s="20">
        <v>2096</v>
      </c>
      <c r="C18" s="46">
        <f t="shared" si="5"/>
        <v>100</v>
      </c>
      <c r="D18" s="20">
        <v>6</v>
      </c>
      <c r="E18" s="12">
        <f t="shared" si="0"/>
        <v>0.2862595419847328</v>
      </c>
      <c r="F18" s="23">
        <v>78</v>
      </c>
      <c r="G18" s="24">
        <f t="shared" si="1"/>
        <v>3.7213740458015265</v>
      </c>
      <c r="H18" s="23">
        <v>595</v>
      </c>
      <c r="I18" s="79">
        <f t="shared" si="2"/>
        <v>28.38740458015267</v>
      </c>
      <c r="J18" s="36">
        <v>570</v>
      </c>
      <c r="K18" s="80">
        <f t="shared" si="3"/>
        <v>27.19465648854962</v>
      </c>
      <c r="L18" s="36">
        <v>847</v>
      </c>
      <c r="M18" s="80">
        <f t="shared" si="4"/>
        <v>40.410305343511446</v>
      </c>
    </row>
    <row r="19" spans="1:13" s="10" customFormat="1" ht="15" customHeight="1">
      <c r="A19" s="4" t="s">
        <v>144</v>
      </c>
      <c r="B19" s="22">
        <v>11522</v>
      </c>
      <c r="C19" s="47">
        <f t="shared" si="5"/>
        <v>100</v>
      </c>
      <c r="D19" s="22">
        <v>32</v>
      </c>
      <c r="E19" s="9">
        <f t="shared" si="0"/>
        <v>0.27772956084013195</v>
      </c>
      <c r="F19" s="23">
        <v>299</v>
      </c>
      <c r="G19" s="24">
        <f t="shared" si="1"/>
        <v>2.595035584099983</v>
      </c>
      <c r="H19" s="23">
        <v>2578</v>
      </c>
      <c r="I19" s="79">
        <f t="shared" si="2"/>
        <v>22.374587745183128</v>
      </c>
      <c r="J19" s="36">
        <v>4844</v>
      </c>
      <c r="K19" s="80">
        <f t="shared" si="3"/>
        <v>42.04131227217497</v>
      </c>
      <c r="L19" s="36">
        <v>3769</v>
      </c>
      <c r="M19" s="80">
        <f t="shared" si="4"/>
        <v>32.71133483770179</v>
      </c>
    </row>
    <row r="20" spans="1:13" ht="15" customHeight="1">
      <c r="A20" t="s">
        <v>33</v>
      </c>
      <c r="B20" s="22">
        <v>6712</v>
      </c>
      <c r="C20" s="47">
        <f t="shared" si="5"/>
        <v>100</v>
      </c>
      <c r="D20" s="22">
        <v>3</v>
      </c>
      <c r="E20" s="9">
        <f t="shared" si="0"/>
        <v>0.04469606674612634</v>
      </c>
      <c r="F20" s="23">
        <v>268</v>
      </c>
      <c r="G20" s="24">
        <f t="shared" si="1"/>
        <v>3.9928486293206196</v>
      </c>
      <c r="H20" s="23">
        <v>1972</v>
      </c>
      <c r="I20" s="79">
        <f t="shared" si="2"/>
        <v>29.38021454112038</v>
      </c>
      <c r="J20" s="36">
        <v>1812</v>
      </c>
      <c r="K20" s="80">
        <f t="shared" si="3"/>
        <v>26.99642431466031</v>
      </c>
      <c r="L20" s="36">
        <v>2657</v>
      </c>
      <c r="M20" s="80">
        <f t="shared" si="4"/>
        <v>39.58581644815256</v>
      </c>
    </row>
    <row r="21" spans="1:13" ht="15" customHeight="1">
      <c r="A21" t="s">
        <v>34</v>
      </c>
      <c r="B21" s="22">
        <v>3956</v>
      </c>
      <c r="C21" s="47">
        <f t="shared" si="5"/>
        <v>100</v>
      </c>
      <c r="D21" s="22">
        <v>11</v>
      </c>
      <c r="E21" s="9">
        <f t="shared" si="0"/>
        <v>0.2780586450960566</v>
      </c>
      <c r="F21" s="23">
        <v>205</v>
      </c>
      <c r="G21" s="24">
        <f t="shared" si="1"/>
        <v>5.182002022244692</v>
      </c>
      <c r="H21" s="23">
        <v>719</v>
      </c>
      <c r="I21" s="79">
        <f t="shared" si="2"/>
        <v>18.174924165824063</v>
      </c>
      <c r="J21" s="36">
        <v>1222</v>
      </c>
      <c r="K21" s="80">
        <f t="shared" si="3"/>
        <v>30.889787664307384</v>
      </c>
      <c r="L21" s="36">
        <v>1799</v>
      </c>
      <c r="M21" s="80">
        <f t="shared" si="4"/>
        <v>45.4752275025278</v>
      </c>
    </row>
    <row r="22" spans="1:13" ht="15" customHeight="1">
      <c r="A22" t="s">
        <v>35</v>
      </c>
      <c r="B22" s="22">
        <v>274</v>
      </c>
      <c r="C22" s="47">
        <f t="shared" si="5"/>
        <v>100</v>
      </c>
      <c r="D22" s="22">
        <v>0</v>
      </c>
      <c r="E22" s="9">
        <f t="shared" si="0"/>
        <v>0</v>
      </c>
      <c r="F22" s="23">
        <v>29</v>
      </c>
      <c r="G22" s="24">
        <f t="shared" si="1"/>
        <v>10.583941605839415</v>
      </c>
      <c r="H22" s="23">
        <v>41</v>
      </c>
      <c r="I22" s="79">
        <f t="shared" si="2"/>
        <v>14.963503649635038</v>
      </c>
      <c r="J22" s="36">
        <v>62</v>
      </c>
      <c r="K22" s="80">
        <f t="shared" si="3"/>
        <v>22.62773722627737</v>
      </c>
      <c r="L22" s="36">
        <v>142</v>
      </c>
      <c r="M22" s="80">
        <f t="shared" si="4"/>
        <v>51.82481751824818</v>
      </c>
    </row>
    <row r="23" spans="1:13" ht="15" customHeight="1">
      <c r="A23" s="8" t="s">
        <v>36</v>
      </c>
      <c r="B23" s="25">
        <v>253</v>
      </c>
      <c r="C23" s="48">
        <f t="shared" si="5"/>
        <v>100</v>
      </c>
      <c r="D23" s="25">
        <v>0</v>
      </c>
      <c r="E23" s="26">
        <f t="shared" si="0"/>
        <v>0</v>
      </c>
      <c r="F23" s="27">
        <v>9</v>
      </c>
      <c r="G23" s="28">
        <f t="shared" si="1"/>
        <v>3.557312252964427</v>
      </c>
      <c r="H23" s="27">
        <v>59</v>
      </c>
      <c r="I23" s="81">
        <f t="shared" si="2"/>
        <v>23.3201581027668</v>
      </c>
      <c r="J23" s="82">
        <v>59</v>
      </c>
      <c r="K23" s="83">
        <f t="shared" si="3"/>
        <v>23.3201581027668</v>
      </c>
      <c r="L23" s="82">
        <v>126</v>
      </c>
      <c r="M23" s="83">
        <f t="shared" si="4"/>
        <v>49.80237154150198</v>
      </c>
    </row>
    <row r="24" spans="1:5" ht="15" customHeight="1">
      <c r="A24" s="161"/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</cols>
  <sheetData>
    <row r="1" spans="1:9" s="1" customFormat="1" ht="60" customHeight="1">
      <c r="A1" s="312" t="s">
        <v>256</v>
      </c>
      <c r="B1" s="317"/>
      <c r="C1" s="317"/>
      <c r="D1" s="317"/>
      <c r="E1" s="317"/>
      <c r="F1" s="317"/>
      <c r="G1" s="317"/>
      <c r="H1" s="318"/>
      <c r="I1" s="318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 t="s">
        <v>0</v>
      </c>
      <c r="H3" s="309" t="s">
        <v>38</v>
      </c>
      <c r="I3" s="309"/>
    </row>
    <row r="4" spans="1:9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259333</v>
      </c>
      <c r="C5" s="32">
        <f>B5/B$5*100</f>
        <v>100</v>
      </c>
      <c r="D5" s="30">
        <v>56382</v>
      </c>
      <c r="E5" s="32">
        <f aca="true" t="shared" si="0" ref="E5:E23">D5/D$5*100</f>
        <v>100</v>
      </c>
      <c r="F5" s="30">
        <v>79777</v>
      </c>
      <c r="G5" s="32">
        <f aca="true" t="shared" si="1" ref="G5:G23">F5/F$5*100</f>
        <v>100</v>
      </c>
      <c r="H5" s="30">
        <v>123174</v>
      </c>
      <c r="I5" s="32">
        <f aca="true" t="shared" si="2" ref="I5:I23">H5/H$5*100</f>
        <v>100</v>
      </c>
    </row>
    <row r="6" spans="1:9" ht="15" customHeight="1">
      <c r="A6" s="6" t="s">
        <v>24</v>
      </c>
      <c r="B6" s="21">
        <v>11561</v>
      </c>
      <c r="C6" s="24">
        <f aca="true" t="shared" si="3" ref="C6:C23">B6/B$5*100</f>
        <v>4.457974881715787</v>
      </c>
      <c r="D6" s="21">
        <v>2391</v>
      </c>
      <c r="E6" s="24">
        <f t="shared" si="0"/>
        <v>4.240715121847398</v>
      </c>
      <c r="F6" s="21">
        <v>2085</v>
      </c>
      <c r="G6" s="24">
        <f t="shared" si="1"/>
        <v>2.613535229452098</v>
      </c>
      <c r="H6" s="21">
        <v>7085</v>
      </c>
      <c r="I6" s="24">
        <f t="shared" si="2"/>
        <v>5.752025589816032</v>
      </c>
    </row>
    <row r="7" spans="1:9" ht="15" customHeight="1">
      <c r="A7" s="39" t="s">
        <v>141</v>
      </c>
      <c r="B7" s="21">
        <v>1627</v>
      </c>
      <c r="C7" s="24">
        <f t="shared" si="3"/>
        <v>0.6273786984302037</v>
      </c>
      <c r="D7" s="21">
        <v>376</v>
      </c>
      <c r="E7" s="24">
        <f t="shared" si="0"/>
        <v>0.6668795005498208</v>
      </c>
      <c r="F7" s="21">
        <v>257</v>
      </c>
      <c r="G7" s="24">
        <f t="shared" si="1"/>
        <v>0.32214798751519863</v>
      </c>
      <c r="H7" s="21">
        <v>994</v>
      </c>
      <c r="I7" s="24">
        <f t="shared" si="2"/>
        <v>0.8069884878302239</v>
      </c>
    </row>
    <row r="8" spans="1:9" ht="15" customHeight="1">
      <c r="A8" s="39" t="s">
        <v>142</v>
      </c>
      <c r="B8" s="21">
        <v>4414</v>
      </c>
      <c r="C8" s="24">
        <f t="shared" si="3"/>
        <v>1.7020587430060963</v>
      </c>
      <c r="D8" s="21">
        <v>825</v>
      </c>
      <c r="E8" s="24">
        <f t="shared" si="0"/>
        <v>1.4632329466851124</v>
      </c>
      <c r="F8" s="21">
        <v>766</v>
      </c>
      <c r="G8" s="24">
        <f t="shared" si="1"/>
        <v>0.9601764919713701</v>
      </c>
      <c r="H8" s="21">
        <v>2823</v>
      </c>
      <c r="I8" s="24">
        <f t="shared" si="2"/>
        <v>2.291879779823664</v>
      </c>
    </row>
    <row r="9" spans="1:9" ht="15" customHeight="1">
      <c r="A9" s="6" t="s">
        <v>25</v>
      </c>
      <c r="B9" s="21">
        <v>4126</v>
      </c>
      <c r="C9" s="24">
        <f t="shared" si="3"/>
        <v>1.5910046156871664</v>
      </c>
      <c r="D9" s="21">
        <v>619</v>
      </c>
      <c r="E9" s="24">
        <f t="shared" si="0"/>
        <v>1.097868113937072</v>
      </c>
      <c r="F9" s="21">
        <v>423</v>
      </c>
      <c r="G9" s="24">
        <f t="shared" si="1"/>
        <v>0.5302280105794903</v>
      </c>
      <c r="H9" s="21">
        <v>3084</v>
      </c>
      <c r="I9" s="24">
        <f t="shared" si="2"/>
        <v>2.503775147352526</v>
      </c>
    </row>
    <row r="10" spans="1:9" ht="15" customHeight="1">
      <c r="A10" s="6" t="s">
        <v>26</v>
      </c>
      <c r="B10" s="21">
        <v>1433</v>
      </c>
      <c r="C10" s="24">
        <f t="shared" si="3"/>
        <v>0.5525714043334246</v>
      </c>
      <c r="D10" s="21">
        <v>274</v>
      </c>
      <c r="E10" s="24">
        <f t="shared" si="0"/>
        <v>0.4859706998687524</v>
      </c>
      <c r="F10" s="21">
        <v>127</v>
      </c>
      <c r="G10" s="24">
        <f t="shared" si="1"/>
        <v>0.1591937525853316</v>
      </c>
      <c r="H10" s="21">
        <v>1032</v>
      </c>
      <c r="I10" s="24">
        <f t="shared" si="2"/>
        <v>0.8378391543669931</v>
      </c>
    </row>
    <row r="11" spans="1:9" ht="22.5" customHeight="1">
      <c r="A11" s="161" t="s">
        <v>27</v>
      </c>
      <c r="B11" s="20">
        <v>7424</v>
      </c>
      <c r="C11" s="24">
        <f t="shared" si="3"/>
        <v>2.8627286153324105</v>
      </c>
      <c r="D11" s="20">
        <v>1078</v>
      </c>
      <c r="E11" s="24">
        <f t="shared" si="0"/>
        <v>1.91195771700188</v>
      </c>
      <c r="F11" s="20">
        <v>789</v>
      </c>
      <c r="G11" s="24">
        <f t="shared" si="1"/>
        <v>0.9890068566128082</v>
      </c>
      <c r="H11" s="20">
        <v>5557</v>
      </c>
      <c r="I11" s="24">
        <f t="shared" si="2"/>
        <v>4.5115040511796325</v>
      </c>
    </row>
    <row r="12" spans="1:9" ht="15" customHeight="1">
      <c r="A12" s="161" t="s">
        <v>145</v>
      </c>
      <c r="B12" s="20">
        <v>5356</v>
      </c>
      <c r="C12" s="24">
        <f t="shared" si="3"/>
        <v>2.0652982844450958</v>
      </c>
      <c r="D12" s="20">
        <v>793</v>
      </c>
      <c r="E12" s="24">
        <f t="shared" si="0"/>
        <v>1.4064772445106595</v>
      </c>
      <c r="F12" s="20">
        <v>1474</v>
      </c>
      <c r="G12" s="24">
        <f t="shared" si="1"/>
        <v>1.8476503252817227</v>
      </c>
      <c r="H12" s="20">
        <v>3089</v>
      </c>
      <c r="I12" s="24">
        <f t="shared" si="2"/>
        <v>2.507834445581048</v>
      </c>
    </row>
    <row r="13" spans="1:9" ht="15" customHeight="1">
      <c r="A13" s="4" t="s">
        <v>28</v>
      </c>
      <c r="B13" s="20">
        <v>116746</v>
      </c>
      <c r="C13" s="24">
        <f t="shared" si="3"/>
        <v>45.01779565269364</v>
      </c>
      <c r="D13" s="20">
        <v>36940</v>
      </c>
      <c r="E13" s="24">
        <f t="shared" si="0"/>
        <v>65.517363697634</v>
      </c>
      <c r="F13" s="20">
        <v>36642</v>
      </c>
      <c r="G13" s="24">
        <f t="shared" si="1"/>
        <v>45.930531356155285</v>
      </c>
      <c r="H13" s="20">
        <v>43164</v>
      </c>
      <c r="I13" s="24">
        <f t="shared" si="2"/>
        <v>35.043109747186904</v>
      </c>
    </row>
    <row r="14" spans="1:9" ht="15" customHeight="1">
      <c r="A14" s="4" t="s">
        <v>29</v>
      </c>
      <c r="B14" s="20">
        <v>45430</v>
      </c>
      <c r="C14" s="24">
        <f t="shared" si="3"/>
        <v>17.51801737534367</v>
      </c>
      <c r="D14" s="20">
        <v>3052</v>
      </c>
      <c r="E14" s="24">
        <f t="shared" si="0"/>
        <v>5.413075094888439</v>
      </c>
      <c r="F14" s="20">
        <v>30113</v>
      </c>
      <c r="G14" s="24">
        <f t="shared" si="1"/>
        <v>37.74646828033143</v>
      </c>
      <c r="H14" s="20">
        <v>12265</v>
      </c>
      <c r="I14" s="24">
        <f t="shared" si="2"/>
        <v>9.957458554565086</v>
      </c>
    </row>
    <row r="15" spans="1:9" ht="15" customHeight="1">
      <c r="A15" s="4" t="s">
        <v>30</v>
      </c>
      <c r="B15" s="20">
        <v>1479</v>
      </c>
      <c r="C15" s="24">
        <f t="shared" si="3"/>
        <v>0.5703092163357537</v>
      </c>
      <c r="D15" s="20">
        <v>379</v>
      </c>
      <c r="E15" s="24">
        <f t="shared" si="0"/>
        <v>0.6722003476286759</v>
      </c>
      <c r="F15" s="20">
        <v>244</v>
      </c>
      <c r="G15" s="24">
        <f t="shared" si="1"/>
        <v>0.3058525640222119</v>
      </c>
      <c r="H15" s="20">
        <v>856</v>
      </c>
      <c r="I15" s="24">
        <f t="shared" si="2"/>
        <v>0.6949518567230097</v>
      </c>
    </row>
    <row r="16" spans="1:9" ht="15" customHeight="1">
      <c r="A16" s="4" t="s">
        <v>31</v>
      </c>
      <c r="B16" s="20">
        <v>2655</v>
      </c>
      <c r="C16" s="24">
        <f t="shared" si="3"/>
        <v>1.0237802362213833</v>
      </c>
      <c r="D16" s="20">
        <v>652</v>
      </c>
      <c r="E16" s="24">
        <f t="shared" si="0"/>
        <v>1.1563974318044765</v>
      </c>
      <c r="F16" s="20">
        <v>370</v>
      </c>
      <c r="G16" s="24">
        <f t="shared" si="1"/>
        <v>0.4637928224926984</v>
      </c>
      <c r="H16" s="20">
        <v>1633</v>
      </c>
      <c r="I16" s="24">
        <f t="shared" si="2"/>
        <v>1.3257668014353678</v>
      </c>
    </row>
    <row r="17" spans="1:9" ht="22.5" customHeight="1">
      <c r="A17" s="4" t="s">
        <v>130</v>
      </c>
      <c r="B17" s="20">
        <v>32269</v>
      </c>
      <c r="C17" s="24">
        <f t="shared" si="3"/>
        <v>12.44307511963383</v>
      </c>
      <c r="D17" s="20">
        <v>5299</v>
      </c>
      <c r="E17" s="24">
        <f t="shared" si="0"/>
        <v>9.3983895569508</v>
      </c>
      <c r="F17" s="20">
        <v>4563</v>
      </c>
      <c r="G17" s="24">
        <f t="shared" si="1"/>
        <v>5.719693646038332</v>
      </c>
      <c r="H17" s="20">
        <v>22407</v>
      </c>
      <c r="I17" s="24">
        <f t="shared" si="2"/>
        <v>18.191339081299628</v>
      </c>
    </row>
    <row r="18" spans="1:9" ht="15" customHeight="1">
      <c r="A18" s="4" t="s">
        <v>143</v>
      </c>
      <c r="B18" s="20">
        <v>2096</v>
      </c>
      <c r="C18" s="24">
        <f t="shared" si="3"/>
        <v>0.8082272599322107</v>
      </c>
      <c r="D18" s="20">
        <v>357</v>
      </c>
      <c r="E18" s="24">
        <f t="shared" si="0"/>
        <v>0.6331808023837395</v>
      </c>
      <c r="F18" s="20">
        <v>466</v>
      </c>
      <c r="G18" s="24">
        <f t="shared" si="1"/>
        <v>0.5841282575178309</v>
      </c>
      <c r="H18" s="20">
        <v>1273</v>
      </c>
      <c r="I18" s="24">
        <f t="shared" si="2"/>
        <v>1.0334973289817657</v>
      </c>
    </row>
    <row r="19" spans="1:9" s="10" customFormat="1" ht="15" customHeight="1">
      <c r="A19" s="4" t="s">
        <v>144</v>
      </c>
      <c r="B19" s="22">
        <v>11522</v>
      </c>
      <c r="C19" s="294">
        <f t="shared" si="3"/>
        <v>4.442936301974681</v>
      </c>
      <c r="D19" s="22">
        <v>1478</v>
      </c>
      <c r="E19" s="294">
        <f t="shared" si="0"/>
        <v>2.62140399418254</v>
      </c>
      <c r="F19" s="22">
        <v>535</v>
      </c>
      <c r="G19" s="294">
        <f t="shared" si="1"/>
        <v>0.670619351442145</v>
      </c>
      <c r="H19" s="22">
        <v>9509</v>
      </c>
      <c r="I19" s="24">
        <f t="shared" si="2"/>
        <v>7.71997337100362</v>
      </c>
    </row>
    <row r="20" spans="1:9" ht="15" customHeight="1">
      <c r="A20" t="s">
        <v>33</v>
      </c>
      <c r="B20" s="22">
        <v>6712</v>
      </c>
      <c r="C20" s="24">
        <f t="shared" si="3"/>
        <v>2.5881781339050565</v>
      </c>
      <c r="D20" s="22">
        <v>1270</v>
      </c>
      <c r="E20" s="24">
        <f t="shared" si="0"/>
        <v>2.252491930048597</v>
      </c>
      <c r="F20" s="22">
        <v>565</v>
      </c>
      <c r="G20" s="24">
        <f t="shared" si="1"/>
        <v>0.7082241748874989</v>
      </c>
      <c r="H20" s="22">
        <v>4877</v>
      </c>
      <c r="I20" s="24">
        <f t="shared" si="2"/>
        <v>3.9594394921006053</v>
      </c>
    </row>
    <row r="21" spans="1:9" ht="15" customHeight="1">
      <c r="A21" t="s">
        <v>34</v>
      </c>
      <c r="B21" s="22">
        <v>3956</v>
      </c>
      <c r="C21" s="24">
        <f t="shared" si="3"/>
        <v>1.5254518322002986</v>
      </c>
      <c r="D21" s="22">
        <v>490</v>
      </c>
      <c r="E21" s="24">
        <f t="shared" si="0"/>
        <v>0.869071689546309</v>
      </c>
      <c r="F21" s="22">
        <v>310</v>
      </c>
      <c r="G21" s="24">
        <f t="shared" si="1"/>
        <v>0.3885831756019905</v>
      </c>
      <c r="H21" s="22">
        <v>3156</v>
      </c>
      <c r="I21" s="24">
        <f t="shared" si="2"/>
        <v>2.562229041843246</v>
      </c>
    </row>
    <row r="22" spans="1:9" ht="15" customHeight="1">
      <c r="A22" t="s">
        <v>35</v>
      </c>
      <c r="B22" s="22">
        <v>274</v>
      </c>
      <c r="C22" s="24">
        <f t="shared" si="3"/>
        <v>0.10565566279648175</v>
      </c>
      <c r="D22" s="22">
        <v>46</v>
      </c>
      <c r="E22" s="24">
        <f t="shared" si="0"/>
        <v>0.08158632187577596</v>
      </c>
      <c r="F22" s="22">
        <v>18</v>
      </c>
      <c r="G22" s="24">
        <f t="shared" si="1"/>
        <v>0.022562894067212354</v>
      </c>
      <c r="H22" s="22">
        <v>210</v>
      </c>
      <c r="I22" s="24">
        <f t="shared" si="2"/>
        <v>0.17049052559793462</v>
      </c>
    </row>
    <row r="23" spans="1:9" ht="15" customHeight="1">
      <c r="A23" s="8" t="s">
        <v>36</v>
      </c>
      <c r="B23" s="25">
        <v>253</v>
      </c>
      <c r="C23" s="28">
        <f t="shared" si="3"/>
        <v>0.09755796601280979</v>
      </c>
      <c r="D23" s="25">
        <v>63</v>
      </c>
      <c r="E23" s="28">
        <f t="shared" si="0"/>
        <v>0.11173778865595403</v>
      </c>
      <c r="F23" s="25">
        <v>30</v>
      </c>
      <c r="G23" s="28">
        <f t="shared" si="1"/>
        <v>0.03760482344535392</v>
      </c>
      <c r="H23" s="25">
        <v>160</v>
      </c>
      <c r="I23" s="28">
        <f t="shared" si="2"/>
        <v>0.12989754331271208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4" location="indice!B2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</cols>
  <sheetData>
    <row r="1" spans="1:9" s="1" customFormat="1" ht="60" customHeight="1">
      <c r="A1" s="314" t="s">
        <v>256</v>
      </c>
      <c r="B1" s="314"/>
      <c r="C1" s="314"/>
      <c r="D1" s="314"/>
      <c r="E1" s="314"/>
      <c r="F1" s="314"/>
      <c r="G1" s="314"/>
      <c r="H1" s="314"/>
      <c r="I1" s="314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 t="s">
        <v>0</v>
      </c>
      <c r="H3" s="309" t="s">
        <v>38</v>
      </c>
      <c r="I3" s="309"/>
    </row>
    <row r="4" spans="1:9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259333</v>
      </c>
      <c r="C5" s="32">
        <f>B5/$B5*100</f>
        <v>100</v>
      </c>
      <c r="D5" s="30">
        <v>56382</v>
      </c>
      <c r="E5" s="44">
        <f aca="true" t="shared" si="0" ref="E5:E23">D5/$B5*100</f>
        <v>21.74115905033297</v>
      </c>
      <c r="F5" s="30">
        <v>79777</v>
      </c>
      <c r="G5" s="44">
        <f aca="true" t="shared" si="1" ref="G5:G23">F5/$B5*100</f>
        <v>30.76237887195228</v>
      </c>
      <c r="H5" s="30">
        <v>123174</v>
      </c>
      <c r="I5" s="44">
        <f aca="true" t="shared" si="2" ref="I5:I23">H5/$B5*100</f>
        <v>47.49646207771475</v>
      </c>
    </row>
    <row r="6" spans="1:9" ht="15" customHeight="1">
      <c r="A6" s="6" t="s">
        <v>24</v>
      </c>
      <c r="B6" s="21">
        <v>11561</v>
      </c>
      <c r="C6" s="45">
        <f aca="true" t="shared" si="3" ref="C6:C23">B6/$B6*100</f>
        <v>100</v>
      </c>
      <c r="D6" s="21">
        <v>2391</v>
      </c>
      <c r="E6" s="7">
        <f t="shared" si="0"/>
        <v>20.681601937548656</v>
      </c>
      <c r="F6" s="23">
        <v>2085</v>
      </c>
      <c r="G6" s="24">
        <f t="shared" si="1"/>
        <v>18.034772078539916</v>
      </c>
      <c r="H6" s="23">
        <v>7085</v>
      </c>
      <c r="I6" s="24">
        <f t="shared" si="2"/>
        <v>61.28362598391143</v>
      </c>
    </row>
    <row r="7" spans="1:9" ht="15" customHeight="1">
      <c r="A7" s="39" t="s">
        <v>141</v>
      </c>
      <c r="B7" s="21">
        <v>1627</v>
      </c>
      <c r="C7" s="45">
        <f t="shared" si="3"/>
        <v>100</v>
      </c>
      <c r="D7" s="21">
        <v>376</v>
      </c>
      <c r="E7" s="7">
        <f t="shared" si="0"/>
        <v>23.1100184388445</v>
      </c>
      <c r="F7" s="23">
        <v>257</v>
      </c>
      <c r="G7" s="24">
        <f t="shared" si="1"/>
        <v>15.795943454210203</v>
      </c>
      <c r="H7" s="23">
        <v>994</v>
      </c>
      <c r="I7" s="24">
        <f t="shared" si="2"/>
        <v>61.094038106945305</v>
      </c>
    </row>
    <row r="8" spans="1:9" ht="15" customHeight="1">
      <c r="A8" s="39" t="s">
        <v>142</v>
      </c>
      <c r="B8" s="21">
        <v>4414</v>
      </c>
      <c r="C8" s="45">
        <f t="shared" si="3"/>
        <v>100</v>
      </c>
      <c r="D8" s="21">
        <v>825</v>
      </c>
      <c r="E8" s="7">
        <f t="shared" si="0"/>
        <v>18.69053013140009</v>
      </c>
      <c r="F8" s="23">
        <v>766</v>
      </c>
      <c r="G8" s="24">
        <f t="shared" si="1"/>
        <v>17.353874037154508</v>
      </c>
      <c r="H8" s="23">
        <v>2823</v>
      </c>
      <c r="I8" s="24">
        <f t="shared" si="2"/>
        <v>63.9555958314454</v>
      </c>
    </row>
    <row r="9" spans="1:9" ht="15" customHeight="1">
      <c r="A9" s="6" t="s">
        <v>25</v>
      </c>
      <c r="B9" s="21">
        <v>4126</v>
      </c>
      <c r="C9" s="45">
        <f t="shared" si="3"/>
        <v>100</v>
      </c>
      <c r="D9" s="21">
        <v>619</v>
      </c>
      <c r="E9" s="7">
        <f t="shared" si="0"/>
        <v>15.002423654871547</v>
      </c>
      <c r="F9" s="23">
        <v>423</v>
      </c>
      <c r="G9" s="24">
        <f t="shared" si="1"/>
        <v>10.252060106640815</v>
      </c>
      <c r="H9" s="23">
        <v>3084</v>
      </c>
      <c r="I9" s="24">
        <f t="shared" si="2"/>
        <v>74.74551623848764</v>
      </c>
    </row>
    <row r="10" spans="1:9" ht="15" customHeight="1">
      <c r="A10" s="6" t="s">
        <v>26</v>
      </c>
      <c r="B10" s="21">
        <v>1433</v>
      </c>
      <c r="C10" s="45">
        <f t="shared" si="3"/>
        <v>100</v>
      </c>
      <c r="D10" s="21">
        <v>274</v>
      </c>
      <c r="E10" s="7">
        <f t="shared" si="0"/>
        <v>19.120725750174458</v>
      </c>
      <c r="F10" s="23">
        <v>127</v>
      </c>
      <c r="G10" s="24">
        <f t="shared" si="1"/>
        <v>8.862526168876483</v>
      </c>
      <c r="H10" s="23">
        <v>1032</v>
      </c>
      <c r="I10" s="24">
        <f t="shared" si="2"/>
        <v>72.01674808094906</v>
      </c>
    </row>
    <row r="11" spans="1:9" ht="22.5" customHeight="1">
      <c r="A11" s="161" t="s">
        <v>27</v>
      </c>
      <c r="B11" s="20">
        <v>7424</v>
      </c>
      <c r="C11" s="46">
        <f t="shared" si="3"/>
        <v>100</v>
      </c>
      <c r="D11" s="20">
        <v>1078</v>
      </c>
      <c r="E11" s="12">
        <f t="shared" si="0"/>
        <v>14.520474137931034</v>
      </c>
      <c r="F11" s="23">
        <v>789</v>
      </c>
      <c r="G11" s="24">
        <f t="shared" si="1"/>
        <v>10.627693965517242</v>
      </c>
      <c r="H11" s="23">
        <v>5557</v>
      </c>
      <c r="I11" s="24">
        <f t="shared" si="2"/>
        <v>74.85183189655173</v>
      </c>
    </row>
    <row r="12" spans="1:9" ht="15" customHeight="1">
      <c r="A12" s="161" t="s">
        <v>145</v>
      </c>
      <c r="B12" s="20">
        <v>5356</v>
      </c>
      <c r="C12" s="46">
        <f t="shared" si="3"/>
        <v>100</v>
      </c>
      <c r="D12" s="20">
        <v>793</v>
      </c>
      <c r="E12" s="12">
        <f t="shared" si="0"/>
        <v>14.805825242718445</v>
      </c>
      <c r="F12" s="23">
        <v>1474</v>
      </c>
      <c r="G12" s="24">
        <f t="shared" si="1"/>
        <v>27.52053771471247</v>
      </c>
      <c r="H12" s="23">
        <v>3089</v>
      </c>
      <c r="I12" s="24">
        <f t="shared" si="2"/>
        <v>57.673637042569084</v>
      </c>
    </row>
    <row r="13" spans="1:9" ht="15" customHeight="1">
      <c r="A13" s="4" t="s">
        <v>28</v>
      </c>
      <c r="B13" s="20">
        <v>116746</v>
      </c>
      <c r="C13" s="46">
        <f t="shared" si="3"/>
        <v>100</v>
      </c>
      <c r="D13" s="20">
        <v>36940</v>
      </c>
      <c r="E13" s="12">
        <f t="shared" si="0"/>
        <v>31.641341030956095</v>
      </c>
      <c r="F13" s="23">
        <v>36642</v>
      </c>
      <c r="G13" s="24">
        <f t="shared" si="1"/>
        <v>31.38608603292618</v>
      </c>
      <c r="H13" s="23">
        <v>43164</v>
      </c>
      <c r="I13" s="24">
        <f t="shared" si="2"/>
        <v>36.97257293611773</v>
      </c>
    </row>
    <row r="14" spans="1:9" ht="15" customHeight="1">
      <c r="A14" s="4" t="s">
        <v>29</v>
      </c>
      <c r="B14" s="20">
        <v>45430</v>
      </c>
      <c r="C14" s="46">
        <f t="shared" si="3"/>
        <v>100</v>
      </c>
      <c r="D14" s="20">
        <v>3052</v>
      </c>
      <c r="E14" s="12">
        <f t="shared" si="0"/>
        <v>6.7180277349768875</v>
      </c>
      <c r="F14" s="23">
        <v>30113</v>
      </c>
      <c r="G14" s="24">
        <f t="shared" si="1"/>
        <v>66.28439357252917</v>
      </c>
      <c r="H14" s="23">
        <v>12265</v>
      </c>
      <c r="I14" s="24">
        <f t="shared" si="2"/>
        <v>26.997578692493946</v>
      </c>
    </row>
    <row r="15" spans="1:9" ht="15" customHeight="1">
      <c r="A15" s="4" t="s">
        <v>30</v>
      </c>
      <c r="B15" s="20">
        <v>1479</v>
      </c>
      <c r="C15" s="46">
        <f t="shared" si="3"/>
        <v>100</v>
      </c>
      <c r="D15" s="20">
        <v>379</v>
      </c>
      <c r="E15" s="12">
        <f t="shared" si="0"/>
        <v>25.625422582826236</v>
      </c>
      <c r="F15" s="23">
        <v>244</v>
      </c>
      <c r="G15" s="24">
        <f t="shared" si="1"/>
        <v>16.49763353617309</v>
      </c>
      <c r="H15" s="23">
        <v>856</v>
      </c>
      <c r="I15" s="24">
        <f t="shared" si="2"/>
        <v>57.87694388100068</v>
      </c>
    </row>
    <row r="16" spans="1:9" ht="15" customHeight="1">
      <c r="A16" s="4" t="s">
        <v>31</v>
      </c>
      <c r="B16" s="20">
        <v>2655</v>
      </c>
      <c r="C16" s="46">
        <f t="shared" si="3"/>
        <v>100</v>
      </c>
      <c r="D16" s="20">
        <v>652</v>
      </c>
      <c r="E16" s="12">
        <f t="shared" si="0"/>
        <v>24.55743879472693</v>
      </c>
      <c r="F16" s="23">
        <v>370</v>
      </c>
      <c r="G16" s="24">
        <f t="shared" si="1"/>
        <v>13.93596986817326</v>
      </c>
      <c r="H16" s="23">
        <v>1633</v>
      </c>
      <c r="I16" s="24">
        <f t="shared" si="2"/>
        <v>61.50659133709981</v>
      </c>
    </row>
    <row r="17" spans="1:9" ht="22.5" customHeight="1">
      <c r="A17" s="4" t="s">
        <v>130</v>
      </c>
      <c r="B17" s="20">
        <v>32269</v>
      </c>
      <c r="C17" s="46">
        <f t="shared" si="3"/>
        <v>100</v>
      </c>
      <c r="D17" s="20">
        <v>5299</v>
      </c>
      <c r="E17" s="12">
        <f t="shared" si="0"/>
        <v>16.42133316805603</v>
      </c>
      <c r="F17" s="23">
        <v>4563</v>
      </c>
      <c r="G17" s="24">
        <f t="shared" si="1"/>
        <v>14.140506368341132</v>
      </c>
      <c r="H17" s="23">
        <v>22407</v>
      </c>
      <c r="I17" s="24">
        <f t="shared" si="2"/>
        <v>69.43816046360284</v>
      </c>
    </row>
    <row r="18" spans="1:9" ht="15" customHeight="1">
      <c r="A18" s="4" t="s">
        <v>143</v>
      </c>
      <c r="B18" s="20">
        <v>2096</v>
      </c>
      <c r="C18" s="46">
        <f t="shared" si="3"/>
        <v>100</v>
      </c>
      <c r="D18" s="20">
        <v>357</v>
      </c>
      <c r="E18" s="12">
        <f t="shared" si="0"/>
        <v>17.032442748091604</v>
      </c>
      <c r="F18" s="23">
        <v>466</v>
      </c>
      <c r="G18" s="24">
        <f t="shared" si="1"/>
        <v>22.232824427480917</v>
      </c>
      <c r="H18" s="23">
        <v>1273</v>
      </c>
      <c r="I18" s="24">
        <f t="shared" si="2"/>
        <v>60.73473282442748</v>
      </c>
    </row>
    <row r="19" spans="1:9" s="10" customFormat="1" ht="15" customHeight="1">
      <c r="A19" s="4" t="s">
        <v>144</v>
      </c>
      <c r="B19" s="22">
        <v>11522</v>
      </c>
      <c r="C19" s="47">
        <f t="shared" si="3"/>
        <v>100</v>
      </c>
      <c r="D19" s="22">
        <v>1478</v>
      </c>
      <c r="E19" s="9">
        <f t="shared" si="0"/>
        <v>12.827634091303594</v>
      </c>
      <c r="F19" s="23">
        <v>535</v>
      </c>
      <c r="G19" s="24">
        <f t="shared" si="1"/>
        <v>4.643291095295956</v>
      </c>
      <c r="H19" s="23">
        <v>9509</v>
      </c>
      <c r="I19" s="24">
        <f t="shared" si="2"/>
        <v>82.52907481340046</v>
      </c>
    </row>
    <row r="20" spans="1:9" ht="15" customHeight="1">
      <c r="A20" t="s">
        <v>33</v>
      </c>
      <c r="B20" s="22">
        <v>6712</v>
      </c>
      <c r="C20" s="47">
        <f t="shared" si="3"/>
        <v>100</v>
      </c>
      <c r="D20" s="22">
        <v>1270</v>
      </c>
      <c r="E20" s="9">
        <f t="shared" si="0"/>
        <v>18.921334922526817</v>
      </c>
      <c r="F20" s="23">
        <v>565</v>
      </c>
      <c r="G20" s="24">
        <f t="shared" si="1"/>
        <v>8.417759237187127</v>
      </c>
      <c r="H20" s="23">
        <v>4877</v>
      </c>
      <c r="I20" s="24">
        <f t="shared" si="2"/>
        <v>72.66090584028605</v>
      </c>
    </row>
    <row r="21" spans="1:9" ht="15" customHeight="1">
      <c r="A21" t="s">
        <v>34</v>
      </c>
      <c r="B21" s="22">
        <v>3956</v>
      </c>
      <c r="C21" s="47">
        <f t="shared" si="3"/>
        <v>100</v>
      </c>
      <c r="D21" s="22">
        <v>490</v>
      </c>
      <c r="E21" s="9">
        <f t="shared" si="0"/>
        <v>12.386248736097068</v>
      </c>
      <c r="F21" s="23">
        <v>310</v>
      </c>
      <c r="G21" s="24">
        <f t="shared" si="1"/>
        <v>7.836198179979778</v>
      </c>
      <c r="H21" s="23">
        <v>3156</v>
      </c>
      <c r="I21" s="24">
        <f t="shared" si="2"/>
        <v>79.77755308392315</v>
      </c>
    </row>
    <row r="22" spans="1:9" ht="15" customHeight="1">
      <c r="A22" t="s">
        <v>35</v>
      </c>
      <c r="B22" s="22">
        <v>274</v>
      </c>
      <c r="C22" s="47">
        <f t="shared" si="3"/>
        <v>100</v>
      </c>
      <c r="D22" s="22">
        <v>46</v>
      </c>
      <c r="E22" s="9">
        <f t="shared" si="0"/>
        <v>16.78832116788321</v>
      </c>
      <c r="F22" s="23">
        <v>18</v>
      </c>
      <c r="G22" s="24">
        <f t="shared" si="1"/>
        <v>6.569343065693431</v>
      </c>
      <c r="H22" s="23">
        <v>210</v>
      </c>
      <c r="I22" s="24">
        <f t="shared" si="2"/>
        <v>76.64233576642336</v>
      </c>
    </row>
    <row r="23" spans="1:9" ht="15" customHeight="1">
      <c r="A23" s="8" t="s">
        <v>36</v>
      </c>
      <c r="B23" s="25">
        <v>253</v>
      </c>
      <c r="C23" s="48">
        <f t="shared" si="3"/>
        <v>100</v>
      </c>
      <c r="D23" s="25">
        <v>63</v>
      </c>
      <c r="E23" s="26">
        <f t="shared" si="0"/>
        <v>24.90118577075099</v>
      </c>
      <c r="F23" s="27">
        <v>30</v>
      </c>
      <c r="G23" s="28">
        <f t="shared" si="1"/>
        <v>11.857707509881422</v>
      </c>
      <c r="H23" s="27">
        <v>160</v>
      </c>
      <c r="I23" s="28">
        <f t="shared" si="2"/>
        <v>63.24110671936759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4" location="indice!B2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7.5" style="0" customWidth="1"/>
    <col min="2" max="7" width="12.83203125" style="0" customWidth="1"/>
    <col min="8" max="9" width="10.83203125" style="0" customWidth="1"/>
  </cols>
  <sheetData>
    <row r="1" spans="1:7" s="1" customFormat="1" ht="39.75" customHeight="1">
      <c r="A1" s="312" t="s">
        <v>255</v>
      </c>
      <c r="B1" s="313"/>
      <c r="C1" s="313"/>
      <c r="D1" s="313"/>
      <c r="E1" s="313"/>
      <c r="F1" s="313"/>
      <c r="G1" s="313"/>
    </row>
    <row r="2" spans="1:9" s="2" customFormat="1" ht="18" customHeight="1">
      <c r="A2" s="3" t="s">
        <v>39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16"/>
    </row>
    <row r="4" spans="1:9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f>D5+F5</f>
        <v>259333</v>
      </c>
      <c r="C5" s="30">
        <f>B5/B$5*100</f>
        <v>100</v>
      </c>
      <c r="D5" s="30">
        <v>117340</v>
      </c>
      <c r="E5" s="30">
        <f aca="true" t="shared" si="0" ref="E5:E40">D5/D$5*100</f>
        <v>100</v>
      </c>
      <c r="F5" s="30">
        <v>141993</v>
      </c>
      <c r="G5" s="30">
        <f aca="true" t="shared" si="1" ref="G5:G40">F5/F$5*100</f>
        <v>100</v>
      </c>
      <c r="H5"/>
      <c r="I5"/>
    </row>
    <row r="6" spans="1:7" ht="15" customHeight="1">
      <c r="A6" s="6" t="s">
        <v>41</v>
      </c>
      <c r="B6" s="20">
        <f aca="true" t="shared" si="2" ref="B6:B40">D6+F6</f>
        <v>1136</v>
      </c>
      <c r="C6" s="49">
        <f aca="true" t="shared" si="3" ref="C6:C40">B6/B$5*100</f>
        <v>0.43804683553577833</v>
      </c>
      <c r="D6" s="20">
        <v>527</v>
      </c>
      <c r="E6" s="49">
        <f t="shared" si="0"/>
        <v>0.4491222089653997</v>
      </c>
      <c r="F6" s="94">
        <v>609</v>
      </c>
      <c r="G6" s="49">
        <f t="shared" si="1"/>
        <v>0.4288943821174283</v>
      </c>
    </row>
    <row r="7" spans="1:7" ht="15" customHeight="1">
      <c r="A7" s="6" t="s">
        <v>42</v>
      </c>
      <c r="B7" s="20">
        <f t="shared" si="2"/>
        <v>660</v>
      </c>
      <c r="C7" s="49">
        <f t="shared" si="3"/>
        <v>0.2544990417725473</v>
      </c>
      <c r="D7" s="20">
        <v>309</v>
      </c>
      <c r="E7" s="49">
        <f t="shared" si="0"/>
        <v>0.26333731038009206</v>
      </c>
      <c r="F7" s="94">
        <v>351</v>
      </c>
      <c r="G7" s="49">
        <f t="shared" si="1"/>
        <v>0.24719528427457693</v>
      </c>
    </row>
    <row r="8" spans="1:7" ht="15" customHeight="1">
      <c r="A8" s="6" t="s">
        <v>43</v>
      </c>
      <c r="B8" s="20">
        <f t="shared" si="2"/>
        <v>5332</v>
      </c>
      <c r="C8" s="49">
        <f t="shared" si="3"/>
        <v>2.056043773835185</v>
      </c>
      <c r="D8" s="20">
        <v>2442</v>
      </c>
      <c r="E8" s="49">
        <f t="shared" si="0"/>
        <v>2.081131753877621</v>
      </c>
      <c r="F8" s="94">
        <v>2890</v>
      </c>
      <c r="G8" s="49">
        <f t="shared" si="1"/>
        <v>2.0353115998675992</v>
      </c>
    </row>
    <row r="9" spans="1:7" ht="15" customHeight="1">
      <c r="A9" s="6" t="s">
        <v>44</v>
      </c>
      <c r="B9" s="20">
        <f t="shared" si="2"/>
        <v>967</v>
      </c>
      <c r="C9" s="49">
        <f t="shared" si="3"/>
        <v>0.3728796566576564</v>
      </c>
      <c r="D9" s="20">
        <v>455</v>
      </c>
      <c r="E9" s="49">
        <f t="shared" si="0"/>
        <v>0.3877620589739219</v>
      </c>
      <c r="F9" s="94">
        <v>512</v>
      </c>
      <c r="G9" s="49">
        <f t="shared" si="1"/>
        <v>0.3605811554090695</v>
      </c>
    </row>
    <row r="10" spans="1:7" ht="15" customHeight="1">
      <c r="A10" s="6" t="s">
        <v>45</v>
      </c>
      <c r="B10" s="20">
        <f t="shared" si="2"/>
        <v>270</v>
      </c>
      <c r="C10" s="49">
        <f t="shared" si="3"/>
        <v>0.1041132443614966</v>
      </c>
      <c r="D10" s="20">
        <v>127</v>
      </c>
      <c r="E10" s="49">
        <f t="shared" si="0"/>
        <v>0.10823248679052326</v>
      </c>
      <c r="F10" s="94">
        <v>143</v>
      </c>
      <c r="G10" s="49">
        <f t="shared" si="1"/>
        <v>0.10070918988964245</v>
      </c>
    </row>
    <row r="11" spans="1:7" ht="22.5" customHeight="1">
      <c r="A11" s="4" t="s">
        <v>46</v>
      </c>
      <c r="B11" s="20">
        <f t="shared" si="2"/>
        <v>889</v>
      </c>
      <c r="C11" s="49">
        <f t="shared" si="3"/>
        <v>0.34280249717544625</v>
      </c>
      <c r="D11" s="20">
        <v>423</v>
      </c>
      <c r="E11" s="49">
        <f t="shared" si="0"/>
        <v>0.3604908811999318</v>
      </c>
      <c r="F11" s="94">
        <v>466</v>
      </c>
      <c r="G11" s="49">
        <f t="shared" si="1"/>
        <v>0.32818519222778586</v>
      </c>
    </row>
    <row r="12" spans="1:7" ht="15" customHeight="1">
      <c r="A12" s="4" t="s">
        <v>47</v>
      </c>
      <c r="B12" s="20">
        <f t="shared" si="2"/>
        <v>4414</v>
      </c>
      <c r="C12" s="49">
        <f t="shared" si="3"/>
        <v>1.7020587430060963</v>
      </c>
      <c r="D12" s="20">
        <v>2152</v>
      </c>
      <c r="E12" s="49">
        <f t="shared" si="0"/>
        <v>1.833986705300835</v>
      </c>
      <c r="F12" s="94">
        <v>2262</v>
      </c>
      <c r="G12" s="49">
        <f t="shared" si="1"/>
        <v>1.5930362764361623</v>
      </c>
    </row>
    <row r="13" spans="1:7" ht="15" customHeight="1">
      <c r="A13" s="4" t="s">
        <v>48</v>
      </c>
      <c r="B13" s="20">
        <f t="shared" si="2"/>
        <v>84856</v>
      </c>
      <c r="C13" s="49">
        <f t="shared" si="3"/>
        <v>32.72086467977465</v>
      </c>
      <c r="D13" s="20">
        <v>36359</v>
      </c>
      <c r="E13" s="49">
        <f t="shared" si="0"/>
        <v>30.98602352139083</v>
      </c>
      <c r="F13" s="94">
        <v>48497</v>
      </c>
      <c r="G13" s="49">
        <f t="shared" si="1"/>
        <v>34.15450057397196</v>
      </c>
    </row>
    <row r="14" spans="1:7" ht="15" customHeight="1">
      <c r="A14" s="4" t="s">
        <v>49</v>
      </c>
      <c r="B14" s="20">
        <f t="shared" si="2"/>
        <v>1178</v>
      </c>
      <c r="C14" s="49">
        <f t="shared" si="3"/>
        <v>0.45424222910312223</v>
      </c>
      <c r="D14" s="20">
        <v>565</v>
      </c>
      <c r="E14" s="49">
        <f t="shared" si="0"/>
        <v>0.481506732572013</v>
      </c>
      <c r="F14" s="94">
        <v>613</v>
      </c>
      <c r="G14" s="49">
        <f t="shared" si="1"/>
        <v>0.43171142239406163</v>
      </c>
    </row>
    <row r="15" spans="1:7" ht="15" customHeight="1">
      <c r="A15" s="4" t="s">
        <v>50</v>
      </c>
      <c r="B15" s="20">
        <f t="shared" si="2"/>
        <v>590</v>
      </c>
      <c r="C15" s="49">
        <f t="shared" si="3"/>
        <v>0.2275067191603074</v>
      </c>
      <c r="D15" s="20">
        <v>288</v>
      </c>
      <c r="E15" s="49">
        <f t="shared" si="0"/>
        <v>0.24544059996591105</v>
      </c>
      <c r="F15" s="94">
        <v>302</v>
      </c>
      <c r="G15" s="49">
        <f t="shared" si="1"/>
        <v>0.21268654088581834</v>
      </c>
    </row>
    <row r="16" spans="1:7" ht="15" customHeight="1">
      <c r="A16" s="4" t="s">
        <v>51</v>
      </c>
      <c r="B16" s="20">
        <f t="shared" si="2"/>
        <v>1578</v>
      </c>
      <c r="C16" s="49">
        <f t="shared" si="3"/>
        <v>0.6084840726016357</v>
      </c>
      <c r="D16" s="20">
        <v>820</v>
      </c>
      <c r="E16" s="49">
        <f t="shared" si="0"/>
        <v>0.6988239304584967</v>
      </c>
      <c r="F16" s="94">
        <v>758</v>
      </c>
      <c r="G16" s="49">
        <f t="shared" si="1"/>
        <v>0.5338291324220208</v>
      </c>
    </row>
    <row r="17" spans="1:7" ht="22.5" customHeight="1">
      <c r="A17" s="4" t="s">
        <v>52</v>
      </c>
      <c r="B17" s="20">
        <f t="shared" si="2"/>
        <v>12158</v>
      </c>
      <c r="C17" s="49">
        <f t="shared" si="3"/>
        <v>4.688180833137317</v>
      </c>
      <c r="D17" s="20">
        <v>5641</v>
      </c>
      <c r="E17" s="49">
        <f t="shared" si="0"/>
        <v>4.807397306971195</v>
      </c>
      <c r="F17" s="94">
        <v>6517</v>
      </c>
      <c r="G17" s="49">
        <f t="shared" si="1"/>
        <v>4.5896628707048945</v>
      </c>
    </row>
    <row r="18" spans="1:7" ht="15" customHeight="1">
      <c r="A18" s="4" t="s">
        <v>53</v>
      </c>
      <c r="B18" s="20">
        <f t="shared" si="2"/>
        <v>725</v>
      </c>
      <c r="C18" s="49">
        <f t="shared" si="3"/>
        <v>0.2795633413410557</v>
      </c>
      <c r="D18" s="20">
        <v>355</v>
      </c>
      <c r="E18" s="49">
        <f t="shared" si="0"/>
        <v>0.3025396284302028</v>
      </c>
      <c r="F18" s="94">
        <v>370</v>
      </c>
      <c r="G18" s="49">
        <f t="shared" si="1"/>
        <v>0.26057622558858534</v>
      </c>
    </row>
    <row r="19" spans="1:7" ht="15" customHeight="1">
      <c r="A19" s="4" t="s">
        <v>54</v>
      </c>
      <c r="B19" s="20">
        <f t="shared" si="2"/>
        <v>1034</v>
      </c>
      <c r="C19" s="49">
        <f t="shared" si="3"/>
        <v>0.39871516544365737</v>
      </c>
      <c r="D19" s="20">
        <v>484</v>
      </c>
      <c r="E19" s="49">
        <f t="shared" si="0"/>
        <v>0.4124765638316005</v>
      </c>
      <c r="F19" s="94">
        <v>550</v>
      </c>
      <c r="G19" s="49">
        <f t="shared" si="1"/>
        <v>0.38734303803708636</v>
      </c>
    </row>
    <row r="20" spans="1:7" ht="15" customHeight="1">
      <c r="A20" s="4" t="s">
        <v>55</v>
      </c>
      <c r="B20" s="20">
        <f t="shared" si="2"/>
        <v>1250</v>
      </c>
      <c r="C20" s="49">
        <f t="shared" si="3"/>
        <v>0.4820057609328547</v>
      </c>
      <c r="D20" s="20">
        <v>603</v>
      </c>
      <c r="E20" s="49">
        <f t="shared" si="0"/>
        <v>0.5138912561786262</v>
      </c>
      <c r="F20" s="94">
        <v>647</v>
      </c>
      <c r="G20" s="49">
        <f t="shared" si="1"/>
        <v>0.45565626474544524</v>
      </c>
    </row>
    <row r="21" spans="1:7" ht="15" customHeight="1">
      <c r="A21" s="4" t="s">
        <v>56</v>
      </c>
      <c r="B21" s="20">
        <f t="shared" si="2"/>
        <v>574</v>
      </c>
      <c r="C21" s="49">
        <f t="shared" si="3"/>
        <v>0.22133704542036686</v>
      </c>
      <c r="D21" s="20">
        <v>244</v>
      </c>
      <c r="E21" s="49">
        <f t="shared" si="0"/>
        <v>0.20794273052667464</v>
      </c>
      <c r="F21" s="94">
        <v>330</v>
      </c>
      <c r="G21" s="49">
        <f t="shared" si="1"/>
        <v>0.2324058228222518</v>
      </c>
    </row>
    <row r="22" spans="1:7" ht="15" customHeight="1">
      <c r="A22" s="4" t="s">
        <v>57</v>
      </c>
      <c r="B22" s="20">
        <f t="shared" si="2"/>
        <v>4240</v>
      </c>
      <c r="C22" s="49">
        <f t="shared" si="3"/>
        <v>1.6349635410842431</v>
      </c>
      <c r="D22" s="20">
        <v>1993</v>
      </c>
      <c r="E22" s="49">
        <f t="shared" si="0"/>
        <v>1.6984830407363218</v>
      </c>
      <c r="F22" s="94">
        <v>2247</v>
      </c>
      <c r="G22" s="49">
        <f t="shared" si="1"/>
        <v>1.582472375398787</v>
      </c>
    </row>
    <row r="23" spans="1:7" ht="22.5" customHeight="1">
      <c r="A23" s="4" t="s">
        <v>58</v>
      </c>
      <c r="B23" s="20">
        <f t="shared" si="2"/>
        <v>1289</v>
      </c>
      <c r="C23" s="49">
        <f t="shared" si="3"/>
        <v>0.49704434067395975</v>
      </c>
      <c r="D23" s="20">
        <v>595</v>
      </c>
      <c r="E23" s="49">
        <f t="shared" si="0"/>
        <v>0.5070734617351287</v>
      </c>
      <c r="F23" s="94">
        <v>694</v>
      </c>
      <c r="G23" s="49">
        <f t="shared" si="1"/>
        <v>0.4887564879958871</v>
      </c>
    </row>
    <row r="24" spans="1:7" ht="15" customHeight="1">
      <c r="A24" s="4" t="s">
        <v>59</v>
      </c>
      <c r="B24" s="20">
        <f t="shared" si="2"/>
        <v>2275</v>
      </c>
      <c r="C24" s="49">
        <f t="shared" si="3"/>
        <v>0.8772504848977954</v>
      </c>
      <c r="D24" s="20">
        <v>1117</v>
      </c>
      <c r="E24" s="49">
        <f t="shared" si="0"/>
        <v>0.9519345491733425</v>
      </c>
      <c r="F24" s="94">
        <v>1158</v>
      </c>
      <c r="G24" s="49">
        <f t="shared" si="1"/>
        <v>0.8155331600853564</v>
      </c>
    </row>
    <row r="25" spans="1:7" ht="15" customHeight="1">
      <c r="A25" s="4" t="s">
        <v>60</v>
      </c>
      <c r="B25" s="20">
        <f t="shared" si="2"/>
        <v>2488</v>
      </c>
      <c r="C25" s="49">
        <f t="shared" si="3"/>
        <v>0.9593842665607539</v>
      </c>
      <c r="D25" s="20">
        <v>1135</v>
      </c>
      <c r="E25" s="49">
        <f t="shared" si="0"/>
        <v>0.9672745866712119</v>
      </c>
      <c r="F25" s="94">
        <v>1353</v>
      </c>
      <c r="G25" s="49">
        <f t="shared" si="1"/>
        <v>0.9528638735712324</v>
      </c>
    </row>
    <row r="26" spans="1:7" ht="15" customHeight="1">
      <c r="A26" s="4" t="s">
        <v>61</v>
      </c>
      <c r="B26" s="20">
        <f t="shared" si="2"/>
        <v>529</v>
      </c>
      <c r="C26" s="49">
        <f t="shared" si="3"/>
        <v>0.2039848380267841</v>
      </c>
      <c r="D26" s="20">
        <v>273</v>
      </c>
      <c r="E26" s="49">
        <f t="shared" si="0"/>
        <v>0.23265723538435315</v>
      </c>
      <c r="F26" s="94">
        <v>256</v>
      </c>
      <c r="G26" s="49">
        <f t="shared" si="1"/>
        <v>0.18029057770453474</v>
      </c>
    </row>
    <row r="27" spans="1:7" ht="15" customHeight="1">
      <c r="A27" s="4" t="s">
        <v>62</v>
      </c>
      <c r="B27" s="20">
        <f t="shared" si="2"/>
        <v>747</v>
      </c>
      <c r="C27" s="49">
        <f t="shared" si="3"/>
        <v>0.28804664273347397</v>
      </c>
      <c r="D27" s="20">
        <v>364</v>
      </c>
      <c r="E27" s="49">
        <f t="shared" si="0"/>
        <v>0.31020964717913757</v>
      </c>
      <c r="F27" s="94">
        <v>383</v>
      </c>
      <c r="G27" s="49">
        <f t="shared" si="1"/>
        <v>0.26973160648764377</v>
      </c>
    </row>
    <row r="28" spans="1:7" ht="15" customHeight="1">
      <c r="A28" s="4" t="s">
        <v>63</v>
      </c>
      <c r="B28" s="20">
        <f t="shared" si="2"/>
        <v>884</v>
      </c>
      <c r="C28" s="49">
        <f t="shared" si="3"/>
        <v>0.34087447413171484</v>
      </c>
      <c r="D28" s="20">
        <v>444</v>
      </c>
      <c r="E28" s="49">
        <f t="shared" si="0"/>
        <v>0.37838759161411284</v>
      </c>
      <c r="F28" s="94">
        <v>440</v>
      </c>
      <c r="G28" s="49">
        <f t="shared" si="1"/>
        <v>0.30987443042966906</v>
      </c>
    </row>
    <row r="29" spans="1:7" ht="22.5" customHeight="1">
      <c r="A29" s="4" t="s">
        <v>64</v>
      </c>
      <c r="B29" s="20">
        <f t="shared" si="2"/>
        <v>12476</v>
      </c>
      <c r="C29" s="49">
        <f t="shared" si="3"/>
        <v>4.810803098718636</v>
      </c>
      <c r="D29" s="20">
        <v>5648</v>
      </c>
      <c r="E29" s="49">
        <f t="shared" si="0"/>
        <v>4.813362877109255</v>
      </c>
      <c r="F29" s="94">
        <v>6828</v>
      </c>
      <c r="G29" s="49">
        <f t="shared" si="1"/>
        <v>4.808687752213137</v>
      </c>
    </row>
    <row r="30" spans="1:7" ht="15" customHeight="1">
      <c r="A30" s="4" t="s">
        <v>65</v>
      </c>
      <c r="B30" s="20">
        <f t="shared" si="2"/>
        <v>3956</v>
      </c>
      <c r="C30" s="49">
        <f t="shared" si="3"/>
        <v>1.5254518322002986</v>
      </c>
      <c r="D30" s="20">
        <v>1933</v>
      </c>
      <c r="E30" s="49">
        <f t="shared" si="0"/>
        <v>1.6473495824100903</v>
      </c>
      <c r="F30" s="94">
        <v>2023</v>
      </c>
      <c r="G30" s="49">
        <f t="shared" si="1"/>
        <v>1.4247181199073193</v>
      </c>
    </row>
    <row r="31" spans="1:7" ht="15" customHeight="1">
      <c r="A31" s="4" t="s">
        <v>66</v>
      </c>
      <c r="B31" s="20">
        <f t="shared" si="2"/>
        <v>281</v>
      </c>
      <c r="C31" s="49">
        <f t="shared" si="3"/>
        <v>0.10835489505770574</v>
      </c>
      <c r="D31" s="20">
        <v>134</v>
      </c>
      <c r="E31" s="49">
        <f t="shared" si="0"/>
        <v>0.1141980569285836</v>
      </c>
      <c r="F31" s="94">
        <v>147</v>
      </c>
      <c r="G31" s="49">
        <f t="shared" si="1"/>
        <v>0.10352623016627581</v>
      </c>
    </row>
    <row r="32" spans="1:7" ht="15" customHeight="1">
      <c r="A32" s="4" t="s">
        <v>67</v>
      </c>
      <c r="B32" s="20">
        <f t="shared" si="2"/>
        <v>32269</v>
      </c>
      <c r="C32" s="49">
        <f t="shared" si="3"/>
        <v>12.44307511963383</v>
      </c>
      <c r="D32" s="20">
        <v>14660</v>
      </c>
      <c r="E32" s="49">
        <f t="shared" si="0"/>
        <v>12.49360831770922</v>
      </c>
      <c r="F32" s="94">
        <v>17609</v>
      </c>
      <c r="G32" s="49">
        <f t="shared" si="1"/>
        <v>12.401315557809188</v>
      </c>
    </row>
    <row r="33" spans="1:7" ht="15" customHeight="1">
      <c r="A33" s="4" t="s">
        <v>68</v>
      </c>
      <c r="B33" s="20">
        <f t="shared" si="2"/>
        <v>2647</v>
      </c>
      <c r="C33" s="49">
        <f t="shared" si="3"/>
        <v>1.020695399351413</v>
      </c>
      <c r="D33" s="20">
        <v>1299</v>
      </c>
      <c r="E33" s="49">
        <f t="shared" si="0"/>
        <v>1.1070393727629113</v>
      </c>
      <c r="F33" s="94">
        <v>1348</v>
      </c>
      <c r="G33" s="49">
        <f t="shared" si="1"/>
        <v>0.9493425732254406</v>
      </c>
    </row>
    <row r="34" spans="1:7" ht="15" customHeight="1">
      <c r="A34" s="4" t="s">
        <v>69</v>
      </c>
      <c r="B34" s="20">
        <f t="shared" si="2"/>
        <v>2096</v>
      </c>
      <c r="C34" s="49">
        <f t="shared" si="3"/>
        <v>0.8082272599322107</v>
      </c>
      <c r="D34" s="20">
        <v>962</v>
      </c>
      <c r="E34" s="49">
        <f t="shared" si="0"/>
        <v>0.8198397818305778</v>
      </c>
      <c r="F34" s="94">
        <v>1134</v>
      </c>
      <c r="G34" s="49">
        <f t="shared" si="1"/>
        <v>0.7986309184255562</v>
      </c>
    </row>
    <row r="35" spans="1:7" ht="22.5" customHeight="1">
      <c r="A35" s="4" t="s">
        <v>32</v>
      </c>
      <c r="B35" s="20">
        <f t="shared" si="2"/>
        <v>11522</v>
      </c>
      <c r="C35" s="49">
        <f t="shared" si="3"/>
        <v>4.442936301974681</v>
      </c>
      <c r="D35" s="20">
        <v>5400</v>
      </c>
      <c r="E35" s="49">
        <f t="shared" si="0"/>
        <v>4.602011249360832</v>
      </c>
      <c r="F35" s="94">
        <v>6122</v>
      </c>
      <c r="G35" s="49">
        <f t="shared" si="1"/>
        <v>4.31148014338735</v>
      </c>
    </row>
    <row r="36" spans="1:7" ht="15" customHeight="1">
      <c r="A36" s="4" t="s">
        <v>70</v>
      </c>
      <c r="B36" s="20">
        <f t="shared" si="2"/>
        <v>269</v>
      </c>
      <c r="C36" s="49">
        <f t="shared" si="3"/>
        <v>0.10372763975275033</v>
      </c>
      <c r="D36" s="20">
        <v>110</v>
      </c>
      <c r="E36" s="49">
        <f t="shared" si="0"/>
        <v>0.09374467359809102</v>
      </c>
      <c r="F36" s="94">
        <v>159</v>
      </c>
      <c r="G36" s="49">
        <f t="shared" si="1"/>
        <v>0.11197735099617587</v>
      </c>
    </row>
    <row r="37" spans="1:7" ht="15" customHeight="1">
      <c r="A37" s="4" t="s">
        <v>71</v>
      </c>
      <c r="B37" s="20">
        <f t="shared" si="2"/>
        <v>1627</v>
      </c>
      <c r="C37" s="49">
        <f t="shared" si="3"/>
        <v>0.6273786984302037</v>
      </c>
      <c r="D37" s="20">
        <v>774</v>
      </c>
      <c r="E37" s="49">
        <f t="shared" si="0"/>
        <v>0.6596216124083859</v>
      </c>
      <c r="F37" s="94">
        <v>853</v>
      </c>
      <c r="G37" s="49">
        <f t="shared" si="1"/>
        <v>0.600733838992063</v>
      </c>
    </row>
    <row r="38" spans="1:7" ht="15" customHeight="1">
      <c r="A38" s="4" t="s">
        <v>72</v>
      </c>
      <c r="B38" s="20">
        <f t="shared" si="2"/>
        <v>360</v>
      </c>
      <c r="C38" s="49">
        <f t="shared" si="3"/>
        <v>0.13881765914866215</v>
      </c>
      <c r="D38" s="20">
        <v>164</v>
      </c>
      <c r="E38" s="49">
        <f t="shared" si="0"/>
        <v>0.13976478609169934</v>
      </c>
      <c r="F38" s="94">
        <v>196</v>
      </c>
      <c r="G38" s="49">
        <f t="shared" si="1"/>
        <v>0.1380349735550344</v>
      </c>
    </row>
    <row r="39" spans="1:7" ht="15" customHeight="1">
      <c r="A39" s="4" t="s">
        <v>73</v>
      </c>
      <c r="B39" s="20">
        <f t="shared" si="2"/>
        <v>2082</v>
      </c>
      <c r="C39" s="49">
        <f t="shared" si="3"/>
        <v>0.8028287954097627</v>
      </c>
      <c r="D39" s="20">
        <v>1135</v>
      </c>
      <c r="E39" s="49">
        <f t="shared" si="0"/>
        <v>0.9672745866712119</v>
      </c>
      <c r="F39" s="94">
        <v>947</v>
      </c>
      <c r="G39" s="49">
        <f t="shared" si="1"/>
        <v>0.6669342854929469</v>
      </c>
    </row>
    <row r="40" spans="1:7" ht="15" customHeight="1">
      <c r="A40" s="57" t="s">
        <v>74</v>
      </c>
      <c r="B40" s="58">
        <f t="shared" si="2"/>
        <v>855</v>
      </c>
      <c r="C40" s="59">
        <f t="shared" si="3"/>
        <v>0.3296919404780726</v>
      </c>
      <c r="D40" s="58">
        <v>423</v>
      </c>
      <c r="E40" s="59">
        <f t="shared" si="0"/>
        <v>0.3604908811999318</v>
      </c>
      <c r="F40" s="140">
        <v>432</v>
      </c>
      <c r="G40" s="59">
        <f t="shared" si="1"/>
        <v>0.30424034987640236</v>
      </c>
    </row>
    <row r="41" ht="15" customHeight="1">
      <c r="G41" s="222" t="s">
        <v>86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5" display="Índice"/>
    <hyperlink ref="G41" location="'pag 2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" style="0" customWidth="1"/>
    <col min="2" max="7" width="12.83203125" style="0" customWidth="1"/>
    <col min="8" max="8" width="10.83203125" style="0" customWidth="1"/>
  </cols>
  <sheetData>
    <row r="1" spans="1:7" s="1" customFormat="1" ht="39.75" customHeight="1">
      <c r="A1" s="312" t="s">
        <v>255</v>
      </c>
      <c r="B1" s="313"/>
      <c r="C1" s="313"/>
      <c r="D1" s="313"/>
      <c r="E1" s="313"/>
      <c r="F1" s="313"/>
      <c r="G1" s="313"/>
    </row>
    <row r="2" spans="1:8" s="2" customFormat="1" ht="18" customHeight="1">
      <c r="A2" s="69" t="s">
        <v>39</v>
      </c>
      <c r="B2" s="70"/>
      <c r="C2" s="70"/>
      <c r="D2" s="70"/>
      <c r="E2" s="70"/>
      <c r="F2" s="70"/>
      <c r="G2" s="223" t="s">
        <v>87</v>
      </c>
      <c r="H2" s="13"/>
    </row>
    <row r="3" spans="1:8" s="17" customFormat="1" ht="36" customHeight="1">
      <c r="A3" s="166"/>
      <c r="B3" s="319" t="s">
        <v>1</v>
      </c>
      <c r="C3" s="319"/>
      <c r="D3" s="319" t="s">
        <v>2</v>
      </c>
      <c r="E3" s="319"/>
      <c r="F3" s="319" t="s">
        <v>3</v>
      </c>
      <c r="G3" s="290" t="s">
        <v>0</v>
      </c>
      <c r="H3" s="16"/>
    </row>
    <row r="4" spans="1:8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</row>
    <row r="5" spans="1:7" ht="15" customHeight="1">
      <c r="A5" s="4" t="s">
        <v>75</v>
      </c>
      <c r="B5" s="63">
        <f>D5+F5</f>
        <v>632</v>
      </c>
      <c r="C5" s="64">
        <f>B5/'pag 20'!$B$5*100</f>
        <v>0.24370211272765133</v>
      </c>
      <c r="D5" s="63">
        <v>301</v>
      </c>
      <c r="E5" s="64">
        <f>D5/'pag 20'!$D$5*100</f>
        <v>0.2565195159365945</v>
      </c>
      <c r="F5" s="63">
        <v>331</v>
      </c>
      <c r="G5" s="64">
        <f>F5/'pag 20'!$F$5*100</f>
        <v>0.23311008289141014</v>
      </c>
    </row>
    <row r="6" spans="1:8" ht="15" customHeight="1">
      <c r="A6" s="6" t="s">
        <v>76</v>
      </c>
      <c r="B6" s="96">
        <f aca="true" t="shared" si="0" ref="B6:B18">D6+F6</f>
        <v>2044</v>
      </c>
      <c r="C6" s="49">
        <f>B6/'pag 20'!$B$5*100</f>
        <v>0.788175820277404</v>
      </c>
      <c r="D6" s="20">
        <v>1087</v>
      </c>
      <c r="E6" s="49">
        <f>D6/'pag 20'!$D$5*100</f>
        <v>0.9263678200102268</v>
      </c>
      <c r="F6" s="20">
        <v>957</v>
      </c>
      <c r="G6" s="49">
        <f>F6/'pag 20'!$F$5*100</f>
        <v>0.6739768861845302</v>
      </c>
      <c r="H6" s="4"/>
    </row>
    <row r="7" spans="1:8" ht="15" customHeight="1">
      <c r="A7" s="6" t="s">
        <v>26</v>
      </c>
      <c r="B7" s="96">
        <f t="shared" si="0"/>
        <v>1433</v>
      </c>
      <c r="C7" s="49">
        <f>B7/'pag 20'!$B$5*100</f>
        <v>0.5525714043334246</v>
      </c>
      <c r="D7" s="20">
        <v>716</v>
      </c>
      <c r="E7" s="49">
        <f>D7/'pag 20'!$D$5*100</f>
        <v>0.6101926026930289</v>
      </c>
      <c r="F7" s="20">
        <v>717</v>
      </c>
      <c r="G7" s="49">
        <f>F7/'pag 20'!$F$5*100</f>
        <v>0.5049544695865289</v>
      </c>
      <c r="H7" s="4"/>
    </row>
    <row r="8" spans="1:8" ht="15" customHeight="1">
      <c r="A8" s="6" t="s">
        <v>77</v>
      </c>
      <c r="B8" s="96">
        <f t="shared" si="0"/>
        <v>310</v>
      </c>
      <c r="C8" s="49">
        <f>B8/'pag 20'!$B$5*100</f>
        <v>0.11953742871134795</v>
      </c>
      <c r="D8" s="20">
        <v>141</v>
      </c>
      <c r="E8" s="49">
        <f>D8/'pag 20'!$D$5*100</f>
        <v>0.12016362706664394</v>
      </c>
      <c r="F8" s="20">
        <v>169</v>
      </c>
      <c r="G8" s="49">
        <f>F8/'pag 20'!$F$5*100</f>
        <v>0.11901995168775925</v>
      </c>
      <c r="H8" s="4"/>
    </row>
    <row r="9" spans="1:8" ht="15" customHeight="1">
      <c r="A9" s="6" t="s">
        <v>78</v>
      </c>
      <c r="B9" s="96">
        <f t="shared" si="0"/>
        <v>2770</v>
      </c>
      <c r="C9" s="49">
        <f>B9/'pag 20'!$B$5*100</f>
        <v>1.068124766227206</v>
      </c>
      <c r="D9" s="20">
        <v>1315</v>
      </c>
      <c r="E9" s="49">
        <f>D9/'pag 20'!$D$5*100</f>
        <v>1.120674961649906</v>
      </c>
      <c r="F9" s="20">
        <v>1455</v>
      </c>
      <c r="G9" s="49">
        <f>F9/'pag 20'!$F$5*100</f>
        <v>1.024698400625383</v>
      </c>
      <c r="H9" s="4"/>
    </row>
    <row r="10" spans="1:8" ht="15" customHeight="1">
      <c r="A10" s="4" t="s">
        <v>79</v>
      </c>
      <c r="B10" s="96">
        <f t="shared" si="0"/>
        <v>2104</v>
      </c>
      <c r="C10" s="49">
        <f>B10/'pag 20'!$B$5*100</f>
        <v>0.811312096802181</v>
      </c>
      <c r="D10" s="20">
        <v>976</v>
      </c>
      <c r="E10" s="49">
        <f>D10/'pag 20'!$D$5*100</f>
        <v>0.8317709221066986</v>
      </c>
      <c r="F10" s="20">
        <v>1128</v>
      </c>
      <c r="G10" s="49">
        <f>F10/'pag 20'!$F$5*100</f>
        <v>0.7944053580106062</v>
      </c>
      <c r="H10" s="4"/>
    </row>
    <row r="11" spans="1:8" ht="22.5" customHeight="1">
      <c r="A11" s="4" t="s">
        <v>80</v>
      </c>
      <c r="B11" s="96">
        <f t="shared" si="0"/>
        <v>15174</v>
      </c>
      <c r="C11" s="49">
        <f>B11/'pag 20'!$B$5*100</f>
        <v>5.85116433311611</v>
      </c>
      <c r="D11" s="20">
        <v>7071</v>
      </c>
      <c r="E11" s="49">
        <f>D11/'pag 20'!$D$5*100</f>
        <v>6.026078063746378</v>
      </c>
      <c r="F11" s="20">
        <v>8103</v>
      </c>
      <c r="G11" s="49">
        <f>F11/'pag 20'!$F$5*100</f>
        <v>5.706619340390019</v>
      </c>
      <c r="H11" s="4"/>
    </row>
    <row r="12" spans="1:8" ht="15" customHeight="1">
      <c r="A12" s="4" t="s">
        <v>81</v>
      </c>
      <c r="B12" s="96">
        <f t="shared" si="0"/>
        <v>1122</v>
      </c>
      <c r="C12" s="49">
        <f>B12/'pag 20'!$B$5*100</f>
        <v>0.43264837101333037</v>
      </c>
      <c r="D12" s="20">
        <v>551</v>
      </c>
      <c r="E12" s="49">
        <f>D12/'pag 20'!$D$5*100</f>
        <v>0.4695755922958923</v>
      </c>
      <c r="F12" s="20">
        <v>571</v>
      </c>
      <c r="G12" s="49">
        <f>F12/'pag 20'!$F$5*100</f>
        <v>0.4021324994894115</v>
      </c>
      <c r="H12" s="4"/>
    </row>
    <row r="13" spans="1:8" ht="15" customHeight="1">
      <c r="A13" s="4" t="s">
        <v>82</v>
      </c>
      <c r="B13" s="96">
        <f t="shared" si="0"/>
        <v>27940</v>
      </c>
      <c r="C13" s="49">
        <f>B13/'pag 20'!$B$5*100</f>
        <v>10.773792768371168</v>
      </c>
      <c r="D13" s="20">
        <v>12306</v>
      </c>
      <c r="E13" s="49">
        <f>D13/'pag 20'!$D$5*100</f>
        <v>10.487472302710072</v>
      </c>
      <c r="F13" s="20">
        <v>15634</v>
      </c>
      <c r="G13" s="49">
        <f>F13/'pag 20'!$F$5*100</f>
        <v>11.010401921221469</v>
      </c>
      <c r="H13" s="4"/>
    </row>
    <row r="14" spans="1:8" ht="15" customHeight="1">
      <c r="A14" s="4" t="s">
        <v>83</v>
      </c>
      <c r="B14" s="96">
        <f t="shared" si="0"/>
        <v>1395</v>
      </c>
      <c r="C14" s="49">
        <f>B14/'pag 20'!$B$5*100</f>
        <v>0.5379184292010658</v>
      </c>
      <c r="D14" s="20">
        <v>662</v>
      </c>
      <c r="E14" s="49">
        <f>D14/'pag 20'!$D$5*100</f>
        <v>0.5641724901994205</v>
      </c>
      <c r="F14" s="20">
        <v>733</v>
      </c>
      <c r="G14" s="49">
        <f>F14/'pag 20'!$F$5*100</f>
        <v>0.5162226306930623</v>
      </c>
      <c r="H14" s="4"/>
    </row>
    <row r="15" spans="1:8" ht="15" customHeight="1">
      <c r="A15" s="4" t="s">
        <v>84</v>
      </c>
      <c r="B15" s="96">
        <f t="shared" si="0"/>
        <v>3088</v>
      </c>
      <c r="C15" s="49">
        <f>B15/'pag 20'!$B$5*100</f>
        <v>1.1907470318085243</v>
      </c>
      <c r="D15" s="20">
        <v>1432</v>
      </c>
      <c r="E15" s="49">
        <f>D15/'pag 20'!$D$5*100</f>
        <v>1.2203852053860578</v>
      </c>
      <c r="F15" s="20">
        <v>1656</v>
      </c>
      <c r="G15" s="49">
        <f>F15/'pag 20'!$F$5*100</f>
        <v>1.166254674526209</v>
      </c>
      <c r="H15" s="4"/>
    </row>
    <row r="16" spans="1:8" ht="15" customHeight="1">
      <c r="A16" s="4" t="s">
        <v>85</v>
      </c>
      <c r="B16" s="96">
        <f t="shared" si="0"/>
        <v>291</v>
      </c>
      <c r="C16" s="49">
        <f>B16/'pag 20'!$B$5*100</f>
        <v>0.11221094114516857</v>
      </c>
      <c r="D16" s="20">
        <v>137</v>
      </c>
      <c r="E16" s="49">
        <f>D16/'pag 20'!$D$5*100</f>
        <v>0.11675472984489518</v>
      </c>
      <c r="F16" s="20">
        <v>154</v>
      </c>
      <c r="G16" s="49">
        <f>F16/'pag 20'!$F$5*100</f>
        <v>0.10845605065038418</v>
      </c>
      <c r="H16" s="4"/>
    </row>
    <row r="17" spans="1:8" ht="22.5" customHeight="1">
      <c r="A17" s="4" t="s">
        <v>35</v>
      </c>
      <c r="B17" s="96">
        <f t="shared" si="0"/>
        <v>274</v>
      </c>
      <c r="C17" s="49">
        <f>B17/'pag 20'!$B$5*100</f>
        <v>0.10565566279648175</v>
      </c>
      <c r="D17" s="20">
        <v>143</v>
      </c>
      <c r="E17" s="49">
        <f>D17/'pag 20'!$D$5*100</f>
        <v>0.12186807567751833</v>
      </c>
      <c r="F17" s="20">
        <v>131</v>
      </c>
      <c r="G17" s="49">
        <f>F17/'pag 20'!$F$5*100</f>
        <v>0.09225806905974239</v>
      </c>
      <c r="H17" s="4"/>
    </row>
    <row r="18" spans="1:8" ht="15" customHeight="1">
      <c r="A18" s="8" t="s">
        <v>36</v>
      </c>
      <c r="B18" s="82">
        <f t="shared" si="0"/>
        <v>253</v>
      </c>
      <c r="C18" s="28">
        <f>B18/'pag 20'!$B$5*100</f>
        <v>0.09755796601280979</v>
      </c>
      <c r="D18" s="60">
        <v>145</v>
      </c>
      <c r="E18" s="28">
        <f>D18/'pag 20'!$D$5*100</f>
        <v>0.1235725242883927</v>
      </c>
      <c r="F18" s="60">
        <v>108</v>
      </c>
      <c r="G18" s="28">
        <f>F18/'pag 20'!$F$5*100</f>
        <v>0.07606008746910059</v>
      </c>
      <c r="H18" s="4"/>
    </row>
    <row r="19" spans="1:8" s="10" customFormat="1" ht="15" customHeight="1">
      <c r="A19" s="4"/>
      <c r="B19" s="22"/>
      <c r="C19" s="49"/>
      <c r="D19" s="22"/>
      <c r="E19" s="49"/>
      <c r="F19" s="22"/>
      <c r="G19" s="49"/>
      <c r="H19" s="4"/>
    </row>
    <row r="20" spans="1:8" ht="22.5" customHeight="1">
      <c r="A20" s="4"/>
      <c r="B20" s="22"/>
      <c r="C20" s="49"/>
      <c r="D20" s="22"/>
      <c r="E20" s="49"/>
      <c r="F20" s="22"/>
      <c r="G20" s="49"/>
      <c r="H20" s="4"/>
    </row>
    <row r="21" spans="1:8" ht="15" customHeight="1">
      <c r="A21" s="4"/>
      <c r="B21" s="22"/>
      <c r="C21" s="49"/>
      <c r="D21" s="22"/>
      <c r="E21" s="49"/>
      <c r="F21" s="22"/>
      <c r="G21" s="49"/>
      <c r="H21" s="4"/>
    </row>
    <row r="22" spans="1:8" ht="15" customHeight="1">
      <c r="A22" s="4"/>
      <c r="B22" s="22"/>
      <c r="C22" s="49"/>
      <c r="D22" s="22"/>
      <c r="E22" s="49"/>
      <c r="F22" s="22"/>
      <c r="G22" s="49"/>
      <c r="H22" s="4"/>
    </row>
    <row r="23" spans="1:8" ht="15" customHeight="1">
      <c r="A23" s="4"/>
      <c r="B23" s="22"/>
      <c r="C23" s="49"/>
      <c r="D23" s="22"/>
      <c r="E23" s="49"/>
      <c r="F23" s="22"/>
      <c r="G23" s="49"/>
      <c r="H23" s="4"/>
    </row>
    <row r="24" spans="1:8" ht="15" customHeight="1">
      <c r="A24" s="4"/>
      <c r="B24" s="22"/>
      <c r="C24" s="49"/>
      <c r="D24" s="22"/>
      <c r="E24" s="49"/>
      <c r="F24" s="22"/>
      <c r="G24" s="49"/>
      <c r="H24" s="4"/>
    </row>
    <row r="25" spans="1:8" ht="15" customHeight="1">
      <c r="A25" s="4"/>
      <c r="B25" s="4"/>
      <c r="C25" s="4"/>
      <c r="D25" s="4"/>
      <c r="E25" s="4"/>
      <c r="F25" s="4"/>
      <c r="G25" s="4"/>
      <c r="H25" s="4"/>
    </row>
    <row r="26" spans="1:8" ht="15" customHeight="1">
      <c r="A26" s="4"/>
      <c r="B26" s="4"/>
      <c r="C26" s="4"/>
      <c r="D26" s="4"/>
      <c r="E26" s="4"/>
      <c r="F26" s="4"/>
      <c r="G26" s="4"/>
      <c r="H26" s="4"/>
    </row>
    <row r="27" spans="1:8" ht="15" customHeight="1">
      <c r="A27" s="4"/>
      <c r="B27" s="4"/>
      <c r="C27" s="4"/>
      <c r="D27" s="4"/>
      <c r="E27" s="4"/>
      <c r="F27" s="4"/>
      <c r="G27" s="4"/>
      <c r="H27" s="4"/>
    </row>
    <row r="28" spans="1:8" ht="15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4"/>
      <c r="B31" s="4"/>
      <c r="C31" s="4"/>
      <c r="D31" s="4"/>
      <c r="E31" s="4"/>
      <c r="F31" s="4"/>
      <c r="G31" s="4"/>
      <c r="H31" s="4"/>
    </row>
    <row r="32" spans="1:8" ht="15" customHeight="1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1:8" ht="15" customHeight="1">
      <c r="A34" s="4"/>
      <c r="B34" s="4"/>
      <c r="C34" s="4"/>
      <c r="D34" s="4"/>
      <c r="E34" s="4"/>
      <c r="F34" s="4"/>
      <c r="G34" s="4"/>
      <c r="H34" s="4"/>
    </row>
    <row r="35" spans="1:8" ht="15" customHeight="1">
      <c r="A35" s="4"/>
      <c r="B35" s="4"/>
      <c r="C35" s="4"/>
      <c r="D35" s="4"/>
      <c r="E35" s="4"/>
      <c r="F35" s="4"/>
      <c r="G35" s="4"/>
      <c r="H35" s="4"/>
    </row>
    <row r="36" spans="1:8" ht="15" customHeight="1">
      <c r="A36" s="4"/>
      <c r="B36" s="4"/>
      <c r="C36" s="4"/>
      <c r="D36" s="4"/>
      <c r="E36" s="4"/>
      <c r="F36" s="4"/>
      <c r="G36" s="4"/>
      <c r="H36" s="4"/>
    </row>
    <row r="37" spans="1:8" ht="15" customHeight="1">
      <c r="A37" s="4"/>
      <c r="B37" s="4"/>
      <c r="C37" s="4"/>
      <c r="D37" s="4"/>
      <c r="E37" s="4"/>
      <c r="F37" s="4"/>
      <c r="G37" s="4"/>
      <c r="H37" s="4"/>
    </row>
    <row r="38" spans="1:8" ht="15" customHeight="1">
      <c r="A38" s="4"/>
      <c r="B38" s="4"/>
      <c r="C38" s="4"/>
      <c r="D38" s="4"/>
      <c r="E38" s="4"/>
      <c r="F38" s="4"/>
      <c r="G38" s="4"/>
      <c r="H38" s="4"/>
    </row>
    <row r="39" spans="1:8" ht="15" customHeight="1">
      <c r="A39" s="4"/>
      <c r="B39" s="4"/>
      <c r="C39" s="4"/>
      <c r="D39" s="4"/>
      <c r="E39" s="4"/>
      <c r="F39" s="4"/>
      <c r="G39" s="4"/>
      <c r="H39" s="4"/>
    </row>
    <row r="40" spans="1:8" ht="15" customHeight="1">
      <c r="A40" s="4"/>
      <c r="B40" s="4"/>
      <c r="C40" s="4"/>
      <c r="D40" s="4"/>
      <c r="E40" s="4"/>
      <c r="F40" s="4"/>
      <c r="G40" s="4"/>
      <c r="H40" s="4"/>
    </row>
    <row r="41" spans="1:8" ht="15" customHeight="1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4"/>
      <c r="B46" s="4"/>
      <c r="C46" s="4"/>
      <c r="D46" s="4"/>
      <c r="E46" s="4"/>
      <c r="F46" s="4"/>
      <c r="G46" s="4"/>
      <c r="H46" s="4"/>
    </row>
    <row r="47" spans="1:8" ht="15" customHeight="1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312" t="s">
        <v>255</v>
      </c>
      <c r="B1" s="313"/>
      <c r="C1" s="313"/>
      <c r="D1" s="313"/>
      <c r="E1" s="313"/>
      <c r="F1" s="313"/>
      <c r="G1" s="313"/>
    </row>
    <row r="2" spans="1:9" s="2" customFormat="1" ht="18" customHeight="1">
      <c r="A2" s="3" t="s">
        <v>40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16"/>
    </row>
    <row r="4" spans="1:9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259333</v>
      </c>
      <c r="C5" s="30">
        <f>B5/$B5*100</f>
        <v>100</v>
      </c>
      <c r="D5" s="30">
        <v>117340</v>
      </c>
      <c r="E5" s="88">
        <f aca="true" t="shared" si="0" ref="E5:E40">D5/$B5*100</f>
        <v>45.24684479028893</v>
      </c>
      <c r="F5" s="30">
        <v>141993</v>
      </c>
      <c r="G5" s="88">
        <f aca="true" t="shared" si="1" ref="G5:G40">F5/$B5*100</f>
        <v>54.75315520971107</v>
      </c>
      <c r="H5"/>
      <c r="I5"/>
    </row>
    <row r="6" spans="1:7" ht="15" customHeight="1">
      <c r="A6" s="6" t="s">
        <v>41</v>
      </c>
      <c r="B6" s="20">
        <v>1136</v>
      </c>
      <c r="C6" s="87">
        <f aca="true" t="shared" si="2" ref="C6:C40">B6/$B6*100</f>
        <v>100</v>
      </c>
      <c r="D6" s="20">
        <v>527</v>
      </c>
      <c r="E6" s="49">
        <f t="shared" si="0"/>
        <v>46.390845070422536</v>
      </c>
      <c r="F6" s="20">
        <v>609</v>
      </c>
      <c r="G6" s="49">
        <f t="shared" si="1"/>
        <v>53.609154929577464</v>
      </c>
    </row>
    <row r="7" spans="1:7" ht="15" customHeight="1">
      <c r="A7" s="6" t="s">
        <v>42</v>
      </c>
      <c r="B7" s="20">
        <v>660</v>
      </c>
      <c r="C7" s="87">
        <f t="shared" si="2"/>
        <v>100</v>
      </c>
      <c r="D7" s="20">
        <v>309</v>
      </c>
      <c r="E7" s="49">
        <f t="shared" si="0"/>
        <v>46.81818181818182</v>
      </c>
      <c r="F7" s="20">
        <v>351</v>
      </c>
      <c r="G7" s="49">
        <f t="shared" si="1"/>
        <v>53.18181818181819</v>
      </c>
    </row>
    <row r="8" spans="1:7" ht="15" customHeight="1">
      <c r="A8" s="6" t="s">
        <v>43</v>
      </c>
      <c r="B8" s="20">
        <v>5332</v>
      </c>
      <c r="C8" s="87">
        <f t="shared" si="2"/>
        <v>100</v>
      </c>
      <c r="D8" s="20">
        <v>2442</v>
      </c>
      <c r="E8" s="49">
        <f t="shared" si="0"/>
        <v>45.798949737434356</v>
      </c>
      <c r="F8" s="20">
        <v>2890</v>
      </c>
      <c r="G8" s="49">
        <f t="shared" si="1"/>
        <v>54.201050262565644</v>
      </c>
    </row>
    <row r="9" spans="1:7" ht="15" customHeight="1">
      <c r="A9" s="6" t="s">
        <v>44</v>
      </c>
      <c r="B9" s="20">
        <v>967</v>
      </c>
      <c r="C9" s="87">
        <f t="shared" si="2"/>
        <v>100</v>
      </c>
      <c r="D9" s="20">
        <v>455</v>
      </c>
      <c r="E9" s="49">
        <f t="shared" si="0"/>
        <v>47.05274043433299</v>
      </c>
      <c r="F9" s="20">
        <v>512</v>
      </c>
      <c r="G9" s="49">
        <f t="shared" si="1"/>
        <v>52.94725956566702</v>
      </c>
    </row>
    <row r="10" spans="1:7" ht="15" customHeight="1">
      <c r="A10" s="6" t="s">
        <v>45</v>
      </c>
      <c r="B10" s="20">
        <v>270</v>
      </c>
      <c r="C10" s="87">
        <f t="shared" si="2"/>
        <v>100</v>
      </c>
      <c r="D10" s="20">
        <v>127</v>
      </c>
      <c r="E10" s="49">
        <f t="shared" si="0"/>
        <v>47.03703703703704</v>
      </c>
      <c r="F10" s="20">
        <v>143</v>
      </c>
      <c r="G10" s="49">
        <f t="shared" si="1"/>
        <v>52.96296296296297</v>
      </c>
    </row>
    <row r="11" spans="1:7" ht="22.5" customHeight="1">
      <c r="A11" s="4" t="s">
        <v>46</v>
      </c>
      <c r="B11" s="20">
        <v>889</v>
      </c>
      <c r="C11" s="87">
        <f t="shared" si="2"/>
        <v>100</v>
      </c>
      <c r="D11" s="20">
        <v>423</v>
      </c>
      <c r="E11" s="49">
        <f t="shared" si="0"/>
        <v>47.58155230596176</v>
      </c>
      <c r="F11" s="20">
        <v>466</v>
      </c>
      <c r="G11" s="49">
        <f t="shared" si="1"/>
        <v>52.41844769403825</v>
      </c>
    </row>
    <row r="12" spans="1:7" ht="15" customHeight="1">
      <c r="A12" s="4" t="s">
        <v>47</v>
      </c>
      <c r="B12" s="20">
        <v>4414</v>
      </c>
      <c r="C12" s="87">
        <f t="shared" si="2"/>
        <v>100</v>
      </c>
      <c r="D12" s="20">
        <v>2152</v>
      </c>
      <c r="E12" s="49">
        <f t="shared" si="0"/>
        <v>48.753964657906664</v>
      </c>
      <c r="F12" s="20">
        <v>2262</v>
      </c>
      <c r="G12" s="49">
        <f t="shared" si="1"/>
        <v>51.24603534209334</v>
      </c>
    </row>
    <row r="13" spans="1:7" ht="15" customHeight="1">
      <c r="A13" s="4" t="s">
        <v>48</v>
      </c>
      <c r="B13" s="20">
        <v>84856</v>
      </c>
      <c r="C13" s="87">
        <f t="shared" si="2"/>
        <v>100</v>
      </c>
      <c r="D13" s="20">
        <v>36359</v>
      </c>
      <c r="E13" s="49">
        <f t="shared" si="0"/>
        <v>42.847883473178086</v>
      </c>
      <c r="F13" s="20">
        <v>48497</v>
      </c>
      <c r="G13" s="49">
        <f t="shared" si="1"/>
        <v>57.15211652682191</v>
      </c>
    </row>
    <row r="14" spans="1:7" ht="15" customHeight="1">
      <c r="A14" s="4" t="s">
        <v>49</v>
      </c>
      <c r="B14" s="20">
        <v>1178</v>
      </c>
      <c r="C14" s="87">
        <f t="shared" si="2"/>
        <v>100</v>
      </c>
      <c r="D14" s="20">
        <v>565</v>
      </c>
      <c r="E14" s="49">
        <f t="shared" si="0"/>
        <v>47.96264855687606</v>
      </c>
      <c r="F14" s="20">
        <v>613</v>
      </c>
      <c r="G14" s="49">
        <f t="shared" si="1"/>
        <v>52.03735144312394</v>
      </c>
    </row>
    <row r="15" spans="1:7" ht="15" customHeight="1">
      <c r="A15" s="4" t="s">
        <v>50</v>
      </c>
      <c r="B15" s="20">
        <v>590</v>
      </c>
      <c r="C15" s="87">
        <f t="shared" si="2"/>
        <v>100</v>
      </c>
      <c r="D15" s="20">
        <v>288</v>
      </c>
      <c r="E15" s="49">
        <f t="shared" si="0"/>
        <v>48.8135593220339</v>
      </c>
      <c r="F15" s="20">
        <v>302</v>
      </c>
      <c r="G15" s="49">
        <f t="shared" si="1"/>
        <v>51.186440677966104</v>
      </c>
    </row>
    <row r="16" spans="1:7" ht="15" customHeight="1">
      <c r="A16" s="4" t="s">
        <v>51</v>
      </c>
      <c r="B16" s="20">
        <v>1578</v>
      </c>
      <c r="C16" s="87">
        <f t="shared" si="2"/>
        <v>100</v>
      </c>
      <c r="D16" s="20">
        <v>820</v>
      </c>
      <c r="E16" s="49">
        <f t="shared" si="0"/>
        <v>51.964512040557665</v>
      </c>
      <c r="F16" s="20">
        <v>758</v>
      </c>
      <c r="G16" s="49">
        <f t="shared" si="1"/>
        <v>48.03548795944233</v>
      </c>
    </row>
    <row r="17" spans="1:7" ht="22.5" customHeight="1">
      <c r="A17" s="4" t="s">
        <v>52</v>
      </c>
      <c r="B17" s="20">
        <v>12158</v>
      </c>
      <c r="C17" s="87">
        <f t="shared" si="2"/>
        <v>100</v>
      </c>
      <c r="D17" s="20">
        <v>5641</v>
      </c>
      <c r="E17" s="49">
        <f t="shared" si="0"/>
        <v>46.39743378845205</v>
      </c>
      <c r="F17" s="20">
        <v>6517</v>
      </c>
      <c r="G17" s="49">
        <f t="shared" si="1"/>
        <v>53.60256621154795</v>
      </c>
    </row>
    <row r="18" spans="1:7" ht="15" customHeight="1">
      <c r="A18" s="4" t="s">
        <v>53</v>
      </c>
      <c r="B18" s="20">
        <v>725</v>
      </c>
      <c r="C18" s="87">
        <f t="shared" si="2"/>
        <v>100</v>
      </c>
      <c r="D18" s="20">
        <v>355</v>
      </c>
      <c r="E18" s="49">
        <f t="shared" si="0"/>
        <v>48.96551724137931</v>
      </c>
      <c r="F18" s="20">
        <v>370</v>
      </c>
      <c r="G18" s="49">
        <f t="shared" si="1"/>
        <v>51.03448275862069</v>
      </c>
    </row>
    <row r="19" spans="1:7" ht="15" customHeight="1">
      <c r="A19" s="4" t="s">
        <v>54</v>
      </c>
      <c r="B19" s="20">
        <v>1034</v>
      </c>
      <c r="C19" s="87">
        <f t="shared" si="2"/>
        <v>100</v>
      </c>
      <c r="D19" s="20">
        <v>484</v>
      </c>
      <c r="E19" s="49">
        <f t="shared" si="0"/>
        <v>46.808510638297875</v>
      </c>
      <c r="F19" s="20">
        <v>550</v>
      </c>
      <c r="G19" s="49">
        <f t="shared" si="1"/>
        <v>53.191489361702125</v>
      </c>
    </row>
    <row r="20" spans="1:7" ht="15" customHeight="1">
      <c r="A20" s="4" t="s">
        <v>55</v>
      </c>
      <c r="B20" s="20">
        <v>1250</v>
      </c>
      <c r="C20" s="87">
        <f t="shared" si="2"/>
        <v>100</v>
      </c>
      <c r="D20" s="20">
        <v>603</v>
      </c>
      <c r="E20" s="49">
        <f t="shared" si="0"/>
        <v>48.24</v>
      </c>
      <c r="F20" s="20">
        <v>647</v>
      </c>
      <c r="G20" s="49">
        <f t="shared" si="1"/>
        <v>51.76</v>
      </c>
    </row>
    <row r="21" spans="1:7" ht="15" customHeight="1">
      <c r="A21" s="4" t="s">
        <v>56</v>
      </c>
      <c r="B21" s="20">
        <v>574</v>
      </c>
      <c r="C21" s="87">
        <f t="shared" si="2"/>
        <v>100</v>
      </c>
      <c r="D21" s="20">
        <v>244</v>
      </c>
      <c r="E21" s="49">
        <f t="shared" si="0"/>
        <v>42.508710801393725</v>
      </c>
      <c r="F21" s="20">
        <v>330</v>
      </c>
      <c r="G21" s="49">
        <f t="shared" si="1"/>
        <v>57.491289198606275</v>
      </c>
    </row>
    <row r="22" spans="1:7" ht="15" customHeight="1">
      <c r="A22" s="4" t="s">
        <v>57</v>
      </c>
      <c r="B22" s="20">
        <v>4240</v>
      </c>
      <c r="C22" s="87">
        <f t="shared" si="2"/>
        <v>100</v>
      </c>
      <c r="D22" s="20">
        <v>1993</v>
      </c>
      <c r="E22" s="49">
        <f t="shared" si="0"/>
        <v>47.00471698113208</v>
      </c>
      <c r="F22" s="20">
        <v>2247</v>
      </c>
      <c r="G22" s="49">
        <f t="shared" si="1"/>
        <v>52.99528301886792</v>
      </c>
    </row>
    <row r="23" spans="1:7" ht="22.5" customHeight="1">
      <c r="A23" s="4" t="s">
        <v>58</v>
      </c>
      <c r="B23" s="20">
        <v>1289</v>
      </c>
      <c r="C23" s="87">
        <f t="shared" si="2"/>
        <v>100</v>
      </c>
      <c r="D23" s="20">
        <v>595</v>
      </c>
      <c r="E23" s="49">
        <f t="shared" si="0"/>
        <v>46.15981380915438</v>
      </c>
      <c r="F23" s="20">
        <v>694</v>
      </c>
      <c r="G23" s="49">
        <f t="shared" si="1"/>
        <v>53.84018619084562</v>
      </c>
    </row>
    <row r="24" spans="1:7" ht="15" customHeight="1">
      <c r="A24" s="4" t="s">
        <v>59</v>
      </c>
      <c r="B24" s="20">
        <v>2275</v>
      </c>
      <c r="C24" s="87">
        <f t="shared" si="2"/>
        <v>100</v>
      </c>
      <c r="D24" s="20">
        <v>1117</v>
      </c>
      <c r="E24" s="49">
        <f t="shared" si="0"/>
        <v>49.0989010989011</v>
      </c>
      <c r="F24" s="20">
        <v>1158</v>
      </c>
      <c r="G24" s="49">
        <f t="shared" si="1"/>
        <v>50.9010989010989</v>
      </c>
    </row>
    <row r="25" spans="1:7" ht="15" customHeight="1">
      <c r="A25" s="4" t="s">
        <v>60</v>
      </c>
      <c r="B25" s="20">
        <v>2488</v>
      </c>
      <c r="C25" s="87">
        <f t="shared" si="2"/>
        <v>100</v>
      </c>
      <c r="D25" s="20">
        <v>1135</v>
      </c>
      <c r="E25" s="49">
        <f t="shared" si="0"/>
        <v>45.61897106109325</v>
      </c>
      <c r="F25" s="20">
        <v>1353</v>
      </c>
      <c r="G25" s="49">
        <f t="shared" si="1"/>
        <v>54.38102893890675</v>
      </c>
    </row>
    <row r="26" spans="1:7" ht="15" customHeight="1">
      <c r="A26" s="4" t="s">
        <v>61</v>
      </c>
      <c r="B26" s="20">
        <v>529</v>
      </c>
      <c r="C26" s="87">
        <f t="shared" si="2"/>
        <v>100</v>
      </c>
      <c r="D26" s="20">
        <v>273</v>
      </c>
      <c r="E26" s="49">
        <f t="shared" si="0"/>
        <v>51.60680529300568</v>
      </c>
      <c r="F26" s="20">
        <v>256</v>
      </c>
      <c r="G26" s="49">
        <f t="shared" si="1"/>
        <v>48.39319470699433</v>
      </c>
    </row>
    <row r="27" spans="1:7" ht="15" customHeight="1">
      <c r="A27" s="4" t="s">
        <v>62</v>
      </c>
      <c r="B27" s="20">
        <v>747</v>
      </c>
      <c r="C27" s="87">
        <f t="shared" si="2"/>
        <v>100</v>
      </c>
      <c r="D27" s="20">
        <v>364</v>
      </c>
      <c r="E27" s="49">
        <f t="shared" si="0"/>
        <v>48.728246318607766</v>
      </c>
      <c r="F27" s="20">
        <v>383</v>
      </c>
      <c r="G27" s="49">
        <f t="shared" si="1"/>
        <v>51.27175368139224</v>
      </c>
    </row>
    <row r="28" spans="1:7" ht="15" customHeight="1">
      <c r="A28" s="4" t="s">
        <v>63</v>
      </c>
      <c r="B28" s="20">
        <v>884</v>
      </c>
      <c r="C28" s="87">
        <f t="shared" si="2"/>
        <v>100</v>
      </c>
      <c r="D28" s="20">
        <v>444</v>
      </c>
      <c r="E28" s="49">
        <f t="shared" si="0"/>
        <v>50.2262443438914</v>
      </c>
      <c r="F28" s="20">
        <v>440</v>
      </c>
      <c r="G28" s="49">
        <f t="shared" si="1"/>
        <v>49.7737556561086</v>
      </c>
    </row>
    <row r="29" spans="1:7" ht="22.5" customHeight="1">
      <c r="A29" s="4" t="s">
        <v>64</v>
      </c>
      <c r="B29" s="20">
        <v>12476</v>
      </c>
      <c r="C29" s="87">
        <f t="shared" si="2"/>
        <v>100</v>
      </c>
      <c r="D29" s="20">
        <v>5648</v>
      </c>
      <c r="E29" s="49">
        <f t="shared" si="0"/>
        <v>45.2709201667201</v>
      </c>
      <c r="F29" s="20">
        <v>6828</v>
      </c>
      <c r="G29" s="49">
        <f t="shared" si="1"/>
        <v>54.72907983327989</v>
      </c>
    </row>
    <row r="30" spans="1:7" ht="15" customHeight="1">
      <c r="A30" s="4" t="s">
        <v>65</v>
      </c>
      <c r="B30" s="20">
        <v>3956</v>
      </c>
      <c r="C30" s="87">
        <f t="shared" si="2"/>
        <v>100</v>
      </c>
      <c r="D30" s="20">
        <v>1933</v>
      </c>
      <c r="E30" s="49">
        <f t="shared" si="0"/>
        <v>48.86248736097068</v>
      </c>
      <c r="F30" s="20">
        <v>2023</v>
      </c>
      <c r="G30" s="49">
        <f t="shared" si="1"/>
        <v>51.137512639029325</v>
      </c>
    </row>
    <row r="31" spans="1:7" ht="15" customHeight="1">
      <c r="A31" s="4" t="s">
        <v>66</v>
      </c>
      <c r="B31" s="20">
        <v>281</v>
      </c>
      <c r="C31" s="87">
        <f t="shared" si="2"/>
        <v>100</v>
      </c>
      <c r="D31" s="20">
        <v>134</v>
      </c>
      <c r="E31" s="49">
        <f t="shared" si="0"/>
        <v>47.686832740213525</v>
      </c>
      <c r="F31" s="20">
        <v>147</v>
      </c>
      <c r="G31" s="49">
        <f t="shared" si="1"/>
        <v>52.313167259786475</v>
      </c>
    </row>
    <row r="32" spans="1:7" ht="15" customHeight="1">
      <c r="A32" s="4" t="s">
        <v>67</v>
      </c>
      <c r="B32" s="20">
        <v>32269</v>
      </c>
      <c r="C32" s="87">
        <f t="shared" si="2"/>
        <v>100</v>
      </c>
      <c r="D32" s="20">
        <v>14660</v>
      </c>
      <c r="E32" s="49">
        <f t="shared" si="0"/>
        <v>45.43059902692987</v>
      </c>
      <c r="F32" s="20">
        <v>17609</v>
      </c>
      <c r="G32" s="49">
        <f t="shared" si="1"/>
        <v>54.569400973070124</v>
      </c>
    </row>
    <row r="33" spans="1:7" ht="15" customHeight="1">
      <c r="A33" s="4" t="s">
        <v>68</v>
      </c>
      <c r="B33" s="20">
        <v>2647</v>
      </c>
      <c r="C33" s="87">
        <f t="shared" si="2"/>
        <v>100</v>
      </c>
      <c r="D33" s="20">
        <v>1299</v>
      </c>
      <c r="E33" s="49">
        <f t="shared" si="0"/>
        <v>49.074423876086136</v>
      </c>
      <c r="F33" s="20">
        <v>1348</v>
      </c>
      <c r="G33" s="49">
        <f t="shared" si="1"/>
        <v>50.925576123913864</v>
      </c>
    </row>
    <row r="34" spans="1:7" ht="15" customHeight="1">
      <c r="A34" s="4" t="s">
        <v>69</v>
      </c>
      <c r="B34" s="20">
        <v>2096</v>
      </c>
      <c r="C34" s="87">
        <f t="shared" si="2"/>
        <v>100</v>
      </c>
      <c r="D34" s="20">
        <v>962</v>
      </c>
      <c r="E34" s="49">
        <f t="shared" si="0"/>
        <v>45.896946564885496</v>
      </c>
      <c r="F34" s="20">
        <v>1134</v>
      </c>
      <c r="G34" s="49">
        <f t="shared" si="1"/>
        <v>54.103053435114504</v>
      </c>
    </row>
    <row r="35" spans="1:7" ht="22.5" customHeight="1">
      <c r="A35" s="4" t="s">
        <v>32</v>
      </c>
      <c r="B35" s="20">
        <v>11522</v>
      </c>
      <c r="C35" s="87">
        <f t="shared" si="2"/>
        <v>100</v>
      </c>
      <c r="D35" s="20">
        <v>5400</v>
      </c>
      <c r="E35" s="49">
        <f t="shared" si="0"/>
        <v>46.86686339177226</v>
      </c>
      <c r="F35" s="20">
        <v>6122</v>
      </c>
      <c r="G35" s="49">
        <f t="shared" si="1"/>
        <v>53.13313660822774</v>
      </c>
    </row>
    <row r="36" spans="1:7" ht="15" customHeight="1">
      <c r="A36" s="4" t="s">
        <v>70</v>
      </c>
      <c r="B36" s="20">
        <v>269</v>
      </c>
      <c r="C36" s="87">
        <f t="shared" si="2"/>
        <v>100</v>
      </c>
      <c r="D36" s="20">
        <v>110</v>
      </c>
      <c r="E36" s="49">
        <f t="shared" si="0"/>
        <v>40.89219330855018</v>
      </c>
      <c r="F36" s="20">
        <v>159</v>
      </c>
      <c r="G36" s="49">
        <f t="shared" si="1"/>
        <v>59.10780669144982</v>
      </c>
    </row>
    <row r="37" spans="1:7" ht="15" customHeight="1">
      <c r="A37" s="4" t="s">
        <v>71</v>
      </c>
      <c r="B37" s="20">
        <v>1627</v>
      </c>
      <c r="C37" s="87">
        <f t="shared" si="2"/>
        <v>100</v>
      </c>
      <c r="D37" s="20">
        <v>774</v>
      </c>
      <c r="E37" s="49">
        <f t="shared" si="0"/>
        <v>47.57221880762139</v>
      </c>
      <c r="F37" s="20">
        <v>853</v>
      </c>
      <c r="G37" s="49">
        <f t="shared" si="1"/>
        <v>52.42778119237861</v>
      </c>
    </row>
    <row r="38" spans="1:7" ht="15" customHeight="1">
      <c r="A38" s="4" t="s">
        <v>72</v>
      </c>
      <c r="B38" s="20">
        <v>360</v>
      </c>
      <c r="C38" s="87">
        <f t="shared" si="2"/>
        <v>100</v>
      </c>
      <c r="D38" s="20">
        <v>164</v>
      </c>
      <c r="E38" s="49">
        <f t="shared" si="0"/>
        <v>45.55555555555556</v>
      </c>
      <c r="F38" s="20">
        <v>196</v>
      </c>
      <c r="G38" s="49">
        <f t="shared" si="1"/>
        <v>54.44444444444444</v>
      </c>
    </row>
    <row r="39" spans="1:7" ht="15" customHeight="1">
      <c r="A39" s="4" t="s">
        <v>73</v>
      </c>
      <c r="B39" s="20">
        <v>2082</v>
      </c>
      <c r="C39" s="87">
        <f t="shared" si="2"/>
        <v>100</v>
      </c>
      <c r="D39" s="20">
        <v>1135</v>
      </c>
      <c r="E39" s="49">
        <f t="shared" si="0"/>
        <v>54.51488952929875</v>
      </c>
      <c r="F39" s="20">
        <v>947</v>
      </c>
      <c r="G39" s="49">
        <f t="shared" si="1"/>
        <v>45.48511047070125</v>
      </c>
    </row>
    <row r="40" spans="1:7" ht="15" customHeight="1">
      <c r="A40" s="57" t="s">
        <v>74</v>
      </c>
      <c r="B40" s="58">
        <v>855</v>
      </c>
      <c r="C40" s="92">
        <f t="shared" si="2"/>
        <v>100</v>
      </c>
      <c r="D40" s="58">
        <v>423</v>
      </c>
      <c r="E40" s="59">
        <f t="shared" si="0"/>
        <v>49.473684210526315</v>
      </c>
      <c r="F40" s="58">
        <v>432</v>
      </c>
      <c r="G40" s="59">
        <f t="shared" si="1"/>
        <v>50.526315789473685</v>
      </c>
    </row>
    <row r="41" ht="15" customHeight="1">
      <c r="G41" s="222" t="s">
        <v>86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6" display="Índice"/>
    <hyperlink ref="G41" location="'pag 2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312" t="s">
        <v>255</v>
      </c>
      <c r="B1" s="313"/>
      <c r="C1" s="313"/>
      <c r="D1" s="313"/>
      <c r="E1" s="313"/>
      <c r="F1" s="313"/>
      <c r="G1" s="313"/>
    </row>
    <row r="2" spans="1:9" s="2" customFormat="1" ht="18" customHeight="1">
      <c r="A2" s="3" t="s">
        <v>40</v>
      </c>
      <c r="B2" s="70"/>
      <c r="C2" s="70"/>
      <c r="D2" s="70"/>
      <c r="E2" s="70"/>
      <c r="F2" s="70"/>
      <c r="G2" s="223" t="s">
        <v>87</v>
      </c>
      <c r="H2" s="13"/>
      <c r="I2" s="13"/>
    </row>
    <row r="3" spans="1:8" s="17" customFormat="1" ht="36" customHeight="1">
      <c r="A3" s="166"/>
      <c r="B3" s="319" t="s">
        <v>1</v>
      </c>
      <c r="C3" s="319"/>
      <c r="D3" s="319" t="s">
        <v>2</v>
      </c>
      <c r="E3" s="319"/>
      <c r="F3" s="319" t="s">
        <v>3</v>
      </c>
      <c r="G3" s="290" t="s">
        <v>0</v>
      </c>
      <c r="H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75</v>
      </c>
      <c r="B5" s="63">
        <v>632</v>
      </c>
      <c r="C5" s="90">
        <f aca="true" t="shared" si="0" ref="C5:C18">B5/$B5*100</f>
        <v>100</v>
      </c>
      <c r="D5" s="63">
        <v>301</v>
      </c>
      <c r="E5" s="64">
        <f aca="true" t="shared" si="1" ref="E5:E18">D5/$B5*100</f>
        <v>47.62658227848101</v>
      </c>
      <c r="F5" s="63">
        <v>331</v>
      </c>
      <c r="G5" s="64">
        <f aca="true" t="shared" si="2" ref="G5:G18">F5/$B5*100</f>
        <v>52.37341772151899</v>
      </c>
      <c r="I5" s="55"/>
    </row>
    <row r="6" spans="1:13" ht="15" customHeight="1">
      <c r="A6" s="6" t="s">
        <v>76</v>
      </c>
      <c r="B6" s="96">
        <v>2044</v>
      </c>
      <c r="C6" s="87">
        <f t="shared" si="0"/>
        <v>100</v>
      </c>
      <c r="D6" s="20">
        <v>1087</v>
      </c>
      <c r="E6" s="49">
        <f t="shared" si="1"/>
        <v>53.18003913894324</v>
      </c>
      <c r="F6" s="20">
        <v>957</v>
      </c>
      <c r="G6" s="49">
        <f t="shared" si="2"/>
        <v>46.81996086105676</v>
      </c>
      <c r="H6" s="4"/>
      <c r="I6" s="4"/>
      <c r="J6" s="4"/>
      <c r="K6" s="4"/>
      <c r="L6" s="4"/>
      <c r="M6" s="4"/>
    </row>
    <row r="7" spans="1:13" ht="15" customHeight="1">
      <c r="A7" s="6" t="s">
        <v>26</v>
      </c>
      <c r="B7" s="96">
        <v>1433</v>
      </c>
      <c r="C7" s="87">
        <f t="shared" si="0"/>
        <v>100</v>
      </c>
      <c r="D7" s="20">
        <v>716</v>
      </c>
      <c r="E7" s="49">
        <f t="shared" si="1"/>
        <v>49.96510816468947</v>
      </c>
      <c r="F7" s="20">
        <v>717</v>
      </c>
      <c r="G7" s="49">
        <f t="shared" si="2"/>
        <v>50.03489183531053</v>
      </c>
      <c r="H7" s="4"/>
      <c r="I7" s="4"/>
      <c r="J7" s="4"/>
      <c r="K7" s="4"/>
      <c r="L7" s="4"/>
      <c r="M7" s="4"/>
    </row>
    <row r="8" spans="1:13" ht="15" customHeight="1">
      <c r="A8" s="6" t="s">
        <v>77</v>
      </c>
      <c r="B8" s="96">
        <v>310</v>
      </c>
      <c r="C8" s="87">
        <f t="shared" si="0"/>
        <v>100</v>
      </c>
      <c r="D8" s="20">
        <v>141</v>
      </c>
      <c r="E8" s="49">
        <f t="shared" si="1"/>
        <v>45.483870967741936</v>
      </c>
      <c r="F8" s="20">
        <v>169</v>
      </c>
      <c r="G8" s="49">
        <f t="shared" si="2"/>
        <v>54.516129032258064</v>
      </c>
      <c r="H8" s="4"/>
      <c r="I8" s="4"/>
      <c r="J8" s="4"/>
      <c r="K8" s="4"/>
      <c r="L8" s="4"/>
      <c r="M8" s="4"/>
    </row>
    <row r="9" spans="1:13" ht="15" customHeight="1">
      <c r="A9" s="6" t="s">
        <v>78</v>
      </c>
      <c r="B9" s="96">
        <v>2770</v>
      </c>
      <c r="C9" s="87">
        <f t="shared" si="0"/>
        <v>100</v>
      </c>
      <c r="D9" s="20">
        <v>1315</v>
      </c>
      <c r="E9" s="49">
        <f t="shared" si="1"/>
        <v>47.47292418772563</v>
      </c>
      <c r="F9" s="20">
        <v>1455</v>
      </c>
      <c r="G9" s="49">
        <f t="shared" si="2"/>
        <v>52.52707581227437</v>
      </c>
      <c r="H9" s="4"/>
      <c r="I9" s="4"/>
      <c r="J9" s="4"/>
      <c r="K9" s="4"/>
      <c r="L9" s="4"/>
      <c r="M9" s="4"/>
    </row>
    <row r="10" spans="1:13" ht="15" customHeight="1">
      <c r="A10" s="4" t="s">
        <v>79</v>
      </c>
      <c r="B10" s="96">
        <v>2104</v>
      </c>
      <c r="C10" s="87">
        <f t="shared" si="0"/>
        <v>100</v>
      </c>
      <c r="D10" s="20">
        <v>976</v>
      </c>
      <c r="E10" s="49">
        <f t="shared" si="1"/>
        <v>46.38783269961977</v>
      </c>
      <c r="F10" s="20">
        <v>1128</v>
      </c>
      <c r="G10" s="49">
        <f t="shared" si="2"/>
        <v>53.61216730038023</v>
      </c>
      <c r="H10" s="4"/>
      <c r="I10" s="4"/>
      <c r="J10" s="4"/>
      <c r="K10" s="4"/>
      <c r="L10" s="4"/>
      <c r="M10" s="4"/>
    </row>
    <row r="11" spans="1:13" ht="22.5" customHeight="1">
      <c r="A11" s="4" t="s">
        <v>80</v>
      </c>
      <c r="B11" s="96">
        <v>15174</v>
      </c>
      <c r="C11" s="87">
        <f t="shared" si="0"/>
        <v>100</v>
      </c>
      <c r="D11" s="20">
        <v>7071</v>
      </c>
      <c r="E11" s="49">
        <f t="shared" si="1"/>
        <v>46.59944642151048</v>
      </c>
      <c r="F11" s="20">
        <v>8103</v>
      </c>
      <c r="G11" s="49">
        <f t="shared" si="2"/>
        <v>53.40055357848952</v>
      </c>
      <c r="H11" s="4"/>
      <c r="I11" s="4"/>
      <c r="J11" s="4"/>
      <c r="K11" s="4"/>
      <c r="L11" s="4"/>
      <c r="M11" s="4"/>
    </row>
    <row r="12" spans="1:13" ht="15" customHeight="1">
      <c r="A12" s="4" t="s">
        <v>81</v>
      </c>
      <c r="B12" s="96">
        <v>1122</v>
      </c>
      <c r="C12" s="87">
        <f t="shared" si="0"/>
        <v>100</v>
      </c>
      <c r="D12" s="20">
        <v>551</v>
      </c>
      <c r="E12" s="49">
        <f t="shared" si="1"/>
        <v>49.10873440285205</v>
      </c>
      <c r="F12" s="20">
        <v>571</v>
      </c>
      <c r="G12" s="49">
        <f t="shared" si="2"/>
        <v>50.89126559714795</v>
      </c>
      <c r="H12" s="4"/>
      <c r="I12" s="4"/>
      <c r="J12" s="4"/>
      <c r="K12" s="4"/>
      <c r="L12" s="4"/>
      <c r="M12" s="4"/>
    </row>
    <row r="13" spans="1:13" ht="15" customHeight="1">
      <c r="A13" s="4" t="s">
        <v>82</v>
      </c>
      <c r="B13" s="96">
        <v>27940</v>
      </c>
      <c r="C13" s="87">
        <f t="shared" si="0"/>
        <v>100</v>
      </c>
      <c r="D13" s="20">
        <v>12306</v>
      </c>
      <c r="E13" s="49">
        <f t="shared" si="1"/>
        <v>44.04438081603436</v>
      </c>
      <c r="F13" s="20">
        <v>15634</v>
      </c>
      <c r="G13" s="49">
        <f t="shared" si="2"/>
        <v>55.955619183965645</v>
      </c>
      <c r="H13" s="4"/>
      <c r="I13" s="4"/>
      <c r="J13" s="4"/>
      <c r="K13" s="4"/>
      <c r="L13" s="4"/>
      <c r="M13" s="4"/>
    </row>
    <row r="14" spans="1:13" ht="15" customHeight="1">
      <c r="A14" s="4" t="s">
        <v>83</v>
      </c>
      <c r="B14" s="96">
        <v>1395</v>
      </c>
      <c r="C14" s="87">
        <f t="shared" si="0"/>
        <v>100</v>
      </c>
      <c r="D14" s="20">
        <v>662</v>
      </c>
      <c r="E14" s="49">
        <f t="shared" si="1"/>
        <v>47.45519713261649</v>
      </c>
      <c r="F14" s="20">
        <v>733</v>
      </c>
      <c r="G14" s="49">
        <f t="shared" si="2"/>
        <v>52.54480286738351</v>
      </c>
      <c r="H14" s="4"/>
      <c r="I14" s="4"/>
      <c r="J14" s="4"/>
      <c r="K14" s="4"/>
      <c r="L14" s="4"/>
      <c r="M14" s="4"/>
    </row>
    <row r="15" spans="1:13" ht="15" customHeight="1">
      <c r="A15" s="4" t="s">
        <v>84</v>
      </c>
      <c r="B15" s="96">
        <v>3088</v>
      </c>
      <c r="C15" s="87">
        <f t="shared" si="0"/>
        <v>100</v>
      </c>
      <c r="D15" s="20">
        <v>1432</v>
      </c>
      <c r="E15" s="49">
        <f t="shared" si="1"/>
        <v>46.373056994818654</v>
      </c>
      <c r="F15" s="20">
        <v>1656</v>
      </c>
      <c r="G15" s="49">
        <f t="shared" si="2"/>
        <v>53.626943005181346</v>
      </c>
      <c r="H15" s="4"/>
      <c r="I15" s="4"/>
      <c r="J15" s="4"/>
      <c r="K15" s="4"/>
      <c r="L15" s="4"/>
      <c r="M15" s="4"/>
    </row>
    <row r="16" spans="1:13" ht="15" customHeight="1">
      <c r="A16" s="4" t="s">
        <v>85</v>
      </c>
      <c r="B16" s="96">
        <v>291</v>
      </c>
      <c r="C16" s="87">
        <f t="shared" si="0"/>
        <v>100</v>
      </c>
      <c r="D16" s="20">
        <v>137</v>
      </c>
      <c r="E16" s="49">
        <f t="shared" si="1"/>
        <v>47.07903780068728</v>
      </c>
      <c r="F16" s="20">
        <v>154</v>
      </c>
      <c r="G16" s="49">
        <f t="shared" si="2"/>
        <v>52.92096219931272</v>
      </c>
      <c r="H16" s="4"/>
      <c r="I16" s="4"/>
      <c r="J16" s="4"/>
      <c r="K16" s="4"/>
      <c r="L16" s="4"/>
      <c r="M16" s="4"/>
    </row>
    <row r="17" spans="1:13" ht="22.5" customHeight="1">
      <c r="A17" s="4" t="s">
        <v>35</v>
      </c>
      <c r="B17" s="96">
        <v>274</v>
      </c>
      <c r="C17" s="87">
        <f t="shared" si="0"/>
        <v>100</v>
      </c>
      <c r="D17" s="20">
        <v>143</v>
      </c>
      <c r="E17" s="49">
        <f t="shared" si="1"/>
        <v>52.18978102189781</v>
      </c>
      <c r="F17" s="20">
        <v>131</v>
      </c>
      <c r="G17" s="49">
        <f t="shared" si="2"/>
        <v>47.81021897810219</v>
      </c>
      <c r="H17" s="4"/>
      <c r="I17" s="4"/>
      <c r="J17" s="4"/>
      <c r="K17" s="4"/>
      <c r="L17" s="4"/>
      <c r="M17" s="4"/>
    </row>
    <row r="18" spans="1:13" ht="15" customHeight="1">
      <c r="A18" s="8" t="s">
        <v>36</v>
      </c>
      <c r="B18" s="82">
        <v>253</v>
      </c>
      <c r="C18" s="91">
        <f t="shared" si="0"/>
        <v>100</v>
      </c>
      <c r="D18" s="60">
        <v>145</v>
      </c>
      <c r="E18" s="28">
        <f t="shared" si="1"/>
        <v>57.31225296442688</v>
      </c>
      <c r="F18" s="60">
        <v>108</v>
      </c>
      <c r="G18" s="28">
        <f t="shared" si="2"/>
        <v>42.68774703557312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  <col min="14" max="18" width="12" style="246" customWidth="1"/>
  </cols>
  <sheetData>
    <row r="1" spans="1:18" s="1" customFormat="1" ht="39.75" customHeight="1">
      <c r="A1" s="314" t="s">
        <v>254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43"/>
      <c r="O1" s="243"/>
      <c r="P1" s="243"/>
      <c r="Q1" s="243"/>
      <c r="R1" s="243"/>
    </row>
    <row r="2" spans="1:18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  <c r="N2" s="244"/>
      <c r="O2" s="244"/>
      <c r="P2" s="244"/>
      <c r="Q2" s="244"/>
      <c r="R2" s="244"/>
    </row>
    <row r="3" spans="1:18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  <c r="N3" s="245"/>
      <c r="O3" s="245"/>
      <c r="P3" s="245"/>
      <c r="Q3" s="245"/>
      <c r="R3" s="245"/>
    </row>
    <row r="4" spans="1:18" s="14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  <c r="N4" s="247"/>
      <c r="O4" s="247"/>
      <c r="P4" s="247"/>
      <c r="Q4" s="247"/>
      <c r="R4" s="247"/>
    </row>
    <row r="5" spans="1:18" s="5" customFormat="1" ht="15" customHeight="1">
      <c r="A5" s="31" t="s">
        <v>23</v>
      </c>
      <c r="B5" s="163">
        <f>SUM(B6:B40)+SUM('pag 25'!B5:B18)</f>
        <v>259333</v>
      </c>
      <c r="C5" s="30">
        <f>B5/$B$5*100</f>
        <v>100</v>
      </c>
      <c r="D5" s="30">
        <f>SUM(D6:D40)+SUM('pag 25'!D5:D18)</f>
        <v>7218</v>
      </c>
      <c r="E5" s="30">
        <f>D5/D$5*100</f>
        <v>100</v>
      </c>
      <c r="F5" s="30">
        <f>SUM(F6:F40)+SUM('pag 25'!F5:F18)</f>
        <v>17524</v>
      </c>
      <c r="G5" s="30">
        <f>F5/F$5*100</f>
        <v>100</v>
      </c>
      <c r="H5" s="30">
        <f>SUM(H6:H40)+SUM('pag 25'!H5:H18)</f>
        <v>67173</v>
      </c>
      <c r="I5" s="30">
        <f>H5/H$5*100</f>
        <v>100</v>
      </c>
      <c r="J5" s="30">
        <f>SUM(J6:J40)+SUM('pag 25'!J5:J18)</f>
        <v>73910</v>
      </c>
      <c r="K5" s="30">
        <f>J5/J$5*100</f>
        <v>100</v>
      </c>
      <c r="L5" s="30">
        <f>SUM(L6:L40)+SUM('pag 25'!L5:L18)</f>
        <v>93508</v>
      </c>
      <c r="M5" s="30">
        <f>L5/L$5*100</f>
        <v>100</v>
      </c>
      <c r="N5" s="246"/>
      <c r="O5" s="246"/>
      <c r="P5" s="246"/>
      <c r="Q5" s="246"/>
      <c r="R5" s="246"/>
    </row>
    <row r="6" spans="1:14" ht="15" customHeight="1">
      <c r="A6" s="6" t="s">
        <v>41</v>
      </c>
      <c r="B6" s="23">
        <f>D6+F6+H6+J6+L6</f>
        <v>1136</v>
      </c>
      <c r="C6" s="24">
        <f aca="true" t="shared" si="0" ref="C6:C40">B6/$B$5*100</f>
        <v>0.43804683553577833</v>
      </c>
      <c r="D6" s="20">
        <v>40</v>
      </c>
      <c r="E6" s="49">
        <f aca="true" t="shared" si="1" ref="E6:E40">D6/D$5*100</f>
        <v>0.5541701302299806</v>
      </c>
      <c r="F6" s="94">
        <v>86</v>
      </c>
      <c r="G6" s="49">
        <f aca="true" t="shared" si="2" ref="G6:G40">F6/F$5*100</f>
        <v>0.49075553526592103</v>
      </c>
      <c r="H6" s="20">
        <v>346</v>
      </c>
      <c r="I6" s="49">
        <f aca="true" t="shared" si="3" ref="I6:I40">H6/H$5*100</f>
        <v>0.5150879073437243</v>
      </c>
      <c r="J6" s="94">
        <v>362</v>
      </c>
      <c r="K6" s="79">
        <f aca="true" t="shared" si="4" ref="K6:K40">J6/J$5*100</f>
        <v>0.48978487349479094</v>
      </c>
      <c r="L6" s="20">
        <v>302</v>
      </c>
      <c r="M6" s="49">
        <f aca="true" t="shared" si="5" ref="M6:M40">L6/L$5*100</f>
        <v>0.32296701886469603</v>
      </c>
      <c r="N6" s="307"/>
    </row>
    <row r="7" spans="1:14" ht="15" customHeight="1">
      <c r="A7" s="6" t="s">
        <v>42</v>
      </c>
      <c r="B7" s="23">
        <f aca="true" t="shared" si="6" ref="B7:B40">D7+F7+H7+J7+L7</f>
        <v>660</v>
      </c>
      <c r="C7" s="24">
        <f t="shared" si="0"/>
        <v>0.2544990417725473</v>
      </c>
      <c r="D7" s="20">
        <v>39</v>
      </c>
      <c r="E7" s="49">
        <f t="shared" si="1"/>
        <v>0.5403158769742311</v>
      </c>
      <c r="F7" s="94">
        <v>114</v>
      </c>
      <c r="G7" s="49">
        <f t="shared" si="2"/>
        <v>0.6505364072129651</v>
      </c>
      <c r="H7" s="20">
        <v>245</v>
      </c>
      <c r="I7" s="49">
        <f t="shared" si="3"/>
        <v>0.3647298765873193</v>
      </c>
      <c r="J7" s="94">
        <v>146</v>
      </c>
      <c r="K7" s="79">
        <f t="shared" si="4"/>
        <v>0.19753754566364498</v>
      </c>
      <c r="L7" s="20">
        <v>116</v>
      </c>
      <c r="M7" s="49">
        <f t="shared" si="5"/>
        <v>0.12405355691491636</v>
      </c>
      <c r="N7" s="307"/>
    </row>
    <row r="8" spans="1:14" ht="15" customHeight="1">
      <c r="A8" s="6" t="s">
        <v>43</v>
      </c>
      <c r="B8" s="23">
        <f t="shared" si="6"/>
        <v>5332</v>
      </c>
      <c r="C8" s="24">
        <f t="shared" si="0"/>
        <v>2.056043773835185</v>
      </c>
      <c r="D8" s="20">
        <v>216</v>
      </c>
      <c r="E8" s="49">
        <f t="shared" si="1"/>
        <v>2.9925187032418954</v>
      </c>
      <c r="F8" s="94">
        <v>510</v>
      </c>
      <c r="G8" s="49">
        <f t="shared" si="2"/>
        <v>2.9102944533211597</v>
      </c>
      <c r="H8" s="20">
        <v>1684</v>
      </c>
      <c r="I8" s="49">
        <f t="shared" si="3"/>
        <v>2.5069596415226356</v>
      </c>
      <c r="J8" s="94">
        <v>1477</v>
      </c>
      <c r="K8" s="79">
        <f t="shared" si="4"/>
        <v>1.9983764037342713</v>
      </c>
      <c r="L8" s="20">
        <v>1445</v>
      </c>
      <c r="M8" s="49">
        <f t="shared" si="5"/>
        <v>1.5453223253625359</v>
      </c>
      <c r="N8" s="307"/>
    </row>
    <row r="9" spans="1:14" ht="15" customHeight="1">
      <c r="A9" s="6" t="s">
        <v>44</v>
      </c>
      <c r="B9" s="23">
        <f t="shared" si="6"/>
        <v>967</v>
      </c>
      <c r="C9" s="24">
        <f t="shared" si="0"/>
        <v>0.3728796566576564</v>
      </c>
      <c r="D9" s="20">
        <v>55</v>
      </c>
      <c r="E9" s="49">
        <f t="shared" si="1"/>
        <v>0.7619839290662234</v>
      </c>
      <c r="F9" s="94">
        <v>169</v>
      </c>
      <c r="G9" s="49">
        <f t="shared" si="2"/>
        <v>0.9643916913946587</v>
      </c>
      <c r="H9" s="20">
        <v>346</v>
      </c>
      <c r="I9" s="49">
        <f t="shared" si="3"/>
        <v>0.5150879073437243</v>
      </c>
      <c r="J9" s="94">
        <v>246</v>
      </c>
      <c r="K9" s="79">
        <f t="shared" si="4"/>
        <v>0.3328372344743607</v>
      </c>
      <c r="L9" s="20">
        <v>151</v>
      </c>
      <c r="M9" s="49">
        <f t="shared" si="5"/>
        <v>0.16148350943234802</v>
      </c>
      <c r="N9" s="307"/>
    </row>
    <row r="10" spans="1:14" ht="15" customHeight="1">
      <c r="A10" s="6" t="s">
        <v>45</v>
      </c>
      <c r="B10" s="23">
        <f t="shared" si="6"/>
        <v>270</v>
      </c>
      <c r="C10" s="24">
        <f t="shared" si="0"/>
        <v>0.1041132443614966</v>
      </c>
      <c r="D10" s="20">
        <v>18</v>
      </c>
      <c r="E10" s="49">
        <f t="shared" si="1"/>
        <v>0.24937655860349126</v>
      </c>
      <c r="F10" s="94">
        <v>28</v>
      </c>
      <c r="G10" s="49">
        <f t="shared" si="2"/>
        <v>0.15978087194704405</v>
      </c>
      <c r="H10" s="20">
        <v>109</v>
      </c>
      <c r="I10" s="49">
        <f t="shared" si="3"/>
        <v>0.16226757774701145</v>
      </c>
      <c r="J10" s="94">
        <v>59</v>
      </c>
      <c r="K10" s="79">
        <f t="shared" si="4"/>
        <v>0.07982681639832229</v>
      </c>
      <c r="L10" s="20">
        <v>56</v>
      </c>
      <c r="M10" s="49">
        <f t="shared" si="5"/>
        <v>0.059887924027890664</v>
      </c>
      <c r="N10" s="307"/>
    </row>
    <row r="11" spans="1:14" ht="22.5" customHeight="1">
      <c r="A11" s="4" t="s">
        <v>46</v>
      </c>
      <c r="B11" s="23">
        <f t="shared" si="6"/>
        <v>889</v>
      </c>
      <c r="C11" s="24">
        <f t="shared" si="0"/>
        <v>0.34280249717544625</v>
      </c>
      <c r="D11" s="20">
        <v>76</v>
      </c>
      <c r="E11" s="49">
        <f t="shared" si="1"/>
        <v>1.0529232474369632</v>
      </c>
      <c r="F11" s="94">
        <v>148</v>
      </c>
      <c r="G11" s="49">
        <f t="shared" si="2"/>
        <v>0.8445560374343757</v>
      </c>
      <c r="H11" s="20">
        <v>392</v>
      </c>
      <c r="I11" s="49">
        <f t="shared" si="3"/>
        <v>0.583567802539711</v>
      </c>
      <c r="J11" s="94">
        <v>146</v>
      </c>
      <c r="K11" s="79">
        <f t="shared" si="4"/>
        <v>0.19753754566364498</v>
      </c>
      <c r="L11" s="20">
        <v>127</v>
      </c>
      <c r="M11" s="49">
        <f t="shared" si="5"/>
        <v>0.13581725627753774</v>
      </c>
      <c r="N11" s="307"/>
    </row>
    <row r="12" spans="1:14" ht="15" customHeight="1">
      <c r="A12" s="4" t="s">
        <v>47</v>
      </c>
      <c r="B12" s="23">
        <f t="shared" si="6"/>
        <v>4414</v>
      </c>
      <c r="C12" s="24">
        <f t="shared" si="0"/>
        <v>1.7020587430060963</v>
      </c>
      <c r="D12" s="20">
        <v>134</v>
      </c>
      <c r="E12" s="49">
        <f t="shared" si="1"/>
        <v>1.8564699362704349</v>
      </c>
      <c r="F12" s="94">
        <v>535</v>
      </c>
      <c r="G12" s="49">
        <f t="shared" si="2"/>
        <v>3.0529559461310205</v>
      </c>
      <c r="H12" s="20">
        <v>1669</v>
      </c>
      <c r="I12" s="49">
        <f t="shared" si="3"/>
        <v>2.4846292409152486</v>
      </c>
      <c r="J12" s="94">
        <v>1229</v>
      </c>
      <c r="K12" s="79">
        <f t="shared" si="4"/>
        <v>1.6628331754836962</v>
      </c>
      <c r="L12" s="20">
        <v>847</v>
      </c>
      <c r="M12" s="49">
        <f t="shared" si="5"/>
        <v>0.9058048509218464</v>
      </c>
      <c r="N12" s="307"/>
    </row>
    <row r="13" spans="1:14" ht="15" customHeight="1">
      <c r="A13" s="4" t="s">
        <v>48</v>
      </c>
      <c r="B13" s="23">
        <f t="shared" si="6"/>
        <v>84856</v>
      </c>
      <c r="C13" s="24">
        <f t="shared" si="0"/>
        <v>32.72086467977465</v>
      </c>
      <c r="D13" s="20">
        <v>704</v>
      </c>
      <c r="E13" s="49">
        <f t="shared" si="1"/>
        <v>9.753394292047659</v>
      </c>
      <c r="F13" s="94">
        <v>2273</v>
      </c>
      <c r="G13" s="49">
        <f t="shared" si="2"/>
        <v>12.97078292627254</v>
      </c>
      <c r="H13" s="20">
        <v>13992</v>
      </c>
      <c r="I13" s="49">
        <f t="shared" si="3"/>
        <v>20.829797686570497</v>
      </c>
      <c r="J13" s="94">
        <v>26252</v>
      </c>
      <c r="K13" s="79">
        <f t="shared" si="4"/>
        <v>35.51887430658909</v>
      </c>
      <c r="L13" s="20">
        <v>41635</v>
      </c>
      <c r="M13" s="49">
        <f t="shared" si="5"/>
        <v>44.52560208752192</v>
      </c>
      <c r="N13" s="307"/>
    </row>
    <row r="14" spans="1:14" ht="15" customHeight="1">
      <c r="A14" s="4" t="s">
        <v>49</v>
      </c>
      <c r="B14" s="23">
        <f t="shared" si="6"/>
        <v>1178</v>
      </c>
      <c r="C14" s="24">
        <f t="shared" si="0"/>
        <v>0.45424222910312223</v>
      </c>
      <c r="D14" s="20">
        <v>68</v>
      </c>
      <c r="E14" s="49">
        <f t="shared" si="1"/>
        <v>0.942089221390967</v>
      </c>
      <c r="F14" s="94">
        <v>136</v>
      </c>
      <c r="G14" s="49">
        <f t="shared" si="2"/>
        <v>0.7760785208856426</v>
      </c>
      <c r="H14" s="20">
        <v>395</v>
      </c>
      <c r="I14" s="49">
        <f t="shared" si="3"/>
        <v>0.5880338826611883</v>
      </c>
      <c r="J14" s="94">
        <v>298</v>
      </c>
      <c r="K14" s="79">
        <f t="shared" si="4"/>
        <v>0.40319307265593285</v>
      </c>
      <c r="L14" s="20">
        <v>281</v>
      </c>
      <c r="M14" s="49">
        <f t="shared" si="5"/>
        <v>0.3005090473542371</v>
      </c>
      <c r="N14" s="307"/>
    </row>
    <row r="15" spans="1:14" ht="15" customHeight="1">
      <c r="A15" s="4" t="s">
        <v>50</v>
      </c>
      <c r="B15" s="23">
        <f t="shared" si="6"/>
        <v>590</v>
      </c>
      <c r="C15" s="24">
        <f t="shared" si="0"/>
        <v>0.2275067191603074</v>
      </c>
      <c r="D15" s="20">
        <v>55</v>
      </c>
      <c r="E15" s="49">
        <f t="shared" si="1"/>
        <v>0.7619839290662234</v>
      </c>
      <c r="F15" s="94">
        <v>114</v>
      </c>
      <c r="G15" s="49">
        <f t="shared" si="2"/>
        <v>0.6505364072129651</v>
      </c>
      <c r="H15" s="20">
        <v>233</v>
      </c>
      <c r="I15" s="49">
        <f t="shared" si="3"/>
        <v>0.3468655561014098</v>
      </c>
      <c r="J15" s="94">
        <v>113</v>
      </c>
      <c r="K15" s="79">
        <f t="shared" si="4"/>
        <v>0.15288864835610877</v>
      </c>
      <c r="L15" s="20">
        <v>75</v>
      </c>
      <c r="M15" s="49">
        <f t="shared" si="5"/>
        <v>0.08020704110878213</v>
      </c>
      <c r="N15" s="307"/>
    </row>
    <row r="16" spans="1:14" ht="15" customHeight="1">
      <c r="A16" s="4" t="s">
        <v>51</v>
      </c>
      <c r="B16" s="23">
        <f t="shared" si="6"/>
        <v>1578</v>
      </c>
      <c r="C16" s="24">
        <f t="shared" si="0"/>
        <v>0.6084840726016357</v>
      </c>
      <c r="D16" s="20">
        <v>102</v>
      </c>
      <c r="E16" s="49">
        <f t="shared" si="1"/>
        <v>1.4131338320864506</v>
      </c>
      <c r="F16" s="94">
        <v>204</v>
      </c>
      <c r="G16" s="49">
        <f t="shared" si="2"/>
        <v>1.1641177813284638</v>
      </c>
      <c r="H16" s="20">
        <v>597</v>
      </c>
      <c r="I16" s="49">
        <f t="shared" si="3"/>
        <v>0.8887499441739986</v>
      </c>
      <c r="J16" s="94">
        <v>369</v>
      </c>
      <c r="K16" s="79">
        <f t="shared" si="4"/>
        <v>0.4992558517115411</v>
      </c>
      <c r="L16" s="20">
        <v>306</v>
      </c>
      <c r="M16" s="49">
        <f t="shared" si="5"/>
        <v>0.3272447277238311</v>
      </c>
      <c r="N16" s="307"/>
    </row>
    <row r="17" spans="1:14" ht="22.5" customHeight="1">
      <c r="A17" s="4" t="s">
        <v>52</v>
      </c>
      <c r="B17" s="23">
        <f t="shared" si="6"/>
        <v>12158</v>
      </c>
      <c r="C17" s="24">
        <f t="shared" si="0"/>
        <v>4.688180833137317</v>
      </c>
      <c r="D17" s="20">
        <v>287</v>
      </c>
      <c r="E17" s="49">
        <f t="shared" si="1"/>
        <v>3.9761706844001106</v>
      </c>
      <c r="F17" s="94">
        <v>742</v>
      </c>
      <c r="G17" s="49">
        <f t="shared" si="2"/>
        <v>4.234193106596668</v>
      </c>
      <c r="H17" s="20">
        <v>3251</v>
      </c>
      <c r="I17" s="49">
        <f t="shared" si="3"/>
        <v>4.839742158307653</v>
      </c>
      <c r="J17" s="94">
        <v>3702</v>
      </c>
      <c r="K17" s="79">
        <f t="shared" si="4"/>
        <v>5.008794479772696</v>
      </c>
      <c r="L17" s="20">
        <v>4176</v>
      </c>
      <c r="M17" s="49">
        <f t="shared" si="5"/>
        <v>4.4659280489369895</v>
      </c>
      <c r="N17" s="307"/>
    </row>
    <row r="18" spans="1:14" ht="15" customHeight="1">
      <c r="A18" s="4" t="s">
        <v>53</v>
      </c>
      <c r="B18" s="23">
        <f t="shared" si="6"/>
        <v>725</v>
      </c>
      <c r="C18" s="24">
        <f t="shared" si="0"/>
        <v>0.2795633413410557</v>
      </c>
      <c r="D18" s="20">
        <v>66</v>
      </c>
      <c r="E18" s="49">
        <f t="shared" si="1"/>
        <v>0.914380714879468</v>
      </c>
      <c r="F18" s="94">
        <v>121</v>
      </c>
      <c r="G18" s="49">
        <f t="shared" si="2"/>
        <v>0.6904816251997261</v>
      </c>
      <c r="H18" s="20">
        <v>285</v>
      </c>
      <c r="I18" s="49">
        <f t="shared" si="3"/>
        <v>0.4242776115403511</v>
      </c>
      <c r="J18" s="94">
        <v>132</v>
      </c>
      <c r="K18" s="79">
        <f t="shared" si="4"/>
        <v>0.17859558923014476</v>
      </c>
      <c r="L18" s="20">
        <v>121</v>
      </c>
      <c r="M18" s="49">
        <f t="shared" si="5"/>
        <v>0.12940069298883516</v>
      </c>
      <c r="N18" s="307"/>
    </row>
    <row r="19" spans="1:14" ht="15" customHeight="1">
      <c r="A19" s="4" t="s">
        <v>54</v>
      </c>
      <c r="B19" s="23">
        <f t="shared" si="6"/>
        <v>1034</v>
      </c>
      <c r="C19" s="24">
        <f t="shared" si="0"/>
        <v>0.39871516544365737</v>
      </c>
      <c r="D19" s="20">
        <v>90</v>
      </c>
      <c r="E19" s="49">
        <f t="shared" si="1"/>
        <v>1.2468827930174564</v>
      </c>
      <c r="F19" s="94">
        <v>165</v>
      </c>
      <c r="G19" s="49">
        <f t="shared" si="2"/>
        <v>0.941565852545081</v>
      </c>
      <c r="H19" s="20">
        <v>391</v>
      </c>
      <c r="I19" s="49">
        <f t="shared" si="3"/>
        <v>0.5820791091658851</v>
      </c>
      <c r="J19" s="94">
        <v>218</v>
      </c>
      <c r="K19" s="79">
        <f t="shared" si="4"/>
        <v>0.29495332160736026</v>
      </c>
      <c r="L19" s="20">
        <v>170</v>
      </c>
      <c r="M19" s="49">
        <f t="shared" si="5"/>
        <v>0.1818026265132395</v>
      </c>
      <c r="N19" s="307"/>
    </row>
    <row r="20" spans="1:14" ht="15" customHeight="1">
      <c r="A20" s="4" t="s">
        <v>55</v>
      </c>
      <c r="B20" s="23">
        <f t="shared" si="6"/>
        <v>1250</v>
      </c>
      <c r="C20" s="24">
        <f t="shared" si="0"/>
        <v>0.4820057609328547</v>
      </c>
      <c r="D20" s="20">
        <v>89</v>
      </c>
      <c r="E20" s="49">
        <f t="shared" si="1"/>
        <v>1.2330285397617067</v>
      </c>
      <c r="F20" s="94">
        <v>153</v>
      </c>
      <c r="G20" s="49">
        <f t="shared" si="2"/>
        <v>0.8730883359963479</v>
      </c>
      <c r="H20" s="20">
        <v>439</v>
      </c>
      <c r="I20" s="49">
        <f t="shared" si="3"/>
        <v>0.6535363911095232</v>
      </c>
      <c r="J20" s="94">
        <v>307</v>
      </c>
      <c r="K20" s="79">
        <f t="shared" si="4"/>
        <v>0.4153700446488973</v>
      </c>
      <c r="L20" s="20">
        <v>262</v>
      </c>
      <c r="M20" s="49">
        <f t="shared" si="5"/>
        <v>0.2801899302733456</v>
      </c>
      <c r="N20" s="307"/>
    </row>
    <row r="21" spans="1:14" ht="15" customHeight="1">
      <c r="A21" s="4" t="s">
        <v>56</v>
      </c>
      <c r="B21" s="23">
        <f t="shared" si="6"/>
        <v>574</v>
      </c>
      <c r="C21" s="24">
        <f t="shared" si="0"/>
        <v>0.22133704542036686</v>
      </c>
      <c r="D21" s="20">
        <v>31</v>
      </c>
      <c r="E21" s="49">
        <f t="shared" si="1"/>
        <v>0.42948185092823493</v>
      </c>
      <c r="F21" s="94">
        <v>75</v>
      </c>
      <c r="G21" s="49">
        <f t="shared" si="2"/>
        <v>0.4279844784295823</v>
      </c>
      <c r="H21" s="20">
        <v>199</v>
      </c>
      <c r="I21" s="49">
        <f t="shared" si="3"/>
        <v>0.2962499813913328</v>
      </c>
      <c r="J21" s="94">
        <v>137</v>
      </c>
      <c r="K21" s="79">
        <f t="shared" si="4"/>
        <v>0.18536057367068054</v>
      </c>
      <c r="L21" s="20">
        <v>132</v>
      </c>
      <c r="M21" s="49">
        <f t="shared" si="5"/>
        <v>0.14116439235145656</v>
      </c>
      <c r="N21" s="307"/>
    </row>
    <row r="22" spans="1:14" ht="15" customHeight="1">
      <c r="A22" s="4" t="s">
        <v>57</v>
      </c>
      <c r="B22" s="23">
        <f t="shared" si="6"/>
        <v>4240</v>
      </c>
      <c r="C22" s="24">
        <f t="shared" si="0"/>
        <v>1.6349635410842431</v>
      </c>
      <c r="D22" s="20">
        <v>101</v>
      </c>
      <c r="E22" s="49">
        <f t="shared" si="1"/>
        <v>1.399279578830701</v>
      </c>
      <c r="F22" s="94">
        <v>227</v>
      </c>
      <c r="G22" s="49">
        <f t="shared" si="2"/>
        <v>1.2953663547135357</v>
      </c>
      <c r="H22" s="20">
        <v>1166</v>
      </c>
      <c r="I22" s="49">
        <f t="shared" si="3"/>
        <v>1.735816473880875</v>
      </c>
      <c r="J22" s="94">
        <v>1388</v>
      </c>
      <c r="K22" s="79">
        <f t="shared" si="4"/>
        <v>1.8779596806927343</v>
      </c>
      <c r="L22" s="20">
        <v>1358</v>
      </c>
      <c r="M22" s="49">
        <f t="shared" si="5"/>
        <v>1.4522821576763485</v>
      </c>
      <c r="N22" s="307"/>
    </row>
    <row r="23" spans="1:14" ht="22.5" customHeight="1">
      <c r="A23" s="4" t="s">
        <v>58</v>
      </c>
      <c r="B23" s="23">
        <f t="shared" si="6"/>
        <v>1289</v>
      </c>
      <c r="C23" s="24">
        <f t="shared" si="0"/>
        <v>0.49704434067395975</v>
      </c>
      <c r="D23" s="20">
        <v>83</v>
      </c>
      <c r="E23" s="49">
        <f t="shared" si="1"/>
        <v>1.1499030202272098</v>
      </c>
      <c r="F23" s="94">
        <v>259</v>
      </c>
      <c r="G23" s="49">
        <f t="shared" si="2"/>
        <v>1.4779730655101575</v>
      </c>
      <c r="H23" s="20">
        <v>471</v>
      </c>
      <c r="I23" s="49">
        <f t="shared" si="3"/>
        <v>0.7011745790719486</v>
      </c>
      <c r="J23" s="94">
        <v>264</v>
      </c>
      <c r="K23" s="79">
        <f t="shared" si="4"/>
        <v>0.3571911784602895</v>
      </c>
      <c r="L23" s="20">
        <v>212</v>
      </c>
      <c r="M23" s="49">
        <f t="shared" si="5"/>
        <v>0.22671856953415753</v>
      </c>
      <c r="N23" s="307"/>
    </row>
    <row r="24" spans="1:14" ht="15" customHeight="1">
      <c r="A24" s="4" t="s">
        <v>59</v>
      </c>
      <c r="B24" s="23">
        <f t="shared" si="6"/>
        <v>2275</v>
      </c>
      <c r="C24" s="24">
        <f t="shared" si="0"/>
        <v>0.8772504848977954</v>
      </c>
      <c r="D24" s="20">
        <v>160</v>
      </c>
      <c r="E24" s="49">
        <f t="shared" si="1"/>
        <v>2.2166805209199225</v>
      </c>
      <c r="F24" s="94">
        <v>373</v>
      </c>
      <c r="G24" s="49">
        <f t="shared" si="2"/>
        <v>2.128509472723122</v>
      </c>
      <c r="H24" s="20">
        <v>903</v>
      </c>
      <c r="I24" s="49">
        <f t="shared" si="3"/>
        <v>1.3442901165646912</v>
      </c>
      <c r="J24" s="94">
        <v>430</v>
      </c>
      <c r="K24" s="79">
        <f t="shared" si="4"/>
        <v>0.5817886618860777</v>
      </c>
      <c r="L24" s="20">
        <v>409</v>
      </c>
      <c r="M24" s="49">
        <f t="shared" si="5"/>
        <v>0.4373957308465586</v>
      </c>
      <c r="N24" s="307"/>
    </row>
    <row r="25" spans="1:14" ht="15" customHeight="1">
      <c r="A25" s="4" t="s">
        <v>60</v>
      </c>
      <c r="B25" s="23">
        <f t="shared" si="6"/>
        <v>2488</v>
      </c>
      <c r="C25" s="24">
        <f t="shared" si="0"/>
        <v>0.9593842665607539</v>
      </c>
      <c r="D25" s="20">
        <v>78</v>
      </c>
      <c r="E25" s="49">
        <f t="shared" si="1"/>
        <v>1.0806317539484622</v>
      </c>
      <c r="F25" s="94">
        <v>161</v>
      </c>
      <c r="G25" s="49">
        <f t="shared" si="2"/>
        <v>0.9187400136955033</v>
      </c>
      <c r="H25" s="20">
        <v>568</v>
      </c>
      <c r="I25" s="49">
        <f t="shared" si="3"/>
        <v>0.8455778363330505</v>
      </c>
      <c r="J25" s="94">
        <v>732</v>
      </c>
      <c r="K25" s="79">
        <f t="shared" si="4"/>
        <v>0.9903937220944391</v>
      </c>
      <c r="L25" s="20">
        <v>949</v>
      </c>
      <c r="M25" s="49">
        <f t="shared" si="5"/>
        <v>1.01488642682979</v>
      </c>
      <c r="N25" s="307"/>
    </row>
    <row r="26" spans="1:14" ht="15" customHeight="1">
      <c r="A26" s="4" t="s">
        <v>61</v>
      </c>
      <c r="B26" s="23">
        <f t="shared" si="6"/>
        <v>529</v>
      </c>
      <c r="C26" s="24">
        <f t="shared" si="0"/>
        <v>0.2039848380267841</v>
      </c>
      <c r="D26" s="20">
        <v>30</v>
      </c>
      <c r="E26" s="49">
        <f t="shared" si="1"/>
        <v>0.41562759767248547</v>
      </c>
      <c r="F26" s="94">
        <v>86</v>
      </c>
      <c r="G26" s="49">
        <f t="shared" si="2"/>
        <v>0.49075553526592103</v>
      </c>
      <c r="H26" s="20">
        <v>211</v>
      </c>
      <c r="I26" s="49">
        <f t="shared" si="3"/>
        <v>0.3141143018772424</v>
      </c>
      <c r="J26" s="94">
        <v>129</v>
      </c>
      <c r="K26" s="79">
        <f t="shared" si="4"/>
        <v>0.1745365985658233</v>
      </c>
      <c r="L26" s="20">
        <v>73</v>
      </c>
      <c r="M26" s="49">
        <f t="shared" si="5"/>
        <v>0.07806818667921461</v>
      </c>
      <c r="N26" s="307"/>
    </row>
    <row r="27" spans="1:14" ht="15" customHeight="1">
      <c r="A27" s="4" t="s">
        <v>62</v>
      </c>
      <c r="B27" s="23">
        <f t="shared" si="6"/>
        <v>747</v>
      </c>
      <c r="C27" s="24">
        <f t="shared" si="0"/>
        <v>0.28804664273347397</v>
      </c>
      <c r="D27" s="20">
        <v>74</v>
      </c>
      <c r="E27" s="49">
        <f t="shared" si="1"/>
        <v>1.0252147409254642</v>
      </c>
      <c r="F27" s="94">
        <v>167</v>
      </c>
      <c r="G27" s="49">
        <f t="shared" si="2"/>
        <v>0.9529787719698699</v>
      </c>
      <c r="H27" s="20">
        <v>282</v>
      </c>
      <c r="I27" s="49">
        <f t="shared" si="3"/>
        <v>0.4198115314188736</v>
      </c>
      <c r="J27" s="94">
        <v>114</v>
      </c>
      <c r="K27" s="79">
        <f t="shared" si="4"/>
        <v>0.15424164524421594</v>
      </c>
      <c r="L27" s="20">
        <v>110</v>
      </c>
      <c r="M27" s="49">
        <f t="shared" si="5"/>
        <v>0.1176369936262138</v>
      </c>
      <c r="N27" s="307"/>
    </row>
    <row r="28" spans="1:14" ht="15" customHeight="1">
      <c r="A28" s="4" t="s">
        <v>63</v>
      </c>
      <c r="B28" s="23">
        <f t="shared" si="6"/>
        <v>884</v>
      </c>
      <c r="C28" s="24">
        <f t="shared" si="0"/>
        <v>0.34087447413171484</v>
      </c>
      <c r="D28" s="20">
        <v>74</v>
      </c>
      <c r="E28" s="49">
        <f t="shared" si="1"/>
        <v>1.0252147409254642</v>
      </c>
      <c r="F28" s="94">
        <v>137</v>
      </c>
      <c r="G28" s="49">
        <f t="shared" si="2"/>
        <v>0.7817849805980369</v>
      </c>
      <c r="H28" s="20">
        <v>268</v>
      </c>
      <c r="I28" s="49">
        <f t="shared" si="3"/>
        <v>0.39896982418531257</v>
      </c>
      <c r="J28" s="94">
        <v>193</v>
      </c>
      <c r="K28" s="79">
        <f t="shared" si="4"/>
        <v>0.2611283994046814</v>
      </c>
      <c r="L28" s="20">
        <v>212</v>
      </c>
      <c r="M28" s="49">
        <f t="shared" si="5"/>
        <v>0.22671856953415753</v>
      </c>
      <c r="N28" s="307"/>
    </row>
    <row r="29" spans="1:14" ht="22.5" customHeight="1">
      <c r="A29" s="4" t="s">
        <v>64</v>
      </c>
      <c r="B29" s="23">
        <f t="shared" si="6"/>
        <v>12476</v>
      </c>
      <c r="C29" s="24">
        <f t="shared" si="0"/>
        <v>4.810803098718636</v>
      </c>
      <c r="D29" s="20">
        <v>350</v>
      </c>
      <c r="E29" s="49">
        <f t="shared" si="1"/>
        <v>4.8489886395123305</v>
      </c>
      <c r="F29" s="94">
        <v>723</v>
      </c>
      <c r="G29" s="49">
        <f t="shared" si="2"/>
        <v>4.125770372061173</v>
      </c>
      <c r="H29" s="20">
        <v>3221</v>
      </c>
      <c r="I29" s="49">
        <f t="shared" si="3"/>
        <v>4.79508135709288</v>
      </c>
      <c r="J29" s="94">
        <v>3463</v>
      </c>
      <c r="K29" s="79">
        <f t="shared" si="4"/>
        <v>4.685428223515086</v>
      </c>
      <c r="L29" s="20">
        <v>4719</v>
      </c>
      <c r="M29" s="49">
        <f t="shared" si="5"/>
        <v>5.046627026564572</v>
      </c>
      <c r="N29" s="307"/>
    </row>
    <row r="30" spans="1:14" ht="15" customHeight="1">
      <c r="A30" s="4" t="s">
        <v>65</v>
      </c>
      <c r="B30" s="23">
        <f t="shared" si="6"/>
        <v>3956</v>
      </c>
      <c r="C30" s="24">
        <f t="shared" si="0"/>
        <v>1.5254518322002986</v>
      </c>
      <c r="D30" s="20">
        <v>330</v>
      </c>
      <c r="E30" s="49">
        <f t="shared" si="1"/>
        <v>4.57190357439734</v>
      </c>
      <c r="F30" s="94">
        <v>587</v>
      </c>
      <c r="G30" s="49">
        <f t="shared" si="2"/>
        <v>3.3496918511755305</v>
      </c>
      <c r="H30" s="20">
        <v>1551</v>
      </c>
      <c r="I30" s="49">
        <f t="shared" si="3"/>
        <v>2.308963422803805</v>
      </c>
      <c r="J30" s="94">
        <v>886</v>
      </c>
      <c r="K30" s="79">
        <f t="shared" si="4"/>
        <v>1.1987552428629413</v>
      </c>
      <c r="L30" s="20">
        <v>602</v>
      </c>
      <c r="M30" s="49">
        <f t="shared" si="5"/>
        <v>0.6437951832998245</v>
      </c>
      <c r="N30" s="307"/>
    </row>
    <row r="31" spans="1:14" ht="15" customHeight="1">
      <c r="A31" s="4" t="s">
        <v>66</v>
      </c>
      <c r="B31" s="23">
        <f t="shared" si="6"/>
        <v>281</v>
      </c>
      <c r="C31" s="24">
        <f t="shared" si="0"/>
        <v>0.10835489505770574</v>
      </c>
      <c r="D31" s="20">
        <v>23</v>
      </c>
      <c r="E31" s="49">
        <f t="shared" si="1"/>
        <v>0.31864782488223886</v>
      </c>
      <c r="F31" s="94">
        <v>44</v>
      </c>
      <c r="G31" s="49">
        <f t="shared" si="2"/>
        <v>0.25108422734535496</v>
      </c>
      <c r="H31" s="20">
        <v>95</v>
      </c>
      <c r="I31" s="49">
        <f t="shared" si="3"/>
        <v>0.14142587051345035</v>
      </c>
      <c r="J31" s="94">
        <v>66</v>
      </c>
      <c r="K31" s="79">
        <f t="shared" si="4"/>
        <v>0.08929779461507238</v>
      </c>
      <c r="L31" s="20">
        <v>53</v>
      </c>
      <c r="M31" s="49">
        <f t="shared" si="5"/>
        <v>0.05667964238353938</v>
      </c>
      <c r="N31" s="307"/>
    </row>
    <row r="32" spans="1:14" ht="15" customHeight="1">
      <c r="A32" s="4" t="s">
        <v>67</v>
      </c>
      <c r="B32" s="23">
        <f t="shared" si="6"/>
        <v>32269</v>
      </c>
      <c r="C32" s="24">
        <f t="shared" si="0"/>
        <v>12.44307511963383</v>
      </c>
      <c r="D32" s="20">
        <v>1000</v>
      </c>
      <c r="E32" s="49">
        <f t="shared" si="1"/>
        <v>13.854253255749516</v>
      </c>
      <c r="F32" s="94">
        <v>2523</v>
      </c>
      <c r="G32" s="49">
        <f t="shared" si="2"/>
        <v>14.39739785437115</v>
      </c>
      <c r="H32" s="20">
        <v>10626</v>
      </c>
      <c r="I32" s="49">
        <f t="shared" si="3"/>
        <v>15.81885579027288</v>
      </c>
      <c r="J32" s="94">
        <v>8538</v>
      </c>
      <c r="K32" s="79">
        <f t="shared" si="4"/>
        <v>11.55188743065891</v>
      </c>
      <c r="L32" s="20">
        <v>9582</v>
      </c>
      <c r="M32" s="49">
        <f t="shared" si="5"/>
        <v>10.247251572058005</v>
      </c>
      <c r="N32" s="307"/>
    </row>
    <row r="33" spans="1:14" ht="15" customHeight="1">
      <c r="A33" s="4" t="s">
        <v>68</v>
      </c>
      <c r="B33" s="23">
        <f t="shared" si="6"/>
        <v>2647</v>
      </c>
      <c r="C33" s="24">
        <f t="shared" si="0"/>
        <v>1.020695399351413</v>
      </c>
      <c r="D33" s="20">
        <v>142</v>
      </c>
      <c r="E33" s="49">
        <f t="shared" si="1"/>
        <v>1.9673039623164312</v>
      </c>
      <c r="F33" s="94">
        <v>338</v>
      </c>
      <c r="G33" s="49">
        <f t="shared" si="2"/>
        <v>1.9287833827893175</v>
      </c>
      <c r="H33" s="20">
        <v>966</v>
      </c>
      <c r="I33" s="49">
        <f t="shared" si="3"/>
        <v>1.438077799115716</v>
      </c>
      <c r="J33" s="94">
        <v>670</v>
      </c>
      <c r="K33" s="79">
        <f t="shared" si="4"/>
        <v>0.9065079150317954</v>
      </c>
      <c r="L33" s="20">
        <v>531</v>
      </c>
      <c r="M33" s="49">
        <f t="shared" si="5"/>
        <v>0.5678658510501775</v>
      </c>
      <c r="N33" s="307"/>
    </row>
    <row r="34" spans="1:14" ht="15" customHeight="1">
      <c r="A34" s="4" t="s">
        <v>69</v>
      </c>
      <c r="B34" s="23">
        <f t="shared" si="6"/>
        <v>2096</v>
      </c>
      <c r="C34" s="24">
        <f t="shared" si="0"/>
        <v>0.8082272599322107</v>
      </c>
      <c r="D34" s="20">
        <v>160</v>
      </c>
      <c r="E34" s="49">
        <f t="shared" si="1"/>
        <v>2.2166805209199225</v>
      </c>
      <c r="F34" s="94">
        <v>254</v>
      </c>
      <c r="G34" s="49">
        <f t="shared" si="2"/>
        <v>1.4494407669481852</v>
      </c>
      <c r="H34" s="20">
        <v>671</v>
      </c>
      <c r="I34" s="49">
        <f t="shared" si="3"/>
        <v>0.9989132538371072</v>
      </c>
      <c r="J34" s="94">
        <v>528</v>
      </c>
      <c r="K34" s="79">
        <f t="shared" si="4"/>
        <v>0.714382356920579</v>
      </c>
      <c r="L34" s="20">
        <v>483</v>
      </c>
      <c r="M34" s="49">
        <f t="shared" si="5"/>
        <v>0.5165333447405569</v>
      </c>
      <c r="N34" s="307"/>
    </row>
    <row r="35" spans="1:14" ht="22.5" customHeight="1">
      <c r="A35" s="4" t="s">
        <v>32</v>
      </c>
      <c r="B35" s="23">
        <f t="shared" si="6"/>
        <v>11522</v>
      </c>
      <c r="C35" s="24">
        <f t="shared" si="0"/>
        <v>4.442936301974681</v>
      </c>
      <c r="D35" s="20">
        <v>453</v>
      </c>
      <c r="E35" s="49">
        <f t="shared" si="1"/>
        <v>6.27597672485453</v>
      </c>
      <c r="F35" s="94">
        <v>1151</v>
      </c>
      <c r="G35" s="49">
        <f t="shared" si="2"/>
        <v>6.568135128965989</v>
      </c>
      <c r="H35" s="20">
        <v>3549</v>
      </c>
      <c r="I35" s="49">
        <f t="shared" si="3"/>
        <v>5.2833727837077396</v>
      </c>
      <c r="J35" s="94">
        <v>3092</v>
      </c>
      <c r="K35" s="79">
        <f t="shared" si="4"/>
        <v>4.1834663780273305</v>
      </c>
      <c r="L35" s="20">
        <v>3277</v>
      </c>
      <c r="M35" s="49">
        <f t="shared" si="5"/>
        <v>3.5045129828463875</v>
      </c>
      <c r="N35" s="307"/>
    </row>
    <row r="36" spans="1:14" ht="15" customHeight="1">
      <c r="A36" s="4" t="s">
        <v>70</v>
      </c>
      <c r="B36" s="23">
        <f t="shared" si="6"/>
        <v>269</v>
      </c>
      <c r="C36" s="24">
        <f t="shared" si="0"/>
        <v>0.10372763975275033</v>
      </c>
      <c r="D36" s="20">
        <v>22</v>
      </c>
      <c r="E36" s="49">
        <f t="shared" si="1"/>
        <v>0.30479357162648935</v>
      </c>
      <c r="F36" s="94">
        <v>35</v>
      </c>
      <c r="G36" s="49">
        <f t="shared" si="2"/>
        <v>0.19972608993380506</v>
      </c>
      <c r="H36" s="20">
        <v>58</v>
      </c>
      <c r="I36" s="49">
        <f t="shared" si="3"/>
        <v>0.086344215681896</v>
      </c>
      <c r="J36" s="94">
        <v>85</v>
      </c>
      <c r="K36" s="79">
        <f t="shared" si="4"/>
        <v>0.11500473548910838</v>
      </c>
      <c r="L36" s="20">
        <v>69</v>
      </c>
      <c r="M36" s="49">
        <f t="shared" si="5"/>
        <v>0.07379047782007957</v>
      </c>
      <c r="N36" s="307"/>
    </row>
    <row r="37" spans="1:14" ht="15" customHeight="1">
      <c r="A37" s="4" t="s">
        <v>71</v>
      </c>
      <c r="B37" s="23">
        <f t="shared" si="6"/>
        <v>1627</v>
      </c>
      <c r="C37" s="24">
        <f t="shared" si="0"/>
        <v>0.6273786984302037</v>
      </c>
      <c r="D37" s="20">
        <v>94</v>
      </c>
      <c r="E37" s="49">
        <f t="shared" si="1"/>
        <v>1.3022998060404543</v>
      </c>
      <c r="F37" s="94">
        <v>174</v>
      </c>
      <c r="G37" s="49">
        <f t="shared" si="2"/>
        <v>0.992923989956631</v>
      </c>
      <c r="H37" s="20">
        <v>529</v>
      </c>
      <c r="I37" s="49">
        <f t="shared" si="3"/>
        <v>0.7875187947538446</v>
      </c>
      <c r="J37" s="94">
        <v>455</v>
      </c>
      <c r="K37" s="79">
        <f t="shared" si="4"/>
        <v>0.6156135840887567</v>
      </c>
      <c r="L37" s="20">
        <v>375</v>
      </c>
      <c r="M37" s="49">
        <f t="shared" si="5"/>
        <v>0.40103520554391064</v>
      </c>
      <c r="N37" s="307"/>
    </row>
    <row r="38" spans="1:14" ht="15" customHeight="1">
      <c r="A38" s="4" t="s">
        <v>72</v>
      </c>
      <c r="B38" s="23">
        <f t="shared" si="6"/>
        <v>360</v>
      </c>
      <c r="C38" s="24">
        <f t="shared" si="0"/>
        <v>0.13881765914866215</v>
      </c>
      <c r="D38" s="20">
        <v>26</v>
      </c>
      <c r="E38" s="49">
        <f t="shared" si="1"/>
        <v>0.36021058464948735</v>
      </c>
      <c r="F38" s="94">
        <v>29</v>
      </c>
      <c r="G38" s="49">
        <f t="shared" si="2"/>
        <v>0.1654873316594385</v>
      </c>
      <c r="H38" s="20">
        <v>107</v>
      </c>
      <c r="I38" s="49">
        <f t="shared" si="3"/>
        <v>0.15929019099935987</v>
      </c>
      <c r="J38" s="94">
        <v>105</v>
      </c>
      <c r="K38" s="79">
        <f t="shared" si="4"/>
        <v>0.14206467325125152</v>
      </c>
      <c r="L38" s="20">
        <v>93</v>
      </c>
      <c r="M38" s="49">
        <f t="shared" si="5"/>
        <v>0.09945673097488984</v>
      </c>
      <c r="N38" s="307"/>
    </row>
    <row r="39" spans="1:14" ht="15" customHeight="1">
      <c r="A39" s="4" t="s">
        <v>73</v>
      </c>
      <c r="B39" s="23">
        <f t="shared" si="6"/>
        <v>2082</v>
      </c>
      <c r="C39" s="24">
        <f t="shared" si="0"/>
        <v>0.8028287954097627</v>
      </c>
      <c r="D39" s="20">
        <v>125</v>
      </c>
      <c r="E39" s="49">
        <f t="shared" si="1"/>
        <v>1.7317816569686895</v>
      </c>
      <c r="F39" s="94">
        <v>289</v>
      </c>
      <c r="G39" s="49">
        <f t="shared" si="2"/>
        <v>1.6491668568819906</v>
      </c>
      <c r="H39" s="20">
        <v>862</v>
      </c>
      <c r="I39" s="49">
        <f t="shared" si="3"/>
        <v>1.2832536882378338</v>
      </c>
      <c r="J39" s="94">
        <v>509</v>
      </c>
      <c r="K39" s="79">
        <f t="shared" si="4"/>
        <v>0.6886754160465431</v>
      </c>
      <c r="L39" s="20">
        <v>297</v>
      </c>
      <c r="M39" s="49">
        <f t="shared" si="5"/>
        <v>0.31761988279077724</v>
      </c>
      <c r="N39" s="307"/>
    </row>
    <row r="40" spans="1:14" ht="15" customHeight="1">
      <c r="A40" s="57" t="s">
        <v>74</v>
      </c>
      <c r="B40" s="140">
        <f t="shared" si="6"/>
        <v>855</v>
      </c>
      <c r="C40" s="59">
        <f t="shared" si="0"/>
        <v>0.3296919404780726</v>
      </c>
      <c r="D40" s="58">
        <v>60</v>
      </c>
      <c r="E40" s="59">
        <f t="shared" si="1"/>
        <v>0.8312551953449709</v>
      </c>
      <c r="F40" s="140">
        <v>79</v>
      </c>
      <c r="G40" s="59">
        <f t="shared" si="2"/>
        <v>0.45081031727916</v>
      </c>
      <c r="H40" s="58">
        <v>263</v>
      </c>
      <c r="I40" s="59">
        <f t="shared" si="3"/>
        <v>0.3915263573161836</v>
      </c>
      <c r="J40" s="140">
        <v>250</v>
      </c>
      <c r="K40" s="79">
        <f t="shared" si="4"/>
        <v>0.3382492220267893</v>
      </c>
      <c r="L40" s="58">
        <v>203</v>
      </c>
      <c r="M40" s="59">
        <f t="shared" si="5"/>
        <v>0.21709372460110365</v>
      </c>
      <c r="N40" s="307"/>
    </row>
    <row r="41" spans="1:14" ht="15" customHeight="1">
      <c r="A41" s="4"/>
      <c r="B41" s="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222" t="s">
        <v>86</v>
      </c>
      <c r="N41" s="307"/>
    </row>
    <row r="42" spans="1:18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1"/>
      <c r="K42" s="52"/>
      <c r="L42" s="141"/>
      <c r="N42" s="307"/>
      <c r="O42" s="246"/>
      <c r="P42" s="246"/>
      <c r="Q42" s="246"/>
      <c r="R42" s="246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9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94"/>
      <c r="I44" s="4"/>
      <c r="J44" s="94"/>
      <c r="K44" s="4"/>
      <c r="L44" s="94"/>
      <c r="M44"/>
    </row>
    <row r="45" spans="1:12" ht="15" customHeight="1">
      <c r="A45" s="4"/>
      <c r="B45" s="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ht="15" customHeight="1">
      <c r="F46" s="23"/>
    </row>
    <row r="47" ht="15" customHeight="1">
      <c r="F47" s="23"/>
    </row>
    <row r="48" ht="11.25">
      <c r="F48" s="23"/>
    </row>
    <row r="49" ht="11.25">
      <c r="F49" s="23"/>
    </row>
    <row r="50" ht="11.25">
      <c r="F50" s="23"/>
    </row>
    <row r="51" ht="11.25">
      <c r="F51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7" display="Índice"/>
    <hyperlink ref="M41" location="'pag 2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1" customFormat="1" ht="39.75" customHeight="1">
      <c r="A1" s="310" t="s">
        <v>265</v>
      </c>
      <c r="B1" s="311"/>
      <c r="C1" s="311"/>
      <c r="D1" s="311"/>
      <c r="E1" s="311"/>
      <c r="F1" s="311"/>
      <c r="G1" s="311"/>
    </row>
    <row r="2" spans="1:9" s="17" customFormat="1" ht="36" customHeight="1">
      <c r="A2" s="166"/>
      <c r="B2" s="309" t="s">
        <v>1</v>
      </c>
      <c r="C2" s="309"/>
      <c r="D2" s="309" t="s">
        <v>2</v>
      </c>
      <c r="E2" s="309"/>
      <c r="F2" s="309" t="s">
        <v>3</v>
      </c>
      <c r="G2" s="309" t="s">
        <v>0</v>
      </c>
      <c r="H2" s="16"/>
      <c r="I2" s="16"/>
    </row>
    <row r="3" spans="1:9" s="14" customFormat="1" ht="19.5" customHeight="1">
      <c r="A3" s="220" t="s">
        <v>169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</row>
    <row r="4" spans="1:9" s="5" customFormat="1" ht="15" customHeight="1">
      <c r="A4" s="31" t="s">
        <v>23</v>
      </c>
      <c r="B4" s="30">
        <f>D4+F4</f>
        <v>259333</v>
      </c>
      <c r="C4" s="30">
        <f>B4/$B$4*100</f>
        <v>100</v>
      </c>
      <c r="D4" s="30">
        <f>SUM(D5:D22)</f>
        <v>117340</v>
      </c>
      <c r="E4" s="30">
        <f>SUM(E5:E22)</f>
        <v>100.00000000000001</v>
      </c>
      <c r="F4" s="30">
        <f>SUM(F5:F22)</f>
        <v>141993</v>
      </c>
      <c r="G4" s="30">
        <f>SUM(G5:G22)</f>
        <v>100</v>
      </c>
      <c r="H4" s="161"/>
      <c r="I4" s="161"/>
    </row>
    <row r="5" spans="1:9" ht="15" customHeight="1">
      <c r="A5" s="6" t="s">
        <v>6</v>
      </c>
      <c r="B5" s="20">
        <f aca="true" t="shared" si="0" ref="B5:B22">D5+F5</f>
        <v>1880</v>
      </c>
      <c r="C5" s="24">
        <f aca="true" t="shared" si="1" ref="C5:C22">B5/$B$4*100</f>
        <v>0.7249366644430134</v>
      </c>
      <c r="D5" s="20">
        <v>982</v>
      </c>
      <c r="E5" s="49">
        <f>D5/$D$4*100</f>
        <v>0.8368842679393217</v>
      </c>
      <c r="F5" s="20">
        <v>898</v>
      </c>
      <c r="G5" s="49">
        <f>F5/$F$4*100</f>
        <v>0.6324255421041882</v>
      </c>
      <c r="H5" s="225"/>
      <c r="I5" s="225"/>
    </row>
    <row r="6" spans="1:9" ht="15" customHeight="1">
      <c r="A6" s="6" t="s">
        <v>7</v>
      </c>
      <c r="B6" s="20">
        <f t="shared" si="0"/>
        <v>2414</v>
      </c>
      <c r="C6" s="24">
        <f t="shared" si="1"/>
        <v>0.930849525513529</v>
      </c>
      <c r="D6" s="20">
        <v>1210</v>
      </c>
      <c r="E6" s="49">
        <f aca="true" t="shared" si="2" ref="E6:E22">D6/$D$4*100</f>
        <v>1.0311914095790011</v>
      </c>
      <c r="F6" s="20">
        <v>1204</v>
      </c>
      <c r="G6" s="49">
        <f aca="true" t="shared" si="3" ref="G6:G22">F6/$F$4*100</f>
        <v>0.8479291232666398</v>
      </c>
      <c r="H6" s="226"/>
      <c r="I6" s="226"/>
    </row>
    <row r="7" spans="1:9" ht="15" customHeight="1">
      <c r="A7" s="6" t="s">
        <v>8</v>
      </c>
      <c r="B7" s="20">
        <f t="shared" si="0"/>
        <v>2924</v>
      </c>
      <c r="C7" s="24">
        <f t="shared" si="1"/>
        <v>1.1275078759741337</v>
      </c>
      <c r="D7" s="20">
        <v>1453</v>
      </c>
      <c r="E7" s="49">
        <f t="shared" si="2"/>
        <v>1.2382819158002387</v>
      </c>
      <c r="F7" s="20">
        <v>1471</v>
      </c>
      <c r="G7" s="49">
        <f t="shared" si="3"/>
        <v>1.0359665617319163</v>
      </c>
      <c r="H7" s="226"/>
      <c r="I7" s="226"/>
    </row>
    <row r="8" spans="1:9" ht="15" customHeight="1">
      <c r="A8" s="6" t="s">
        <v>9</v>
      </c>
      <c r="B8" s="20">
        <f t="shared" si="0"/>
        <v>3346</v>
      </c>
      <c r="C8" s="24">
        <f t="shared" si="1"/>
        <v>1.2902330208650654</v>
      </c>
      <c r="D8" s="20">
        <v>1699</v>
      </c>
      <c r="E8" s="49">
        <f t="shared" si="2"/>
        <v>1.4479290949377877</v>
      </c>
      <c r="F8" s="20">
        <v>1647</v>
      </c>
      <c r="G8" s="49">
        <f t="shared" si="3"/>
        <v>1.1599163339037841</v>
      </c>
      <c r="H8" s="226"/>
      <c r="I8" s="226"/>
    </row>
    <row r="9" spans="1:9" ht="22.5" customHeight="1">
      <c r="A9" s="4" t="s">
        <v>10</v>
      </c>
      <c r="B9" s="20">
        <f t="shared" si="0"/>
        <v>5242</v>
      </c>
      <c r="C9" s="24">
        <f t="shared" si="1"/>
        <v>2.021339359048019</v>
      </c>
      <c r="D9" s="20">
        <v>2543</v>
      </c>
      <c r="E9" s="49">
        <f t="shared" si="2"/>
        <v>2.1672064087267766</v>
      </c>
      <c r="F9" s="20">
        <v>2699</v>
      </c>
      <c r="G9" s="49">
        <f t="shared" si="3"/>
        <v>1.9007979266583566</v>
      </c>
      <c r="H9" s="226"/>
      <c r="I9" s="226"/>
    </row>
    <row r="10" spans="1:9" ht="15" customHeight="1">
      <c r="A10" s="4" t="s">
        <v>11</v>
      </c>
      <c r="B10" s="20">
        <f t="shared" si="0"/>
        <v>8936</v>
      </c>
      <c r="C10" s="24">
        <f t="shared" si="1"/>
        <v>3.4457627837567917</v>
      </c>
      <c r="D10" s="20">
        <v>4138</v>
      </c>
      <c r="E10" s="49">
        <f t="shared" si="2"/>
        <v>3.5265041758990963</v>
      </c>
      <c r="F10" s="20">
        <v>4798</v>
      </c>
      <c r="G10" s="49">
        <f t="shared" si="3"/>
        <v>3.3790398118217095</v>
      </c>
      <c r="H10" s="226"/>
      <c r="I10" s="226"/>
    </row>
    <row r="11" spans="1:9" ht="15" customHeight="1">
      <c r="A11" s="4" t="s">
        <v>12</v>
      </c>
      <c r="B11" s="20">
        <f t="shared" si="0"/>
        <v>13059</v>
      </c>
      <c r="C11" s="24">
        <f t="shared" si="1"/>
        <v>5.035610585617719</v>
      </c>
      <c r="D11" s="20">
        <v>6250</v>
      </c>
      <c r="E11" s="49">
        <f t="shared" si="2"/>
        <v>5.326401908982445</v>
      </c>
      <c r="F11" s="20">
        <v>6809</v>
      </c>
      <c r="G11" s="49">
        <f t="shared" si="3"/>
        <v>4.795306810899129</v>
      </c>
      <c r="H11" s="226"/>
      <c r="I11" s="226"/>
    </row>
    <row r="12" spans="1:9" ht="15" customHeight="1">
      <c r="A12" s="4" t="s">
        <v>13</v>
      </c>
      <c r="B12" s="20">
        <f t="shared" si="0"/>
        <v>14936</v>
      </c>
      <c r="C12" s="24">
        <f t="shared" si="1"/>
        <v>5.759390436234494</v>
      </c>
      <c r="D12" s="20">
        <v>7362</v>
      </c>
      <c r="E12" s="49">
        <f t="shared" si="2"/>
        <v>6.274075336628601</v>
      </c>
      <c r="F12" s="20">
        <v>7574</v>
      </c>
      <c r="G12" s="49">
        <f t="shared" si="3"/>
        <v>5.334065763805258</v>
      </c>
      <c r="H12" s="226"/>
      <c r="I12" s="226"/>
    </row>
    <row r="13" spans="1:9" ht="15" customHeight="1">
      <c r="A13" s="4" t="s">
        <v>14</v>
      </c>
      <c r="B13" s="20">
        <f t="shared" si="0"/>
        <v>18085</v>
      </c>
      <c r="C13" s="24">
        <f t="shared" si="1"/>
        <v>6.9736593491765415</v>
      </c>
      <c r="D13" s="20">
        <v>8630</v>
      </c>
      <c r="E13" s="49">
        <f t="shared" si="2"/>
        <v>7.354695755922959</v>
      </c>
      <c r="F13" s="20">
        <v>9455</v>
      </c>
      <c r="G13" s="49">
        <f t="shared" si="3"/>
        <v>6.658778953892093</v>
      </c>
      <c r="H13" s="226"/>
      <c r="I13" s="226"/>
    </row>
    <row r="14" spans="1:9" ht="22.5" customHeight="1">
      <c r="A14" s="4" t="s">
        <v>15</v>
      </c>
      <c r="B14" s="20">
        <f t="shared" si="0"/>
        <v>21093</v>
      </c>
      <c r="C14" s="24">
        <f t="shared" si="1"/>
        <v>8.133558012285363</v>
      </c>
      <c r="D14" s="20">
        <v>10226</v>
      </c>
      <c r="E14" s="49">
        <f t="shared" si="2"/>
        <v>8.714845747400716</v>
      </c>
      <c r="F14" s="20">
        <v>10867</v>
      </c>
      <c r="G14" s="49">
        <f t="shared" si="3"/>
        <v>7.653194171543667</v>
      </c>
      <c r="H14" s="226"/>
      <c r="I14" s="226"/>
    </row>
    <row r="15" spans="1:9" ht="15" customHeight="1">
      <c r="A15" s="4" t="s">
        <v>16</v>
      </c>
      <c r="B15" s="20">
        <f t="shared" si="0"/>
        <v>23721</v>
      </c>
      <c r="C15" s="24">
        <f t="shared" si="1"/>
        <v>9.146926924070597</v>
      </c>
      <c r="D15" s="20">
        <v>11266</v>
      </c>
      <c r="E15" s="49">
        <f t="shared" si="2"/>
        <v>9.601159025055395</v>
      </c>
      <c r="F15" s="20">
        <v>12455</v>
      </c>
      <c r="G15" s="49">
        <f t="shared" si="3"/>
        <v>8.77155916136711</v>
      </c>
      <c r="H15" s="226"/>
      <c r="I15" s="226"/>
    </row>
    <row r="16" spans="1:9" ht="15" customHeight="1">
      <c r="A16" s="4" t="s">
        <v>17</v>
      </c>
      <c r="B16" s="20">
        <f t="shared" si="0"/>
        <v>25195</v>
      </c>
      <c r="C16" s="24">
        <f t="shared" si="1"/>
        <v>9.715308117362618</v>
      </c>
      <c r="D16" s="20">
        <v>12140</v>
      </c>
      <c r="E16" s="49">
        <f t="shared" si="2"/>
        <v>10.3460030680075</v>
      </c>
      <c r="F16" s="20">
        <v>13055</v>
      </c>
      <c r="G16" s="49">
        <f t="shared" si="3"/>
        <v>9.194115202862113</v>
      </c>
      <c r="H16" s="226"/>
      <c r="I16" s="226"/>
    </row>
    <row r="17" spans="1:9" ht="15" customHeight="1">
      <c r="A17" s="4" t="s">
        <v>18</v>
      </c>
      <c r="B17" s="20">
        <f t="shared" si="0"/>
        <v>24994</v>
      </c>
      <c r="C17" s="24">
        <f t="shared" si="1"/>
        <v>9.637801591004616</v>
      </c>
      <c r="D17" s="20">
        <v>11764</v>
      </c>
      <c r="E17" s="49">
        <f t="shared" si="2"/>
        <v>10.025566729163115</v>
      </c>
      <c r="F17" s="20">
        <v>13230</v>
      </c>
      <c r="G17" s="49">
        <f t="shared" si="3"/>
        <v>9.317360714964822</v>
      </c>
      <c r="H17" s="226"/>
      <c r="I17" s="226"/>
    </row>
    <row r="18" spans="1:9" s="10" customFormat="1" ht="15" customHeight="1">
      <c r="A18" s="4" t="s">
        <v>19</v>
      </c>
      <c r="B18" s="20">
        <f t="shared" si="0"/>
        <v>19394</v>
      </c>
      <c r="C18" s="24">
        <f t="shared" si="1"/>
        <v>7.478415782025428</v>
      </c>
      <c r="D18" s="20">
        <v>9171</v>
      </c>
      <c r="E18" s="49">
        <f t="shared" si="2"/>
        <v>7.815749105164479</v>
      </c>
      <c r="F18" s="20">
        <v>10223</v>
      </c>
      <c r="G18" s="49">
        <f t="shared" si="3"/>
        <v>7.199650687005697</v>
      </c>
      <c r="H18" s="226"/>
      <c r="I18" s="226"/>
    </row>
    <row r="19" spans="1:9" ht="22.5" customHeight="1">
      <c r="A19" t="s">
        <v>20</v>
      </c>
      <c r="B19" s="20">
        <f t="shared" si="0"/>
        <v>22396</v>
      </c>
      <c r="C19" s="24">
        <f t="shared" si="1"/>
        <v>8.63600081748177</v>
      </c>
      <c r="D19" s="20">
        <v>9934</v>
      </c>
      <c r="E19" s="49">
        <f t="shared" si="2"/>
        <v>8.465996250213056</v>
      </c>
      <c r="F19" s="20">
        <v>12462</v>
      </c>
      <c r="G19" s="49">
        <f t="shared" si="3"/>
        <v>8.776488981851218</v>
      </c>
      <c r="H19" s="226"/>
      <c r="I19" s="226"/>
    </row>
    <row r="20" spans="1:9" ht="15" customHeight="1">
      <c r="A20" t="s">
        <v>21</v>
      </c>
      <c r="B20" s="20">
        <f t="shared" si="0"/>
        <v>20716</v>
      </c>
      <c r="C20" s="24">
        <f t="shared" si="1"/>
        <v>7.988185074788014</v>
      </c>
      <c r="D20" s="20">
        <v>8630</v>
      </c>
      <c r="E20" s="49">
        <f t="shared" si="2"/>
        <v>7.354695755922959</v>
      </c>
      <c r="F20" s="20">
        <v>12086</v>
      </c>
      <c r="G20" s="49">
        <f t="shared" si="3"/>
        <v>8.511687195847681</v>
      </c>
      <c r="H20" s="226"/>
      <c r="I20" s="226"/>
    </row>
    <row r="21" spans="1:9" ht="15" customHeight="1">
      <c r="A21" t="s">
        <v>22</v>
      </c>
      <c r="B21" s="20">
        <f t="shared" si="0"/>
        <v>15797</v>
      </c>
      <c r="C21" s="24">
        <f t="shared" si="1"/>
        <v>6.091396004365044</v>
      </c>
      <c r="D21" s="20">
        <v>5799</v>
      </c>
      <c r="E21" s="49">
        <f t="shared" si="2"/>
        <v>4.942048747230271</v>
      </c>
      <c r="F21" s="20">
        <v>9998</v>
      </c>
      <c r="G21" s="49">
        <f t="shared" si="3"/>
        <v>7.041192171445071</v>
      </c>
      <c r="H21" s="226"/>
      <c r="I21" s="226"/>
    </row>
    <row r="22" spans="1:9" ht="15" customHeight="1">
      <c r="A22" s="8" t="s">
        <v>266</v>
      </c>
      <c r="B22" s="60">
        <f t="shared" si="0"/>
        <v>15205</v>
      </c>
      <c r="C22" s="28">
        <f t="shared" si="1"/>
        <v>5.863118075987244</v>
      </c>
      <c r="D22" s="60">
        <v>4143</v>
      </c>
      <c r="E22" s="28">
        <f t="shared" si="2"/>
        <v>3.5307652974262824</v>
      </c>
      <c r="F22" s="60">
        <v>11062</v>
      </c>
      <c r="G22" s="28">
        <f t="shared" si="3"/>
        <v>7.790524885029544</v>
      </c>
      <c r="H22" s="226"/>
      <c r="I22" s="226"/>
    </row>
    <row r="23" spans="2:9" ht="30" customHeight="1">
      <c r="B23" s="4"/>
      <c r="C23" s="4"/>
      <c r="D23" s="4"/>
      <c r="E23" s="4"/>
      <c r="H23" s="226"/>
      <c r="I23" s="226"/>
    </row>
    <row r="24" spans="11:14" ht="15" customHeight="1">
      <c r="K24" s="10"/>
      <c r="L24" s="10" t="s">
        <v>2</v>
      </c>
      <c r="M24" s="10" t="s">
        <v>3</v>
      </c>
      <c r="N24" s="23"/>
    </row>
    <row r="25" spans="11:14" ht="15" customHeight="1">
      <c r="K25" s="154" t="s">
        <v>6</v>
      </c>
      <c r="L25" s="155">
        <f aca="true" t="shared" si="4" ref="L25:L42">-D5</f>
        <v>-982</v>
      </c>
      <c r="M25" s="155">
        <f aca="true" t="shared" si="5" ref="M25:M42">F5</f>
        <v>898</v>
      </c>
      <c r="N25" s="23"/>
    </row>
    <row r="26" spans="11:14" ht="15" customHeight="1">
      <c r="K26" s="154" t="s">
        <v>7</v>
      </c>
      <c r="L26" s="155">
        <f t="shared" si="4"/>
        <v>-1210</v>
      </c>
      <c r="M26" s="155">
        <f t="shared" si="5"/>
        <v>1204</v>
      </c>
      <c r="N26" s="23"/>
    </row>
    <row r="27" spans="11:14" ht="15" customHeight="1">
      <c r="K27" s="154" t="s">
        <v>8</v>
      </c>
      <c r="L27" s="155">
        <f t="shared" si="4"/>
        <v>-1453</v>
      </c>
      <c r="M27" s="155">
        <f t="shared" si="5"/>
        <v>1471</v>
      </c>
      <c r="N27" s="23"/>
    </row>
    <row r="28" spans="11:14" ht="15" customHeight="1">
      <c r="K28" s="154" t="s">
        <v>9</v>
      </c>
      <c r="L28" s="155">
        <f t="shared" si="4"/>
        <v>-1699</v>
      </c>
      <c r="M28" s="155">
        <f t="shared" si="5"/>
        <v>1647</v>
      </c>
      <c r="N28" s="23"/>
    </row>
    <row r="29" spans="11:14" ht="15" customHeight="1">
      <c r="K29" s="154" t="s">
        <v>10</v>
      </c>
      <c r="L29" s="155">
        <f t="shared" si="4"/>
        <v>-2543</v>
      </c>
      <c r="M29" s="155">
        <f t="shared" si="5"/>
        <v>2699</v>
      </c>
      <c r="N29" s="23"/>
    </row>
    <row r="30" spans="11:14" ht="15" customHeight="1">
      <c r="K30" s="53" t="s">
        <v>11</v>
      </c>
      <c r="L30" s="155">
        <f t="shared" si="4"/>
        <v>-4138</v>
      </c>
      <c r="M30" s="155">
        <f t="shared" si="5"/>
        <v>4798</v>
      </c>
      <c r="N30" s="23"/>
    </row>
    <row r="31" spans="11:14" ht="15" customHeight="1">
      <c r="K31" s="53" t="s">
        <v>12</v>
      </c>
      <c r="L31" s="155">
        <f t="shared" si="4"/>
        <v>-6250</v>
      </c>
      <c r="M31" s="155">
        <f t="shared" si="5"/>
        <v>6809</v>
      </c>
      <c r="N31" s="23"/>
    </row>
    <row r="32" spans="11:14" ht="15" customHeight="1">
      <c r="K32" s="53" t="s">
        <v>13</v>
      </c>
      <c r="L32" s="155">
        <f t="shared" si="4"/>
        <v>-7362</v>
      </c>
      <c r="M32" s="155">
        <f t="shared" si="5"/>
        <v>7574</v>
      </c>
      <c r="N32" s="23"/>
    </row>
    <row r="33" spans="11:14" ht="15" customHeight="1">
      <c r="K33" s="53" t="s">
        <v>14</v>
      </c>
      <c r="L33" s="155">
        <f t="shared" si="4"/>
        <v>-8630</v>
      </c>
      <c r="M33" s="155">
        <f t="shared" si="5"/>
        <v>9455</v>
      </c>
      <c r="N33" s="23"/>
    </row>
    <row r="34" spans="11:14" ht="15" customHeight="1">
      <c r="K34" s="53" t="s">
        <v>15</v>
      </c>
      <c r="L34" s="155">
        <f t="shared" si="4"/>
        <v>-10226</v>
      </c>
      <c r="M34" s="155">
        <f t="shared" si="5"/>
        <v>10867</v>
      </c>
      <c r="N34" s="23"/>
    </row>
    <row r="35" spans="11:14" ht="15" customHeight="1">
      <c r="K35" s="53" t="s">
        <v>16</v>
      </c>
      <c r="L35" s="155">
        <f t="shared" si="4"/>
        <v>-11266</v>
      </c>
      <c r="M35" s="155">
        <f t="shared" si="5"/>
        <v>12455</v>
      </c>
      <c r="N35" s="23"/>
    </row>
    <row r="36" spans="11:14" ht="15" customHeight="1">
      <c r="K36" s="53" t="s">
        <v>17</v>
      </c>
      <c r="L36" s="155">
        <f t="shared" si="4"/>
        <v>-12140</v>
      </c>
      <c r="M36" s="155">
        <f t="shared" si="5"/>
        <v>13055</v>
      </c>
      <c r="N36" s="23"/>
    </row>
    <row r="37" spans="11:14" ht="15" customHeight="1">
      <c r="K37" s="53" t="s">
        <v>18</v>
      </c>
      <c r="L37" s="155">
        <f t="shared" si="4"/>
        <v>-11764</v>
      </c>
      <c r="M37" s="155">
        <f t="shared" si="5"/>
        <v>13230</v>
      </c>
      <c r="N37" s="23"/>
    </row>
    <row r="38" spans="11:14" ht="15" customHeight="1">
      <c r="K38" s="53" t="s">
        <v>19</v>
      </c>
      <c r="L38" s="155">
        <f t="shared" si="4"/>
        <v>-9171</v>
      </c>
      <c r="M38" s="155">
        <f t="shared" si="5"/>
        <v>10223</v>
      </c>
      <c r="N38" s="23"/>
    </row>
    <row r="39" spans="11:14" ht="15" customHeight="1">
      <c r="K39" s="10" t="s">
        <v>20</v>
      </c>
      <c r="L39" s="155">
        <f t="shared" si="4"/>
        <v>-9934</v>
      </c>
      <c r="M39" s="155">
        <f t="shared" si="5"/>
        <v>12462</v>
      </c>
      <c r="N39" s="23"/>
    </row>
    <row r="40" spans="11:13" ht="15" customHeight="1">
      <c r="K40" s="10" t="s">
        <v>21</v>
      </c>
      <c r="L40" s="155">
        <f t="shared" si="4"/>
        <v>-8630</v>
      </c>
      <c r="M40" s="155">
        <f t="shared" si="5"/>
        <v>12086</v>
      </c>
    </row>
    <row r="41" spans="11:13" ht="15" customHeight="1">
      <c r="K41" s="10" t="s">
        <v>22</v>
      </c>
      <c r="L41" s="155">
        <f t="shared" si="4"/>
        <v>-5799</v>
      </c>
      <c r="M41" s="155">
        <f t="shared" si="5"/>
        <v>9998</v>
      </c>
    </row>
    <row r="42" spans="11:13" ht="15" customHeight="1">
      <c r="K42" s="53" t="s">
        <v>266</v>
      </c>
      <c r="L42" s="155">
        <f t="shared" si="4"/>
        <v>-4143</v>
      </c>
      <c r="M42" s="155">
        <f t="shared" si="5"/>
        <v>11062</v>
      </c>
    </row>
    <row r="43" spans="11:13" ht="11.25">
      <c r="K43" s="156"/>
      <c r="L43" s="155"/>
      <c r="M43" s="155"/>
    </row>
    <row r="44" spans="11:13" ht="11.25">
      <c r="K44" s="10"/>
      <c r="L44" s="10"/>
      <c r="M44" s="10"/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3" location="indice!B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2008.&amp;R&amp;9&amp;P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314" t="s">
        <v>254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3" t="s">
        <v>87</v>
      </c>
    </row>
    <row r="3" spans="1:13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</row>
    <row r="4" spans="1:14" s="14" customFormat="1" ht="19.5" customHeight="1">
      <c r="A4" s="65"/>
      <c r="B4" s="66" t="s">
        <v>90</v>
      </c>
      <c r="C4" s="62" t="s">
        <v>89</v>
      </c>
      <c r="D4" s="61" t="s">
        <v>90</v>
      </c>
      <c r="E4" s="62" t="s">
        <v>89</v>
      </c>
      <c r="F4" s="61" t="s">
        <v>90</v>
      </c>
      <c r="G4" s="62" t="s">
        <v>89</v>
      </c>
      <c r="H4" s="61" t="s">
        <v>90</v>
      </c>
      <c r="I4" s="62" t="s">
        <v>89</v>
      </c>
      <c r="J4" s="61" t="s">
        <v>90</v>
      </c>
      <c r="K4" s="62" t="s">
        <v>89</v>
      </c>
      <c r="L4" s="61" t="s">
        <v>90</v>
      </c>
      <c r="M4" s="62" t="s">
        <v>89</v>
      </c>
      <c r="N4" s="171"/>
    </row>
    <row r="5" spans="1:14" ht="15" customHeight="1">
      <c r="A5" s="4" t="s">
        <v>75</v>
      </c>
      <c r="B5" s="23">
        <f>D5+F5+H5+J5+L5</f>
        <v>632</v>
      </c>
      <c r="C5" s="24">
        <f>B5/'pag 24'!B$5*100</f>
        <v>0.24370211272765133</v>
      </c>
      <c r="D5" s="63">
        <v>48</v>
      </c>
      <c r="E5" s="24">
        <f>D5/'pag 24'!D$5*100</f>
        <v>0.6650041562759768</v>
      </c>
      <c r="F5" s="308">
        <v>81</v>
      </c>
      <c r="G5" s="24">
        <f>F5/'pag 24'!F$5*100</f>
        <v>0.4622232367039489</v>
      </c>
      <c r="H5" s="63">
        <v>219</v>
      </c>
      <c r="I5" s="24">
        <f>H5/'pag 24'!H$5*100</f>
        <v>0.3260238488678487</v>
      </c>
      <c r="J5" s="308">
        <v>140</v>
      </c>
      <c r="K5" s="79">
        <f>J5/'pag 24'!J$5*100</f>
        <v>0.18941956433500204</v>
      </c>
      <c r="L5" s="63">
        <v>144</v>
      </c>
      <c r="M5" s="64">
        <f>L5/'pag 24'!L$5*100</f>
        <v>0.1539975189288617</v>
      </c>
      <c r="N5" s="171"/>
    </row>
    <row r="6" spans="1:14" ht="15" customHeight="1">
      <c r="A6" s="6" t="s">
        <v>76</v>
      </c>
      <c r="B6">
        <f aca="true" t="shared" si="0" ref="B6:B18">D6+F6+H6+J6+L6</f>
        <v>2044</v>
      </c>
      <c r="C6" s="24">
        <f>B6/'pag 24'!B$5*100</f>
        <v>0.788175820277404</v>
      </c>
      <c r="D6" s="20">
        <v>108</v>
      </c>
      <c r="E6" s="24">
        <f>D6/'pag 24'!D$5*100</f>
        <v>1.4962593516209477</v>
      </c>
      <c r="F6" s="94">
        <v>305</v>
      </c>
      <c r="G6" s="24">
        <f>F6/'pag 24'!F$5*100</f>
        <v>1.740470212280301</v>
      </c>
      <c r="H6" s="20">
        <v>808</v>
      </c>
      <c r="I6" s="24">
        <f>H6/'pag 24'!H$5*100</f>
        <v>1.2028642460512409</v>
      </c>
      <c r="J6" s="94">
        <v>529</v>
      </c>
      <c r="K6" s="79">
        <f>J6/'pag 24'!J$5*100</f>
        <v>0.7157353538086862</v>
      </c>
      <c r="L6" s="20">
        <v>294</v>
      </c>
      <c r="M6" s="49">
        <f>L6/'pag 24'!L$5*100</f>
        <v>0.31441160114642597</v>
      </c>
      <c r="N6" s="171"/>
    </row>
    <row r="7" spans="1:14" ht="15" customHeight="1">
      <c r="A7" s="6" t="s">
        <v>26</v>
      </c>
      <c r="B7">
        <f t="shared" si="0"/>
        <v>1433</v>
      </c>
      <c r="C7" s="24">
        <f>B7/'pag 24'!B$5*100</f>
        <v>0.5525714043334246</v>
      </c>
      <c r="D7" s="20">
        <v>103</v>
      </c>
      <c r="E7" s="24">
        <f>D7/'pag 24'!D$5*100</f>
        <v>1.4269880853422001</v>
      </c>
      <c r="F7" s="94">
        <v>169</v>
      </c>
      <c r="G7" s="24">
        <f>F7/'pag 24'!F$5*100</f>
        <v>0.9643916913946587</v>
      </c>
      <c r="H7" s="20">
        <v>454</v>
      </c>
      <c r="I7" s="24">
        <f>H7/'pag 24'!H$5*100</f>
        <v>0.6758667917169101</v>
      </c>
      <c r="J7" s="94">
        <v>384</v>
      </c>
      <c r="K7" s="79">
        <f>J7/'pag 24'!J$5*100</f>
        <v>0.5195508050331484</v>
      </c>
      <c r="L7" s="20">
        <v>323</v>
      </c>
      <c r="M7" s="49">
        <f>L7/'pag 24'!L$5*100</f>
        <v>0.34542499037515506</v>
      </c>
      <c r="N7" s="171"/>
    </row>
    <row r="8" spans="1:14" ht="15" customHeight="1">
      <c r="A8" s="6" t="s">
        <v>77</v>
      </c>
      <c r="B8">
        <f t="shared" si="0"/>
        <v>310</v>
      </c>
      <c r="C8" s="24">
        <f>B8/'pag 24'!B$5*100</f>
        <v>0.11953742871134795</v>
      </c>
      <c r="D8" s="20">
        <v>17</v>
      </c>
      <c r="E8" s="24">
        <f>D8/'pag 24'!D$5*100</f>
        <v>0.23552230534774174</v>
      </c>
      <c r="F8" s="94">
        <v>30</v>
      </c>
      <c r="G8" s="24">
        <f>F8/'pag 24'!F$5*100</f>
        <v>0.1711937913718329</v>
      </c>
      <c r="H8" s="20">
        <v>121</v>
      </c>
      <c r="I8" s="24">
        <f>H8/'pag 24'!H$5*100</f>
        <v>0.18013189823292097</v>
      </c>
      <c r="J8" s="94">
        <v>72</v>
      </c>
      <c r="K8" s="79">
        <f>J8/'pag 24'!J$5*100</f>
        <v>0.09741577594371532</v>
      </c>
      <c r="L8" s="20">
        <v>70</v>
      </c>
      <c r="M8" s="49">
        <f>L8/'pag 24'!L$5*100</f>
        <v>0.07485990503486334</v>
      </c>
      <c r="N8" s="171"/>
    </row>
    <row r="9" spans="1:14" ht="15" customHeight="1">
      <c r="A9" s="6" t="s">
        <v>78</v>
      </c>
      <c r="B9">
        <f t="shared" si="0"/>
        <v>2770</v>
      </c>
      <c r="C9" s="24">
        <f>B9/'pag 24'!B$5*100</f>
        <v>1.068124766227206</v>
      </c>
      <c r="D9" s="20">
        <v>139</v>
      </c>
      <c r="E9" s="24">
        <f>D9/'pag 24'!D$5*100</f>
        <v>1.9257412025491825</v>
      </c>
      <c r="F9" s="94">
        <v>377</v>
      </c>
      <c r="G9" s="24">
        <f>F9/'pag 24'!F$5*100</f>
        <v>2.1513353115727005</v>
      </c>
      <c r="H9" s="20">
        <v>1119</v>
      </c>
      <c r="I9" s="24">
        <f>H9/'pag 24'!H$5*100</f>
        <v>1.6658478853110625</v>
      </c>
      <c r="J9" s="94">
        <v>614</v>
      </c>
      <c r="K9" s="79">
        <f>J9/'pag 24'!J$5*100</f>
        <v>0.8307400892977946</v>
      </c>
      <c r="L9" s="20">
        <v>521</v>
      </c>
      <c r="M9" s="49">
        <f>L9/'pag 24'!L$5*100</f>
        <v>0.5571715789023399</v>
      </c>
      <c r="N9" s="171"/>
    </row>
    <row r="10" spans="1:14" ht="15" customHeight="1">
      <c r="A10" s="4" t="s">
        <v>79</v>
      </c>
      <c r="B10">
        <f t="shared" si="0"/>
        <v>2104</v>
      </c>
      <c r="C10" s="24">
        <f>B10/'pag 24'!B$5*100</f>
        <v>0.811312096802181</v>
      </c>
      <c r="D10" s="20">
        <v>150</v>
      </c>
      <c r="E10" s="24">
        <f>D10/'pag 24'!D$5*100</f>
        <v>2.0781379883624274</v>
      </c>
      <c r="F10" s="94">
        <v>303</v>
      </c>
      <c r="G10" s="24">
        <f>F10/'pag 24'!F$5*100</f>
        <v>1.7290572928555126</v>
      </c>
      <c r="H10" s="20">
        <v>791</v>
      </c>
      <c r="I10" s="24">
        <f>H10/'pag 24'!H$5*100</f>
        <v>1.1775564586962024</v>
      </c>
      <c r="J10" s="94">
        <v>438</v>
      </c>
      <c r="K10" s="79">
        <f>J10/'pag 24'!J$5*100</f>
        <v>0.5926126369909349</v>
      </c>
      <c r="L10" s="20">
        <v>422</v>
      </c>
      <c r="M10" s="49">
        <f>L10/'pag 24'!L$5*100</f>
        <v>0.45129828463874744</v>
      </c>
      <c r="N10" s="171"/>
    </row>
    <row r="11" spans="1:14" ht="22.5" customHeight="1">
      <c r="A11" s="4" t="s">
        <v>80</v>
      </c>
      <c r="B11">
        <f t="shared" si="0"/>
        <v>15174</v>
      </c>
      <c r="C11" s="24">
        <f>B11/'pag 24'!B$5*100</f>
        <v>5.85116433311611</v>
      </c>
      <c r="D11" s="20">
        <v>402</v>
      </c>
      <c r="E11" s="24">
        <f>D11/'pag 24'!D$5*100</f>
        <v>5.569409808811305</v>
      </c>
      <c r="F11" s="94">
        <v>904</v>
      </c>
      <c r="G11" s="24">
        <f>F11/'pag 24'!F$5*100</f>
        <v>5.158639580004565</v>
      </c>
      <c r="H11" s="20">
        <v>4397</v>
      </c>
      <c r="I11" s="24">
        <f>H11/'pag 24'!H$5*100</f>
        <v>6.545784764712012</v>
      </c>
      <c r="J11" s="94">
        <v>4562</v>
      </c>
      <c r="K11" s="79">
        <f>J11/'pag 24'!J$5*100</f>
        <v>6.172371803544852</v>
      </c>
      <c r="L11" s="20">
        <v>4909</v>
      </c>
      <c r="M11" s="49">
        <f>L11/'pag 24'!L$5*100</f>
        <v>5.249818197373487</v>
      </c>
      <c r="N11" s="171"/>
    </row>
    <row r="12" spans="1:14" ht="15" customHeight="1">
      <c r="A12" s="4" t="s">
        <v>81</v>
      </c>
      <c r="B12">
        <f t="shared" si="0"/>
        <v>1122</v>
      </c>
      <c r="C12" s="24">
        <f>B12/'pag 24'!B$5*100</f>
        <v>0.43264837101333037</v>
      </c>
      <c r="D12" s="20">
        <v>68</v>
      </c>
      <c r="E12" s="24">
        <f>D12/'pag 24'!D$5*100</f>
        <v>0.942089221390967</v>
      </c>
      <c r="F12" s="94">
        <v>171</v>
      </c>
      <c r="G12" s="24">
        <f>F12/'pag 24'!F$5*100</f>
        <v>0.9758046108194476</v>
      </c>
      <c r="H12" s="20">
        <v>467</v>
      </c>
      <c r="I12" s="24">
        <f>H12/'pag 24'!H$5*100</f>
        <v>0.6952198055766454</v>
      </c>
      <c r="J12" s="94">
        <v>257</v>
      </c>
      <c r="K12" s="79">
        <f>J12/'pag 24'!J$5*100</f>
        <v>0.34772020024353945</v>
      </c>
      <c r="L12" s="20">
        <v>159</v>
      </c>
      <c r="M12" s="49">
        <f>L12/'pag 24'!L$5*100</f>
        <v>0.17003892715061814</v>
      </c>
      <c r="N12" s="171"/>
    </row>
    <row r="13" spans="1:14" ht="15" customHeight="1">
      <c r="A13" s="4" t="s">
        <v>82</v>
      </c>
      <c r="B13">
        <f t="shared" si="0"/>
        <v>27940</v>
      </c>
      <c r="C13" s="24">
        <f>B13/'pag 24'!B$5*100</f>
        <v>10.773792768371168</v>
      </c>
      <c r="D13" s="20">
        <v>506</v>
      </c>
      <c r="E13" s="24">
        <f>D13/'pag 24'!D$5*100</f>
        <v>7.010252147409254</v>
      </c>
      <c r="F13" s="94">
        <v>1486</v>
      </c>
      <c r="G13" s="24">
        <f>F13/'pag 24'!F$5*100</f>
        <v>8.479799132618124</v>
      </c>
      <c r="H13" s="20">
        <v>6445</v>
      </c>
      <c r="I13" s="24">
        <f>H13/'pag 24'!H$5*100</f>
        <v>9.594628794307237</v>
      </c>
      <c r="J13" s="94">
        <v>8308</v>
      </c>
      <c r="K13" s="79">
        <f>J13/'pag 24'!J$5*100</f>
        <v>11.240698146394264</v>
      </c>
      <c r="L13" s="20">
        <v>11195</v>
      </c>
      <c r="M13" s="49">
        <f>L13/'pag 24'!L$5*100</f>
        <v>11.972237669504214</v>
      </c>
      <c r="N13" s="171"/>
    </row>
    <row r="14" spans="1:14" ht="15" customHeight="1">
      <c r="A14" s="4" t="s">
        <v>83</v>
      </c>
      <c r="B14">
        <f t="shared" si="0"/>
        <v>1395</v>
      </c>
      <c r="C14" s="24">
        <f>B14/'pag 24'!B$5*100</f>
        <v>0.5379184292010658</v>
      </c>
      <c r="D14" s="20">
        <v>84</v>
      </c>
      <c r="E14" s="24">
        <f>D14/'pag 24'!D$5*100</f>
        <v>1.1637572734829593</v>
      </c>
      <c r="F14" s="94">
        <v>153</v>
      </c>
      <c r="G14" s="24">
        <f>F14/'pag 24'!F$5*100</f>
        <v>0.8730883359963479</v>
      </c>
      <c r="H14" s="20">
        <v>468</v>
      </c>
      <c r="I14" s="24">
        <f>H14/'pag 24'!H$5*100</f>
        <v>0.6967084989504712</v>
      </c>
      <c r="J14" s="94">
        <v>379</v>
      </c>
      <c r="K14" s="79">
        <f>J14/'pag 24'!J$5*100</f>
        <v>0.5127858205926127</v>
      </c>
      <c r="L14" s="20">
        <v>311</v>
      </c>
      <c r="M14" s="49">
        <f>L14/'pag 24'!L$5*100</f>
        <v>0.3325918637977499</v>
      </c>
      <c r="N14" s="171"/>
    </row>
    <row r="15" spans="1:14" ht="15" customHeight="1">
      <c r="A15" s="4" t="s">
        <v>84</v>
      </c>
      <c r="B15">
        <f t="shared" si="0"/>
        <v>3088</v>
      </c>
      <c r="C15" s="24">
        <f>B15/'pag 24'!B$5*100</f>
        <v>1.1907470318085243</v>
      </c>
      <c r="D15" s="20">
        <v>64</v>
      </c>
      <c r="E15" s="24">
        <f>D15/'pag 24'!D$5*100</f>
        <v>0.886672208367969</v>
      </c>
      <c r="F15" s="94">
        <v>185</v>
      </c>
      <c r="G15" s="24">
        <f>F15/'pag 24'!F$5*100</f>
        <v>1.0556950467929695</v>
      </c>
      <c r="H15" s="20">
        <v>669</v>
      </c>
      <c r="I15" s="24">
        <f>H15/'pag 24'!H$5*100</f>
        <v>0.9959358670894557</v>
      </c>
      <c r="J15" s="94">
        <v>980</v>
      </c>
      <c r="K15" s="79">
        <f>J15/'pag 24'!J$5*100</f>
        <v>1.3259369503450142</v>
      </c>
      <c r="L15" s="20">
        <v>1190</v>
      </c>
      <c r="M15" s="49">
        <f>L15/'pag 24'!L$5*100</f>
        <v>1.2726183855926765</v>
      </c>
      <c r="N15" s="171"/>
    </row>
    <row r="16" spans="1:14" ht="15" customHeight="1">
      <c r="A16" s="4" t="s">
        <v>85</v>
      </c>
      <c r="B16">
        <f t="shared" si="0"/>
        <v>291</v>
      </c>
      <c r="C16" s="24">
        <f>B16/'pag 24'!B$5*100</f>
        <v>0.11221094114516857</v>
      </c>
      <c r="D16" s="20">
        <v>16</v>
      </c>
      <c r="E16" s="24">
        <f>D16/'pag 24'!D$5*100</f>
        <v>0.22166805209199225</v>
      </c>
      <c r="F16" s="94">
        <v>36</v>
      </c>
      <c r="G16" s="24">
        <f>F16/'pag 24'!F$5*100</f>
        <v>0.20543254964619947</v>
      </c>
      <c r="H16" s="20">
        <v>86</v>
      </c>
      <c r="I16" s="24">
        <f>H16/'pag 24'!H$5*100</f>
        <v>0.12802763014901822</v>
      </c>
      <c r="J16" s="94">
        <v>64</v>
      </c>
      <c r="K16" s="79">
        <f>J16/'pag 24'!J$5*100</f>
        <v>0.08659180083885806</v>
      </c>
      <c r="L16" s="20">
        <v>89</v>
      </c>
      <c r="M16" s="49">
        <f>L16/'pag 24'!L$5*100</f>
        <v>0.0951790221157548</v>
      </c>
      <c r="N16" s="171"/>
    </row>
    <row r="17" spans="1:14" ht="22.5" customHeight="1">
      <c r="A17" s="4" t="s">
        <v>35</v>
      </c>
      <c r="B17">
        <f t="shared" si="0"/>
        <v>274</v>
      </c>
      <c r="C17" s="24">
        <f>B17/'pag 24'!B$5*100</f>
        <v>0.10565566279648175</v>
      </c>
      <c r="D17" s="20">
        <v>35</v>
      </c>
      <c r="E17" s="24">
        <f>D17/'pag 24'!D$5*100</f>
        <v>0.48489886395123305</v>
      </c>
      <c r="F17" s="94">
        <v>60</v>
      </c>
      <c r="G17" s="24">
        <f>F17/'pag 24'!F$5*100</f>
        <v>0.3423875827436658</v>
      </c>
      <c r="H17" s="20">
        <v>105</v>
      </c>
      <c r="I17" s="24">
        <f>H17/'pag 24'!H$5*100</f>
        <v>0.15631280425170826</v>
      </c>
      <c r="J17" s="94">
        <v>37</v>
      </c>
      <c r="K17" s="79">
        <f>J17/'pag 24'!J$5*100</f>
        <v>0.050060884859964815</v>
      </c>
      <c r="L17" s="20">
        <v>37</v>
      </c>
      <c r="M17" s="49">
        <f>L17/'pag 24'!L$5*100</f>
        <v>0.039568806946999185</v>
      </c>
      <c r="N17" s="171"/>
    </row>
    <row r="18" spans="1:13" ht="15" customHeight="1">
      <c r="A18" s="8" t="s">
        <v>36</v>
      </c>
      <c r="B18" s="8">
        <f t="shared" si="0"/>
        <v>253</v>
      </c>
      <c r="C18" s="28">
        <f>B18/'pag 24'!B$5*100</f>
        <v>0.09755796601280979</v>
      </c>
      <c r="D18" s="60">
        <v>23</v>
      </c>
      <c r="E18" s="28">
        <f>D18/'pag 24'!D$5*100</f>
        <v>0.31864782488223886</v>
      </c>
      <c r="F18" s="27">
        <v>55</v>
      </c>
      <c r="G18" s="28">
        <f>F18/'pag 24'!F$5*100</f>
        <v>0.3138552841816937</v>
      </c>
      <c r="H18" s="60">
        <v>84</v>
      </c>
      <c r="I18" s="28">
        <f>H18/'pag 24'!H$5*100</f>
        <v>0.12505024340136664</v>
      </c>
      <c r="J18" s="27">
        <v>56</v>
      </c>
      <c r="K18" s="81">
        <f>J18/'pag 24'!J$5*100</f>
        <v>0.07576782573400082</v>
      </c>
      <c r="L18" s="60">
        <v>35</v>
      </c>
      <c r="M18" s="28">
        <f>L18/'pag 24'!L$5*100</f>
        <v>0.03742995251743167</v>
      </c>
    </row>
    <row r="19" spans="1:14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  <c r="N19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8" ht="15" customHeight="1">
      <c r="B22" s="22"/>
      <c r="C22" s="9"/>
      <c r="D22" s="22"/>
      <c r="E22" s="9"/>
      <c r="F22" s="23"/>
      <c r="G22" s="24"/>
      <c r="H22" s="9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I24" s="95"/>
      <c r="J24" s="96"/>
      <c r="K24" s="85"/>
      <c r="L24" s="96"/>
      <c r="M24" s="85"/>
    </row>
    <row r="25" ht="15" customHeight="1"/>
    <row r="26" ht="15" customHeight="1"/>
    <row r="27" ht="15" customHeight="1">
      <c r="K27" s="84"/>
    </row>
    <row r="28" ht="15" customHeight="1">
      <c r="K28" s="84"/>
    </row>
    <row r="29" ht="15" customHeight="1">
      <c r="K29" s="84"/>
    </row>
    <row r="30" ht="15" customHeight="1">
      <c r="K30" s="84"/>
    </row>
    <row r="31" ht="15" customHeight="1">
      <c r="K31" s="84"/>
    </row>
    <row r="32" ht="15" customHeight="1">
      <c r="K32" s="85"/>
    </row>
    <row r="33" ht="15" customHeight="1">
      <c r="K33" s="85"/>
    </row>
    <row r="34" ht="15" customHeight="1">
      <c r="K34" s="85"/>
    </row>
    <row r="35" ht="15" customHeight="1">
      <c r="K35" s="85"/>
    </row>
    <row r="36" ht="15" customHeight="1">
      <c r="K36" s="85"/>
    </row>
    <row r="37" ht="15" customHeight="1">
      <c r="K37" s="85"/>
    </row>
    <row r="38" ht="15" customHeight="1">
      <c r="K38" s="85"/>
    </row>
    <row r="39" ht="15" customHeight="1">
      <c r="K39" s="85"/>
    </row>
    <row r="40" ht="15" customHeight="1">
      <c r="K40" s="85"/>
    </row>
    <row r="41" ht="15" customHeight="1"/>
    <row r="42" ht="15" customHeight="1"/>
    <row r="43" ht="15" customHeight="1"/>
    <row r="44" ht="15" customHeight="1">
      <c r="K44" s="85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314" t="s">
        <v>254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</row>
    <row r="4" spans="1:13" s="14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</row>
    <row r="5" spans="1:13" s="5" customFormat="1" ht="15" customHeight="1">
      <c r="A5" s="31" t="s">
        <v>23</v>
      </c>
      <c r="B5" s="163">
        <f>SUM(B6:B40)+SUM('pag 25'!B5:B18)</f>
        <v>259333</v>
      </c>
      <c r="C5" s="30">
        <f>B5/$B5*100</f>
        <v>100</v>
      </c>
      <c r="D5" s="30">
        <f>SUM(D6:D40)+SUM('pag 25'!D5:D18)</f>
        <v>7218</v>
      </c>
      <c r="E5" s="44">
        <f>D5/$B5*100</f>
        <v>2.7832940659306757</v>
      </c>
      <c r="F5" s="30">
        <f>SUM(F6:F40)+SUM('pag 25'!F5:F18)</f>
        <v>17524</v>
      </c>
      <c r="G5" s="44">
        <f>F5/$B5*100</f>
        <v>6.757335163669877</v>
      </c>
      <c r="H5" s="30">
        <f>SUM(H6:H40)+SUM('pag 25'!H5:H18)</f>
        <v>67173</v>
      </c>
      <c r="I5" s="44">
        <f>H5/$B5*100</f>
        <v>25.902218383314118</v>
      </c>
      <c r="J5" s="30">
        <f>SUM(J6:J40)+SUM('pag 25'!J5:J18)</f>
        <v>73910</v>
      </c>
      <c r="K5" s="44">
        <f>J5/$B5*100</f>
        <v>28.50003663243783</v>
      </c>
      <c r="L5" s="30">
        <f>SUM(L6:L40)+SUM('pag 25'!L5:L18)</f>
        <v>93508</v>
      </c>
      <c r="M5" s="44">
        <f>L5/$B5*100</f>
        <v>36.0571157546475</v>
      </c>
    </row>
    <row r="6" spans="1:13" ht="15" customHeight="1">
      <c r="A6" s="6" t="s">
        <v>41</v>
      </c>
      <c r="B6" s="23">
        <f>D6+F6+H6+J6+L6</f>
        <v>1136</v>
      </c>
      <c r="C6">
        <f aca="true" t="shared" si="0" ref="C6:C40">B6/$B6*100</f>
        <v>100</v>
      </c>
      <c r="D6" s="20">
        <v>40</v>
      </c>
      <c r="E6" s="49">
        <f aca="true" t="shared" si="1" ref="E6:E40">D6/$B6*100</f>
        <v>3.5211267605633805</v>
      </c>
      <c r="F6" s="94">
        <v>86</v>
      </c>
      <c r="G6">
        <f aca="true" t="shared" si="2" ref="G6:G40">F6/$B6*100</f>
        <v>7.570422535211267</v>
      </c>
      <c r="H6" s="20">
        <v>346</v>
      </c>
      <c r="I6">
        <f aca="true" t="shared" si="3" ref="I6:I40">H6/$B6*100</f>
        <v>30.457746478873236</v>
      </c>
      <c r="J6" s="94">
        <v>362</v>
      </c>
      <c r="K6" s="79">
        <f aca="true" t="shared" si="4" ref="K6:K40">J6/$B6*100</f>
        <v>31.866197183098592</v>
      </c>
      <c r="L6" s="20">
        <v>302</v>
      </c>
      <c r="M6" s="49">
        <f aca="true" t="shared" si="5" ref="M6:M40">L6/$B6*100</f>
        <v>26.58450704225352</v>
      </c>
    </row>
    <row r="7" spans="1:13" ht="15" customHeight="1">
      <c r="A7" s="6" t="s">
        <v>42</v>
      </c>
      <c r="B7" s="23">
        <f aca="true" t="shared" si="6" ref="B7:B40">D7+F7+H7+J7+L7</f>
        <v>660</v>
      </c>
      <c r="C7">
        <f t="shared" si="0"/>
        <v>100</v>
      </c>
      <c r="D7" s="20">
        <v>39</v>
      </c>
      <c r="E7" s="49">
        <f t="shared" si="1"/>
        <v>5.909090909090909</v>
      </c>
      <c r="F7" s="94">
        <v>114</v>
      </c>
      <c r="G7">
        <f t="shared" si="2"/>
        <v>17.272727272727273</v>
      </c>
      <c r="H7" s="20">
        <v>245</v>
      </c>
      <c r="I7">
        <f t="shared" si="3"/>
        <v>37.121212121212125</v>
      </c>
      <c r="J7" s="94">
        <v>146</v>
      </c>
      <c r="K7" s="79">
        <f t="shared" si="4"/>
        <v>22.12121212121212</v>
      </c>
      <c r="L7" s="20">
        <v>116</v>
      </c>
      <c r="M7" s="49">
        <f t="shared" si="5"/>
        <v>17.575757575757574</v>
      </c>
    </row>
    <row r="8" spans="1:13" ht="15" customHeight="1">
      <c r="A8" s="6" t="s">
        <v>43</v>
      </c>
      <c r="B8" s="23">
        <f t="shared" si="6"/>
        <v>5332</v>
      </c>
      <c r="C8">
        <f t="shared" si="0"/>
        <v>100</v>
      </c>
      <c r="D8" s="20">
        <v>216</v>
      </c>
      <c r="E8" s="49">
        <f t="shared" si="1"/>
        <v>4.051012753188297</v>
      </c>
      <c r="F8" s="94">
        <v>510</v>
      </c>
      <c r="G8">
        <f t="shared" si="2"/>
        <v>9.564891222805702</v>
      </c>
      <c r="H8" s="20">
        <v>1684</v>
      </c>
      <c r="I8">
        <f t="shared" si="3"/>
        <v>31.58289572393098</v>
      </c>
      <c r="J8" s="94">
        <v>1477</v>
      </c>
      <c r="K8" s="79">
        <f t="shared" si="4"/>
        <v>27.7006751687922</v>
      </c>
      <c r="L8" s="20">
        <v>1445</v>
      </c>
      <c r="M8" s="49">
        <f t="shared" si="5"/>
        <v>27.100525131282822</v>
      </c>
    </row>
    <row r="9" spans="1:13" ht="15" customHeight="1">
      <c r="A9" s="6" t="s">
        <v>44</v>
      </c>
      <c r="B9" s="23">
        <f t="shared" si="6"/>
        <v>967</v>
      </c>
      <c r="C9">
        <f t="shared" si="0"/>
        <v>100</v>
      </c>
      <c r="D9" s="20">
        <v>55</v>
      </c>
      <c r="E9" s="49">
        <f t="shared" si="1"/>
        <v>5.687693898655636</v>
      </c>
      <c r="F9" s="94">
        <v>169</v>
      </c>
      <c r="G9">
        <f t="shared" si="2"/>
        <v>17.47673216132368</v>
      </c>
      <c r="H9" s="20">
        <v>346</v>
      </c>
      <c r="I9">
        <f t="shared" si="3"/>
        <v>35.780765253360904</v>
      </c>
      <c r="J9" s="94">
        <v>246</v>
      </c>
      <c r="K9" s="79">
        <f t="shared" si="4"/>
        <v>25.439503619441574</v>
      </c>
      <c r="L9" s="20">
        <v>151</v>
      </c>
      <c r="M9" s="49">
        <f t="shared" si="5"/>
        <v>15.615305067218202</v>
      </c>
    </row>
    <row r="10" spans="1:13" ht="15" customHeight="1">
      <c r="A10" s="6" t="s">
        <v>45</v>
      </c>
      <c r="B10" s="23">
        <f t="shared" si="6"/>
        <v>270</v>
      </c>
      <c r="C10">
        <f t="shared" si="0"/>
        <v>100</v>
      </c>
      <c r="D10" s="20">
        <v>18</v>
      </c>
      <c r="E10" s="49">
        <f t="shared" si="1"/>
        <v>6.666666666666667</v>
      </c>
      <c r="F10" s="94">
        <v>28</v>
      </c>
      <c r="G10">
        <f t="shared" si="2"/>
        <v>10.37037037037037</v>
      </c>
      <c r="H10" s="20">
        <v>109</v>
      </c>
      <c r="I10">
        <f t="shared" si="3"/>
        <v>40.370370370370374</v>
      </c>
      <c r="J10" s="94">
        <v>59</v>
      </c>
      <c r="K10" s="79">
        <f t="shared" si="4"/>
        <v>21.85185185185185</v>
      </c>
      <c r="L10" s="20">
        <v>56</v>
      </c>
      <c r="M10" s="49">
        <f t="shared" si="5"/>
        <v>20.74074074074074</v>
      </c>
    </row>
    <row r="11" spans="1:13" ht="22.5" customHeight="1">
      <c r="A11" s="4" t="s">
        <v>46</v>
      </c>
      <c r="B11" s="23">
        <f t="shared" si="6"/>
        <v>889</v>
      </c>
      <c r="C11">
        <f t="shared" si="0"/>
        <v>100</v>
      </c>
      <c r="D11" s="20">
        <v>76</v>
      </c>
      <c r="E11" s="49">
        <f t="shared" si="1"/>
        <v>8.548931383577054</v>
      </c>
      <c r="F11" s="94">
        <v>148</v>
      </c>
      <c r="G11">
        <f t="shared" si="2"/>
        <v>16.647919010123736</v>
      </c>
      <c r="H11" s="20">
        <v>392</v>
      </c>
      <c r="I11">
        <f t="shared" si="3"/>
        <v>44.09448818897638</v>
      </c>
      <c r="J11" s="94">
        <v>146</v>
      </c>
      <c r="K11" s="79">
        <f t="shared" si="4"/>
        <v>16.42294713160855</v>
      </c>
      <c r="L11" s="20">
        <v>127</v>
      </c>
      <c r="M11" s="49">
        <f t="shared" si="5"/>
        <v>14.285714285714285</v>
      </c>
    </row>
    <row r="12" spans="1:13" ht="15" customHeight="1">
      <c r="A12" s="4" t="s">
        <v>47</v>
      </c>
      <c r="B12" s="23">
        <f t="shared" si="6"/>
        <v>4414</v>
      </c>
      <c r="C12">
        <f t="shared" si="0"/>
        <v>100</v>
      </c>
      <c r="D12" s="20">
        <v>134</v>
      </c>
      <c r="E12" s="49">
        <f t="shared" si="1"/>
        <v>3.035795197100136</v>
      </c>
      <c r="F12" s="94">
        <v>535</v>
      </c>
      <c r="G12">
        <f t="shared" si="2"/>
        <v>12.120525600362484</v>
      </c>
      <c r="H12" s="20">
        <v>1669</v>
      </c>
      <c r="I12">
        <f t="shared" si="3"/>
        <v>37.811508835523334</v>
      </c>
      <c r="J12" s="94">
        <v>1229</v>
      </c>
      <c r="K12" s="79">
        <f t="shared" si="4"/>
        <v>27.84322609877662</v>
      </c>
      <c r="L12" s="20">
        <v>847</v>
      </c>
      <c r="M12" s="49">
        <f t="shared" si="5"/>
        <v>19.188944268237424</v>
      </c>
    </row>
    <row r="13" spans="1:13" ht="15" customHeight="1">
      <c r="A13" s="4" t="s">
        <v>48</v>
      </c>
      <c r="B13" s="23">
        <f t="shared" si="6"/>
        <v>84856</v>
      </c>
      <c r="C13">
        <f t="shared" si="0"/>
        <v>100</v>
      </c>
      <c r="D13" s="20">
        <v>704</v>
      </c>
      <c r="E13" s="49">
        <f t="shared" si="1"/>
        <v>0.8296408032431414</v>
      </c>
      <c r="F13" s="94">
        <v>2273</v>
      </c>
      <c r="G13">
        <f t="shared" si="2"/>
        <v>2.67865560478929</v>
      </c>
      <c r="H13" s="20">
        <v>13992</v>
      </c>
      <c r="I13">
        <f t="shared" si="3"/>
        <v>16.489110964457435</v>
      </c>
      <c r="J13" s="94">
        <v>26252</v>
      </c>
      <c r="K13" s="79">
        <f t="shared" si="4"/>
        <v>30.93711699820873</v>
      </c>
      <c r="L13" s="20">
        <v>41635</v>
      </c>
      <c r="M13" s="49">
        <f t="shared" si="5"/>
        <v>49.0654756293014</v>
      </c>
    </row>
    <row r="14" spans="1:13" ht="15" customHeight="1">
      <c r="A14" s="4" t="s">
        <v>49</v>
      </c>
      <c r="B14" s="23">
        <f t="shared" si="6"/>
        <v>1178</v>
      </c>
      <c r="C14">
        <f t="shared" si="0"/>
        <v>100</v>
      </c>
      <c r="D14" s="20">
        <v>68</v>
      </c>
      <c r="E14" s="49">
        <f t="shared" si="1"/>
        <v>5.772495755517826</v>
      </c>
      <c r="F14" s="94">
        <v>136</v>
      </c>
      <c r="G14">
        <f t="shared" si="2"/>
        <v>11.544991511035652</v>
      </c>
      <c r="H14" s="20">
        <v>395</v>
      </c>
      <c r="I14">
        <f t="shared" si="3"/>
        <v>33.531409168081495</v>
      </c>
      <c r="J14" s="94">
        <v>298</v>
      </c>
      <c r="K14" s="79">
        <f t="shared" si="4"/>
        <v>25.29711375212224</v>
      </c>
      <c r="L14" s="20">
        <v>281</v>
      </c>
      <c r="M14" s="49">
        <f t="shared" si="5"/>
        <v>23.853989813242784</v>
      </c>
    </row>
    <row r="15" spans="1:13" ht="15" customHeight="1">
      <c r="A15" s="4" t="s">
        <v>50</v>
      </c>
      <c r="B15" s="23">
        <f t="shared" si="6"/>
        <v>590</v>
      </c>
      <c r="C15">
        <f t="shared" si="0"/>
        <v>100</v>
      </c>
      <c r="D15" s="20">
        <v>55</v>
      </c>
      <c r="E15" s="49">
        <f t="shared" si="1"/>
        <v>9.322033898305085</v>
      </c>
      <c r="F15" s="94">
        <v>114</v>
      </c>
      <c r="G15">
        <f t="shared" si="2"/>
        <v>19.322033898305087</v>
      </c>
      <c r="H15" s="20">
        <v>233</v>
      </c>
      <c r="I15">
        <f t="shared" si="3"/>
        <v>39.49152542372881</v>
      </c>
      <c r="J15" s="94">
        <v>113</v>
      </c>
      <c r="K15" s="79">
        <f t="shared" si="4"/>
        <v>19.152542372881356</v>
      </c>
      <c r="L15" s="20">
        <v>75</v>
      </c>
      <c r="M15" s="49">
        <f t="shared" si="5"/>
        <v>12.711864406779661</v>
      </c>
    </row>
    <row r="16" spans="1:13" ht="15" customHeight="1">
      <c r="A16" s="4" t="s">
        <v>51</v>
      </c>
      <c r="B16" s="23">
        <f t="shared" si="6"/>
        <v>1578</v>
      </c>
      <c r="C16">
        <f t="shared" si="0"/>
        <v>100</v>
      </c>
      <c r="D16" s="20">
        <v>102</v>
      </c>
      <c r="E16" s="49">
        <f t="shared" si="1"/>
        <v>6.4638783269961975</v>
      </c>
      <c r="F16" s="94">
        <v>204</v>
      </c>
      <c r="G16">
        <f t="shared" si="2"/>
        <v>12.927756653992395</v>
      </c>
      <c r="H16" s="20">
        <v>597</v>
      </c>
      <c r="I16">
        <f t="shared" si="3"/>
        <v>37.832699619771866</v>
      </c>
      <c r="J16" s="94">
        <v>369</v>
      </c>
      <c r="K16" s="79">
        <f t="shared" si="4"/>
        <v>23.38403041825095</v>
      </c>
      <c r="L16" s="20">
        <v>306</v>
      </c>
      <c r="M16" s="49">
        <f t="shared" si="5"/>
        <v>19.39163498098859</v>
      </c>
    </row>
    <row r="17" spans="1:13" ht="22.5" customHeight="1">
      <c r="A17" s="4" t="s">
        <v>52</v>
      </c>
      <c r="B17" s="23">
        <f t="shared" si="6"/>
        <v>12158</v>
      </c>
      <c r="C17">
        <f t="shared" si="0"/>
        <v>100</v>
      </c>
      <c r="D17" s="20">
        <v>287</v>
      </c>
      <c r="E17" s="49">
        <f t="shared" si="1"/>
        <v>2.360585622635302</v>
      </c>
      <c r="F17" s="94">
        <v>742</v>
      </c>
      <c r="G17">
        <f t="shared" si="2"/>
        <v>6.102977463398585</v>
      </c>
      <c r="H17" s="20">
        <v>3251</v>
      </c>
      <c r="I17">
        <f t="shared" si="3"/>
        <v>26.73959532817898</v>
      </c>
      <c r="J17" s="94">
        <v>3702</v>
      </c>
      <c r="K17" s="79">
        <f t="shared" si="4"/>
        <v>30.449087020891596</v>
      </c>
      <c r="L17" s="20">
        <v>4176</v>
      </c>
      <c r="M17" s="49">
        <f t="shared" si="5"/>
        <v>34.347754564895546</v>
      </c>
    </row>
    <row r="18" spans="1:13" ht="15" customHeight="1">
      <c r="A18" s="4" t="s">
        <v>53</v>
      </c>
      <c r="B18" s="23">
        <f t="shared" si="6"/>
        <v>725</v>
      </c>
      <c r="C18">
        <f t="shared" si="0"/>
        <v>100</v>
      </c>
      <c r="D18" s="20">
        <v>66</v>
      </c>
      <c r="E18" s="49">
        <f t="shared" si="1"/>
        <v>9.10344827586207</v>
      </c>
      <c r="F18" s="94">
        <v>121</v>
      </c>
      <c r="G18">
        <f t="shared" si="2"/>
        <v>16.689655172413794</v>
      </c>
      <c r="H18" s="20">
        <v>285</v>
      </c>
      <c r="I18">
        <f t="shared" si="3"/>
        <v>39.310344827586206</v>
      </c>
      <c r="J18" s="94">
        <v>132</v>
      </c>
      <c r="K18" s="79">
        <f t="shared" si="4"/>
        <v>18.20689655172414</v>
      </c>
      <c r="L18" s="20">
        <v>121</v>
      </c>
      <c r="M18" s="49">
        <f t="shared" si="5"/>
        <v>16.689655172413794</v>
      </c>
    </row>
    <row r="19" spans="1:13" ht="15" customHeight="1">
      <c r="A19" s="4" t="s">
        <v>54</v>
      </c>
      <c r="B19" s="23">
        <f t="shared" si="6"/>
        <v>1034</v>
      </c>
      <c r="C19">
        <f t="shared" si="0"/>
        <v>100</v>
      </c>
      <c r="D19" s="20">
        <v>90</v>
      </c>
      <c r="E19" s="49">
        <f t="shared" si="1"/>
        <v>8.704061895551257</v>
      </c>
      <c r="F19" s="94">
        <v>165</v>
      </c>
      <c r="G19">
        <f t="shared" si="2"/>
        <v>15.957446808510639</v>
      </c>
      <c r="H19" s="20">
        <v>391</v>
      </c>
      <c r="I19">
        <f t="shared" si="3"/>
        <v>37.81431334622824</v>
      </c>
      <c r="J19" s="94">
        <v>218</v>
      </c>
      <c r="K19" s="79">
        <f t="shared" si="4"/>
        <v>21.08317214700193</v>
      </c>
      <c r="L19" s="20">
        <v>170</v>
      </c>
      <c r="M19" s="49">
        <f t="shared" si="5"/>
        <v>16.44100580270793</v>
      </c>
    </row>
    <row r="20" spans="1:13" ht="15" customHeight="1">
      <c r="A20" s="4" t="s">
        <v>55</v>
      </c>
      <c r="B20" s="23">
        <f t="shared" si="6"/>
        <v>1250</v>
      </c>
      <c r="C20">
        <f t="shared" si="0"/>
        <v>100</v>
      </c>
      <c r="D20" s="20">
        <v>89</v>
      </c>
      <c r="E20" s="49">
        <f t="shared" si="1"/>
        <v>7.12</v>
      </c>
      <c r="F20" s="94">
        <v>153</v>
      </c>
      <c r="G20">
        <f t="shared" si="2"/>
        <v>12.24</v>
      </c>
      <c r="H20" s="20">
        <v>439</v>
      </c>
      <c r="I20">
        <f t="shared" si="3"/>
        <v>35.120000000000005</v>
      </c>
      <c r="J20" s="94">
        <v>307</v>
      </c>
      <c r="K20" s="79">
        <f t="shared" si="4"/>
        <v>24.560000000000002</v>
      </c>
      <c r="L20" s="20">
        <v>262</v>
      </c>
      <c r="M20" s="49">
        <f t="shared" si="5"/>
        <v>20.96</v>
      </c>
    </row>
    <row r="21" spans="1:13" ht="15" customHeight="1">
      <c r="A21" s="4" t="s">
        <v>56</v>
      </c>
      <c r="B21" s="23">
        <f t="shared" si="6"/>
        <v>574</v>
      </c>
      <c r="C21">
        <f t="shared" si="0"/>
        <v>100</v>
      </c>
      <c r="D21" s="20">
        <v>31</v>
      </c>
      <c r="E21" s="49">
        <f t="shared" si="1"/>
        <v>5.400696864111499</v>
      </c>
      <c r="F21" s="94">
        <v>75</v>
      </c>
      <c r="G21">
        <f t="shared" si="2"/>
        <v>13.066202090592336</v>
      </c>
      <c r="H21" s="20">
        <v>199</v>
      </c>
      <c r="I21">
        <f t="shared" si="3"/>
        <v>34.66898954703833</v>
      </c>
      <c r="J21" s="94">
        <v>137</v>
      </c>
      <c r="K21" s="79">
        <f t="shared" si="4"/>
        <v>23.86759581881533</v>
      </c>
      <c r="L21" s="20">
        <v>132</v>
      </c>
      <c r="M21" s="49">
        <f t="shared" si="5"/>
        <v>22.99651567944251</v>
      </c>
    </row>
    <row r="22" spans="1:13" ht="15" customHeight="1">
      <c r="A22" s="4" t="s">
        <v>57</v>
      </c>
      <c r="B22" s="23">
        <f t="shared" si="6"/>
        <v>4240</v>
      </c>
      <c r="C22">
        <f t="shared" si="0"/>
        <v>100</v>
      </c>
      <c r="D22" s="20">
        <v>101</v>
      </c>
      <c r="E22" s="49">
        <f t="shared" si="1"/>
        <v>2.3820754716981134</v>
      </c>
      <c r="F22" s="94">
        <v>227</v>
      </c>
      <c r="G22">
        <f t="shared" si="2"/>
        <v>5.35377358490566</v>
      </c>
      <c r="H22" s="20">
        <v>1166</v>
      </c>
      <c r="I22">
        <f t="shared" si="3"/>
        <v>27.500000000000004</v>
      </c>
      <c r="J22" s="94">
        <v>1388</v>
      </c>
      <c r="K22" s="79">
        <f t="shared" si="4"/>
        <v>32.73584905660377</v>
      </c>
      <c r="L22" s="20">
        <v>1358</v>
      </c>
      <c r="M22" s="49">
        <f t="shared" si="5"/>
        <v>32.028301886792455</v>
      </c>
    </row>
    <row r="23" spans="1:13" ht="22.5" customHeight="1">
      <c r="A23" s="4" t="s">
        <v>58</v>
      </c>
      <c r="B23" s="23">
        <f t="shared" si="6"/>
        <v>1289</v>
      </c>
      <c r="C23">
        <f t="shared" si="0"/>
        <v>100</v>
      </c>
      <c r="D23" s="20">
        <v>83</v>
      </c>
      <c r="E23" s="49">
        <f t="shared" si="1"/>
        <v>6.4391000775795195</v>
      </c>
      <c r="F23" s="94">
        <v>259</v>
      </c>
      <c r="G23">
        <f t="shared" si="2"/>
        <v>20.09309542280838</v>
      </c>
      <c r="H23" s="20">
        <v>471</v>
      </c>
      <c r="I23">
        <f t="shared" si="3"/>
        <v>36.5399534522886</v>
      </c>
      <c r="J23" s="94">
        <v>264</v>
      </c>
      <c r="K23" s="79">
        <f t="shared" si="4"/>
        <v>20.48099301784329</v>
      </c>
      <c r="L23" s="20">
        <v>212</v>
      </c>
      <c r="M23" s="49">
        <f t="shared" si="5"/>
        <v>16.446858029480218</v>
      </c>
    </row>
    <row r="24" spans="1:13" ht="15" customHeight="1">
      <c r="A24" s="4" t="s">
        <v>59</v>
      </c>
      <c r="B24" s="23">
        <f t="shared" si="6"/>
        <v>2275</v>
      </c>
      <c r="C24">
        <f t="shared" si="0"/>
        <v>100</v>
      </c>
      <c r="D24" s="20">
        <v>160</v>
      </c>
      <c r="E24" s="49">
        <f t="shared" si="1"/>
        <v>7.032967032967033</v>
      </c>
      <c r="F24" s="94">
        <v>373</v>
      </c>
      <c r="G24">
        <f t="shared" si="2"/>
        <v>16.395604395604398</v>
      </c>
      <c r="H24" s="20">
        <v>903</v>
      </c>
      <c r="I24">
        <f t="shared" si="3"/>
        <v>39.69230769230769</v>
      </c>
      <c r="J24" s="94">
        <v>430</v>
      </c>
      <c r="K24" s="79">
        <f t="shared" si="4"/>
        <v>18.9010989010989</v>
      </c>
      <c r="L24" s="20">
        <v>409</v>
      </c>
      <c r="M24" s="49">
        <f t="shared" si="5"/>
        <v>17.978021978021978</v>
      </c>
    </row>
    <row r="25" spans="1:13" ht="15" customHeight="1">
      <c r="A25" s="4" t="s">
        <v>60</v>
      </c>
      <c r="B25" s="23">
        <f t="shared" si="6"/>
        <v>2488</v>
      </c>
      <c r="C25">
        <f t="shared" si="0"/>
        <v>100</v>
      </c>
      <c r="D25" s="20">
        <v>78</v>
      </c>
      <c r="E25" s="49">
        <f t="shared" si="1"/>
        <v>3.135048231511254</v>
      </c>
      <c r="F25" s="94">
        <v>161</v>
      </c>
      <c r="G25">
        <f t="shared" si="2"/>
        <v>6.471061093247589</v>
      </c>
      <c r="H25" s="20">
        <v>568</v>
      </c>
      <c r="I25">
        <f t="shared" si="3"/>
        <v>22.829581993569132</v>
      </c>
      <c r="J25" s="94">
        <v>732</v>
      </c>
      <c r="K25" s="79">
        <f t="shared" si="4"/>
        <v>29.421221864951768</v>
      </c>
      <c r="L25" s="20">
        <v>949</v>
      </c>
      <c r="M25" s="49">
        <f t="shared" si="5"/>
        <v>38.143086816720256</v>
      </c>
    </row>
    <row r="26" spans="1:13" ht="15" customHeight="1">
      <c r="A26" s="4" t="s">
        <v>61</v>
      </c>
      <c r="B26" s="23">
        <f t="shared" si="6"/>
        <v>529</v>
      </c>
      <c r="C26">
        <f t="shared" si="0"/>
        <v>100</v>
      </c>
      <c r="D26" s="20">
        <v>30</v>
      </c>
      <c r="E26" s="49">
        <f t="shared" si="1"/>
        <v>5.671077504725898</v>
      </c>
      <c r="F26" s="94">
        <v>86</v>
      </c>
      <c r="G26">
        <f t="shared" si="2"/>
        <v>16.257088846880908</v>
      </c>
      <c r="H26" s="20">
        <v>211</v>
      </c>
      <c r="I26">
        <f t="shared" si="3"/>
        <v>39.88657844990548</v>
      </c>
      <c r="J26" s="94">
        <v>129</v>
      </c>
      <c r="K26" s="79">
        <f t="shared" si="4"/>
        <v>24.38563327032136</v>
      </c>
      <c r="L26" s="20">
        <v>73</v>
      </c>
      <c r="M26" s="49">
        <f t="shared" si="5"/>
        <v>13.799621928166353</v>
      </c>
    </row>
    <row r="27" spans="1:13" ht="15" customHeight="1">
      <c r="A27" s="4" t="s">
        <v>62</v>
      </c>
      <c r="B27" s="23">
        <f t="shared" si="6"/>
        <v>747</v>
      </c>
      <c r="C27">
        <f t="shared" si="0"/>
        <v>100</v>
      </c>
      <c r="D27" s="20">
        <v>74</v>
      </c>
      <c r="E27" s="49">
        <f t="shared" si="1"/>
        <v>9.906291834002676</v>
      </c>
      <c r="F27" s="94">
        <v>167</v>
      </c>
      <c r="G27">
        <f t="shared" si="2"/>
        <v>22.356091030789827</v>
      </c>
      <c r="H27" s="20">
        <v>282</v>
      </c>
      <c r="I27">
        <f t="shared" si="3"/>
        <v>37.75100401606426</v>
      </c>
      <c r="J27" s="94">
        <v>114</v>
      </c>
      <c r="K27" s="79">
        <f t="shared" si="4"/>
        <v>15.261044176706829</v>
      </c>
      <c r="L27" s="20">
        <v>110</v>
      </c>
      <c r="M27" s="49">
        <f t="shared" si="5"/>
        <v>14.725568942436412</v>
      </c>
    </row>
    <row r="28" spans="1:13" ht="15" customHeight="1">
      <c r="A28" s="4" t="s">
        <v>63</v>
      </c>
      <c r="B28" s="23">
        <f t="shared" si="6"/>
        <v>884</v>
      </c>
      <c r="C28">
        <f t="shared" si="0"/>
        <v>100</v>
      </c>
      <c r="D28" s="20">
        <v>74</v>
      </c>
      <c r="E28" s="49">
        <f t="shared" si="1"/>
        <v>8.3710407239819</v>
      </c>
      <c r="F28" s="94">
        <v>137</v>
      </c>
      <c r="G28">
        <f t="shared" si="2"/>
        <v>15.497737556561086</v>
      </c>
      <c r="H28" s="20">
        <v>268</v>
      </c>
      <c r="I28">
        <f t="shared" si="3"/>
        <v>30.316742081447963</v>
      </c>
      <c r="J28" s="94">
        <v>193</v>
      </c>
      <c r="K28" s="79">
        <f t="shared" si="4"/>
        <v>21.832579185520363</v>
      </c>
      <c r="L28" s="20">
        <v>212</v>
      </c>
      <c r="M28" s="49">
        <f t="shared" si="5"/>
        <v>23.981900452488688</v>
      </c>
    </row>
    <row r="29" spans="1:13" ht="22.5" customHeight="1">
      <c r="A29" s="4" t="s">
        <v>64</v>
      </c>
      <c r="B29" s="23">
        <f t="shared" si="6"/>
        <v>12476</v>
      </c>
      <c r="C29">
        <f t="shared" si="0"/>
        <v>100</v>
      </c>
      <c r="D29" s="20">
        <v>350</v>
      </c>
      <c r="E29" s="49">
        <f t="shared" si="1"/>
        <v>2.8053863417762104</v>
      </c>
      <c r="F29" s="94">
        <v>723</v>
      </c>
      <c r="G29">
        <f t="shared" si="2"/>
        <v>5.795126643154857</v>
      </c>
      <c r="H29" s="20">
        <v>3221</v>
      </c>
      <c r="I29">
        <f t="shared" si="3"/>
        <v>25.817569733889066</v>
      </c>
      <c r="J29" s="94">
        <v>3463</v>
      </c>
      <c r="K29" s="79">
        <f t="shared" si="4"/>
        <v>27.75729400448862</v>
      </c>
      <c r="L29" s="20">
        <v>4719</v>
      </c>
      <c r="M29" s="49">
        <f t="shared" si="5"/>
        <v>37.82462327669125</v>
      </c>
    </row>
    <row r="30" spans="1:13" ht="15" customHeight="1">
      <c r="A30" s="4" t="s">
        <v>65</v>
      </c>
      <c r="B30" s="23">
        <f t="shared" si="6"/>
        <v>3956</v>
      </c>
      <c r="C30">
        <f t="shared" si="0"/>
        <v>100</v>
      </c>
      <c r="D30" s="20">
        <v>330</v>
      </c>
      <c r="E30" s="49">
        <f t="shared" si="1"/>
        <v>8.341759352881699</v>
      </c>
      <c r="F30" s="94">
        <v>587</v>
      </c>
      <c r="G30">
        <f t="shared" si="2"/>
        <v>14.838220424671386</v>
      </c>
      <c r="H30" s="20">
        <v>1551</v>
      </c>
      <c r="I30">
        <f t="shared" si="3"/>
        <v>39.20626895854398</v>
      </c>
      <c r="J30" s="94">
        <v>886</v>
      </c>
      <c r="K30" s="79">
        <f t="shared" si="4"/>
        <v>22.396359959555106</v>
      </c>
      <c r="L30" s="20">
        <v>602</v>
      </c>
      <c r="M30" s="49">
        <f t="shared" si="5"/>
        <v>15.217391304347828</v>
      </c>
    </row>
    <row r="31" spans="1:13" ht="15" customHeight="1">
      <c r="A31" s="4" t="s">
        <v>66</v>
      </c>
      <c r="B31" s="23">
        <f t="shared" si="6"/>
        <v>281</v>
      </c>
      <c r="C31">
        <f t="shared" si="0"/>
        <v>100</v>
      </c>
      <c r="D31" s="20">
        <v>23</v>
      </c>
      <c r="E31" s="49">
        <f t="shared" si="1"/>
        <v>8.185053380782918</v>
      </c>
      <c r="F31" s="94">
        <v>44</v>
      </c>
      <c r="G31">
        <f t="shared" si="2"/>
        <v>15.658362989323843</v>
      </c>
      <c r="H31" s="20">
        <v>95</v>
      </c>
      <c r="I31">
        <f t="shared" si="3"/>
        <v>33.80782918149466</v>
      </c>
      <c r="J31" s="94">
        <v>66</v>
      </c>
      <c r="K31" s="79">
        <f t="shared" si="4"/>
        <v>23.487544483985765</v>
      </c>
      <c r="L31" s="20">
        <v>53</v>
      </c>
      <c r="M31" s="49">
        <f t="shared" si="5"/>
        <v>18.86120996441281</v>
      </c>
    </row>
    <row r="32" spans="1:13" ht="15" customHeight="1">
      <c r="A32" s="4" t="s">
        <v>67</v>
      </c>
      <c r="B32" s="23">
        <f t="shared" si="6"/>
        <v>32269</v>
      </c>
      <c r="C32">
        <f t="shared" si="0"/>
        <v>100</v>
      </c>
      <c r="D32" s="20">
        <v>1000</v>
      </c>
      <c r="E32" s="49">
        <f t="shared" si="1"/>
        <v>3.0989494561343705</v>
      </c>
      <c r="F32" s="94">
        <v>2523</v>
      </c>
      <c r="G32">
        <f t="shared" si="2"/>
        <v>7.818649477827017</v>
      </c>
      <c r="H32" s="20">
        <v>10626</v>
      </c>
      <c r="I32">
        <f t="shared" si="3"/>
        <v>32.92943692088382</v>
      </c>
      <c r="J32" s="94">
        <v>8538</v>
      </c>
      <c r="K32" s="79">
        <f t="shared" si="4"/>
        <v>26.45883045647526</v>
      </c>
      <c r="L32" s="20">
        <v>9582</v>
      </c>
      <c r="M32" s="49">
        <f t="shared" si="5"/>
        <v>29.694133688679536</v>
      </c>
    </row>
    <row r="33" spans="1:13" ht="15" customHeight="1">
      <c r="A33" s="4" t="s">
        <v>68</v>
      </c>
      <c r="B33" s="23">
        <f t="shared" si="6"/>
        <v>2647</v>
      </c>
      <c r="C33">
        <f t="shared" si="0"/>
        <v>100</v>
      </c>
      <c r="D33" s="20">
        <v>142</v>
      </c>
      <c r="E33" s="49">
        <f t="shared" si="1"/>
        <v>5.364563656970154</v>
      </c>
      <c r="F33" s="94">
        <v>338</v>
      </c>
      <c r="G33">
        <f t="shared" si="2"/>
        <v>12.769172648281074</v>
      </c>
      <c r="H33" s="20">
        <v>966</v>
      </c>
      <c r="I33">
        <f t="shared" si="3"/>
        <v>36.49414431431809</v>
      </c>
      <c r="J33" s="94">
        <v>670</v>
      </c>
      <c r="K33" s="79">
        <f t="shared" si="4"/>
        <v>25.3116735927465</v>
      </c>
      <c r="L33" s="20">
        <v>531</v>
      </c>
      <c r="M33" s="49">
        <f t="shared" si="5"/>
        <v>20.06044578768417</v>
      </c>
    </row>
    <row r="34" spans="1:13" ht="15" customHeight="1">
      <c r="A34" s="4" t="s">
        <v>69</v>
      </c>
      <c r="B34" s="23">
        <f t="shared" si="6"/>
        <v>2096</v>
      </c>
      <c r="C34">
        <f t="shared" si="0"/>
        <v>100</v>
      </c>
      <c r="D34" s="20">
        <v>160</v>
      </c>
      <c r="E34" s="49">
        <f t="shared" si="1"/>
        <v>7.633587786259542</v>
      </c>
      <c r="F34" s="94">
        <v>254</v>
      </c>
      <c r="G34">
        <f t="shared" si="2"/>
        <v>12.118320610687022</v>
      </c>
      <c r="H34" s="20">
        <v>671</v>
      </c>
      <c r="I34">
        <f t="shared" si="3"/>
        <v>32.01335877862596</v>
      </c>
      <c r="J34" s="94">
        <v>528</v>
      </c>
      <c r="K34" s="79">
        <f t="shared" si="4"/>
        <v>25.190839694656486</v>
      </c>
      <c r="L34" s="20">
        <v>483</v>
      </c>
      <c r="M34" s="49">
        <f t="shared" si="5"/>
        <v>23.043893129770993</v>
      </c>
    </row>
    <row r="35" spans="1:13" ht="22.5" customHeight="1">
      <c r="A35" s="4" t="s">
        <v>32</v>
      </c>
      <c r="B35" s="23">
        <f t="shared" si="6"/>
        <v>11522</v>
      </c>
      <c r="C35">
        <f t="shared" si="0"/>
        <v>100</v>
      </c>
      <c r="D35" s="20">
        <v>453</v>
      </c>
      <c r="E35" s="49">
        <f t="shared" si="1"/>
        <v>3.9316090956431173</v>
      </c>
      <c r="F35" s="94">
        <v>1151</v>
      </c>
      <c r="G35">
        <f t="shared" si="2"/>
        <v>9.989585141468496</v>
      </c>
      <c r="H35" s="20">
        <v>3549</v>
      </c>
      <c r="I35">
        <f t="shared" si="3"/>
        <v>30.801944106925884</v>
      </c>
      <c r="J35" s="94">
        <v>3092</v>
      </c>
      <c r="K35" s="79">
        <f t="shared" si="4"/>
        <v>26.835618816177746</v>
      </c>
      <c r="L35" s="20">
        <v>3277</v>
      </c>
      <c r="M35" s="49">
        <f t="shared" si="5"/>
        <v>28.44124283978476</v>
      </c>
    </row>
    <row r="36" spans="1:13" ht="15" customHeight="1">
      <c r="A36" s="4" t="s">
        <v>70</v>
      </c>
      <c r="B36" s="23">
        <f t="shared" si="6"/>
        <v>269</v>
      </c>
      <c r="C36">
        <f t="shared" si="0"/>
        <v>100</v>
      </c>
      <c r="D36" s="20">
        <v>22</v>
      </c>
      <c r="E36" s="49">
        <f t="shared" si="1"/>
        <v>8.178438661710038</v>
      </c>
      <c r="F36" s="94">
        <v>35</v>
      </c>
      <c r="G36">
        <f t="shared" si="2"/>
        <v>13.011152416356877</v>
      </c>
      <c r="H36" s="20">
        <v>58</v>
      </c>
      <c r="I36">
        <f t="shared" si="3"/>
        <v>21.561338289962826</v>
      </c>
      <c r="J36" s="94">
        <v>85</v>
      </c>
      <c r="K36" s="79">
        <f t="shared" si="4"/>
        <v>31.59851301115242</v>
      </c>
      <c r="L36" s="20">
        <v>69</v>
      </c>
      <c r="M36" s="49">
        <f t="shared" si="5"/>
        <v>25.650557620817843</v>
      </c>
    </row>
    <row r="37" spans="1:13" ht="15" customHeight="1">
      <c r="A37" s="4" t="s">
        <v>71</v>
      </c>
      <c r="B37" s="23">
        <f t="shared" si="6"/>
        <v>1627</v>
      </c>
      <c r="C37">
        <f t="shared" si="0"/>
        <v>100</v>
      </c>
      <c r="D37" s="20">
        <v>94</v>
      </c>
      <c r="E37" s="49">
        <f t="shared" si="1"/>
        <v>5.777504609711125</v>
      </c>
      <c r="F37" s="94">
        <v>174</v>
      </c>
      <c r="G37">
        <f t="shared" si="2"/>
        <v>10.694529809465275</v>
      </c>
      <c r="H37" s="20">
        <v>529</v>
      </c>
      <c r="I37">
        <f t="shared" si="3"/>
        <v>32.51382913337431</v>
      </c>
      <c r="J37" s="94">
        <v>455</v>
      </c>
      <c r="K37" s="79">
        <f t="shared" si="4"/>
        <v>27.96558082360172</v>
      </c>
      <c r="L37" s="20">
        <v>375</v>
      </c>
      <c r="M37" s="49">
        <f t="shared" si="5"/>
        <v>23.048555623847573</v>
      </c>
    </row>
    <row r="38" spans="1:13" ht="15" customHeight="1">
      <c r="A38" s="4" t="s">
        <v>72</v>
      </c>
      <c r="B38" s="23">
        <f t="shared" si="6"/>
        <v>360</v>
      </c>
      <c r="C38">
        <f t="shared" si="0"/>
        <v>100</v>
      </c>
      <c r="D38" s="20">
        <v>26</v>
      </c>
      <c r="E38" s="49">
        <f t="shared" si="1"/>
        <v>7.222222222222221</v>
      </c>
      <c r="F38" s="94">
        <v>29</v>
      </c>
      <c r="G38">
        <f t="shared" si="2"/>
        <v>8.055555555555555</v>
      </c>
      <c r="H38" s="20">
        <v>107</v>
      </c>
      <c r="I38">
        <f t="shared" si="3"/>
        <v>29.72222222222222</v>
      </c>
      <c r="J38" s="94">
        <v>105</v>
      </c>
      <c r="K38" s="79">
        <f t="shared" si="4"/>
        <v>29.166666666666668</v>
      </c>
      <c r="L38" s="20">
        <v>93</v>
      </c>
      <c r="M38" s="49">
        <f t="shared" si="5"/>
        <v>25.833333333333336</v>
      </c>
    </row>
    <row r="39" spans="1:13" ht="15" customHeight="1">
      <c r="A39" s="4" t="s">
        <v>73</v>
      </c>
      <c r="B39" s="23">
        <f t="shared" si="6"/>
        <v>2082</v>
      </c>
      <c r="C39">
        <f t="shared" si="0"/>
        <v>100</v>
      </c>
      <c r="D39" s="20">
        <v>125</v>
      </c>
      <c r="E39" s="49">
        <f t="shared" si="1"/>
        <v>6.003842459173871</v>
      </c>
      <c r="F39" s="94">
        <v>289</v>
      </c>
      <c r="G39">
        <f t="shared" si="2"/>
        <v>13.880883765609992</v>
      </c>
      <c r="H39" s="20">
        <v>862</v>
      </c>
      <c r="I39">
        <f t="shared" si="3"/>
        <v>41.402497598463015</v>
      </c>
      <c r="J39" s="94">
        <v>509</v>
      </c>
      <c r="K39" s="79">
        <f t="shared" si="4"/>
        <v>24.447646493756004</v>
      </c>
      <c r="L39" s="20">
        <v>297</v>
      </c>
      <c r="M39" s="49">
        <f t="shared" si="5"/>
        <v>14.265129682997118</v>
      </c>
    </row>
    <row r="40" spans="1:13" ht="15" customHeight="1">
      <c r="A40" s="57" t="s">
        <v>74</v>
      </c>
      <c r="B40" s="140">
        <f t="shared" si="6"/>
        <v>855</v>
      </c>
      <c r="C40" s="57">
        <f t="shared" si="0"/>
        <v>100</v>
      </c>
      <c r="D40" s="58">
        <v>60</v>
      </c>
      <c r="E40" s="59">
        <f t="shared" si="1"/>
        <v>7.017543859649122</v>
      </c>
      <c r="F40" s="140">
        <v>79</v>
      </c>
      <c r="G40" s="57">
        <f t="shared" si="2"/>
        <v>9.239766081871345</v>
      </c>
      <c r="H40" s="58">
        <v>263</v>
      </c>
      <c r="I40" s="57">
        <f t="shared" si="3"/>
        <v>30.760233918128655</v>
      </c>
      <c r="J40" s="140">
        <v>250</v>
      </c>
      <c r="K40" s="325">
        <f t="shared" si="4"/>
        <v>29.239766081871345</v>
      </c>
      <c r="L40" s="58">
        <v>203</v>
      </c>
      <c r="M40" s="59">
        <f t="shared" si="5"/>
        <v>23.742690058479532</v>
      </c>
    </row>
    <row r="41" spans="1:13" ht="15" customHeight="1">
      <c r="A41" s="4"/>
      <c r="B41" s="9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222" t="s">
        <v>86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1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94"/>
      <c r="K44" s="4"/>
      <c r="L44" s="4"/>
      <c r="M44"/>
    </row>
    <row r="45" spans="1:12" ht="15" customHeight="1">
      <c r="A45" s="4"/>
      <c r="B45" s="9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8" display="Índice"/>
    <hyperlink ref="M41" location="'pag 2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314" t="s">
        <v>254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3" t="s">
        <v>87</v>
      </c>
    </row>
    <row r="3" spans="1:13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</row>
    <row r="4" spans="1:13" s="14" customFormat="1" ht="19.5" customHeight="1">
      <c r="A4" s="65"/>
      <c r="B4" s="66" t="s">
        <v>90</v>
      </c>
      <c r="C4" s="62" t="s">
        <v>89</v>
      </c>
      <c r="D4" s="61" t="s">
        <v>90</v>
      </c>
      <c r="E4" s="62" t="s">
        <v>89</v>
      </c>
      <c r="F4" s="61" t="s">
        <v>90</v>
      </c>
      <c r="G4" s="62" t="s">
        <v>89</v>
      </c>
      <c r="H4" s="61" t="s">
        <v>90</v>
      </c>
      <c r="I4" s="62" t="s">
        <v>89</v>
      </c>
      <c r="J4" s="61" t="s">
        <v>90</v>
      </c>
      <c r="K4" s="62" t="s">
        <v>89</v>
      </c>
      <c r="L4" s="61" t="s">
        <v>90</v>
      </c>
      <c r="M4" s="62" t="s">
        <v>89</v>
      </c>
    </row>
    <row r="5" spans="1:13" ht="15" customHeight="1">
      <c r="A5" s="4" t="s">
        <v>75</v>
      </c>
      <c r="B5" s="23">
        <f>D5+F5+H5+J5+L5</f>
        <v>632</v>
      </c>
      <c r="C5">
        <f>B5/$B5*100</f>
        <v>100</v>
      </c>
      <c r="D5" s="63">
        <v>48</v>
      </c>
      <c r="E5" s="24">
        <f>D5/$B5*100</f>
        <v>7.59493670886076</v>
      </c>
      <c r="F5" s="308">
        <v>81</v>
      </c>
      <c r="G5">
        <f>F5/$B5*100</f>
        <v>12.81645569620253</v>
      </c>
      <c r="H5" s="63">
        <v>219</v>
      </c>
      <c r="I5">
        <f>H5/$B5*100</f>
        <v>34.651898734177216</v>
      </c>
      <c r="J5" s="308">
        <v>140</v>
      </c>
      <c r="K5" s="79">
        <f>J5/$B5*100</f>
        <v>22.151898734177212</v>
      </c>
      <c r="L5" s="63">
        <v>144</v>
      </c>
      <c r="M5" s="64">
        <f>L5/$B5*100</f>
        <v>22.78481012658228</v>
      </c>
    </row>
    <row r="6" spans="1:13" ht="15" customHeight="1">
      <c r="A6" s="6" t="s">
        <v>76</v>
      </c>
      <c r="B6">
        <f aca="true" t="shared" si="0" ref="B6:B18">D6+F6+H6+J6+L6</f>
        <v>2044</v>
      </c>
      <c r="C6">
        <f aca="true" t="shared" si="1" ref="C6:C18">B6/$B6*100</f>
        <v>100</v>
      </c>
      <c r="D6" s="20">
        <v>108</v>
      </c>
      <c r="E6" s="24">
        <f aca="true" t="shared" si="2" ref="E6:E18">D6/$B6*100</f>
        <v>5.283757338551859</v>
      </c>
      <c r="F6" s="94">
        <v>305</v>
      </c>
      <c r="G6">
        <f aca="true" t="shared" si="3" ref="G6:G18">F6/$B6*100</f>
        <v>14.921722113502936</v>
      </c>
      <c r="H6" s="20">
        <v>808</v>
      </c>
      <c r="I6">
        <f aca="true" t="shared" si="4" ref="I6:I18">H6/$B6*100</f>
        <v>39.53033268101761</v>
      </c>
      <c r="J6" s="94">
        <v>529</v>
      </c>
      <c r="K6" s="79">
        <f aca="true" t="shared" si="5" ref="K6:K18">J6/$B6*100</f>
        <v>25.88062622309198</v>
      </c>
      <c r="L6" s="20">
        <v>294</v>
      </c>
      <c r="M6" s="64">
        <f aca="true" t="shared" si="6" ref="M6:M18">L6/$B6*100</f>
        <v>14.383561643835616</v>
      </c>
    </row>
    <row r="7" spans="1:13" ht="15" customHeight="1">
      <c r="A7" s="6" t="s">
        <v>26</v>
      </c>
      <c r="B7">
        <f t="shared" si="0"/>
        <v>1433</v>
      </c>
      <c r="C7">
        <f t="shared" si="1"/>
        <v>100</v>
      </c>
      <c r="D7" s="20">
        <v>103</v>
      </c>
      <c r="E7" s="24">
        <f t="shared" si="2"/>
        <v>7.18771807397069</v>
      </c>
      <c r="F7" s="94">
        <v>169</v>
      </c>
      <c r="G7">
        <f t="shared" si="3"/>
        <v>11.79344033496162</v>
      </c>
      <c r="H7" s="20">
        <v>454</v>
      </c>
      <c r="I7">
        <f t="shared" si="4"/>
        <v>31.6817864619679</v>
      </c>
      <c r="J7" s="94">
        <v>384</v>
      </c>
      <c r="K7" s="79">
        <f t="shared" si="5"/>
        <v>26.796929518492675</v>
      </c>
      <c r="L7" s="20">
        <v>323</v>
      </c>
      <c r="M7" s="64">
        <f t="shared" si="6"/>
        <v>22.540125610607117</v>
      </c>
    </row>
    <row r="8" spans="1:13" ht="15" customHeight="1">
      <c r="A8" s="6" t="s">
        <v>77</v>
      </c>
      <c r="B8">
        <f t="shared" si="0"/>
        <v>310</v>
      </c>
      <c r="C8">
        <f t="shared" si="1"/>
        <v>100</v>
      </c>
      <c r="D8" s="20">
        <v>17</v>
      </c>
      <c r="E8" s="24">
        <f t="shared" si="2"/>
        <v>5.483870967741936</v>
      </c>
      <c r="F8" s="94">
        <v>30</v>
      </c>
      <c r="G8">
        <f t="shared" si="3"/>
        <v>9.67741935483871</v>
      </c>
      <c r="H8" s="20">
        <v>121</v>
      </c>
      <c r="I8">
        <f t="shared" si="4"/>
        <v>39.03225806451613</v>
      </c>
      <c r="J8" s="94">
        <v>72</v>
      </c>
      <c r="K8" s="79">
        <f t="shared" si="5"/>
        <v>23.225806451612904</v>
      </c>
      <c r="L8" s="20">
        <v>70</v>
      </c>
      <c r="M8" s="64">
        <f t="shared" si="6"/>
        <v>22.58064516129032</v>
      </c>
    </row>
    <row r="9" spans="1:13" ht="15" customHeight="1">
      <c r="A9" s="6" t="s">
        <v>78</v>
      </c>
      <c r="B9">
        <f t="shared" si="0"/>
        <v>2770</v>
      </c>
      <c r="C9">
        <f t="shared" si="1"/>
        <v>100</v>
      </c>
      <c r="D9" s="20">
        <v>139</v>
      </c>
      <c r="E9" s="24">
        <f t="shared" si="2"/>
        <v>5.018050541516246</v>
      </c>
      <c r="F9" s="94">
        <v>377</v>
      </c>
      <c r="G9">
        <f t="shared" si="3"/>
        <v>13.610108303249097</v>
      </c>
      <c r="H9" s="20">
        <v>1119</v>
      </c>
      <c r="I9">
        <f t="shared" si="4"/>
        <v>40.397111913357406</v>
      </c>
      <c r="J9" s="94">
        <v>614</v>
      </c>
      <c r="K9" s="79">
        <f t="shared" si="5"/>
        <v>22.16606498194946</v>
      </c>
      <c r="L9" s="20">
        <v>521</v>
      </c>
      <c r="M9" s="64">
        <f t="shared" si="6"/>
        <v>18.8086642599278</v>
      </c>
    </row>
    <row r="10" spans="1:13" ht="15" customHeight="1">
      <c r="A10" s="4" t="s">
        <v>79</v>
      </c>
      <c r="B10">
        <f t="shared" si="0"/>
        <v>2104</v>
      </c>
      <c r="C10">
        <f t="shared" si="1"/>
        <v>100</v>
      </c>
      <c r="D10" s="20">
        <v>150</v>
      </c>
      <c r="E10" s="24">
        <f t="shared" si="2"/>
        <v>7.1292775665399235</v>
      </c>
      <c r="F10" s="94">
        <v>303</v>
      </c>
      <c r="G10">
        <f t="shared" si="3"/>
        <v>14.401140684410645</v>
      </c>
      <c r="H10" s="20">
        <v>791</v>
      </c>
      <c r="I10">
        <f t="shared" si="4"/>
        <v>37.59505703422053</v>
      </c>
      <c r="J10" s="94">
        <v>438</v>
      </c>
      <c r="K10" s="79">
        <f t="shared" si="5"/>
        <v>20.817490494296578</v>
      </c>
      <c r="L10" s="20">
        <v>422</v>
      </c>
      <c r="M10" s="64">
        <f t="shared" si="6"/>
        <v>20.05703422053232</v>
      </c>
    </row>
    <row r="11" spans="1:13" ht="22.5" customHeight="1">
      <c r="A11" s="4" t="s">
        <v>80</v>
      </c>
      <c r="B11">
        <f t="shared" si="0"/>
        <v>15174</v>
      </c>
      <c r="C11">
        <f t="shared" si="1"/>
        <v>100</v>
      </c>
      <c r="D11" s="20">
        <v>402</v>
      </c>
      <c r="E11" s="24">
        <f t="shared" si="2"/>
        <v>2.649268485567418</v>
      </c>
      <c r="F11" s="94">
        <v>904</v>
      </c>
      <c r="G11">
        <f t="shared" si="3"/>
        <v>5.957558982470014</v>
      </c>
      <c r="H11" s="20">
        <v>4397</v>
      </c>
      <c r="I11">
        <f t="shared" si="4"/>
        <v>28.977197838407804</v>
      </c>
      <c r="J11" s="94">
        <v>4562</v>
      </c>
      <c r="K11" s="79">
        <f t="shared" si="5"/>
        <v>30.064584157110847</v>
      </c>
      <c r="L11" s="20">
        <v>4909</v>
      </c>
      <c r="M11" s="64">
        <f t="shared" si="6"/>
        <v>32.35139053644392</v>
      </c>
    </row>
    <row r="12" spans="1:13" ht="15" customHeight="1">
      <c r="A12" s="4" t="s">
        <v>81</v>
      </c>
      <c r="B12">
        <f t="shared" si="0"/>
        <v>1122</v>
      </c>
      <c r="C12">
        <f t="shared" si="1"/>
        <v>100</v>
      </c>
      <c r="D12" s="20">
        <v>68</v>
      </c>
      <c r="E12" s="24">
        <f t="shared" si="2"/>
        <v>6.0606060606060606</v>
      </c>
      <c r="F12" s="94">
        <v>171</v>
      </c>
      <c r="G12">
        <f t="shared" si="3"/>
        <v>15.240641711229946</v>
      </c>
      <c r="H12" s="20">
        <v>467</v>
      </c>
      <c r="I12">
        <f t="shared" si="4"/>
        <v>41.622103386809265</v>
      </c>
      <c r="J12" s="94">
        <v>257</v>
      </c>
      <c r="K12" s="79">
        <f t="shared" si="5"/>
        <v>22.905525846702318</v>
      </c>
      <c r="L12" s="20">
        <v>159</v>
      </c>
      <c r="M12" s="64">
        <f t="shared" si="6"/>
        <v>14.171122994652407</v>
      </c>
    </row>
    <row r="13" spans="1:13" ht="15" customHeight="1">
      <c r="A13" s="4" t="s">
        <v>82</v>
      </c>
      <c r="B13">
        <f t="shared" si="0"/>
        <v>27940</v>
      </c>
      <c r="C13">
        <f t="shared" si="1"/>
        <v>100</v>
      </c>
      <c r="D13" s="20">
        <v>506</v>
      </c>
      <c r="E13" s="24">
        <f t="shared" si="2"/>
        <v>1.811023622047244</v>
      </c>
      <c r="F13" s="94">
        <v>1486</v>
      </c>
      <c r="G13">
        <f t="shared" si="3"/>
        <v>5.318539727988547</v>
      </c>
      <c r="H13" s="20">
        <v>6445</v>
      </c>
      <c r="I13">
        <f t="shared" si="4"/>
        <v>23.067287043664997</v>
      </c>
      <c r="J13" s="94">
        <v>8308</v>
      </c>
      <c r="K13" s="79">
        <f t="shared" si="5"/>
        <v>29.735146743020756</v>
      </c>
      <c r="L13" s="20">
        <v>11195</v>
      </c>
      <c r="M13" s="64">
        <f t="shared" si="6"/>
        <v>40.06800286327845</v>
      </c>
    </row>
    <row r="14" spans="1:13" ht="15" customHeight="1">
      <c r="A14" s="4" t="s">
        <v>83</v>
      </c>
      <c r="B14">
        <f t="shared" si="0"/>
        <v>1395</v>
      </c>
      <c r="C14">
        <f t="shared" si="1"/>
        <v>100</v>
      </c>
      <c r="D14" s="20">
        <v>84</v>
      </c>
      <c r="E14" s="24">
        <f t="shared" si="2"/>
        <v>6.021505376344086</v>
      </c>
      <c r="F14" s="94">
        <v>153</v>
      </c>
      <c r="G14">
        <f t="shared" si="3"/>
        <v>10.967741935483872</v>
      </c>
      <c r="H14" s="20">
        <v>468</v>
      </c>
      <c r="I14">
        <f t="shared" si="4"/>
        <v>33.5483870967742</v>
      </c>
      <c r="J14" s="94">
        <v>379</v>
      </c>
      <c r="K14" s="79">
        <f t="shared" si="5"/>
        <v>27.16845878136201</v>
      </c>
      <c r="L14" s="20">
        <v>311</v>
      </c>
      <c r="M14" s="64">
        <f t="shared" si="6"/>
        <v>22.293906810035843</v>
      </c>
    </row>
    <row r="15" spans="1:13" ht="15" customHeight="1">
      <c r="A15" s="4" t="s">
        <v>84</v>
      </c>
      <c r="B15">
        <f t="shared" si="0"/>
        <v>3088</v>
      </c>
      <c r="C15">
        <f t="shared" si="1"/>
        <v>100</v>
      </c>
      <c r="D15" s="20">
        <v>64</v>
      </c>
      <c r="E15" s="24">
        <f t="shared" si="2"/>
        <v>2.072538860103627</v>
      </c>
      <c r="F15" s="94">
        <v>185</v>
      </c>
      <c r="G15">
        <f t="shared" si="3"/>
        <v>5.990932642487047</v>
      </c>
      <c r="H15" s="20">
        <v>669</v>
      </c>
      <c r="I15">
        <f t="shared" si="4"/>
        <v>21.664507772020723</v>
      </c>
      <c r="J15" s="94">
        <v>980</v>
      </c>
      <c r="K15" s="79">
        <f t="shared" si="5"/>
        <v>31.73575129533679</v>
      </c>
      <c r="L15" s="20">
        <v>1190</v>
      </c>
      <c r="M15" s="64">
        <f t="shared" si="6"/>
        <v>38.53626943005181</v>
      </c>
    </row>
    <row r="16" spans="1:13" ht="15" customHeight="1">
      <c r="A16" s="4" t="s">
        <v>85</v>
      </c>
      <c r="B16">
        <f t="shared" si="0"/>
        <v>291</v>
      </c>
      <c r="C16">
        <f t="shared" si="1"/>
        <v>100</v>
      </c>
      <c r="D16" s="20">
        <v>16</v>
      </c>
      <c r="E16" s="24">
        <f t="shared" si="2"/>
        <v>5.498281786941581</v>
      </c>
      <c r="F16" s="94">
        <v>36</v>
      </c>
      <c r="G16">
        <f t="shared" si="3"/>
        <v>12.371134020618557</v>
      </c>
      <c r="H16" s="20">
        <v>86</v>
      </c>
      <c r="I16">
        <f t="shared" si="4"/>
        <v>29.553264604810998</v>
      </c>
      <c r="J16" s="94">
        <v>64</v>
      </c>
      <c r="K16" s="79">
        <f t="shared" si="5"/>
        <v>21.993127147766323</v>
      </c>
      <c r="L16" s="20">
        <v>89</v>
      </c>
      <c r="M16" s="64">
        <f t="shared" si="6"/>
        <v>30.584192439862544</v>
      </c>
    </row>
    <row r="17" spans="1:13" ht="22.5" customHeight="1">
      <c r="A17" s="4" t="s">
        <v>35</v>
      </c>
      <c r="B17" s="4">
        <f t="shared" si="0"/>
        <v>274</v>
      </c>
      <c r="C17" s="4">
        <f t="shared" si="1"/>
        <v>100</v>
      </c>
      <c r="D17" s="20">
        <v>35</v>
      </c>
      <c r="E17" s="49">
        <f t="shared" si="2"/>
        <v>12.773722627737227</v>
      </c>
      <c r="F17" s="94">
        <v>60</v>
      </c>
      <c r="G17" s="4">
        <f t="shared" si="3"/>
        <v>21.897810218978105</v>
      </c>
      <c r="H17" s="20">
        <v>105</v>
      </c>
      <c r="I17" s="4">
        <f t="shared" si="4"/>
        <v>38.32116788321168</v>
      </c>
      <c r="J17" s="94">
        <v>37</v>
      </c>
      <c r="K17" s="95">
        <f t="shared" si="5"/>
        <v>13.503649635036496</v>
      </c>
      <c r="L17" s="20">
        <v>37</v>
      </c>
      <c r="M17" s="64">
        <f t="shared" si="6"/>
        <v>13.503649635036496</v>
      </c>
    </row>
    <row r="18" spans="1:13" ht="15" customHeight="1">
      <c r="A18" s="8" t="s">
        <v>36</v>
      </c>
      <c r="B18" s="8">
        <f t="shared" si="0"/>
        <v>253</v>
      </c>
      <c r="C18" s="8">
        <f t="shared" si="1"/>
        <v>100</v>
      </c>
      <c r="D18" s="60">
        <v>23</v>
      </c>
      <c r="E18" s="28">
        <f t="shared" si="2"/>
        <v>9.090909090909092</v>
      </c>
      <c r="F18" s="27">
        <v>55</v>
      </c>
      <c r="G18" s="8">
        <f t="shared" si="3"/>
        <v>21.73913043478261</v>
      </c>
      <c r="H18" s="60">
        <v>84</v>
      </c>
      <c r="I18" s="8">
        <f t="shared" si="4"/>
        <v>33.201581027667984</v>
      </c>
      <c r="J18" s="27">
        <v>56</v>
      </c>
      <c r="K18" s="81">
        <f t="shared" si="5"/>
        <v>22.134387351778656</v>
      </c>
      <c r="L18" s="60">
        <v>35</v>
      </c>
      <c r="M18" s="326">
        <f t="shared" si="6"/>
        <v>13.83399209486166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S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188" customWidth="1"/>
    <col min="2" max="2" width="8.5" style="188" customWidth="1"/>
    <col min="3" max="3" width="6.33203125" style="188" customWidth="1"/>
    <col min="4" max="4" width="7.83203125" style="188" customWidth="1"/>
    <col min="5" max="5" width="6.33203125" style="188" customWidth="1"/>
    <col min="6" max="6" width="7.83203125" style="188" customWidth="1"/>
    <col min="7" max="7" width="6.33203125" style="188" customWidth="1"/>
    <col min="8" max="8" width="7.83203125" style="352" customWidth="1"/>
    <col min="9" max="9" width="6.33203125" style="368" customWidth="1"/>
    <col min="10" max="10" width="7.83203125" style="369" customWidth="1"/>
    <col min="11" max="11" width="6.33203125" style="367" customWidth="1"/>
    <col min="12" max="12" width="9.33203125" style="369" customWidth="1"/>
    <col min="13" max="13" width="7.5" style="367" customWidth="1"/>
    <col min="14" max="20" width="6.5" style="188" customWidth="1"/>
    <col min="21" max="28" width="6.33203125" style="188" customWidth="1"/>
    <col min="29" max="16384" width="12" style="188" customWidth="1"/>
  </cols>
  <sheetData>
    <row r="1" spans="1:13" s="184" customFormat="1" ht="39.75" customHeight="1">
      <c r="A1" s="340" t="s">
        <v>253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46" customFormat="1" ht="18" customHeight="1">
      <c r="A2" s="341" t="s">
        <v>39</v>
      </c>
      <c r="B2" s="161"/>
      <c r="C2" s="161"/>
      <c r="D2" s="161"/>
      <c r="E2" s="161"/>
      <c r="F2" s="161"/>
      <c r="G2" s="161"/>
      <c r="H2" s="342"/>
      <c r="I2" s="343"/>
      <c r="J2" s="344"/>
      <c r="K2" s="345"/>
      <c r="L2" s="344"/>
      <c r="M2" s="345"/>
    </row>
    <row r="3" spans="1:13" s="349" customFormat="1" ht="36" customHeight="1">
      <c r="A3" s="173"/>
      <c r="B3" s="347" t="s">
        <v>1</v>
      </c>
      <c r="C3" s="347"/>
      <c r="D3" s="347" t="s">
        <v>131</v>
      </c>
      <c r="E3" s="347"/>
      <c r="F3" s="348" t="s">
        <v>132</v>
      </c>
      <c r="G3" s="348"/>
      <c r="H3" s="348" t="s">
        <v>133</v>
      </c>
      <c r="I3" s="348"/>
      <c r="J3" s="348" t="s">
        <v>134</v>
      </c>
      <c r="K3" s="348"/>
      <c r="L3" s="348" t="s">
        <v>135</v>
      </c>
      <c r="M3" s="348"/>
    </row>
    <row r="4" spans="1:13" s="327" customFormat="1" ht="19.5" customHeight="1">
      <c r="A4" s="350" t="s">
        <v>169</v>
      </c>
      <c r="B4" s="176" t="s">
        <v>90</v>
      </c>
      <c r="C4" s="351" t="s">
        <v>89</v>
      </c>
      <c r="D4" s="176" t="s">
        <v>90</v>
      </c>
      <c r="E4" s="351" t="s">
        <v>89</v>
      </c>
      <c r="F4" s="176" t="s">
        <v>90</v>
      </c>
      <c r="G4" s="351" t="s">
        <v>89</v>
      </c>
      <c r="H4" s="176" t="s">
        <v>90</v>
      </c>
      <c r="I4" s="351" t="s">
        <v>89</v>
      </c>
      <c r="J4" s="176" t="s">
        <v>90</v>
      </c>
      <c r="K4" s="351" t="s">
        <v>89</v>
      </c>
      <c r="L4" s="176" t="s">
        <v>90</v>
      </c>
      <c r="M4" s="351" t="s">
        <v>89</v>
      </c>
    </row>
    <row r="5" spans="1:97" s="189" customFormat="1" ht="15" customHeight="1">
      <c r="A5" s="178" t="s">
        <v>23</v>
      </c>
      <c r="B5" s="163">
        <f>SUM(B6:B40)+SUM('pag 31'!B5:B18)</f>
        <v>259333</v>
      </c>
      <c r="C5" s="163">
        <f>B5/$B$5*100</f>
        <v>100</v>
      </c>
      <c r="D5" s="163">
        <f>SUM(D6:D40)+SUM('pag 31'!D5:D18)</f>
        <v>1921</v>
      </c>
      <c r="E5" s="163">
        <f>D5/D$5*100</f>
        <v>100</v>
      </c>
      <c r="F5" s="163">
        <f>SUM(F6:F40)+SUM('pag 31'!F5:F18)</f>
        <v>7289</v>
      </c>
      <c r="G5" s="163">
        <f>F5/F$5*100</f>
        <v>100</v>
      </c>
      <c r="H5" s="163">
        <f>SUM(H6:H40)+SUM('pag 31'!H5:H18)</f>
        <v>97543</v>
      </c>
      <c r="I5" s="163">
        <f>H5/H$5*100</f>
        <v>100</v>
      </c>
      <c r="J5" s="163">
        <f>SUM(J6:J40)+SUM('pag 31'!J5:J18)</f>
        <v>62806</v>
      </c>
      <c r="K5" s="163">
        <f>J5/J$5*100</f>
        <v>100</v>
      </c>
      <c r="L5" s="163">
        <f>SUM(L6:L40)+SUM('pag 31'!L5:L18)</f>
        <v>89774</v>
      </c>
      <c r="M5" s="163">
        <f>L5/L$5*100</f>
        <v>100</v>
      </c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</row>
    <row r="6" spans="1:13" ht="15" customHeight="1">
      <c r="A6" s="162" t="s">
        <v>41</v>
      </c>
      <c r="B6" s="352">
        <f>D6+F6+H6+J6+L6</f>
        <v>1136</v>
      </c>
      <c r="C6" s="190">
        <f aca="true" t="shared" si="0" ref="C6:C40">B6/$B$5*100</f>
        <v>0.43804683553577833</v>
      </c>
      <c r="D6" s="353">
        <v>0</v>
      </c>
      <c r="E6" s="354">
        <f>D6/D$5*100</f>
        <v>0</v>
      </c>
      <c r="F6" s="353">
        <v>38</v>
      </c>
      <c r="G6" s="354">
        <f>F6/F$5*100</f>
        <v>0.5213335162573741</v>
      </c>
      <c r="H6" s="353">
        <v>329</v>
      </c>
      <c r="I6" s="354">
        <f>H6/H$5*100</f>
        <v>0.33728714515649505</v>
      </c>
      <c r="J6" s="352">
        <v>230</v>
      </c>
      <c r="K6" s="354">
        <f>J6/J$5*100</f>
        <v>0.3662070502818202</v>
      </c>
      <c r="L6" s="352">
        <v>539</v>
      </c>
      <c r="M6" s="354">
        <f>L6/L$5*100</f>
        <v>0.6003965513400317</v>
      </c>
    </row>
    <row r="7" spans="1:13" ht="15" customHeight="1">
      <c r="A7" s="162" t="s">
        <v>42</v>
      </c>
      <c r="B7" s="352">
        <f>D7+F7+H7+J7+L7</f>
        <v>660</v>
      </c>
      <c r="C7" s="190">
        <f t="shared" si="0"/>
        <v>0.2544990417725473</v>
      </c>
      <c r="D7" s="353">
        <v>9</v>
      </c>
      <c r="E7" s="354">
        <f>D7/D$5*100</f>
        <v>0.4685059864653826</v>
      </c>
      <c r="F7" s="353">
        <v>21</v>
      </c>
      <c r="G7" s="354">
        <f>F7/F$5*100</f>
        <v>0.2881053642474962</v>
      </c>
      <c r="H7" s="353">
        <v>196</v>
      </c>
      <c r="I7" s="354">
        <f>H7/H$5*100</f>
        <v>0.20093702264642263</v>
      </c>
      <c r="J7" s="352">
        <v>184</v>
      </c>
      <c r="K7" s="354">
        <f>J7/J$5*100</f>
        <v>0.2929656402254562</v>
      </c>
      <c r="L7" s="352">
        <v>250</v>
      </c>
      <c r="M7" s="354">
        <f>L7/L$5*100</f>
        <v>0.27847706462895716</v>
      </c>
    </row>
    <row r="8" spans="1:13" ht="15" customHeight="1">
      <c r="A8" s="162" t="s">
        <v>43</v>
      </c>
      <c r="B8" s="352">
        <f>D8+F8+H8+J8+L8</f>
        <v>5332</v>
      </c>
      <c r="C8" s="190">
        <f t="shared" si="0"/>
        <v>2.056043773835185</v>
      </c>
      <c r="D8" s="353">
        <v>39</v>
      </c>
      <c r="E8" s="354">
        <f>D8/D$5*100</f>
        <v>2.030192608016658</v>
      </c>
      <c r="F8" s="353">
        <v>157</v>
      </c>
      <c r="G8" s="354">
        <f>F8/F$5*100</f>
        <v>2.1539305803265196</v>
      </c>
      <c r="H8" s="353">
        <v>1718</v>
      </c>
      <c r="I8" s="354">
        <f>H8/H$5*100</f>
        <v>1.7612745148293574</v>
      </c>
      <c r="J8" s="352">
        <v>1560</v>
      </c>
      <c r="K8" s="354">
        <f>J8/J$5*100</f>
        <v>2.4838391236506068</v>
      </c>
      <c r="L8" s="352">
        <v>1858</v>
      </c>
      <c r="M8" s="354">
        <f>L8/L$5*100</f>
        <v>2.0696415443224097</v>
      </c>
    </row>
    <row r="9" spans="1:13" ht="15" customHeight="1">
      <c r="A9" s="162" t="s">
        <v>44</v>
      </c>
      <c r="B9" s="352">
        <f>D9+F9+H9+J9+L9</f>
        <v>967</v>
      </c>
      <c r="C9" s="190">
        <f t="shared" si="0"/>
        <v>0.3728796566576564</v>
      </c>
      <c r="D9" s="353">
        <v>0</v>
      </c>
      <c r="E9" s="354">
        <f>D9/D$5*100</f>
        <v>0</v>
      </c>
      <c r="F9" s="353">
        <v>40</v>
      </c>
      <c r="G9" s="354">
        <f>F9/F$5*100</f>
        <v>0.5487721223761833</v>
      </c>
      <c r="H9" s="353">
        <v>306</v>
      </c>
      <c r="I9" s="354">
        <f>H9/H$5*100</f>
        <v>0.31370780066227205</v>
      </c>
      <c r="J9" s="352">
        <v>284</v>
      </c>
      <c r="K9" s="354">
        <f>J9/J$5*100</f>
        <v>0.4521860968697259</v>
      </c>
      <c r="L9" s="352">
        <v>337</v>
      </c>
      <c r="M9" s="354">
        <f>L9/L$5*100</f>
        <v>0.37538708311983426</v>
      </c>
    </row>
    <row r="10" spans="1:13" ht="15" customHeight="1">
      <c r="A10" s="162" t="s">
        <v>45</v>
      </c>
      <c r="B10" s="352">
        <f>D10+F10+H10+J10+L10</f>
        <v>270</v>
      </c>
      <c r="C10" s="190">
        <f t="shared" si="0"/>
        <v>0.1041132443614966</v>
      </c>
      <c r="D10" s="353">
        <v>3</v>
      </c>
      <c r="E10" s="354">
        <f>D10/D$5*100</f>
        <v>0.15616866215512754</v>
      </c>
      <c r="F10" s="353">
        <v>5</v>
      </c>
      <c r="G10" s="354">
        <f>F10/F$5*100</f>
        <v>0.06859651529702292</v>
      </c>
      <c r="H10" s="353">
        <v>67</v>
      </c>
      <c r="I10" s="354">
        <f>H10/H$5*100</f>
        <v>0.06868765570056283</v>
      </c>
      <c r="J10" s="352">
        <v>77</v>
      </c>
      <c r="K10" s="354">
        <f>J10/J$5*100</f>
        <v>0.12259975161608763</v>
      </c>
      <c r="L10" s="352">
        <v>118</v>
      </c>
      <c r="M10" s="354">
        <f>L10/L$5*100</f>
        <v>0.13144117450486778</v>
      </c>
    </row>
    <row r="11" spans="1:13" ht="22.5" customHeight="1">
      <c r="A11" s="161" t="s">
        <v>46</v>
      </c>
      <c r="B11" s="352">
        <f>D11+F11+H11+J11+L11</f>
        <v>889</v>
      </c>
      <c r="C11" s="190">
        <f t="shared" si="0"/>
        <v>0.34280249717544625</v>
      </c>
      <c r="D11" s="353">
        <v>18</v>
      </c>
      <c r="E11" s="354">
        <f>D11/D$5*100</f>
        <v>0.9370119729307652</v>
      </c>
      <c r="F11" s="353">
        <v>43</v>
      </c>
      <c r="G11" s="354">
        <f>F11/F$5*100</f>
        <v>0.589930031554397</v>
      </c>
      <c r="H11" s="353">
        <v>285</v>
      </c>
      <c r="I11" s="354">
        <f>H11/H$5*100</f>
        <v>0.2921788339501553</v>
      </c>
      <c r="J11" s="352">
        <v>190</v>
      </c>
      <c r="K11" s="354">
        <f>J11/J$5*100</f>
        <v>0.30251886762411234</v>
      </c>
      <c r="L11" s="352">
        <v>353</v>
      </c>
      <c r="M11" s="354">
        <f>L11/L$5*100</f>
        <v>0.3932096152560875</v>
      </c>
    </row>
    <row r="12" spans="1:13" ht="15" customHeight="1">
      <c r="A12" s="161" t="s">
        <v>47</v>
      </c>
      <c r="B12" s="352">
        <f>D12+F12+H12+J12+L12</f>
        <v>4414</v>
      </c>
      <c r="C12" s="190">
        <f t="shared" si="0"/>
        <v>1.7020587430060963</v>
      </c>
      <c r="D12" s="353">
        <v>28</v>
      </c>
      <c r="E12" s="354">
        <f>D12/D$5*100</f>
        <v>1.4575741801145237</v>
      </c>
      <c r="F12" s="353">
        <v>122</v>
      </c>
      <c r="G12" s="354">
        <f>F12/F$5*100</f>
        <v>1.673754973247359</v>
      </c>
      <c r="H12" s="353">
        <v>1035</v>
      </c>
      <c r="I12" s="354">
        <f>H12/H$5*100</f>
        <v>1.0610705022400377</v>
      </c>
      <c r="J12" s="352">
        <v>1251</v>
      </c>
      <c r="K12" s="354">
        <f>J12/J$5*100</f>
        <v>1.9918479126198134</v>
      </c>
      <c r="L12" s="352">
        <v>1978</v>
      </c>
      <c r="M12" s="354">
        <f>L12/L$5*100</f>
        <v>2.203310535344309</v>
      </c>
    </row>
    <row r="13" spans="1:13" ht="15" customHeight="1">
      <c r="A13" s="161" t="s">
        <v>48</v>
      </c>
      <c r="B13" s="352">
        <f>D13+F13+H13+J13+L13</f>
        <v>84856</v>
      </c>
      <c r="C13" s="190">
        <f t="shared" si="0"/>
        <v>32.72086467977465</v>
      </c>
      <c r="D13" s="353">
        <v>396</v>
      </c>
      <c r="E13" s="354">
        <f>D13/D$5*100</f>
        <v>20.614263404476834</v>
      </c>
      <c r="F13" s="353">
        <v>1471</v>
      </c>
      <c r="G13" s="354">
        <f>F13/F$5*100</f>
        <v>20.18109480038414</v>
      </c>
      <c r="H13" s="353">
        <v>42454</v>
      </c>
      <c r="I13" s="354">
        <f>H13/H$5*100</f>
        <v>43.52336918077156</v>
      </c>
      <c r="J13" s="352">
        <v>17998</v>
      </c>
      <c r="K13" s="354">
        <f>J13/J$5*100</f>
        <v>28.656497786835654</v>
      </c>
      <c r="L13" s="352">
        <v>22537</v>
      </c>
      <c r="M13" s="354">
        <f>L13/L$5*100</f>
        <v>25.10415042217123</v>
      </c>
    </row>
    <row r="14" spans="1:13" ht="15" customHeight="1">
      <c r="A14" s="161" t="s">
        <v>49</v>
      </c>
      <c r="B14" s="352">
        <f>D14+F14+H14+J14+L14</f>
        <v>1178</v>
      </c>
      <c r="C14" s="190">
        <f t="shared" si="0"/>
        <v>0.45424222910312223</v>
      </c>
      <c r="D14" s="353">
        <v>5</v>
      </c>
      <c r="E14" s="354">
        <f>D14/D$5*100</f>
        <v>0.2602811035918792</v>
      </c>
      <c r="F14" s="353">
        <v>138</v>
      </c>
      <c r="G14" s="354">
        <f>F14/F$5*100</f>
        <v>1.8932638221978322</v>
      </c>
      <c r="H14" s="353">
        <v>301</v>
      </c>
      <c r="I14" s="354">
        <f>H14/H$5*100</f>
        <v>0.3085818562070061</v>
      </c>
      <c r="J14" s="352">
        <v>240</v>
      </c>
      <c r="K14" s="354">
        <f>J14/J$5*100</f>
        <v>0.38212909594624717</v>
      </c>
      <c r="L14" s="352">
        <v>494</v>
      </c>
      <c r="M14" s="354">
        <f>L14/L$5*100</f>
        <v>0.5502706797068193</v>
      </c>
    </row>
    <row r="15" spans="1:13" ht="15" customHeight="1">
      <c r="A15" s="161" t="s">
        <v>50</v>
      </c>
      <c r="B15" s="352">
        <f>D15+F15+H15+J15+L15</f>
        <v>590</v>
      </c>
      <c r="C15" s="190">
        <f t="shared" si="0"/>
        <v>0.2275067191603074</v>
      </c>
      <c r="D15" s="353">
        <v>15</v>
      </c>
      <c r="E15" s="354">
        <f>D15/D$5*100</f>
        <v>0.7808433107756376</v>
      </c>
      <c r="F15" s="353">
        <v>43</v>
      </c>
      <c r="G15" s="354">
        <f>F15/F$5*100</f>
        <v>0.589930031554397</v>
      </c>
      <c r="H15" s="353">
        <v>154</v>
      </c>
      <c r="I15" s="354">
        <f>H15/H$5*100</f>
        <v>0.15787908922218918</v>
      </c>
      <c r="J15" s="352">
        <v>134</v>
      </c>
      <c r="K15" s="354">
        <f>J15/J$5*100</f>
        <v>0.21335541190332136</v>
      </c>
      <c r="L15" s="352">
        <v>244</v>
      </c>
      <c r="M15" s="354">
        <f>L15/L$5*100</f>
        <v>0.2717936150778622</v>
      </c>
    </row>
    <row r="16" spans="1:13" ht="15" customHeight="1">
      <c r="A16" s="161" t="s">
        <v>51</v>
      </c>
      <c r="B16" s="352">
        <f>D16+F16+H16+J16+L16</f>
        <v>1578</v>
      </c>
      <c r="C16" s="190">
        <f t="shared" si="0"/>
        <v>0.6084840726016357</v>
      </c>
      <c r="D16" s="353">
        <v>1</v>
      </c>
      <c r="E16" s="354">
        <f>D16/D$5*100</f>
        <v>0.052056220718375845</v>
      </c>
      <c r="F16" s="353">
        <v>61</v>
      </c>
      <c r="G16" s="354">
        <f>F16/F$5*100</f>
        <v>0.8368774866236794</v>
      </c>
      <c r="H16" s="353">
        <v>382</v>
      </c>
      <c r="I16" s="354">
        <f>H16/H$5*100</f>
        <v>0.3916221563823134</v>
      </c>
      <c r="J16" s="352">
        <v>427</v>
      </c>
      <c r="K16" s="354">
        <f>J16/J$5*100</f>
        <v>0.6798713498710314</v>
      </c>
      <c r="L16" s="352">
        <v>707</v>
      </c>
      <c r="M16" s="354">
        <f>L16/L$5*100</f>
        <v>0.787533138770691</v>
      </c>
    </row>
    <row r="17" spans="1:13" ht="22.5" customHeight="1">
      <c r="A17" s="161" t="s">
        <v>52</v>
      </c>
      <c r="B17" s="352">
        <f>D17+F17+H17+J17+L17</f>
        <v>12158</v>
      </c>
      <c r="C17" s="190">
        <f t="shared" si="0"/>
        <v>4.688180833137317</v>
      </c>
      <c r="D17" s="353">
        <v>26</v>
      </c>
      <c r="E17" s="354">
        <f>D17/D$5*100</f>
        <v>1.353461738677772</v>
      </c>
      <c r="F17" s="353">
        <v>699</v>
      </c>
      <c r="G17" s="354">
        <f>F17/F$5*100</f>
        <v>9.589792838523802</v>
      </c>
      <c r="H17" s="353">
        <v>6382</v>
      </c>
      <c r="I17" s="354">
        <f>H17/H$5*100</f>
        <v>6.542755502701373</v>
      </c>
      <c r="J17" s="352">
        <v>2984</v>
      </c>
      <c r="K17" s="354">
        <f>J17/J$5*100</f>
        <v>4.7511384262650065</v>
      </c>
      <c r="L17" s="352">
        <v>2067</v>
      </c>
      <c r="M17" s="354">
        <f>L17/L$5*100</f>
        <v>2.302448370352218</v>
      </c>
    </row>
    <row r="18" spans="1:13" ht="15" customHeight="1">
      <c r="A18" s="161" t="s">
        <v>53</v>
      </c>
      <c r="B18" s="352">
        <f>D18+F18+H18+J18+L18</f>
        <v>725</v>
      </c>
      <c r="C18" s="190">
        <f t="shared" si="0"/>
        <v>0.2795633413410557</v>
      </c>
      <c r="D18" s="353">
        <v>9</v>
      </c>
      <c r="E18" s="354">
        <f>D18/D$5*100</f>
        <v>0.4685059864653826</v>
      </c>
      <c r="F18" s="353">
        <v>57</v>
      </c>
      <c r="G18" s="354">
        <f>F18/F$5*100</f>
        <v>0.7820002743860611</v>
      </c>
      <c r="H18" s="353">
        <v>214</v>
      </c>
      <c r="I18" s="354">
        <f>H18/H$5*100</f>
        <v>0.21939042268537978</v>
      </c>
      <c r="J18" s="352">
        <v>204</v>
      </c>
      <c r="K18" s="354">
        <f>J18/J$5*100</f>
        <v>0.3248097315543101</v>
      </c>
      <c r="L18" s="352">
        <v>241</v>
      </c>
      <c r="M18" s="354">
        <f>L18/L$5*100</f>
        <v>0.2684518903023147</v>
      </c>
    </row>
    <row r="19" spans="1:13" ht="15" customHeight="1">
      <c r="A19" s="161" t="s">
        <v>54</v>
      </c>
      <c r="B19" s="352">
        <f>D19+F19+H19+J19+L19</f>
        <v>1034</v>
      </c>
      <c r="C19" s="190">
        <f t="shared" si="0"/>
        <v>0.39871516544365737</v>
      </c>
      <c r="D19" s="353">
        <v>5</v>
      </c>
      <c r="E19" s="354">
        <f>D19/D$5*100</f>
        <v>0.2602811035918792</v>
      </c>
      <c r="F19" s="353">
        <v>58</v>
      </c>
      <c r="G19" s="354">
        <f>F19/F$5*100</f>
        <v>0.7957195774454657</v>
      </c>
      <c r="H19" s="353">
        <v>310</v>
      </c>
      <c r="I19" s="354">
        <f>H19/H$5*100</f>
        <v>0.31780855622648474</v>
      </c>
      <c r="J19" s="352">
        <v>293</v>
      </c>
      <c r="K19" s="354">
        <f>J19/J$5*100</f>
        <v>0.46651593796771007</v>
      </c>
      <c r="L19" s="352">
        <v>368</v>
      </c>
      <c r="M19" s="354">
        <f>L19/L$5*100</f>
        <v>0.4099182391338249</v>
      </c>
    </row>
    <row r="20" spans="1:13" ht="15" customHeight="1">
      <c r="A20" s="161" t="s">
        <v>55</v>
      </c>
      <c r="B20" s="352">
        <f>D20+F20+H20+J20+L20</f>
        <v>1250</v>
      </c>
      <c r="C20" s="190">
        <f t="shared" si="0"/>
        <v>0.4820057609328547</v>
      </c>
      <c r="D20" s="353">
        <v>2</v>
      </c>
      <c r="E20" s="354">
        <f>D20/D$5*100</f>
        <v>0.10411244143675169</v>
      </c>
      <c r="F20" s="353">
        <v>40</v>
      </c>
      <c r="G20" s="354">
        <f>F20/F$5*100</f>
        <v>0.5487721223761833</v>
      </c>
      <c r="H20" s="353">
        <v>225</v>
      </c>
      <c r="I20" s="354">
        <f>H20/H$5*100</f>
        <v>0.23066750048696474</v>
      </c>
      <c r="J20" s="352">
        <v>370</v>
      </c>
      <c r="K20" s="354">
        <f>J20/J$5*100</f>
        <v>0.5891156895837978</v>
      </c>
      <c r="L20" s="352">
        <v>613</v>
      </c>
      <c r="M20" s="354">
        <f>L20/L$5*100</f>
        <v>0.682825762470203</v>
      </c>
    </row>
    <row r="21" spans="1:13" ht="15" customHeight="1">
      <c r="A21" s="161" t="s">
        <v>56</v>
      </c>
      <c r="B21" s="352">
        <f>D21+F21+H21+J21+L21</f>
        <v>574</v>
      </c>
      <c r="C21" s="190">
        <f t="shared" si="0"/>
        <v>0.22133704542036686</v>
      </c>
      <c r="D21" s="353">
        <v>6</v>
      </c>
      <c r="E21" s="354">
        <f>D21/D$5*100</f>
        <v>0.31233732431025507</v>
      </c>
      <c r="F21" s="353">
        <v>25</v>
      </c>
      <c r="G21" s="354">
        <f>F21/F$5*100</f>
        <v>0.34298257648511454</v>
      </c>
      <c r="H21" s="353">
        <v>191</v>
      </c>
      <c r="I21" s="354">
        <f>H21/H$5*100</f>
        <v>0.1958110781911567</v>
      </c>
      <c r="J21" s="352">
        <v>131</v>
      </c>
      <c r="K21" s="354">
        <f>J21/J$5*100</f>
        <v>0.20857879820399325</v>
      </c>
      <c r="L21" s="352">
        <v>221</v>
      </c>
      <c r="M21" s="354">
        <f>L21/L$5*100</f>
        <v>0.24617372513199812</v>
      </c>
    </row>
    <row r="22" spans="1:13" ht="15" customHeight="1">
      <c r="A22" s="161" t="s">
        <v>57</v>
      </c>
      <c r="B22" s="352">
        <f>D22+F22+H22+J22+L22</f>
        <v>4240</v>
      </c>
      <c r="C22" s="190">
        <f t="shared" si="0"/>
        <v>1.6349635410842431</v>
      </c>
      <c r="D22" s="353">
        <v>35</v>
      </c>
      <c r="E22" s="354">
        <f>D22/D$5*100</f>
        <v>1.8219677251431545</v>
      </c>
      <c r="F22" s="353">
        <v>175</v>
      </c>
      <c r="G22" s="354">
        <f>F22/F$5*100</f>
        <v>2.400878035395802</v>
      </c>
      <c r="H22" s="353">
        <v>1314</v>
      </c>
      <c r="I22" s="354">
        <f>H22/H$5*100</f>
        <v>1.347098202843874</v>
      </c>
      <c r="J22" s="352">
        <v>1454</v>
      </c>
      <c r="K22" s="354">
        <f>J22/J$5*100</f>
        <v>2.3150654396076806</v>
      </c>
      <c r="L22" s="352">
        <v>1262</v>
      </c>
      <c r="M22" s="354">
        <f>L22/L$5*100</f>
        <v>1.4057522222469758</v>
      </c>
    </row>
    <row r="23" spans="1:13" ht="22.5" customHeight="1">
      <c r="A23" s="161" t="s">
        <v>58</v>
      </c>
      <c r="B23" s="352">
        <f>D23+F23+H23+J23+L23</f>
        <v>1289</v>
      </c>
      <c r="C23" s="190">
        <f t="shared" si="0"/>
        <v>0.49704434067395975</v>
      </c>
      <c r="D23" s="353">
        <v>1</v>
      </c>
      <c r="E23" s="354">
        <f>D23/D$5*100</f>
        <v>0.052056220718375845</v>
      </c>
      <c r="F23" s="353">
        <v>32</v>
      </c>
      <c r="G23" s="354">
        <f>F23/F$5*100</f>
        <v>0.43901769790094664</v>
      </c>
      <c r="H23" s="353">
        <v>347</v>
      </c>
      <c r="I23" s="354">
        <f>H23/H$5*100</f>
        <v>0.35574054519545223</v>
      </c>
      <c r="J23" s="352">
        <v>352</v>
      </c>
      <c r="K23" s="354">
        <f>J23/J$5*100</f>
        <v>0.5604560073878292</v>
      </c>
      <c r="L23" s="352">
        <v>557</v>
      </c>
      <c r="M23" s="354">
        <f>L23/L$5*100</f>
        <v>0.6204468999933165</v>
      </c>
    </row>
    <row r="24" spans="1:13" ht="15" customHeight="1">
      <c r="A24" s="161" t="s">
        <v>59</v>
      </c>
      <c r="B24" s="352">
        <f>D24+F24+H24+J24+L24</f>
        <v>2275</v>
      </c>
      <c r="C24" s="190">
        <f t="shared" si="0"/>
        <v>0.8772504848977954</v>
      </c>
      <c r="D24" s="353">
        <v>4</v>
      </c>
      <c r="E24" s="354">
        <f>D24/D$5*100</f>
        <v>0.20822488287350338</v>
      </c>
      <c r="F24" s="353">
        <v>75</v>
      </c>
      <c r="G24" s="354">
        <f>F24/F$5*100</f>
        <v>1.0289477294553437</v>
      </c>
      <c r="H24" s="353">
        <v>583</v>
      </c>
      <c r="I24" s="354">
        <f>H24/H$5*100</f>
        <v>0.5976851234840019</v>
      </c>
      <c r="J24" s="352">
        <v>675</v>
      </c>
      <c r="K24" s="354">
        <f>J24/J$5*100</f>
        <v>1.0747380823488202</v>
      </c>
      <c r="L24" s="352">
        <v>938</v>
      </c>
      <c r="M24" s="354">
        <f>L24/L$5*100</f>
        <v>1.0448459464878472</v>
      </c>
    </row>
    <row r="25" spans="1:13" ht="15" customHeight="1">
      <c r="A25" s="161" t="s">
        <v>60</v>
      </c>
      <c r="B25" s="352">
        <f>D25+F25+H25+J25+L25</f>
        <v>2488</v>
      </c>
      <c r="C25" s="190">
        <f t="shared" si="0"/>
        <v>0.9593842665607539</v>
      </c>
      <c r="D25" s="353">
        <v>1</v>
      </c>
      <c r="E25" s="354">
        <f>D25/D$5*100</f>
        <v>0.052056220718375845</v>
      </c>
      <c r="F25" s="353">
        <v>169</v>
      </c>
      <c r="G25" s="354">
        <f>F25/F$5*100</f>
        <v>2.3185622170393745</v>
      </c>
      <c r="H25" s="353">
        <v>820</v>
      </c>
      <c r="I25" s="354">
        <f>H25/H$5*100</f>
        <v>0.8406548906636048</v>
      </c>
      <c r="J25" s="352">
        <v>514</v>
      </c>
      <c r="K25" s="354">
        <f>J25/J$5*100</f>
        <v>0.8183931471515461</v>
      </c>
      <c r="L25" s="352">
        <v>984</v>
      </c>
      <c r="M25" s="354">
        <f>L25/L$5*100</f>
        <v>1.0960857263795754</v>
      </c>
    </row>
    <row r="26" spans="1:13" ht="15" customHeight="1">
      <c r="A26" s="161" t="s">
        <v>61</v>
      </c>
      <c r="B26" s="352">
        <f>D26+F26+H26+J26+L26</f>
        <v>529</v>
      </c>
      <c r="C26" s="190">
        <f t="shared" si="0"/>
        <v>0.2039848380267841</v>
      </c>
      <c r="D26" s="353">
        <v>10</v>
      </c>
      <c r="E26" s="354">
        <f>D26/D$5*100</f>
        <v>0.5205622071837585</v>
      </c>
      <c r="F26" s="353">
        <v>11</v>
      </c>
      <c r="G26" s="354">
        <f>F26/F$5*100</f>
        <v>0.15091233365345041</v>
      </c>
      <c r="H26" s="353">
        <v>77</v>
      </c>
      <c r="I26" s="354">
        <f>H26/H$5*100</f>
        <v>0.07893954461109459</v>
      </c>
      <c r="J26" s="352">
        <v>181</v>
      </c>
      <c r="K26" s="354">
        <f>J26/J$5*100</f>
        <v>0.28818902652612804</v>
      </c>
      <c r="L26" s="352">
        <v>250</v>
      </c>
      <c r="M26" s="354">
        <f>L26/L$5*100</f>
        <v>0.27847706462895716</v>
      </c>
    </row>
    <row r="27" spans="1:13" ht="15" customHeight="1">
      <c r="A27" s="161" t="s">
        <v>62</v>
      </c>
      <c r="B27" s="352">
        <f>D27+F27+H27+J27+L27</f>
        <v>747</v>
      </c>
      <c r="C27" s="190">
        <f t="shared" si="0"/>
        <v>0.28804664273347397</v>
      </c>
      <c r="D27" s="353">
        <v>23</v>
      </c>
      <c r="E27" s="354">
        <f>D27/D$5*100</f>
        <v>1.1972930765226444</v>
      </c>
      <c r="F27" s="353">
        <v>87</v>
      </c>
      <c r="G27" s="354">
        <f>F27/F$5*100</f>
        <v>1.1935793661681986</v>
      </c>
      <c r="H27" s="353">
        <v>217</v>
      </c>
      <c r="I27" s="354">
        <f>H27/H$5*100</f>
        <v>0.2224659893585393</v>
      </c>
      <c r="J27" s="352">
        <v>201</v>
      </c>
      <c r="K27" s="354">
        <f>J27/J$5*100</f>
        <v>0.320033117854982</v>
      </c>
      <c r="L27" s="352">
        <v>219</v>
      </c>
      <c r="M27" s="354">
        <f>L27/L$5*100</f>
        <v>0.24394590861496648</v>
      </c>
    </row>
    <row r="28" spans="1:13" ht="15" customHeight="1">
      <c r="A28" s="161" t="s">
        <v>63</v>
      </c>
      <c r="B28" s="352">
        <f>D28+F28+H28+J28+L28</f>
        <v>884</v>
      </c>
      <c r="C28" s="190">
        <f t="shared" si="0"/>
        <v>0.34087447413171484</v>
      </c>
      <c r="D28" s="353">
        <v>0</v>
      </c>
      <c r="E28" s="354">
        <f>D28/D$5*100</f>
        <v>0</v>
      </c>
      <c r="F28" s="353">
        <v>39</v>
      </c>
      <c r="G28" s="354">
        <f>F28/F$5*100</f>
        <v>0.5350528193167786</v>
      </c>
      <c r="H28" s="353">
        <v>234</v>
      </c>
      <c r="I28" s="354">
        <f>H28/H$5*100</f>
        <v>0.2398942005064433</v>
      </c>
      <c r="J28" s="352">
        <v>236</v>
      </c>
      <c r="K28" s="354">
        <f>J28/J$5*100</f>
        <v>0.3757602776804764</v>
      </c>
      <c r="L28" s="352">
        <v>375</v>
      </c>
      <c r="M28" s="354">
        <f>L28/L$5*100</f>
        <v>0.41771559694343574</v>
      </c>
    </row>
    <row r="29" spans="1:13" ht="22.5" customHeight="1">
      <c r="A29" s="161" t="s">
        <v>64</v>
      </c>
      <c r="B29" s="352">
        <f>D29+F29+H29+J29+L29</f>
        <v>12476</v>
      </c>
      <c r="C29" s="190">
        <f t="shared" si="0"/>
        <v>4.810803098718636</v>
      </c>
      <c r="D29" s="353">
        <v>45</v>
      </c>
      <c r="E29" s="354">
        <f>D29/D$5*100</f>
        <v>2.342529932326913</v>
      </c>
      <c r="F29" s="353">
        <v>418</v>
      </c>
      <c r="G29" s="354">
        <f>F29/F$5*100</f>
        <v>5.734668678831115</v>
      </c>
      <c r="H29" s="353">
        <v>6077</v>
      </c>
      <c r="I29" s="354">
        <f>H29/H$5*100</f>
        <v>6.2300728909301535</v>
      </c>
      <c r="J29" s="352">
        <v>2481</v>
      </c>
      <c r="K29" s="354">
        <f>J29/J$5*100</f>
        <v>3.95025952934433</v>
      </c>
      <c r="L29" s="352">
        <v>3455</v>
      </c>
      <c r="M29" s="354">
        <f>L29/L$5*100</f>
        <v>3.8485530331721876</v>
      </c>
    </row>
    <row r="30" spans="1:13" ht="15" customHeight="1">
      <c r="A30" s="161" t="s">
        <v>65</v>
      </c>
      <c r="B30" s="352">
        <f>D30+F30+H30+J30+L30</f>
        <v>3956</v>
      </c>
      <c r="C30" s="190">
        <f t="shared" si="0"/>
        <v>1.5254518322002986</v>
      </c>
      <c r="D30" s="353">
        <v>11</v>
      </c>
      <c r="E30" s="354">
        <f>D30/D$5*100</f>
        <v>0.5726184279021342</v>
      </c>
      <c r="F30" s="353">
        <v>205</v>
      </c>
      <c r="G30" s="354">
        <f>F30/F$5*100</f>
        <v>2.8124571271779395</v>
      </c>
      <c r="H30" s="353">
        <v>719</v>
      </c>
      <c r="I30" s="354">
        <f>H30/H$5*100</f>
        <v>0.737110812667234</v>
      </c>
      <c r="J30" s="352">
        <v>1222</v>
      </c>
      <c r="K30" s="354">
        <f>J30/J$5*100</f>
        <v>1.9456739801929752</v>
      </c>
      <c r="L30" s="352">
        <v>1799</v>
      </c>
      <c r="M30" s="354">
        <f>L30/L$5*100</f>
        <v>2.0039209570699756</v>
      </c>
    </row>
    <row r="31" spans="1:13" ht="15" customHeight="1">
      <c r="A31" s="161" t="s">
        <v>66</v>
      </c>
      <c r="B31" s="352">
        <f>D31+F31+H31+J31+L31</f>
        <v>281</v>
      </c>
      <c r="C31" s="190">
        <f t="shared" si="0"/>
        <v>0.10835489505770574</v>
      </c>
      <c r="D31" s="353">
        <v>2</v>
      </c>
      <c r="E31" s="354">
        <f>D31/D$5*100</f>
        <v>0.10411244143675169</v>
      </c>
      <c r="F31" s="353">
        <v>5</v>
      </c>
      <c r="G31" s="354">
        <f>F31/F$5*100</f>
        <v>0.06859651529702292</v>
      </c>
      <c r="H31" s="353">
        <v>96</v>
      </c>
      <c r="I31" s="354">
        <f>H31/H$5*100</f>
        <v>0.09841813354110494</v>
      </c>
      <c r="J31" s="352">
        <v>70</v>
      </c>
      <c r="K31" s="354">
        <f>J31/J$5*100</f>
        <v>0.11145431965098876</v>
      </c>
      <c r="L31" s="352">
        <v>108</v>
      </c>
      <c r="M31" s="354">
        <f>L31/L$5*100</f>
        <v>0.12030209191970949</v>
      </c>
    </row>
    <row r="32" spans="1:13" ht="15" customHeight="1">
      <c r="A32" s="161" t="s">
        <v>67</v>
      </c>
      <c r="B32" s="352">
        <f>D32+F32+H32+J32+L32</f>
        <v>32269</v>
      </c>
      <c r="C32" s="190">
        <f t="shared" si="0"/>
        <v>12.44307511963383</v>
      </c>
      <c r="D32" s="353">
        <v>680</v>
      </c>
      <c r="E32" s="354">
        <f>D32/D$5*100</f>
        <v>35.39823008849557</v>
      </c>
      <c r="F32" s="353">
        <v>347</v>
      </c>
      <c r="G32" s="354">
        <f>F32/F$5*100</f>
        <v>4.76059816161339</v>
      </c>
      <c r="H32" s="353">
        <v>6129</v>
      </c>
      <c r="I32" s="354">
        <f>H32/H$5*100</f>
        <v>6.28338271326492</v>
      </c>
      <c r="J32" s="352">
        <v>5734</v>
      </c>
      <c r="K32" s="354">
        <f>J32/J$5*100</f>
        <v>9.129700983982422</v>
      </c>
      <c r="L32" s="352">
        <v>19379</v>
      </c>
      <c r="M32" s="354">
        <f>L32/L$5*100</f>
        <v>21.586428141778242</v>
      </c>
    </row>
    <row r="33" spans="1:13" ht="15" customHeight="1">
      <c r="A33" s="161" t="s">
        <v>68</v>
      </c>
      <c r="B33" s="352">
        <f>D33+F33+H33+J33+L33</f>
        <v>2647</v>
      </c>
      <c r="C33" s="190">
        <f t="shared" si="0"/>
        <v>1.020695399351413</v>
      </c>
      <c r="D33" s="353">
        <v>49</v>
      </c>
      <c r="E33" s="354">
        <f>D33/D$5*100</f>
        <v>2.5507548152004165</v>
      </c>
      <c r="F33" s="353">
        <v>101</v>
      </c>
      <c r="G33" s="354">
        <f>F33/F$5*100</f>
        <v>1.3856496089998627</v>
      </c>
      <c r="H33" s="353">
        <v>624</v>
      </c>
      <c r="I33" s="354">
        <f>H33/H$5*100</f>
        <v>0.6397178680171821</v>
      </c>
      <c r="J33" s="352">
        <v>776</v>
      </c>
      <c r="K33" s="354">
        <f>J33/J$5*100</f>
        <v>1.2355507435595325</v>
      </c>
      <c r="L33" s="352">
        <v>1097</v>
      </c>
      <c r="M33" s="354">
        <f>L33/L$5*100</f>
        <v>1.221957359591864</v>
      </c>
    </row>
    <row r="34" spans="1:13" ht="15" customHeight="1">
      <c r="A34" s="161" t="s">
        <v>69</v>
      </c>
      <c r="B34" s="352">
        <f>D34+F34+H34+J34+L34</f>
        <v>2096</v>
      </c>
      <c r="C34" s="190">
        <f t="shared" si="0"/>
        <v>0.8082272599322107</v>
      </c>
      <c r="D34" s="353">
        <v>6</v>
      </c>
      <c r="E34" s="354">
        <f>D34/D$5*100</f>
        <v>0.31233732431025507</v>
      </c>
      <c r="F34" s="353">
        <v>78</v>
      </c>
      <c r="G34" s="354">
        <f>F34/F$5*100</f>
        <v>1.0701056386335572</v>
      </c>
      <c r="H34" s="353">
        <v>595</v>
      </c>
      <c r="I34" s="354">
        <f>H34/H$5*100</f>
        <v>0.60998739017664</v>
      </c>
      <c r="J34" s="352">
        <v>570</v>
      </c>
      <c r="K34" s="354">
        <f>J34/J$5*100</f>
        <v>0.9075566028723371</v>
      </c>
      <c r="L34" s="352">
        <v>847</v>
      </c>
      <c r="M34" s="354">
        <f>L34/L$5*100</f>
        <v>0.9434802949629069</v>
      </c>
    </row>
    <row r="35" spans="1:13" ht="22.5" customHeight="1">
      <c r="A35" s="161" t="s">
        <v>32</v>
      </c>
      <c r="B35" s="352">
        <f>D35+F35+H35+J35+L35</f>
        <v>11522</v>
      </c>
      <c r="C35" s="190">
        <f t="shared" si="0"/>
        <v>4.442936301974681</v>
      </c>
      <c r="D35" s="353">
        <v>32</v>
      </c>
      <c r="E35" s="354">
        <f>D35/D$5*100</f>
        <v>1.665799062988027</v>
      </c>
      <c r="F35" s="353">
        <v>299</v>
      </c>
      <c r="G35" s="354">
        <f>F35/F$5*100</f>
        <v>4.10207161476197</v>
      </c>
      <c r="H35" s="353">
        <v>2578</v>
      </c>
      <c r="I35" s="354">
        <f>H35/H$5*100</f>
        <v>2.642936961135089</v>
      </c>
      <c r="J35" s="352">
        <v>4844</v>
      </c>
      <c r="K35" s="354">
        <f>J35/J$5*100</f>
        <v>7.7126389198484215</v>
      </c>
      <c r="L35" s="352">
        <v>3769</v>
      </c>
      <c r="M35" s="354">
        <f>L35/L$5*100</f>
        <v>4.1983202263461585</v>
      </c>
    </row>
    <row r="36" spans="1:13" ht="15" customHeight="1">
      <c r="A36" s="161" t="s">
        <v>70</v>
      </c>
      <c r="B36" s="352">
        <f>D36+F36+H36+J36+L36</f>
        <v>269</v>
      </c>
      <c r="C36" s="190">
        <f t="shared" si="0"/>
        <v>0.10372763975275033</v>
      </c>
      <c r="D36" s="353">
        <v>1</v>
      </c>
      <c r="E36" s="354">
        <f>D36/D$5*100</f>
        <v>0.052056220718375845</v>
      </c>
      <c r="F36" s="353">
        <v>11</v>
      </c>
      <c r="G36" s="354">
        <f>F36/F$5*100</f>
        <v>0.15091233365345041</v>
      </c>
      <c r="H36" s="353">
        <v>94</v>
      </c>
      <c r="I36" s="354">
        <f>H36/H$5*100</f>
        <v>0.09636775575899859</v>
      </c>
      <c r="J36" s="352">
        <v>69</v>
      </c>
      <c r="K36" s="354">
        <f>J36/J$5*100</f>
        <v>0.10986211508454606</v>
      </c>
      <c r="L36" s="352">
        <v>94</v>
      </c>
      <c r="M36" s="354">
        <f>L36/L$5*100</f>
        <v>0.10470737630048788</v>
      </c>
    </row>
    <row r="37" spans="1:13" ht="15" customHeight="1">
      <c r="A37" s="161" t="s">
        <v>71</v>
      </c>
      <c r="B37" s="352">
        <f>D37+F37+H37+J37+L37</f>
        <v>1627</v>
      </c>
      <c r="C37" s="190">
        <f t="shared" si="0"/>
        <v>0.6273786984302037</v>
      </c>
      <c r="D37" s="353">
        <v>0</v>
      </c>
      <c r="E37" s="354">
        <f>D37/D$5*100</f>
        <v>0</v>
      </c>
      <c r="F37" s="353">
        <v>56</v>
      </c>
      <c r="G37" s="354">
        <f>F37/F$5*100</f>
        <v>0.7682809713266566</v>
      </c>
      <c r="H37" s="353">
        <v>491</v>
      </c>
      <c r="I37" s="354">
        <f>H37/H$5*100</f>
        <v>0.5033677455071096</v>
      </c>
      <c r="J37" s="352">
        <v>303</v>
      </c>
      <c r="K37" s="354">
        <f>J37/J$5*100</f>
        <v>0.4824379836321371</v>
      </c>
      <c r="L37" s="352">
        <v>777</v>
      </c>
      <c r="M37" s="354">
        <f>L37/L$5*100</f>
        <v>0.8655067168667988</v>
      </c>
    </row>
    <row r="38" spans="1:13" ht="15" customHeight="1">
      <c r="A38" s="161" t="s">
        <v>72</v>
      </c>
      <c r="B38" s="352">
        <f>D38+F38+H38+J38+L38</f>
        <v>360</v>
      </c>
      <c r="C38" s="190">
        <f t="shared" si="0"/>
        <v>0.13881765914866215</v>
      </c>
      <c r="D38" s="353">
        <v>0</v>
      </c>
      <c r="E38" s="354">
        <f>D38/D$5*100</f>
        <v>0</v>
      </c>
      <c r="F38" s="353">
        <v>6</v>
      </c>
      <c r="G38" s="354">
        <f>F38/F$5*100</f>
        <v>0.0823158183564275</v>
      </c>
      <c r="H38" s="353">
        <v>125</v>
      </c>
      <c r="I38" s="354">
        <f>H38/H$5*100</f>
        <v>0.12814861138164707</v>
      </c>
      <c r="J38" s="352">
        <v>92</v>
      </c>
      <c r="K38" s="354">
        <f>J38/J$5*100</f>
        <v>0.1464828201127281</v>
      </c>
      <c r="L38" s="352">
        <v>137</v>
      </c>
      <c r="M38" s="354">
        <f>L38/L$5*100</f>
        <v>0.15260543141666852</v>
      </c>
    </row>
    <row r="39" spans="1:13" ht="15" customHeight="1">
      <c r="A39" s="161" t="s">
        <v>73</v>
      </c>
      <c r="B39" s="352">
        <f>D39+F39+H39+J39+L39</f>
        <v>2082</v>
      </c>
      <c r="C39" s="190">
        <f t="shared" si="0"/>
        <v>0.8028287954097627</v>
      </c>
      <c r="D39" s="353">
        <v>92</v>
      </c>
      <c r="E39" s="354">
        <f>D39/D$5*100</f>
        <v>4.7891723060905775</v>
      </c>
      <c r="F39" s="353">
        <v>99</v>
      </c>
      <c r="G39" s="354">
        <f>F39/F$5*100</f>
        <v>1.3582110028810537</v>
      </c>
      <c r="H39" s="353">
        <v>342</v>
      </c>
      <c r="I39" s="354">
        <f>H39/H$5*100</f>
        <v>0.35061460074018636</v>
      </c>
      <c r="J39" s="352">
        <v>460</v>
      </c>
      <c r="K39" s="354">
        <f>J39/J$5*100</f>
        <v>0.7324141005636404</v>
      </c>
      <c r="L39" s="352">
        <v>1089</v>
      </c>
      <c r="M39" s="354">
        <f>L39/L$5*100</f>
        <v>1.2130460935237375</v>
      </c>
    </row>
    <row r="40" spans="1:13" ht="15" customHeight="1">
      <c r="A40" s="355" t="s">
        <v>74</v>
      </c>
      <c r="B40" s="356">
        <f>D40+F40+H40+J40+L40</f>
        <v>855</v>
      </c>
      <c r="C40" s="357">
        <f t="shared" si="0"/>
        <v>0.3296919404780726</v>
      </c>
      <c r="D40" s="358">
        <v>0</v>
      </c>
      <c r="E40" s="357">
        <f>D40/D$5*100</f>
        <v>0</v>
      </c>
      <c r="F40" s="358">
        <v>14</v>
      </c>
      <c r="G40" s="357">
        <f>F40/F$5*100</f>
        <v>0.19207024283166416</v>
      </c>
      <c r="H40" s="358">
        <v>276</v>
      </c>
      <c r="I40" s="357">
        <f>H40/H$5*100</f>
        <v>0.28295213393067675</v>
      </c>
      <c r="J40" s="356">
        <v>183</v>
      </c>
      <c r="K40" s="357">
        <f>J40/J$5*100</f>
        <v>0.29137343565901347</v>
      </c>
      <c r="L40" s="356">
        <v>382</v>
      </c>
      <c r="M40" s="357">
        <f>L40/L$5*100</f>
        <v>0.4255129547530465</v>
      </c>
    </row>
    <row r="41" spans="1:97" ht="15" customHeight="1">
      <c r="A41" s="161"/>
      <c r="B41" s="161"/>
      <c r="C41" s="161"/>
      <c r="D41" s="161"/>
      <c r="E41" s="161"/>
      <c r="F41" s="161"/>
      <c r="G41" s="359"/>
      <c r="H41" s="161"/>
      <c r="I41" s="161"/>
      <c r="J41" s="161"/>
      <c r="K41" s="161"/>
      <c r="L41" s="161"/>
      <c r="M41" s="360" t="s">
        <v>86</v>
      </c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</row>
    <row r="42" spans="1:97" s="189" customFormat="1" ht="15" customHeight="1">
      <c r="A42" s="361"/>
      <c r="B42" s="362"/>
      <c r="C42" s="362"/>
      <c r="D42" s="362"/>
      <c r="E42" s="363"/>
      <c r="F42" s="362"/>
      <c r="G42" s="363"/>
      <c r="H42" s="161"/>
      <c r="I42" s="161"/>
      <c r="J42" s="129"/>
      <c r="K42" s="129"/>
      <c r="L42" s="129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</row>
    <row r="43" spans="1:13" ht="15" customHeight="1">
      <c r="A43" s="162"/>
      <c r="B43" s="353"/>
      <c r="C43" s="364"/>
      <c r="D43" s="353"/>
      <c r="E43" s="354"/>
      <c r="F43" s="353"/>
      <c r="G43" s="354"/>
      <c r="H43" s="161"/>
      <c r="I43" s="161"/>
      <c r="J43" s="161"/>
      <c r="K43" s="161"/>
      <c r="L43" s="161"/>
      <c r="M43" s="188"/>
    </row>
    <row r="44" spans="1:13" ht="15" customHeight="1">
      <c r="A44" s="162"/>
      <c r="B44" s="353"/>
      <c r="C44" s="364"/>
      <c r="D44" s="353"/>
      <c r="E44" s="354"/>
      <c r="F44" s="353"/>
      <c r="G44" s="354"/>
      <c r="H44" s="161"/>
      <c r="I44" s="161"/>
      <c r="J44" s="161"/>
      <c r="K44" s="161"/>
      <c r="L44" s="161"/>
      <c r="M44" s="188"/>
    </row>
    <row r="45" spans="1:12" ht="15" customHeight="1">
      <c r="A45" s="161"/>
      <c r="B45" s="161"/>
      <c r="C45" s="161"/>
      <c r="D45" s="161"/>
      <c r="E45" s="161"/>
      <c r="F45" s="161"/>
      <c r="G45" s="161"/>
      <c r="H45" s="365"/>
      <c r="I45" s="366"/>
      <c r="J45" s="119"/>
      <c r="K45" s="86"/>
      <c r="L45" s="119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9" display="Índice"/>
    <hyperlink ref="M41" location="'pag 29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188" customWidth="1"/>
    <col min="2" max="2" width="8.5" style="188" customWidth="1"/>
    <col min="3" max="3" width="6.33203125" style="188" customWidth="1"/>
    <col min="4" max="4" width="7.83203125" style="188" customWidth="1"/>
    <col min="5" max="5" width="6.33203125" style="188" customWidth="1"/>
    <col min="6" max="6" width="7.83203125" style="188" customWidth="1"/>
    <col min="7" max="7" width="6.33203125" style="188" customWidth="1"/>
    <col min="8" max="8" width="7.83203125" style="352" customWidth="1"/>
    <col min="9" max="9" width="6.33203125" style="368" customWidth="1"/>
    <col min="10" max="10" width="7.83203125" style="369" customWidth="1"/>
    <col min="11" max="11" width="6.33203125" style="367" customWidth="1"/>
    <col min="12" max="12" width="9.33203125" style="369" customWidth="1"/>
    <col min="13" max="13" width="7.5" style="367" customWidth="1"/>
    <col min="14" max="16384" width="12" style="188" customWidth="1"/>
  </cols>
  <sheetData>
    <row r="1" spans="1:13" s="184" customFormat="1" ht="39.75" customHeight="1">
      <c r="A1" s="340" t="s">
        <v>253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46" customFormat="1" ht="18" customHeight="1">
      <c r="A2" s="341" t="s">
        <v>39</v>
      </c>
      <c r="B2" s="161"/>
      <c r="C2" s="161"/>
      <c r="D2" s="161"/>
      <c r="E2" s="161"/>
      <c r="F2" s="161"/>
      <c r="G2" s="161"/>
      <c r="H2" s="342"/>
      <c r="I2" s="343"/>
      <c r="J2" s="344"/>
      <c r="K2" s="345"/>
      <c r="L2" s="344"/>
      <c r="M2" s="370" t="s">
        <v>87</v>
      </c>
    </row>
    <row r="3" spans="1:13" s="185" customFormat="1" ht="36" customHeight="1">
      <c r="A3" s="173"/>
      <c r="B3" s="347" t="s">
        <v>1</v>
      </c>
      <c r="C3" s="347"/>
      <c r="D3" s="347" t="s">
        <v>131</v>
      </c>
      <c r="E3" s="347"/>
      <c r="F3" s="348" t="s">
        <v>132</v>
      </c>
      <c r="G3" s="348"/>
      <c r="H3" s="348" t="s">
        <v>133</v>
      </c>
      <c r="I3" s="348"/>
      <c r="J3" s="348" t="s">
        <v>134</v>
      </c>
      <c r="K3" s="348"/>
      <c r="L3" s="348" t="s">
        <v>135</v>
      </c>
      <c r="M3" s="348"/>
    </row>
    <row r="4" spans="1:13" s="327" customFormat="1" ht="19.5" customHeight="1">
      <c r="A4" s="371"/>
      <c r="B4" s="389" t="s">
        <v>90</v>
      </c>
      <c r="C4" s="373" t="s">
        <v>89</v>
      </c>
      <c r="D4" s="372" t="s">
        <v>90</v>
      </c>
      <c r="E4" s="373" t="s">
        <v>89</v>
      </c>
      <c r="F4" s="372" t="s">
        <v>90</v>
      </c>
      <c r="G4" s="373" t="s">
        <v>89</v>
      </c>
      <c r="H4" s="372" t="s">
        <v>90</v>
      </c>
      <c r="I4" s="373" t="s">
        <v>89</v>
      </c>
      <c r="J4" s="372" t="s">
        <v>90</v>
      </c>
      <c r="K4" s="373" t="s">
        <v>89</v>
      </c>
      <c r="L4" s="372" t="s">
        <v>90</v>
      </c>
      <c r="M4" s="373" t="s">
        <v>89</v>
      </c>
    </row>
    <row r="5" spans="1:13" ht="15" customHeight="1">
      <c r="A5" s="161" t="s">
        <v>75</v>
      </c>
      <c r="B5" s="374">
        <f>D5+F5+H5+J5+L5</f>
        <v>632</v>
      </c>
      <c r="C5" s="377">
        <f>B5/'pag 28'!B$5*100</f>
        <v>0.24370211272765133</v>
      </c>
      <c r="D5" s="376">
        <v>0</v>
      </c>
      <c r="E5" s="377">
        <f>D5/'pag 28'!D$5*100</f>
        <v>0</v>
      </c>
      <c r="F5" s="374">
        <v>27</v>
      </c>
      <c r="G5" s="390">
        <f>F5/'pag 28'!F$5*100</f>
        <v>0.3704211826039237</v>
      </c>
      <c r="H5" s="352">
        <v>170</v>
      </c>
      <c r="I5" s="377">
        <f>H5/'pag 28'!H$5*100</f>
        <v>0.17428211147904002</v>
      </c>
      <c r="J5" s="352">
        <v>129</v>
      </c>
      <c r="K5" s="377">
        <f>J5/'pag 28'!J$5*100</f>
        <v>0.20539438907110785</v>
      </c>
      <c r="L5" s="352">
        <v>306</v>
      </c>
      <c r="M5" s="377">
        <f>L5/'pag 28'!L$5*100</f>
        <v>0.34085592710584356</v>
      </c>
    </row>
    <row r="6" spans="1:13" ht="15" customHeight="1">
      <c r="A6" s="162" t="s">
        <v>76</v>
      </c>
      <c r="B6" s="353">
        <f aca="true" t="shared" si="0" ref="B6:B18">D6+F6+H6+J6+L6</f>
        <v>2044</v>
      </c>
      <c r="C6" s="354">
        <f>B6/'pag 28'!B$5*100</f>
        <v>0.788175820277404</v>
      </c>
      <c r="D6" s="188">
        <v>13</v>
      </c>
      <c r="E6" s="354">
        <f>D6/'pag 28'!D$5*100</f>
        <v>0.676730869338886</v>
      </c>
      <c r="F6" s="353">
        <v>101</v>
      </c>
      <c r="G6" s="354">
        <f>F6/'pag 28'!F$5*100</f>
        <v>1.3856496089998627</v>
      </c>
      <c r="H6" s="365">
        <v>406</v>
      </c>
      <c r="I6" s="354">
        <f>H6/'pag 28'!H$5*100</f>
        <v>0.4162266897675897</v>
      </c>
      <c r="J6" s="365">
        <v>618</v>
      </c>
      <c r="K6" s="354">
        <f>J6/'pag 28'!J$5*100</f>
        <v>0.9839824220615865</v>
      </c>
      <c r="L6" s="365">
        <v>906</v>
      </c>
      <c r="M6" s="354">
        <f>L6/'pag 28'!L$5*100</f>
        <v>1.0092008822153407</v>
      </c>
    </row>
    <row r="7" spans="1:13" ht="15" customHeight="1">
      <c r="A7" s="162" t="s">
        <v>26</v>
      </c>
      <c r="B7" s="353">
        <f t="shared" si="0"/>
        <v>1433</v>
      </c>
      <c r="C7" s="354">
        <f>B7/'pag 28'!B$5*100</f>
        <v>0.5525714043334246</v>
      </c>
      <c r="D7" s="188">
        <v>8</v>
      </c>
      <c r="E7" s="354">
        <f>D7/'pag 28'!D$5*100</f>
        <v>0.41644976574700676</v>
      </c>
      <c r="F7" s="353">
        <v>42</v>
      </c>
      <c r="G7" s="354">
        <f>F7/'pag 28'!F$5*100</f>
        <v>0.5762107284949924</v>
      </c>
      <c r="H7" s="365">
        <v>366</v>
      </c>
      <c r="I7" s="354">
        <f>H7/'pag 28'!H$5*100</f>
        <v>0.37521913412546265</v>
      </c>
      <c r="J7" s="365">
        <v>335</v>
      </c>
      <c r="K7" s="354">
        <f>J7/'pag 28'!J$5*100</f>
        <v>0.5333885297583034</v>
      </c>
      <c r="L7" s="365">
        <v>682</v>
      </c>
      <c r="M7" s="354">
        <f>L7/'pag 28'!L$5*100</f>
        <v>0.7596854323077952</v>
      </c>
    </row>
    <row r="8" spans="1:13" ht="15" customHeight="1">
      <c r="A8" s="162" t="s">
        <v>77</v>
      </c>
      <c r="B8" s="353">
        <f t="shared" si="0"/>
        <v>310</v>
      </c>
      <c r="C8" s="354">
        <f>B8/'pag 28'!B$5*100</f>
        <v>0.11953742871134795</v>
      </c>
      <c r="D8" s="188">
        <v>0</v>
      </c>
      <c r="E8" s="354">
        <f>D8/'pag 28'!D$5*100</f>
        <v>0</v>
      </c>
      <c r="F8" s="353">
        <v>7</v>
      </c>
      <c r="G8" s="354">
        <f>F8/'pag 28'!F$5*100</f>
        <v>0.09603512141583208</v>
      </c>
      <c r="H8" s="365">
        <v>66</v>
      </c>
      <c r="I8" s="354">
        <f>H8/'pag 28'!H$5*100</f>
        <v>0.06766246680950966</v>
      </c>
      <c r="J8" s="365">
        <v>86</v>
      </c>
      <c r="K8" s="354">
        <f>J8/'pag 28'!J$5*100</f>
        <v>0.1369295927140719</v>
      </c>
      <c r="L8" s="365">
        <v>151</v>
      </c>
      <c r="M8" s="354">
        <f>L8/'pag 28'!L$5*100</f>
        <v>0.16820014703589012</v>
      </c>
    </row>
    <row r="9" spans="1:13" ht="15" customHeight="1">
      <c r="A9" s="162" t="s">
        <v>78</v>
      </c>
      <c r="B9" s="353">
        <f t="shared" si="0"/>
        <v>2770</v>
      </c>
      <c r="C9" s="354">
        <f>B9/'pag 28'!B$5*100</f>
        <v>1.068124766227206</v>
      </c>
      <c r="D9" s="188">
        <v>20</v>
      </c>
      <c r="E9" s="354">
        <f>D9/'pag 28'!D$5*100</f>
        <v>1.041124414367517</v>
      </c>
      <c r="F9" s="353">
        <v>97</v>
      </c>
      <c r="G9" s="354">
        <f>F9/'pag 28'!F$5*100</f>
        <v>1.3307723967622445</v>
      </c>
      <c r="H9" s="365">
        <v>759</v>
      </c>
      <c r="I9" s="354">
        <f>H9/'pag 28'!H$5*100</f>
        <v>0.778118368309361</v>
      </c>
      <c r="J9" s="365">
        <v>603</v>
      </c>
      <c r="K9" s="354">
        <f>J9/'pag 28'!J$5*100</f>
        <v>0.9600993535649461</v>
      </c>
      <c r="L9" s="365">
        <v>1291</v>
      </c>
      <c r="M9" s="354">
        <f>L9/'pag 28'!L$5*100</f>
        <v>1.4380555617439348</v>
      </c>
    </row>
    <row r="10" spans="1:13" ht="15" customHeight="1">
      <c r="A10" s="161" t="s">
        <v>79</v>
      </c>
      <c r="B10" s="353">
        <f t="shared" si="0"/>
        <v>2104</v>
      </c>
      <c r="C10" s="354">
        <f>B10/'pag 28'!B$5*100</f>
        <v>0.811312096802181</v>
      </c>
      <c r="D10" s="188">
        <v>35</v>
      </c>
      <c r="E10" s="354">
        <f>D10/'pag 28'!D$5*100</f>
        <v>1.8219677251431545</v>
      </c>
      <c r="F10" s="353">
        <v>76</v>
      </c>
      <c r="G10" s="354">
        <f>F10/'pag 28'!F$5*100</f>
        <v>1.0426670325147482</v>
      </c>
      <c r="H10" s="365">
        <v>617</v>
      </c>
      <c r="I10" s="354">
        <f>H10/'pag 28'!H$5*100</f>
        <v>0.6325415457798099</v>
      </c>
      <c r="J10" s="365">
        <v>613</v>
      </c>
      <c r="K10" s="354">
        <f>J10/'pag 28'!J$5*100</f>
        <v>0.976021399229373</v>
      </c>
      <c r="L10" s="365">
        <v>763</v>
      </c>
      <c r="M10" s="354">
        <f>L10/'pag 28'!L$5*100</f>
        <v>0.8499120012475773</v>
      </c>
    </row>
    <row r="11" spans="1:13" ht="22.5" customHeight="1">
      <c r="A11" s="161" t="s">
        <v>80</v>
      </c>
      <c r="B11" s="353">
        <f t="shared" si="0"/>
        <v>15174</v>
      </c>
      <c r="C11" s="354">
        <f>B11/'pag 28'!B$5*100</f>
        <v>5.85116433311611</v>
      </c>
      <c r="D11" s="188">
        <v>57</v>
      </c>
      <c r="E11" s="354">
        <f>D11/'pag 28'!D$5*100</f>
        <v>2.9672045809474232</v>
      </c>
      <c r="F11" s="353">
        <v>526</v>
      </c>
      <c r="G11" s="354">
        <f>F11/'pag 28'!F$5*100</f>
        <v>7.2163534092468105</v>
      </c>
      <c r="H11" s="365">
        <v>5351</v>
      </c>
      <c r="I11" s="354">
        <f>H11/'pag 28'!H$5*100</f>
        <v>5.485785756025548</v>
      </c>
      <c r="J11" s="365">
        <v>4904</v>
      </c>
      <c r="K11" s="354">
        <f>J11/'pag 28'!J$5*100</f>
        <v>7.808171193834984</v>
      </c>
      <c r="L11" s="365">
        <v>4336</v>
      </c>
      <c r="M11" s="354">
        <f>L11/'pag 28'!L$5*100</f>
        <v>4.8299062089246325</v>
      </c>
    </row>
    <row r="12" spans="1:13" ht="15" customHeight="1">
      <c r="A12" s="161" t="s">
        <v>81</v>
      </c>
      <c r="B12" s="353">
        <f t="shared" si="0"/>
        <v>1122</v>
      </c>
      <c r="C12" s="354">
        <f>B12/'pag 28'!B$5*100</f>
        <v>0.43264837101333037</v>
      </c>
      <c r="D12" s="188">
        <v>30</v>
      </c>
      <c r="E12" s="354">
        <f>D12/'pag 28'!D$5*100</f>
        <v>1.5616866215512752</v>
      </c>
      <c r="F12" s="353">
        <v>27</v>
      </c>
      <c r="G12" s="354">
        <f>F12/'pag 28'!F$5*100</f>
        <v>0.3704211826039237</v>
      </c>
      <c r="H12" s="365">
        <v>289</v>
      </c>
      <c r="I12" s="354">
        <f>H12/'pag 28'!H$5*100</f>
        <v>0.29627958951436806</v>
      </c>
      <c r="J12" s="365">
        <v>271</v>
      </c>
      <c r="K12" s="354">
        <f>J12/'pag 28'!J$5*100</f>
        <v>0.4314874375059708</v>
      </c>
      <c r="L12" s="365">
        <v>505</v>
      </c>
      <c r="M12" s="354">
        <f>L12/'pag 28'!L$5*100</f>
        <v>0.5625236705504935</v>
      </c>
    </row>
    <row r="13" spans="1:13" ht="15" customHeight="1">
      <c r="A13" s="161" t="s">
        <v>82</v>
      </c>
      <c r="B13" s="353">
        <f t="shared" si="0"/>
        <v>27940</v>
      </c>
      <c r="C13" s="354">
        <f>B13/'pag 28'!B$5*100</f>
        <v>10.773792768371168</v>
      </c>
      <c r="D13" s="188">
        <v>195</v>
      </c>
      <c r="E13" s="354">
        <f>D13/'pag 28'!D$5*100</f>
        <v>10.15096304008329</v>
      </c>
      <c r="F13" s="353">
        <v>987</v>
      </c>
      <c r="G13" s="354">
        <f>F13/'pag 28'!F$5*100</f>
        <v>13.540952119632324</v>
      </c>
      <c r="H13" s="365">
        <v>11765</v>
      </c>
      <c r="I13" s="354">
        <f>H13/'pag 28'!H$5*100</f>
        <v>12.061347303240622</v>
      </c>
      <c r="J13" s="365">
        <v>6754</v>
      </c>
      <c r="K13" s="354">
        <f>J13/'pag 28'!J$5*100</f>
        <v>10.753749641753972</v>
      </c>
      <c r="L13" s="365">
        <v>8239</v>
      </c>
      <c r="M13" s="354">
        <f>L13/'pag 28'!L$5*100</f>
        <v>9.177490141911912</v>
      </c>
    </row>
    <row r="14" spans="1:13" ht="15" customHeight="1">
      <c r="A14" s="161" t="s">
        <v>83</v>
      </c>
      <c r="B14" s="353">
        <f t="shared" si="0"/>
        <v>1395</v>
      </c>
      <c r="C14" s="354">
        <f>B14/'pag 28'!B$5*100</f>
        <v>0.5379184292010658</v>
      </c>
      <c r="D14" s="188">
        <v>5</v>
      </c>
      <c r="E14" s="354">
        <f>D14/'pag 28'!D$5*100</f>
        <v>0.2602811035918792</v>
      </c>
      <c r="F14" s="353">
        <v>50</v>
      </c>
      <c r="G14" s="354">
        <f>F14/'pag 28'!F$5*100</f>
        <v>0.6859651529702291</v>
      </c>
      <c r="H14" s="365">
        <v>420</v>
      </c>
      <c r="I14" s="354">
        <f>H14/'pag 28'!H$5*100</f>
        <v>0.4305793342423342</v>
      </c>
      <c r="J14" s="365">
        <v>253</v>
      </c>
      <c r="K14" s="354">
        <f>J14/'pag 28'!J$5*100</f>
        <v>0.40282775531000226</v>
      </c>
      <c r="L14" s="365">
        <v>667</v>
      </c>
      <c r="M14" s="354">
        <f>L14/'pag 28'!L$5*100</f>
        <v>0.7429768084300576</v>
      </c>
    </row>
    <row r="15" spans="1:13" ht="15" customHeight="1">
      <c r="A15" s="161" t="s">
        <v>84</v>
      </c>
      <c r="B15" s="353">
        <f t="shared" si="0"/>
        <v>3088</v>
      </c>
      <c r="C15" s="354">
        <f>B15/'pag 28'!B$5*100</f>
        <v>1.1907470318085243</v>
      </c>
      <c r="D15" s="188">
        <v>2</v>
      </c>
      <c r="E15" s="354">
        <f>D15/'pag 28'!D$5*100</f>
        <v>0.10411244143675169</v>
      </c>
      <c r="F15" s="353">
        <v>61</v>
      </c>
      <c r="G15" s="354">
        <f>F15/'pag 28'!F$5*100</f>
        <v>0.8368774866236794</v>
      </c>
      <c r="H15" s="365">
        <v>823</v>
      </c>
      <c r="I15" s="354">
        <f>H15/'pag 28'!H$5*100</f>
        <v>0.8437304573367643</v>
      </c>
      <c r="J15" s="365">
        <v>1068</v>
      </c>
      <c r="K15" s="354">
        <f>J15/'pag 28'!J$5*100</f>
        <v>1.7004744769607998</v>
      </c>
      <c r="L15" s="365">
        <v>1134</v>
      </c>
      <c r="M15" s="354">
        <f>L15/'pag 28'!L$5*100</f>
        <v>1.2631719651569497</v>
      </c>
    </row>
    <row r="16" spans="1:13" ht="15" customHeight="1">
      <c r="A16" s="161" t="s">
        <v>85</v>
      </c>
      <c r="B16" s="353">
        <f t="shared" si="0"/>
        <v>291</v>
      </c>
      <c r="C16" s="354">
        <f>B16/'pag 28'!B$5*100</f>
        <v>0.11221094114516857</v>
      </c>
      <c r="D16" s="188">
        <v>2</v>
      </c>
      <c r="E16" s="354">
        <f>D16/'pag 28'!D$5*100</f>
        <v>0.10411244143675169</v>
      </c>
      <c r="F16" s="353">
        <v>5</v>
      </c>
      <c r="G16" s="354">
        <f>F16/'pag 28'!F$5*100</f>
        <v>0.06859651529702292</v>
      </c>
      <c r="H16" s="365">
        <v>124</v>
      </c>
      <c r="I16" s="354">
        <f>H16/'pag 28'!H$5*100</f>
        <v>0.12712342249059388</v>
      </c>
      <c r="J16" s="365">
        <v>77</v>
      </c>
      <c r="K16" s="354">
        <f>J16/'pag 28'!J$5*100</f>
        <v>0.12259975161608763</v>
      </c>
      <c r="L16" s="365">
        <v>83</v>
      </c>
      <c r="M16" s="354">
        <f>L16/'pag 28'!L$5*100</f>
        <v>0.09245438545681377</v>
      </c>
    </row>
    <row r="17" spans="1:13" ht="22.5" customHeight="1">
      <c r="A17" s="161" t="s">
        <v>35</v>
      </c>
      <c r="B17" s="353">
        <f t="shared" si="0"/>
        <v>274</v>
      </c>
      <c r="C17" s="354">
        <f>B17/'pag 28'!B$5*100</f>
        <v>0.10565566279648175</v>
      </c>
      <c r="D17" s="188">
        <v>0</v>
      </c>
      <c r="E17" s="354">
        <f>D17/'pag 28'!D$5*100</f>
        <v>0</v>
      </c>
      <c r="F17" s="353">
        <v>29</v>
      </c>
      <c r="G17" s="354">
        <f>F17/'pag 28'!F$5*100</f>
        <v>0.39785978872273287</v>
      </c>
      <c r="H17" s="365">
        <v>41</v>
      </c>
      <c r="I17" s="354">
        <f>H17/'pag 28'!H$5*100</f>
        <v>0.04203274453318024</v>
      </c>
      <c r="J17" s="365">
        <v>62</v>
      </c>
      <c r="K17" s="354">
        <f>J17/'pag 28'!J$5*100</f>
        <v>0.09871668311944717</v>
      </c>
      <c r="L17" s="365">
        <v>142</v>
      </c>
      <c r="M17" s="354">
        <f>L17/'pag 28'!L$5*100</f>
        <v>0.15817497270924766</v>
      </c>
    </row>
    <row r="18" spans="1:13" ht="15" customHeight="1">
      <c r="A18" s="181" t="s">
        <v>36</v>
      </c>
      <c r="B18" s="379">
        <f t="shared" si="0"/>
        <v>253</v>
      </c>
      <c r="C18" s="192">
        <f>B18/'pag 28'!B$5*100</f>
        <v>0.09755796601280979</v>
      </c>
      <c r="D18" s="181">
        <v>0</v>
      </c>
      <c r="E18" s="192">
        <f>D18/'pag 28'!D$5*100</f>
        <v>0</v>
      </c>
      <c r="F18" s="379">
        <v>9</v>
      </c>
      <c r="G18" s="192">
        <f>F18/'pag 28'!F$5*100</f>
        <v>0.12347372753464124</v>
      </c>
      <c r="H18" s="380">
        <v>59</v>
      </c>
      <c r="I18" s="192">
        <f>H18/'pag 28'!H$5*100</f>
        <v>0.06048614457213741</v>
      </c>
      <c r="J18" s="380">
        <v>59</v>
      </c>
      <c r="K18" s="192">
        <f>J18/'pag 28'!J$5*100</f>
        <v>0.0939400694201191</v>
      </c>
      <c r="L18" s="380">
        <v>126</v>
      </c>
      <c r="M18" s="192">
        <f>L18/'pag 28'!L$5*100</f>
        <v>0.14035244057299442</v>
      </c>
    </row>
    <row r="19" spans="1:13" s="191" customFormat="1" ht="15" customHeight="1">
      <c r="A19" s="161"/>
      <c r="B19" s="381"/>
      <c r="C19" s="382"/>
      <c r="D19" s="381"/>
      <c r="E19" s="382"/>
      <c r="F19" s="352"/>
      <c r="G19" s="190"/>
      <c r="H19" s="352"/>
      <c r="I19" s="368"/>
      <c r="J19" s="369"/>
      <c r="K19" s="367"/>
      <c r="L19" s="369"/>
      <c r="M19" s="367"/>
    </row>
    <row r="20" spans="2:7" ht="15" customHeight="1">
      <c r="B20" s="381"/>
      <c r="C20" s="382"/>
      <c r="D20" s="381"/>
      <c r="E20" s="382"/>
      <c r="F20" s="352"/>
      <c r="G20" s="190"/>
    </row>
    <row r="21" spans="2:7" ht="15" customHeight="1">
      <c r="B21" s="381"/>
      <c r="C21" s="382"/>
      <c r="D21" s="381"/>
      <c r="E21" s="382"/>
      <c r="F21" s="352"/>
      <c r="G21" s="190"/>
    </row>
    <row r="22" spans="2:7" ht="15" customHeight="1">
      <c r="B22" s="381"/>
      <c r="C22" s="382"/>
      <c r="D22" s="381"/>
      <c r="E22" s="382"/>
      <c r="F22" s="352"/>
      <c r="G22" s="190"/>
    </row>
    <row r="23" spans="1:13" ht="15" customHeight="1">
      <c r="A23" s="161"/>
      <c r="B23" s="381"/>
      <c r="C23" s="382"/>
      <c r="D23" s="381"/>
      <c r="E23" s="382"/>
      <c r="F23" s="365"/>
      <c r="G23" s="354"/>
      <c r="H23" s="365"/>
      <c r="I23" s="366"/>
      <c r="J23" s="119"/>
      <c r="K23" s="86"/>
      <c r="L23" s="119"/>
      <c r="M23" s="86"/>
    </row>
    <row r="24" spans="1:13" ht="15" customHeight="1">
      <c r="A24" s="161"/>
      <c r="B24" s="161"/>
      <c r="C24" s="161"/>
      <c r="D24" s="161"/>
      <c r="E24" s="161"/>
      <c r="F24" s="161"/>
      <c r="G24" s="161"/>
      <c r="H24" s="365"/>
      <c r="I24" s="366"/>
      <c r="J24" s="119"/>
      <c r="K24" s="86"/>
      <c r="L24" s="119"/>
      <c r="M24" s="86"/>
    </row>
    <row r="25" ht="15" customHeight="1"/>
    <row r="26" ht="15" customHeight="1"/>
    <row r="27" ht="15" customHeight="1">
      <c r="K27" s="383"/>
    </row>
    <row r="28" ht="15" customHeight="1">
      <c r="K28" s="383"/>
    </row>
    <row r="29" ht="15" customHeight="1">
      <c r="K29" s="383"/>
    </row>
    <row r="30" ht="15" customHeight="1">
      <c r="K30" s="383"/>
    </row>
    <row r="31" ht="15" customHeight="1">
      <c r="K31" s="383"/>
    </row>
    <row r="32" ht="15" customHeight="1">
      <c r="K32" s="86"/>
    </row>
    <row r="33" ht="15" customHeight="1">
      <c r="K33" s="86"/>
    </row>
    <row r="34" ht="15" customHeight="1">
      <c r="K34" s="86"/>
    </row>
    <row r="35" ht="15" customHeight="1">
      <c r="K35" s="86"/>
    </row>
    <row r="36" ht="15" customHeight="1">
      <c r="K36" s="86"/>
    </row>
    <row r="37" ht="15" customHeight="1">
      <c r="K37" s="86"/>
    </row>
    <row r="38" ht="15" customHeight="1">
      <c r="K38" s="86"/>
    </row>
    <row r="39" ht="15" customHeight="1">
      <c r="K39" s="86"/>
    </row>
    <row r="40" ht="15" customHeight="1">
      <c r="K40" s="86"/>
    </row>
    <row r="41" ht="15" customHeight="1"/>
    <row r="42" ht="15" customHeight="1"/>
    <row r="43" ht="15" customHeight="1"/>
    <row r="44" ht="15" customHeight="1">
      <c r="K44" s="86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188" customWidth="1"/>
    <col min="2" max="2" width="8.5" style="188" customWidth="1"/>
    <col min="3" max="3" width="6.33203125" style="188" customWidth="1"/>
    <col min="4" max="4" width="7.83203125" style="188" customWidth="1"/>
    <col min="5" max="5" width="6.33203125" style="188" customWidth="1"/>
    <col min="6" max="6" width="7.83203125" style="188" customWidth="1"/>
    <col min="7" max="7" width="6.33203125" style="188" customWidth="1"/>
    <col min="8" max="8" width="7.83203125" style="352" customWidth="1"/>
    <col min="9" max="9" width="6.33203125" style="368" customWidth="1"/>
    <col min="10" max="10" width="7.83203125" style="369" customWidth="1"/>
    <col min="11" max="11" width="6.33203125" style="367" customWidth="1"/>
    <col min="12" max="12" width="9.33203125" style="369" customWidth="1"/>
    <col min="13" max="13" width="7.5" style="367" customWidth="1"/>
    <col min="14" max="16384" width="12" style="188" customWidth="1"/>
  </cols>
  <sheetData>
    <row r="1" spans="1:13" s="184" customFormat="1" ht="39.75" customHeight="1">
      <c r="A1" s="340" t="s">
        <v>253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46" customFormat="1" ht="18" customHeight="1">
      <c r="A2" s="341" t="s">
        <v>40</v>
      </c>
      <c r="B2" s="161"/>
      <c r="C2" s="161"/>
      <c r="D2" s="161"/>
      <c r="E2" s="161"/>
      <c r="F2" s="161"/>
      <c r="G2" s="161"/>
      <c r="H2" s="342"/>
      <c r="I2" s="343"/>
      <c r="J2" s="344"/>
      <c r="K2" s="345"/>
      <c r="L2" s="344"/>
      <c r="M2" s="345"/>
    </row>
    <row r="3" spans="1:13" s="349" customFormat="1" ht="36" customHeight="1">
      <c r="A3" s="173"/>
      <c r="B3" s="347" t="s">
        <v>1</v>
      </c>
      <c r="C3" s="347"/>
      <c r="D3" s="347" t="s">
        <v>131</v>
      </c>
      <c r="E3" s="347"/>
      <c r="F3" s="348" t="s">
        <v>132</v>
      </c>
      <c r="G3" s="348"/>
      <c r="H3" s="348" t="s">
        <v>133</v>
      </c>
      <c r="I3" s="348"/>
      <c r="J3" s="348" t="s">
        <v>134</v>
      </c>
      <c r="K3" s="348"/>
      <c r="L3" s="348" t="s">
        <v>135</v>
      </c>
      <c r="M3" s="348"/>
    </row>
    <row r="4" spans="1:13" s="327" customFormat="1" ht="19.5" customHeight="1">
      <c r="A4" s="350" t="s">
        <v>169</v>
      </c>
      <c r="B4" s="176" t="s">
        <v>90</v>
      </c>
      <c r="C4" s="351" t="s">
        <v>89</v>
      </c>
      <c r="D4" s="176" t="s">
        <v>90</v>
      </c>
      <c r="E4" s="351" t="s">
        <v>89</v>
      </c>
      <c r="F4" s="176" t="s">
        <v>90</v>
      </c>
      <c r="G4" s="351" t="s">
        <v>89</v>
      </c>
      <c r="H4" s="176" t="s">
        <v>90</v>
      </c>
      <c r="I4" s="351" t="s">
        <v>89</v>
      </c>
      <c r="J4" s="176" t="s">
        <v>90</v>
      </c>
      <c r="K4" s="351" t="s">
        <v>89</v>
      </c>
      <c r="L4" s="176" t="s">
        <v>90</v>
      </c>
      <c r="M4" s="351" t="s">
        <v>89</v>
      </c>
    </row>
    <row r="5" spans="1:13" s="189" customFormat="1" ht="15" customHeight="1">
      <c r="A5" s="178" t="s">
        <v>23</v>
      </c>
      <c r="B5" s="163">
        <f>SUM(B6:B40)+SUM('pag 31'!B5:B18)</f>
        <v>259333</v>
      </c>
      <c r="C5" s="384">
        <f>B5/$B5*100</f>
        <v>100</v>
      </c>
      <c r="D5" s="163">
        <f>SUM(D6:D40)+SUM('pag 31'!D5:D18)</f>
        <v>1921</v>
      </c>
      <c r="E5" s="179">
        <f>D5/$B5*100</f>
        <v>0.740746453401611</v>
      </c>
      <c r="F5" s="163">
        <f>SUM(F6:F40)+SUM('pag 31'!F5:F18)</f>
        <v>7289</v>
      </c>
      <c r="G5" s="179">
        <f>F5/$B5*100</f>
        <v>2.8106719931516624</v>
      </c>
      <c r="H5" s="163">
        <f>SUM(H6:H40)+SUM('pag 31'!H5:H18)</f>
        <v>97543</v>
      </c>
      <c r="I5" s="179">
        <f>H5/$B5*100</f>
        <v>37.61303035093875</v>
      </c>
      <c r="J5" s="163">
        <f>SUM(J6:J40)+SUM('pag 31'!J5:J18)</f>
        <v>62806</v>
      </c>
      <c r="K5" s="179">
        <f>J5/$B5*100</f>
        <v>24.218283056919095</v>
      </c>
      <c r="L5" s="163">
        <f>SUM(L6:L40)+SUM('pag 31'!L5:L18)</f>
        <v>89774</v>
      </c>
      <c r="M5" s="179">
        <f>L5/$B5*100</f>
        <v>34.61726814558887</v>
      </c>
    </row>
    <row r="6" spans="1:13" ht="15" customHeight="1">
      <c r="A6" s="162" t="s">
        <v>41</v>
      </c>
      <c r="B6" s="353">
        <f>D6+F6+H6+J6+L6</f>
        <v>1136</v>
      </c>
      <c r="C6" s="385">
        <f aca="true" t="shared" si="0" ref="C6:C40">B6/$B6*100</f>
        <v>100</v>
      </c>
      <c r="D6" s="353">
        <v>0</v>
      </c>
      <c r="E6" s="86">
        <f aca="true" t="shared" si="1" ref="E6:E40">D6/$B6*100</f>
        <v>0</v>
      </c>
      <c r="F6" s="386">
        <v>38</v>
      </c>
      <c r="G6" s="86">
        <f aca="true" t="shared" si="2" ref="G6:G40">F6/$B6*100</f>
        <v>3.345070422535211</v>
      </c>
      <c r="H6" s="352">
        <v>329</v>
      </c>
      <c r="I6" s="86">
        <f aca="true" t="shared" si="3" ref="I6:I40">H6/$B6*100</f>
        <v>28.9612676056338</v>
      </c>
      <c r="J6" s="352">
        <v>230</v>
      </c>
      <c r="K6" s="86">
        <f aca="true" t="shared" si="4" ref="K6:K40">J6/$B6*100</f>
        <v>20.246478873239436</v>
      </c>
      <c r="L6" s="352">
        <v>539</v>
      </c>
      <c r="M6" s="86">
        <f aca="true" t="shared" si="5" ref="M6:M40">L6/$B6*100</f>
        <v>47.44718309859155</v>
      </c>
    </row>
    <row r="7" spans="1:13" ht="15" customHeight="1">
      <c r="A7" s="162" t="s">
        <v>42</v>
      </c>
      <c r="B7" s="353">
        <f aca="true" t="shared" si="6" ref="B7:B40">D7+F7+H7+J7+L7</f>
        <v>660</v>
      </c>
      <c r="C7" s="385">
        <f t="shared" si="0"/>
        <v>100</v>
      </c>
      <c r="D7" s="353">
        <v>9</v>
      </c>
      <c r="E7" s="86">
        <f t="shared" si="1"/>
        <v>1.3636363636363635</v>
      </c>
      <c r="F7" s="386">
        <v>21</v>
      </c>
      <c r="G7" s="86">
        <f t="shared" si="2"/>
        <v>3.1818181818181817</v>
      </c>
      <c r="H7" s="352">
        <v>196</v>
      </c>
      <c r="I7" s="86">
        <f t="shared" si="3"/>
        <v>29.6969696969697</v>
      </c>
      <c r="J7" s="352">
        <v>184</v>
      </c>
      <c r="K7" s="86">
        <f t="shared" si="4"/>
        <v>27.878787878787882</v>
      </c>
      <c r="L7" s="352">
        <v>250</v>
      </c>
      <c r="M7" s="86">
        <f t="shared" si="5"/>
        <v>37.878787878787875</v>
      </c>
    </row>
    <row r="8" spans="1:13" ht="15" customHeight="1">
      <c r="A8" s="162" t="s">
        <v>43</v>
      </c>
      <c r="B8" s="353">
        <f t="shared" si="6"/>
        <v>5332</v>
      </c>
      <c r="C8" s="385">
        <f t="shared" si="0"/>
        <v>100</v>
      </c>
      <c r="D8" s="353">
        <v>39</v>
      </c>
      <c r="E8" s="86">
        <f t="shared" si="1"/>
        <v>0.7314328582145537</v>
      </c>
      <c r="F8" s="386">
        <v>157</v>
      </c>
      <c r="G8" s="86">
        <f t="shared" si="2"/>
        <v>2.9444861215303826</v>
      </c>
      <c r="H8" s="352">
        <v>1718</v>
      </c>
      <c r="I8" s="86">
        <f t="shared" si="3"/>
        <v>32.2205551387847</v>
      </c>
      <c r="J8" s="352">
        <v>1560</v>
      </c>
      <c r="K8" s="86">
        <f t="shared" si="4"/>
        <v>29.257314328582147</v>
      </c>
      <c r="L8" s="352">
        <v>1858</v>
      </c>
      <c r="M8" s="86">
        <f t="shared" si="5"/>
        <v>34.84621155288822</v>
      </c>
    </row>
    <row r="9" spans="1:13" ht="15" customHeight="1">
      <c r="A9" s="162" t="s">
        <v>44</v>
      </c>
      <c r="B9" s="353">
        <f t="shared" si="6"/>
        <v>967</v>
      </c>
      <c r="C9" s="385">
        <f t="shared" si="0"/>
        <v>100</v>
      </c>
      <c r="D9" s="353">
        <v>0</v>
      </c>
      <c r="E9" s="86">
        <f t="shared" si="1"/>
        <v>0</v>
      </c>
      <c r="F9" s="386">
        <v>40</v>
      </c>
      <c r="G9" s="86">
        <f t="shared" si="2"/>
        <v>4.1365046535677354</v>
      </c>
      <c r="H9" s="352">
        <v>306</v>
      </c>
      <c r="I9" s="86">
        <f t="shared" si="3"/>
        <v>31.64426059979317</v>
      </c>
      <c r="J9" s="352">
        <v>284</v>
      </c>
      <c r="K9" s="86">
        <f t="shared" si="4"/>
        <v>29.36918304033092</v>
      </c>
      <c r="L9" s="352">
        <v>337</v>
      </c>
      <c r="M9" s="86">
        <f t="shared" si="5"/>
        <v>34.85005170630817</v>
      </c>
    </row>
    <row r="10" spans="1:13" ht="15" customHeight="1">
      <c r="A10" s="162" t="s">
        <v>45</v>
      </c>
      <c r="B10" s="353">
        <f t="shared" si="6"/>
        <v>270</v>
      </c>
      <c r="C10" s="385">
        <f t="shared" si="0"/>
        <v>100</v>
      </c>
      <c r="D10" s="353">
        <v>3</v>
      </c>
      <c r="E10" s="86">
        <f t="shared" si="1"/>
        <v>1.1111111111111112</v>
      </c>
      <c r="F10" s="386">
        <v>5</v>
      </c>
      <c r="G10" s="86">
        <f t="shared" si="2"/>
        <v>1.8518518518518516</v>
      </c>
      <c r="H10" s="352">
        <v>67</v>
      </c>
      <c r="I10" s="86">
        <f t="shared" si="3"/>
        <v>24.814814814814813</v>
      </c>
      <c r="J10" s="352">
        <v>77</v>
      </c>
      <c r="K10" s="86">
        <f t="shared" si="4"/>
        <v>28.51851851851852</v>
      </c>
      <c r="L10" s="352">
        <v>118</v>
      </c>
      <c r="M10" s="86">
        <f t="shared" si="5"/>
        <v>43.7037037037037</v>
      </c>
    </row>
    <row r="11" spans="1:13" ht="22.5" customHeight="1">
      <c r="A11" s="161" t="s">
        <v>46</v>
      </c>
      <c r="B11" s="353">
        <f t="shared" si="6"/>
        <v>889</v>
      </c>
      <c r="C11" s="385">
        <f t="shared" si="0"/>
        <v>100</v>
      </c>
      <c r="D11" s="353">
        <v>18</v>
      </c>
      <c r="E11" s="86">
        <f t="shared" si="1"/>
        <v>2.0247469066366706</v>
      </c>
      <c r="F11" s="386">
        <v>43</v>
      </c>
      <c r="G11" s="86">
        <f t="shared" si="2"/>
        <v>4.83689538807649</v>
      </c>
      <c r="H11" s="352">
        <v>285</v>
      </c>
      <c r="I11" s="86">
        <f t="shared" si="3"/>
        <v>32.05849268841395</v>
      </c>
      <c r="J11" s="352">
        <v>190</v>
      </c>
      <c r="K11" s="86">
        <f t="shared" si="4"/>
        <v>21.372328458942633</v>
      </c>
      <c r="L11" s="352">
        <v>353</v>
      </c>
      <c r="M11" s="86">
        <f t="shared" si="5"/>
        <v>39.707536557930254</v>
      </c>
    </row>
    <row r="12" spans="1:13" ht="15" customHeight="1">
      <c r="A12" s="161" t="s">
        <v>47</v>
      </c>
      <c r="B12" s="353">
        <f t="shared" si="6"/>
        <v>4414</v>
      </c>
      <c r="C12" s="385">
        <f t="shared" si="0"/>
        <v>100</v>
      </c>
      <c r="D12" s="353">
        <v>28</v>
      </c>
      <c r="E12" s="86">
        <f t="shared" si="1"/>
        <v>0.6343452650657001</v>
      </c>
      <c r="F12" s="386">
        <v>122</v>
      </c>
      <c r="G12" s="86">
        <f t="shared" si="2"/>
        <v>2.7639329406434077</v>
      </c>
      <c r="H12" s="352">
        <v>1035</v>
      </c>
      <c r="I12" s="86">
        <f t="shared" si="3"/>
        <v>23.44811961939284</v>
      </c>
      <c r="J12" s="352">
        <v>1251</v>
      </c>
      <c r="K12" s="86">
        <f t="shared" si="4"/>
        <v>28.34164023561396</v>
      </c>
      <c r="L12" s="352">
        <v>1978</v>
      </c>
      <c r="M12" s="86">
        <f t="shared" si="5"/>
        <v>44.811961939284096</v>
      </c>
    </row>
    <row r="13" spans="1:13" ht="15" customHeight="1">
      <c r="A13" s="161" t="s">
        <v>48</v>
      </c>
      <c r="B13" s="353">
        <f t="shared" si="6"/>
        <v>84856</v>
      </c>
      <c r="C13" s="385">
        <f t="shared" si="0"/>
        <v>100</v>
      </c>
      <c r="D13" s="353">
        <v>396</v>
      </c>
      <c r="E13" s="86">
        <f t="shared" si="1"/>
        <v>0.466672951824267</v>
      </c>
      <c r="F13" s="386">
        <v>1471</v>
      </c>
      <c r="G13" s="86">
        <f t="shared" si="2"/>
        <v>1.7335250306401433</v>
      </c>
      <c r="H13" s="352">
        <v>42454</v>
      </c>
      <c r="I13" s="86">
        <f t="shared" si="3"/>
        <v>50.030640143301596</v>
      </c>
      <c r="J13" s="352">
        <v>17998</v>
      </c>
      <c r="K13" s="86">
        <f t="shared" si="4"/>
        <v>21.210049967002924</v>
      </c>
      <c r="L13" s="352">
        <v>22537</v>
      </c>
      <c r="M13" s="86">
        <f t="shared" si="5"/>
        <v>26.559111907231074</v>
      </c>
    </row>
    <row r="14" spans="1:13" ht="15" customHeight="1">
      <c r="A14" s="161" t="s">
        <v>49</v>
      </c>
      <c r="B14" s="353">
        <f t="shared" si="6"/>
        <v>1178</v>
      </c>
      <c r="C14" s="385">
        <f t="shared" si="0"/>
        <v>100</v>
      </c>
      <c r="D14" s="353">
        <v>5</v>
      </c>
      <c r="E14" s="86">
        <f t="shared" si="1"/>
        <v>0.4244482173174873</v>
      </c>
      <c r="F14" s="386">
        <v>138</v>
      </c>
      <c r="G14" s="86">
        <f t="shared" si="2"/>
        <v>11.714770797962649</v>
      </c>
      <c r="H14" s="352">
        <v>301</v>
      </c>
      <c r="I14" s="86">
        <f t="shared" si="3"/>
        <v>25.551782682512737</v>
      </c>
      <c r="J14" s="352">
        <v>240</v>
      </c>
      <c r="K14" s="86">
        <f t="shared" si="4"/>
        <v>20.37351443123939</v>
      </c>
      <c r="L14" s="352">
        <v>494</v>
      </c>
      <c r="M14" s="86">
        <f t="shared" si="5"/>
        <v>41.935483870967744</v>
      </c>
    </row>
    <row r="15" spans="1:13" ht="15" customHeight="1">
      <c r="A15" s="161" t="s">
        <v>50</v>
      </c>
      <c r="B15" s="353">
        <f t="shared" si="6"/>
        <v>590</v>
      </c>
      <c r="C15" s="385">
        <f t="shared" si="0"/>
        <v>100</v>
      </c>
      <c r="D15" s="353">
        <v>15</v>
      </c>
      <c r="E15" s="86">
        <f t="shared" si="1"/>
        <v>2.5423728813559325</v>
      </c>
      <c r="F15" s="386">
        <v>43</v>
      </c>
      <c r="G15" s="86">
        <f t="shared" si="2"/>
        <v>7.288135593220339</v>
      </c>
      <c r="H15" s="352">
        <v>154</v>
      </c>
      <c r="I15" s="86">
        <f t="shared" si="3"/>
        <v>26.101694915254235</v>
      </c>
      <c r="J15" s="352">
        <v>134</v>
      </c>
      <c r="K15" s="86">
        <f t="shared" si="4"/>
        <v>22.71186440677966</v>
      </c>
      <c r="L15" s="352">
        <v>244</v>
      </c>
      <c r="M15" s="86">
        <f t="shared" si="5"/>
        <v>41.35593220338983</v>
      </c>
    </row>
    <row r="16" spans="1:13" ht="15" customHeight="1">
      <c r="A16" s="161" t="s">
        <v>51</v>
      </c>
      <c r="B16" s="353">
        <f t="shared" si="6"/>
        <v>1578</v>
      </c>
      <c r="C16" s="385">
        <f t="shared" si="0"/>
        <v>100</v>
      </c>
      <c r="D16" s="353">
        <v>1</v>
      </c>
      <c r="E16" s="86">
        <f t="shared" si="1"/>
        <v>0.06337135614702154</v>
      </c>
      <c r="F16" s="386">
        <v>61</v>
      </c>
      <c r="G16" s="86">
        <f t="shared" si="2"/>
        <v>3.8656527249683146</v>
      </c>
      <c r="H16" s="352">
        <v>382</v>
      </c>
      <c r="I16" s="86">
        <f t="shared" si="3"/>
        <v>24.20785804816223</v>
      </c>
      <c r="J16" s="352">
        <v>427</v>
      </c>
      <c r="K16" s="86">
        <f t="shared" si="4"/>
        <v>27.0595690747782</v>
      </c>
      <c r="L16" s="352">
        <v>707</v>
      </c>
      <c r="M16" s="86">
        <f t="shared" si="5"/>
        <v>44.80354879594423</v>
      </c>
    </row>
    <row r="17" spans="1:13" ht="22.5" customHeight="1">
      <c r="A17" s="161" t="s">
        <v>52</v>
      </c>
      <c r="B17" s="353">
        <f t="shared" si="6"/>
        <v>12158</v>
      </c>
      <c r="C17" s="385">
        <f t="shared" si="0"/>
        <v>100</v>
      </c>
      <c r="D17" s="353">
        <v>26</v>
      </c>
      <c r="E17" s="86">
        <f t="shared" si="1"/>
        <v>0.21385096232933049</v>
      </c>
      <c r="F17" s="386">
        <v>699</v>
      </c>
      <c r="G17" s="86">
        <f t="shared" si="2"/>
        <v>5.749300871853923</v>
      </c>
      <c r="H17" s="352">
        <v>6382</v>
      </c>
      <c r="I17" s="86">
        <f t="shared" si="3"/>
        <v>52.492186214837965</v>
      </c>
      <c r="J17" s="352">
        <v>2984</v>
      </c>
      <c r="K17" s="86">
        <f t="shared" si="4"/>
        <v>24.543510445797008</v>
      </c>
      <c r="L17" s="352">
        <v>2067</v>
      </c>
      <c r="M17" s="86">
        <f t="shared" si="5"/>
        <v>17.001151505181774</v>
      </c>
    </row>
    <row r="18" spans="1:13" ht="15" customHeight="1">
      <c r="A18" s="161" t="s">
        <v>53</v>
      </c>
      <c r="B18" s="353">
        <f t="shared" si="6"/>
        <v>725</v>
      </c>
      <c r="C18" s="385">
        <f t="shared" si="0"/>
        <v>100</v>
      </c>
      <c r="D18" s="353">
        <v>9</v>
      </c>
      <c r="E18" s="86">
        <f t="shared" si="1"/>
        <v>1.2413793103448276</v>
      </c>
      <c r="F18" s="386">
        <v>57</v>
      </c>
      <c r="G18" s="86">
        <f t="shared" si="2"/>
        <v>7.862068965517241</v>
      </c>
      <c r="H18" s="352">
        <v>214</v>
      </c>
      <c r="I18" s="86">
        <f t="shared" si="3"/>
        <v>29.517241379310345</v>
      </c>
      <c r="J18" s="352">
        <v>204</v>
      </c>
      <c r="K18" s="86">
        <f t="shared" si="4"/>
        <v>28.13793103448276</v>
      </c>
      <c r="L18" s="352">
        <v>241</v>
      </c>
      <c r="M18" s="86">
        <f t="shared" si="5"/>
        <v>33.241379310344826</v>
      </c>
    </row>
    <row r="19" spans="1:13" ht="15" customHeight="1">
      <c r="A19" s="161" t="s">
        <v>54</v>
      </c>
      <c r="B19" s="353">
        <f t="shared" si="6"/>
        <v>1034</v>
      </c>
      <c r="C19" s="385">
        <f t="shared" si="0"/>
        <v>100</v>
      </c>
      <c r="D19" s="353">
        <v>5</v>
      </c>
      <c r="E19" s="86">
        <f t="shared" si="1"/>
        <v>0.4835589941972921</v>
      </c>
      <c r="F19" s="386">
        <v>58</v>
      </c>
      <c r="G19" s="86">
        <f t="shared" si="2"/>
        <v>5.609284332688588</v>
      </c>
      <c r="H19" s="352">
        <v>310</v>
      </c>
      <c r="I19" s="86">
        <f t="shared" si="3"/>
        <v>29.980657640232106</v>
      </c>
      <c r="J19" s="352">
        <v>293</v>
      </c>
      <c r="K19" s="86">
        <f t="shared" si="4"/>
        <v>28.336557059961315</v>
      </c>
      <c r="L19" s="352">
        <v>368</v>
      </c>
      <c r="M19" s="86">
        <f t="shared" si="5"/>
        <v>35.5899419729207</v>
      </c>
    </row>
    <row r="20" spans="1:13" ht="15" customHeight="1">
      <c r="A20" s="161" t="s">
        <v>55</v>
      </c>
      <c r="B20" s="353">
        <f t="shared" si="6"/>
        <v>1250</v>
      </c>
      <c r="C20" s="385">
        <f t="shared" si="0"/>
        <v>100</v>
      </c>
      <c r="D20" s="353">
        <v>2</v>
      </c>
      <c r="E20" s="86">
        <f t="shared" si="1"/>
        <v>0.16</v>
      </c>
      <c r="F20" s="386">
        <v>40</v>
      </c>
      <c r="G20" s="86">
        <f t="shared" si="2"/>
        <v>3.2</v>
      </c>
      <c r="H20" s="352">
        <v>225</v>
      </c>
      <c r="I20" s="86">
        <f t="shared" si="3"/>
        <v>18</v>
      </c>
      <c r="J20" s="352">
        <v>370</v>
      </c>
      <c r="K20" s="86">
        <f t="shared" si="4"/>
        <v>29.599999999999998</v>
      </c>
      <c r="L20" s="352">
        <v>613</v>
      </c>
      <c r="M20" s="86">
        <f t="shared" si="5"/>
        <v>49.04</v>
      </c>
    </row>
    <row r="21" spans="1:13" ht="15" customHeight="1">
      <c r="A21" s="161" t="s">
        <v>56</v>
      </c>
      <c r="B21" s="353">
        <f t="shared" si="6"/>
        <v>574</v>
      </c>
      <c r="C21" s="385">
        <f t="shared" si="0"/>
        <v>100</v>
      </c>
      <c r="D21" s="353">
        <v>6</v>
      </c>
      <c r="E21" s="86">
        <f t="shared" si="1"/>
        <v>1.0452961672473868</v>
      </c>
      <c r="F21" s="386">
        <v>25</v>
      </c>
      <c r="G21" s="86">
        <f t="shared" si="2"/>
        <v>4.355400696864112</v>
      </c>
      <c r="H21" s="352">
        <v>191</v>
      </c>
      <c r="I21" s="86">
        <f t="shared" si="3"/>
        <v>33.27526132404181</v>
      </c>
      <c r="J21" s="352">
        <v>131</v>
      </c>
      <c r="K21" s="86">
        <f t="shared" si="4"/>
        <v>22.822299651567945</v>
      </c>
      <c r="L21" s="352">
        <v>221</v>
      </c>
      <c r="M21" s="86">
        <f t="shared" si="5"/>
        <v>38.501742160278745</v>
      </c>
    </row>
    <row r="22" spans="1:13" ht="15" customHeight="1">
      <c r="A22" s="161" t="s">
        <v>57</v>
      </c>
      <c r="B22" s="353">
        <f t="shared" si="6"/>
        <v>4240</v>
      </c>
      <c r="C22" s="385">
        <f t="shared" si="0"/>
        <v>100</v>
      </c>
      <c r="D22" s="353">
        <v>35</v>
      </c>
      <c r="E22" s="86">
        <f t="shared" si="1"/>
        <v>0.8254716981132075</v>
      </c>
      <c r="F22" s="386">
        <v>175</v>
      </c>
      <c r="G22" s="86">
        <f t="shared" si="2"/>
        <v>4.127358490566038</v>
      </c>
      <c r="H22" s="352">
        <v>1314</v>
      </c>
      <c r="I22" s="86">
        <f t="shared" si="3"/>
        <v>30.99056603773585</v>
      </c>
      <c r="J22" s="352">
        <v>1454</v>
      </c>
      <c r="K22" s="86">
        <f t="shared" si="4"/>
        <v>34.29245283018868</v>
      </c>
      <c r="L22" s="352">
        <v>1262</v>
      </c>
      <c r="M22" s="86">
        <f t="shared" si="5"/>
        <v>29.764150943396228</v>
      </c>
    </row>
    <row r="23" spans="1:13" ht="22.5" customHeight="1">
      <c r="A23" s="161" t="s">
        <v>58</v>
      </c>
      <c r="B23" s="353">
        <f t="shared" si="6"/>
        <v>1289</v>
      </c>
      <c r="C23" s="385">
        <f t="shared" si="0"/>
        <v>100</v>
      </c>
      <c r="D23" s="353">
        <v>1</v>
      </c>
      <c r="E23" s="86">
        <f t="shared" si="1"/>
        <v>0.07757951900698215</v>
      </c>
      <c r="F23" s="386">
        <v>32</v>
      </c>
      <c r="G23" s="86">
        <f t="shared" si="2"/>
        <v>2.482544608223429</v>
      </c>
      <c r="H23" s="352">
        <v>347</v>
      </c>
      <c r="I23" s="86">
        <f t="shared" si="3"/>
        <v>26.92009309542281</v>
      </c>
      <c r="J23" s="352">
        <v>352</v>
      </c>
      <c r="K23" s="86">
        <f t="shared" si="4"/>
        <v>27.307990690457718</v>
      </c>
      <c r="L23" s="352">
        <v>557</v>
      </c>
      <c r="M23" s="86">
        <f t="shared" si="5"/>
        <v>43.21179208688906</v>
      </c>
    </row>
    <row r="24" spans="1:13" ht="15" customHeight="1">
      <c r="A24" s="161" t="s">
        <v>59</v>
      </c>
      <c r="B24" s="353">
        <f t="shared" si="6"/>
        <v>2275</v>
      </c>
      <c r="C24" s="385">
        <f t="shared" si="0"/>
        <v>100</v>
      </c>
      <c r="D24" s="353">
        <v>4</v>
      </c>
      <c r="E24" s="86">
        <f t="shared" si="1"/>
        <v>0.1758241758241758</v>
      </c>
      <c r="F24" s="386">
        <v>75</v>
      </c>
      <c r="G24" s="86">
        <f t="shared" si="2"/>
        <v>3.296703296703297</v>
      </c>
      <c r="H24" s="352">
        <v>583</v>
      </c>
      <c r="I24" s="86">
        <f t="shared" si="3"/>
        <v>25.626373626373628</v>
      </c>
      <c r="J24" s="352">
        <v>675</v>
      </c>
      <c r="K24" s="86">
        <f t="shared" si="4"/>
        <v>29.67032967032967</v>
      </c>
      <c r="L24" s="352">
        <v>938</v>
      </c>
      <c r="M24" s="86">
        <f t="shared" si="5"/>
        <v>41.23076923076923</v>
      </c>
    </row>
    <row r="25" spans="1:13" ht="15" customHeight="1">
      <c r="A25" s="161" t="s">
        <v>60</v>
      </c>
      <c r="B25" s="353">
        <f t="shared" si="6"/>
        <v>2488</v>
      </c>
      <c r="C25" s="385">
        <f t="shared" si="0"/>
        <v>100</v>
      </c>
      <c r="D25" s="353">
        <v>1</v>
      </c>
      <c r="E25" s="86">
        <f t="shared" si="1"/>
        <v>0.04019292604501608</v>
      </c>
      <c r="F25" s="386">
        <v>169</v>
      </c>
      <c r="G25" s="86">
        <f t="shared" si="2"/>
        <v>6.792604501607717</v>
      </c>
      <c r="H25" s="352">
        <v>820</v>
      </c>
      <c r="I25" s="86">
        <f t="shared" si="3"/>
        <v>32.958199356913184</v>
      </c>
      <c r="J25" s="352">
        <v>514</v>
      </c>
      <c r="K25" s="86">
        <f t="shared" si="4"/>
        <v>20.659163987138264</v>
      </c>
      <c r="L25" s="352">
        <v>984</v>
      </c>
      <c r="M25" s="86">
        <f t="shared" si="5"/>
        <v>39.549839228295816</v>
      </c>
    </row>
    <row r="26" spans="1:13" ht="15" customHeight="1">
      <c r="A26" s="161" t="s">
        <v>61</v>
      </c>
      <c r="B26" s="353">
        <f t="shared" si="6"/>
        <v>529</v>
      </c>
      <c r="C26" s="385">
        <f t="shared" si="0"/>
        <v>100</v>
      </c>
      <c r="D26" s="353">
        <v>10</v>
      </c>
      <c r="E26" s="86">
        <f t="shared" si="1"/>
        <v>1.890359168241966</v>
      </c>
      <c r="F26" s="386">
        <v>11</v>
      </c>
      <c r="G26" s="86">
        <f t="shared" si="2"/>
        <v>2.0793950850661624</v>
      </c>
      <c r="H26" s="352">
        <v>77</v>
      </c>
      <c r="I26" s="86">
        <f t="shared" si="3"/>
        <v>14.555765595463138</v>
      </c>
      <c r="J26" s="352">
        <v>181</v>
      </c>
      <c r="K26" s="86">
        <f t="shared" si="4"/>
        <v>34.215500945179585</v>
      </c>
      <c r="L26" s="352">
        <v>250</v>
      </c>
      <c r="M26" s="86">
        <f t="shared" si="5"/>
        <v>47.25897920604915</v>
      </c>
    </row>
    <row r="27" spans="1:13" ht="15" customHeight="1">
      <c r="A27" s="161" t="s">
        <v>62</v>
      </c>
      <c r="B27" s="353">
        <f t="shared" si="6"/>
        <v>747</v>
      </c>
      <c r="C27" s="385">
        <f t="shared" si="0"/>
        <v>100</v>
      </c>
      <c r="D27" s="353">
        <v>23</v>
      </c>
      <c r="E27" s="86">
        <f t="shared" si="1"/>
        <v>3.0789825970548863</v>
      </c>
      <c r="F27" s="386">
        <v>87</v>
      </c>
      <c r="G27" s="86">
        <f t="shared" si="2"/>
        <v>11.646586345381527</v>
      </c>
      <c r="H27" s="352">
        <v>217</v>
      </c>
      <c r="I27" s="86">
        <f t="shared" si="3"/>
        <v>29.049531459170012</v>
      </c>
      <c r="J27" s="352">
        <v>201</v>
      </c>
      <c r="K27" s="86">
        <f t="shared" si="4"/>
        <v>26.907630522088354</v>
      </c>
      <c r="L27" s="352">
        <v>219</v>
      </c>
      <c r="M27" s="86">
        <f t="shared" si="5"/>
        <v>29.31726907630522</v>
      </c>
    </row>
    <row r="28" spans="1:13" ht="15" customHeight="1">
      <c r="A28" s="161" t="s">
        <v>63</v>
      </c>
      <c r="B28" s="353">
        <f t="shared" si="6"/>
        <v>884</v>
      </c>
      <c r="C28" s="385">
        <f t="shared" si="0"/>
        <v>100</v>
      </c>
      <c r="D28" s="353">
        <v>0</v>
      </c>
      <c r="E28" s="86">
        <f t="shared" si="1"/>
        <v>0</v>
      </c>
      <c r="F28" s="386">
        <v>39</v>
      </c>
      <c r="G28" s="86">
        <f t="shared" si="2"/>
        <v>4.411764705882353</v>
      </c>
      <c r="H28" s="352">
        <v>234</v>
      </c>
      <c r="I28" s="86">
        <f t="shared" si="3"/>
        <v>26.47058823529412</v>
      </c>
      <c r="J28" s="352">
        <v>236</v>
      </c>
      <c r="K28" s="86">
        <f t="shared" si="4"/>
        <v>26.69683257918552</v>
      </c>
      <c r="L28" s="352">
        <v>375</v>
      </c>
      <c r="M28" s="86">
        <f t="shared" si="5"/>
        <v>42.42081447963801</v>
      </c>
    </row>
    <row r="29" spans="1:13" ht="22.5" customHeight="1">
      <c r="A29" s="161" t="s">
        <v>64</v>
      </c>
      <c r="B29" s="353">
        <f t="shared" si="6"/>
        <v>12476</v>
      </c>
      <c r="C29" s="385">
        <f t="shared" si="0"/>
        <v>100</v>
      </c>
      <c r="D29" s="353">
        <v>45</v>
      </c>
      <c r="E29" s="86">
        <f t="shared" si="1"/>
        <v>0.3606925296569413</v>
      </c>
      <c r="F29" s="386">
        <v>418</v>
      </c>
      <c r="G29" s="86">
        <f t="shared" si="2"/>
        <v>3.350432831035589</v>
      </c>
      <c r="H29" s="352">
        <v>6077</v>
      </c>
      <c r="I29" s="86">
        <f t="shared" si="3"/>
        <v>48.70952228278294</v>
      </c>
      <c r="J29" s="352">
        <v>2481</v>
      </c>
      <c r="K29" s="86">
        <f t="shared" si="4"/>
        <v>19.886181468419366</v>
      </c>
      <c r="L29" s="352">
        <v>3455</v>
      </c>
      <c r="M29" s="86">
        <f t="shared" si="5"/>
        <v>27.69317088810516</v>
      </c>
    </row>
    <row r="30" spans="1:13" ht="15" customHeight="1">
      <c r="A30" s="161" t="s">
        <v>65</v>
      </c>
      <c r="B30" s="353">
        <f t="shared" si="6"/>
        <v>3956</v>
      </c>
      <c r="C30" s="385">
        <f t="shared" si="0"/>
        <v>100</v>
      </c>
      <c r="D30" s="353">
        <v>11</v>
      </c>
      <c r="E30" s="86">
        <f t="shared" si="1"/>
        <v>0.2780586450960566</v>
      </c>
      <c r="F30" s="386">
        <v>205</v>
      </c>
      <c r="G30" s="86">
        <f t="shared" si="2"/>
        <v>5.182002022244692</v>
      </c>
      <c r="H30" s="352">
        <v>719</v>
      </c>
      <c r="I30" s="86">
        <f t="shared" si="3"/>
        <v>18.174924165824063</v>
      </c>
      <c r="J30" s="352">
        <v>1222</v>
      </c>
      <c r="K30" s="86">
        <f t="shared" si="4"/>
        <v>30.889787664307384</v>
      </c>
      <c r="L30" s="352">
        <v>1799</v>
      </c>
      <c r="M30" s="86">
        <f t="shared" si="5"/>
        <v>45.4752275025278</v>
      </c>
    </row>
    <row r="31" spans="1:13" ht="15" customHeight="1">
      <c r="A31" s="161" t="s">
        <v>66</v>
      </c>
      <c r="B31" s="353">
        <f t="shared" si="6"/>
        <v>281</v>
      </c>
      <c r="C31" s="385">
        <f t="shared" si="0"/>
        <v>100</v>
      </c>
      <c r="D31" s="353">
        <v>2</v>
      </c>
      <c r="E31" s="86">
        <f t="shared" si="1"/>
        <v>0.7117437722419928</v>
      </c>
      <c r="F31" s="386">
        <v>5</v>
      </c>
      <c r="G31" s="86">
        <f t="shared" si="2"/>
        <v>1.7793594306049825</v>
      </c>
      <c r="H31" s="352">
        <v>96</v>
      </c>
      <c r="I31" s="86">
        <f t="shared" si="3"/>
        <v>34.16370106761566</v>
      </c>
      <c r="J31" s="352">
        <v>70</v>
      </c>
      <c r="K31" s="86">
        <f t="shared" si="4"/>
        <v>24.91103202846975</v>
      </c>
      <c r="L31" s="352">
        <v>108</v>
      </c>
      <c r="M31" s="86">
        <f t="shared" si="5"/>
        <v>38.43416370106761</v>
      </c>
    </row>
    <row r="32" spans="1:13" ht="15" customHeight="1">
      <c r="A32" s="161" t="s">
        <v>67</v>
      </c>
      <c r="B32" s="353">
        <f t="shared" si="6"/>
        <v>32269</v>
      </c>
      <c r="C32" s="385">
        <f t="shared" si="0"/>
        <v>100</v>
      </c>
      <c r="D32" s="353">
        <v>680</v>
      </c>
      <c r="E32" s="86">
        <f t="shared" si="1"/>
        <v>2.1072856301713716</v>
      </c>
      <c r="F32" s="386">
        <v>347</v>
      </c>
      <c r="G32" s="86">
        <f t="shared" si="2"/>
        <v>1.0753354612786266</v>
      </c>
      <c r="H32" s="352">
        <v>6129</v>
      </c>
      <c r="I32" s="86">
        <f t="shared" si="3"/>
        <v>18.993461216647557</v>
      </c>
      <c r="J32" s="352">
        <v>5734</v>
      </c>
      <c r="K32" s="86">
        <f t="shared" si="4"/>
        <v>17.76937618147448</v>
      </c>
      <c r="L32" s="352">
        <v>19379</v>
      </c>
      <c r="M32" s="86">
        <f t="shared" si="5"/>
        <v>60.05454151042796</v>
      </c>
    </row>
    <row r="33" spans="1:13" ht="15" customHeight="1">
      <c r="A33" s="161" t="s">
        <v>68</v>
      </c>
      <c r="B33" s="353">
        <f t="shared" si="6"/>
        <v>2647</v>
      </c>
      <c r="C33" s="385">
        <f t="shared" si="0"/>
        <v>100</v>
      </c>
      <c r="D33" s="353">
        <v>49</v>
      </c>
      <c r="E33" s="86">
        <f t="shared" si="1"/>
        <v>1.8511522478277296</v>
      </c>
      <c r="F33" s="386">
        <v>101</v>
      </c>
      <c r="G33" s="86">
        <f t="shared" si="2"/>
        <v>3.8156403475632787</v>
      </c>
      <c r="H33" s="352">
        <v>624</v>
      </c>
      <c r="I33" s="86">
        <f t="shared" si="3"/>
        <v>23.573857196826598</v>
      </c>
      <c r="J33" s="352">
        <v>776</v>
      </c>
      <c r="K33" s="86">
        <f t="shared" si="4"/>
        <v>29.316207026822816</v>
      </c>
      <c r="L33" s="352">
        <v>1097</v>
      </c>
      <c r="M33" s="86">
        <f t="shared" si="5"/>
        <v>41.44314318095958</v>
      </c>
    </row>
    <row r="34" spans="1:13" ht="15" customHeight="1">
      <c r="A34" s="161" t="s">
        <v>69</v>
      </c>
      <c r="B34" s="353">
        <f t="shared" si="6"/>
        <v>2096</v>
      </c>
      <c r="C34" s="385">
        <f t="shared" si="0"/>
        <v>100</v>
      </c>
      <c r="D34" s="353">
        <v>6</v>
      </c>
      <c r="E34" s="86">
        <f t="shared" si="1"/>
        <v>0.2862595419847328</v>
      </c>
      <c r="F34" s="386">
        <v>78</v>
      </c>
      <c r="G34" s="86">
        <f t="shared" si="2"/>
        <v>3.7213740458015265</v>
      </c>
      <c r="H34" s="352">
        <v>595</v>
      </c>
      <c r="I34" s="86">
        <f t="shared" si="3"/>
        <v>28.38740458015267</v>
      </c>
      <c r="J34" s="352">
        <v>570</v>
      </c>
      <c r="K34" s="86">
        <f t="shared" si="4"/>
        <v>27.19465648854962</v>
      </c>
      <c r="L34" s="352">
        <v>847</v>
      </c>
      <c r="M34" s="86">
        <f t="shared" si="5"/>
        <v>40.410305343511446</v>
      </c>
    </row>
    <row r="35" spans="1:13" ht="22.5" customHeight="1">
      <c r="A35" s="161" t="s">
        <v>32</v>
      </c>
      <c r="B35" s="353">
        <f t="shared" si="6"/>
        <v>11522</v>
      </c>
      <c r="C35" s="385">
        <f t="shared" si="0"/>
        <v>100</v>
      </c>
      <c r="D35" s="353">
        <v>32</v>
      </c>
      <c r="E35" s="86">
        <f t="shared" si="1"/>
        <v>0.27772956084013195</v>
      </c>
      <c r="F35" s="386">
        <v>299</v>
      </c>
      <c r="G35" s="86">
        <f t="shared" si="2"/>
        <v>2.595035584099983</v>
      </c>
      <c r="H35" s="352">
        <v>2578</v>
      </c>
      <c r="I35" s="86">
        <f t="shared" si="3"/>
        <v>22.374587745183128</v>
      </c>
      <c r="J35" s="352">
        <v>4844</v>
      </c>
      <c r="K35" s="86">
        <f t="shared" si="4"/>
        <v>42.04131227217497</v>
      </c>
      <c r="L35" s="352">
        <v>3769</v>
      </c>
      <c r="M35" s="86">
        <f t="shared" si="5"/>
        <v>32.71133483770179</v>
      </c>
    </row>
    <row r="36" spans="1:13" ht="15" customHeight="1">
      <c r="A36" s="161" t="s">
        <v>70</v>
      </c>
      <c r="B36" s="353">
        <f t="shared" si="6"/>
        <v>269</v>
      </c>
      <c r="C36" s="385">
        <f t="shared" si="0"/>
        <v>100</v>
      </c>
      <c r="D36" s="353">
        <v>1</v>
      </c>
      <c r="E36" s="86">
        <f t="shared" si="1"/>
        <v>0.37174721189591076</v>
      </c>
      <c r="F36" s="386">
        <v>11</v>
      </c>
      <c r="G36" s="86">
        <f t="shared" si="2"/>
        <v>4.089219330855019</v>
      </c>
      <c r="H36" s="352">
        <v>94</v>
      </c>
      <c r="I36" s="86">
        <f t="shared" si="3"/>
        <v>34.94423791821561</v>
      </c>
      <c r="J36" s="352">
        <v>69</v>
      </c>
      <c r="K36" s="86">
        <f t="shared" si="4"/>
        <v>25.650557620817843</v>
      </c>
      <c r="L36" s="352">
        <v>94</v>
      </c>
      <c r="M36" s="86">
        <f t="shared" si="5"/>
        <v>34.94423791821561</v>
      </c>
    </row>
    <row r="37" spans="1:13" ht="15" customHeight="1">
      <c r="A37" s="161" t="s">
        <v>71</v>
      </c>
      <c r="B37" s="353">
        <f t="shared" si="6"/>
        <v>1627</v>
      </c>
      <c r="C37" s="385">
        <f t="shared" si="0"/>
        <v>100</v>
      </c>
      <c r="D37" s="353">
        <v>0</v>
      </c>
      <c r="E37" s="86">
        <f t="shared" si="1"/>
        <v>0</v>
      </c>
      <c r="F37" s="386">
        <v>56</v>
      </c>
      <c r="G37" s="86">
        <f t="shared" si="2"/>
        <v>3.4419176398279046</v>
      </c>
      <c r="H37" s="352">
        <v>491</v>
      </c>
      <c r="I37" s="86">
        <f t="shared" si="3"/>
        <v>30.17824216349109</v>
      </c>
      <c r="J37" s="352">
        <v>303</v>
      </c>
      <c r="K37" s="86">
        <f t="shared" si="4"/>
        <v>18.62323294406884</v>
      </c>
      <c r="L37" s="352">
        <v>777</v>
      </c>
      <c r="M37" s="86">
        <f t="shared" si="5"/>
        <v>47.75660725261217</v>
      </c>
    </row>
    <row r="38" spans="1:13" ht="15" customHeight="1">
      <c r="A38" s="161" t="s">
        <v>72</v>
      </c>
      <c r="B38" s="353">
        <f t="shared" si="6"/>
        <v>360</v>
      </c>
      <c r="C38" s="385">
        <f t="shared" si="0"/>
        <v>100</v>
      </c>
      <c r="D38" s="353">
        <v>0</v>
      </c>
      <c r="E38" s="86">
        <f t="shared" si="1"/>
        <v>0</v>
      </c>
      <c r="F38" s="386">
        <v>6</v>
      </c>
      <c r="G38" s="86">
        <f t="shared" si="2"/>
        <v>1.6666666666666667</v>
      </c>
      <c r="H38" s="352">
        <v>125</v>
      </c>
      <c r="I38" s="86">
        <f t="shared" si="3"/>
        <v>34.72222222222222</v>
      </c>
      <c r="J38" s="352">
        <v>92</v>
      </c>
      <c r="K38" s="86">
        <f t="shared" si="4"/>
        <v>25.555555555555554</v>
      </c>
      <c r="L38" s="352">
        <v>137</v>
      </c>
      <c r="M38" s="86">
        <f t="shared" si="5"/>
        <v>38.05555555555556</v>
      </c>
    </row>
    <row r="39" spans="1:13" ht="15" customHeight="1">
      <c r="A39" s="161" t="s">
        <v>73</v>
      </c>
      <c r="B39" s="353">
        <f t="shared" si="6"/>
        <v>2082</v>
      </c>
      <c r="C39" s="385">
        <f t="shared" si="0"/>
        <v>100</v>
      </c>
      <c r="D39" s="353">
        <v>92</v>
      </c>
      <c r="E39" s="86">
        <f t="shared" si="1"/>
        <v>4.418828049951969</v>
      </c>
      <c r="F39" s="386">
        <v>99</v>
      </c>
      <c r="G39" s="86">
        <f t="shared" si="2"/>
        <v>4.755043227665706</v>
      </c>
      <c r="H39" s="352">
        <v>342</v>
      </c>
      <c r="I39" s="86">
        <f t="shared" si="3"/>
        <v>16.42651296829971</v>
      </c>
      <c r="J39" s="352">
        <v>460</v>
      </c>
      <c r="K39" s="86">
        <f t="shared" si="4"/>
        <v>22.094140249759846</v>
      </c>
      <c r="L39" s="352">
        <v>1089</v>
      </c>
      <c r="M39" s="86">
        <f t="shared" si="5"/>
        <v>52.305475504322764</v>
      </c>
    </row>
    <row r="40" spans="1:13" ht="15" customHeight="1">
      <c r="A40" s="355" t="s">
        <v>74</v>
      </c>
      <c r="B40" s="358">
        <f t="shared" si="6"/>
        <v>855</v>
      </c>
      <c r="C40" s="387">
        <f t="shared" si="0"/>
        <v>100</v>
      </c>
      <c r="D40" s="358">
        <v>0</v>
      </c>
      <c r="E40" s="388">
        <f t="shared" si="1"/>
        <v>0</v>
      </c>
      <c r="F40" s="358">
        <v>14</v>
      </c>
      <c r="G40" s="388">
        <f t="shared" si="2"/>
        <v>1.6374269005847955</v>
      </c>
      <c r="H40" s="356">
        <v>276</v>
      </c>
      <c r="I40" s="388">
        <f t="shared" si="3"/>
        <v>32.280701754385966</v>
      </c>
      <c r="J40" s="356">
        <v>183</v>
      </c>
      <c r="K40" s="388">
        <f t="shared" si="4"/>
        <v>21.403508771929825</v>
      </c>
      <c r="L40" s="356">
        <v>382</v>
      </c>
      <c r="M40" s="388">
        <f t="shared" si="5"/>
        <v>44.67836257309942</v>
      </c>
    </row>
    <row r="41" spans="1:13" ht="15" customHeight="1">
      <c r="A41" s="161"/>
      <c r="B41" s="161"/>
      <c r="C41" s="161"/>
      <c r="D41" s="161"/>
      <c r="E41" s="161"/>
      <c r="F41" s="161"/>
      <c r="G41" s="359"/>
      <c r="H41" s="161"/>
      <c r="I41" s="161"/>
      <c r="J41" s="161"/>
      <c r="K41" s="161"/>
      <c r="L41" s="161"/>
      <c r="M41" s="360" t="s">
        <v>86</v>
      </c>
    </row>
    <row r="42" spans="1:12" s="189" customFormat="1" ht="15" customHeight="1">
      <c r="A42" s="361"/>
      <c r="B42" s="362"/>
      <c r="C42" s="362"/>
      <c r="D42" s="362"/>
      <c r="E42" s="363"/>
      <c r="F42" s="362"/>
      <c r="G42" s="363"/>
      <c r="H42" s="161"/>
      <c r="I42" s="161"/>
      <c r="J42" s="129"/>
      <c r="K42" s="129"/>
      <c r="L42" s="129"/>
    </row>
    <row r="43" spans="1:13" ht="15" customHeight="1">
      <c r="A43" s="162"/>
      <c r="B43" s="353"/>
      <c r="C43" s="364"/>
      <c r="D43" s="353"/>
      <c r="E43" s="354"/>
      <c r="F43" s="353"/>
      <c r="G43" s="354"/>
      <c r="H43" s="161"/>
      <c r="I43" s="161"/>
      <c r="J43" s="161"/>
      <c r="K43" s="161"/>
      <c r="L43" s="161"/>
      <c r="M43" s="188"/>
    </row>
    <row r="44" spans="1:13" ht="15" customHeight="1">
      <c r="A44" s="162"/>
      <c r="B44" s="353"/>
      <c r="C44" s="364"/>
      <c r="D44" s="353"/>
      <c r="E44" s="354"/>
      <c r="F44" s="353"/>
      <c r="G44" s="354"/>
      <c r="H44" s="161"/>
      <c r="I44" s="161"/>
      <c r="J44" s="161"/>
      <c r="K44" s="161"/>
      <c r="L44" s="161"/>
      <c r="M44" s="188"/>
    </row>
    <row r="45" spans="1:12" ht="15" customHeight="1">
      <c r="A45" s="161"/>
      <c r="B45" s="161"/>
      <c r="C45" s="161"/>
      <c r="D45" s="161"/>
      <c r="E45" s="161"/>
      <c r="F45" s="161"/>
      <c r="G45" s="161"/>
      <c r="H45" s="365"/>
      <c r="I45" s="366"/>
      <c r="J45" s="119"/>
      <c r="K45" s="86"/>
      <c r="L45" s="119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30" display="Índice"/>
    <hyperlink ref="M41" location="'pag 3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66015625" style="188" customWidth="1"/>
    <col min="2" max="2" width="8.5" style="188" customWidth="1"/>
    <col min="3" max="3" width="6.33203125" style="188" customWidth="1"/>
    <col min="4" max="4" width="7.83203125" style="188" customWidth="1"/>
    <col min="5" max="5" width="6.33203125" style="188" customWidth="1"/>
    <col min="6" max="6" width="7.83203125" style="188" customWidth="1"/>
    <col min="7" max="7" width="6.33203125" style="188" customWidth="1"/>
    <col min="8" max="8" width="7.83203125" style="352" customWidth="1"/>
    <col min="9" max="9" width="6.33203125" style="368" customWidth="1"/>
    <col min="10" max="10" width="7.83203125" style="369" customWidth="1"/>
    <col min="11" max="11" width="6.33203125" style="367" customWidth="1"/>
    <col min="12" max="12" width="9.33203125" style="369" customWidth="1"/>
    <col min="13" max="13" width="7.5" style="367" customWidth="1"/>
    <col min="14" max="16384" width="12" style="188" customWidth="1"/>
  </cols>
  <sheetData>
    <row r="1" spans="1:13" s="184" customFormat="1" ht="39.75" customHeight="1">
      <c r="A1" s="340" t="s">
        <v>253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46" customFormat="1" ht="18" customHeight="1">
      <c r="A2" s="341" t="s">
        <v>40</v>
      </c>
      <c r="B2" s="161"/>
      <c r="C2" s="161"/>
      <c r="D2" s="161"/>
      <c r="E2" s="161"/>
      <c r="F2" s="161"/>
      <c r="G2" s="161"/>
      <c r="H2" s="342"/>
      <c r="I2" s="343"/>
      <c r="J2" s="344"/>
      <c r="K2" s="345"/>
      <c r="L2" s="344"/>
      <c r="M2" s="370" t="s">
        <v>87</v>
      </c>
    </row>
    <row r="3" spans="1:13" s="185" customFormat="1" ht="36" customHeight="1">
      <c r="A3" s="173"/>
      <c r="B3" s="347" t="s">
        <v>1</v>
      </c>
      <c r="C3" s="347"/>
      <c r="D3" s="347" t="s">
        <v>131</v>
      </c>
      <c r="E3" s="347"/>
      <c r="F3" s="348" t="s">
        <v>132</v>
      </c>
      <c r="G3" s="348"/>
      <c r="H3" s="348" t="s">
        <v>133</v>
      </c>
      <c r="I3" s="348"/>
      <c r="J3" s="348" t="s">
        <v>134</v>
      </c>
      <c r="K3" s="348"/>
      <c r="L3" s="348" t="s">
        <v>135</v>
      </c>
      <c r="M3" s="348"/>
    </row>
    <row r="4" spans="1:13" s="327" customFormat="1" ht="19.5" customHeight="1">
      <c r="A4" s="371"/>
      <c r="B4" s="372" t="s">
        <v>90</v>
      </c>
      <c r="C4" s="373" t="s">
        <v>89</v>
      </c>
      <c r="D4" s="372" t="s">
        <v>90</v>
      </c>
      <c r="E4" s="373" t="s">
        <v>89</v>
      </c>
      <c r="F4" s="372" t="s">
        <v>90</v>
      </c>
      <c r="G4" s="373" t="s">
        <v>89</v>
      </c>
      <c r="H4" s="372" t="s">
        <v>90</v>
      </c>
      <c r="I4" s="373" t="s">
        <v>89</v>
      </c>
      <c r="J4" s="372" t="s">
        <v>90</v>
      </c>
      <c r="K4" s="373" t="s">
        <v>89</v>
      </c>
      <c r="L4" s="372" t="s">
        <v>90</v>
      </c>
      <c r="M4" s="373" t="s">
        <v>89</v>
      </c>
    </row>
    <row r="5" spans="1:13" ht="15" customHeight="1">
      <c r="A5" s="161" t="s">
        <v>75</v>
      </c>
      <c r="B5" s="374">
        <f aca="true" t="shared" si="0" ref="B5:B18">D5+F5+H5+J5+L5</f>
        <v>632</v>
      </c>
      <c r="C5" s="375">
        <f>B5/$B5*100</f>
        <v>100</v>
      </c>
      <c r="D5" s="376">
        <v>0</v>
      </c>
      <c r="E5" s="377">
        <f>D5/$B5*100</f>
        <v>0</v>
      </c>
      <c r="F5" s="374">
        <v>27</v>
      </c>
      <c r="G5" s="377">
        <f>F5/$B5*100</f>
        <v>4.272151898734177</v>
      </c>
      <c r="H5" s="352">
        <v>170</v>
      </c>
      <c r="I5" s="377">
        <f>H5/$B5*100</f>
        <v>26.89873417721519</v>
      </c>
      <c r="J5" s="352">
        <v>129</v>
      </c>
      <c r="K5" s="377">
        <f>J5/$B5*100</f>
        <v>20.411392405063292</v>
      </c>
      <c r="L5" s="352">
        <v>306</v>
      </c>
      <c r="M5" s="377">
        <f>L5/$B5*100</f>
        <v>48.41772151898734</v>
      </c>
    </row>
    <row r="6" spans="1:13" ht="15" customHeight="1">
      <c r="A6" s="162" t="s">
        <v>76</v>
      </c>
      <c r="B6" s="119">
        <f t="shared" si="0"/>
        <v>2044</v>
      </c>
      <c r="C6" s="364">
        <f aca="true" t="shared" si="1" ref="C6:C18">B6/$B6*100</f>
        <v>100</v>
      </c>
      <c r="D6" s="161">
        <v>13</v>
      </c>
      <c r="E6" s="354">
        <f aca="true" t="shared" si="2" ref="E6:E18">D6/$B6*100</f>
        <v>0.6360078277886496</v>
      </c>
      <c r="F6" s="353">
        <v>101</v>
      </c>
      <c r="G6" s="354">
        <f aca="true" t="shared" si="3" ref="G6:G18">F6/$B6*100</f>
        <v>4.9412915851272015</v>
      </c>
      <c r="H6" s="365">
        <v>406</v>
      </c>
      <c r="I6" s="354">
        <f aca="true" t="shared" si="4" ref="I6:I18">H6/$B6*100</f>
        <v>19.863013698630137</v>
      </c>
      <c r="J6" s="365">
        <v>618</v>
      </c>
      <c r="K6" s="354">
        <f aca="true" t="shared" si="5" ref="K6:K18">J6/$B6*100</f>
        <v>30.234833659491194</v>
      </c>
      <c r="L6" s="365">
        <v>906</v>
      </c>
      <c r="M6" s="354">
        <f aca="true" t="shared" si="6" ref="M6:M18">L6/$B6*100</f>
        <v>44.324853228962816</v>
      </c>
    </row>
    <row r="7" spans="1:13" ht="15" customHeight="1">
      <c r="A7" s="162" t="s">
        <v>26</v>
      </c>
      <c r="B7" s="119">
        <f t="shared" si="0"/>
        <v>1433</v>
      </c>
      <c r="C7" s="364">
        <f t="shared" si="1"/>
        <v>100</v>
      </c>
      <c r="D7" s="161">
        <v>8</v>
      </c>
      <c r="E7" s="354">
        <f t="shared" si="2"/>
        <v>0.5582693649685974</v>
      </c>
      <c r="F7" s="353">
        <v>42</v>
      </c>
      <c r="G7" s="354">
        <f t="shared" si="3"/>
        <v>2.930914166085136</v>
      </c>
      <c r="H7" s="365">
        <v>366</v>
      </c>
      <c r="I7" s="354">
        <f t="shared" si="4"/>
        <v>25.540823447313326</v>
      </c>
      <c r="J7" s="365">
        <v>335</v>
      </c>
      <c r="K7" s="354">
        <f t="shared" si="5"/>
        <v>23.377529658060013</v>
      </c>
      <c r="L7" s="365">
        <v>682</v>
      </c>
      <c r="M7" s="354">
        <f t="shared" si="6"/>
        <v>47.592463363572925</v>
      </c>
    </row>
    <row r="8" spans="1:13" ht="15" customHeight="1">
      <c r="A8" s="162" t="s">
        <v>77</v>
      </c>
      <c r="B8" s="119">
        <f t="shared" si="0"/>
        <v>310</v>
      </c>
      <c r="C8" s="364">
        <f t="shared" si="1"/>
        <v>100</v>
      </c>
      <c r="D8" s="161">
        <v>0</v>
      </c>
      <c r="E8" s="354">
        <f t="shared" si="2"/>
        <v>0</v>
      </c>
      <c r="F8" s="353">
        <v>7</v>
      </c>
      <c r="G8" s="354">
        <f t="shared" si="3"/>
        <v>2.258064516129032</v>
      </c>
      <c r="H8" s="365">
        <v>66</v>
      </c>
      <c r="I8" s="354">
        <f t="shared" si="4"/>
        <v>21.29032258064516</v>
      </c>
      <c r="J8" s="365">
        <v>86</v>
      </c>
      <c r="K8" s="354">
        <f t="shared" si="5"/>
        <v>27.741935483870968</v>
      </c>
      <c r="L8" s="365">
        <v>151</v>
      </c>
      <c r="M8" s="354">
        <f t="shared" si="6"/>
        <v>48.70967741935484</v>
      </c>
    </row>
    <row r="9" spans="1:13" ht="15" customHeight="1">
      <c r="A9" s="162" t="s">
        <v>78</v>
      </c>
      <c r="B9" s="119">
        <f t="shared" si="0"/>
        <v>2770</v>
      </c>
      <c r="C9" s="364">
        <f t="shared" si="1"/>
        <v>100</v>
      </c>
      <c r="D9" s="161">
        <v>20</v>
      </c>
      <c r="E9" s="354">
        <f t="shared" si="2"/>
        <v>0.7220216606498195</v>
      </c>
      <c r="F9" s="353">
        <v>97</v>
      </c>
      <c r="G9" s="354">
        <f t="shared" si="3"/>
        <v>3.5018050541516246</v>
      </c>
      <c r="H9" s="365">
        <v>759</v>
      </c>
      <c r="I9" s="354">
        <f t="shared" si="4"/>
        <v>27.400722021660652</v>
      </c>
      <c r="J9" s="365">
        <v>603</v>
      </c>
      <c r="K9" s="354">
        <f t="shared" si="5"/>
        <v>21.768953068592058</v>
      </c>
      <c r="L9" s="365">
        <v>1291</v>
      </c>
      <c r="M9" s="354">
        <f t="shared" si="6"/>
        <v>46.60649819494585</v>
      </c>
    </row>
    <row r="10" spans="1:13" ht="15" customHeight="1">
      <c r="A10" s="161" t="s">
        <v>79</v>
      </c>
      <c r="B10" s="119">
        <f t="shared" si="0"/>
        <v>2104</v>
      </c>
      <c r="C10" s="364">
        <f t="shared" si="1"/>
        <v>100</v>
      </c>
      <c r="D10" s="161">
        <v>35</v>
      </c>
      <c r="E10" s="354">
        <f t="shared" si="2"/>
        <v>1.6634980988593155</v>
      </c>
      <c r="F10" s="353">
        <v>76</v>
      </c>
      <c r="G10" s="354">
        <f t="shared" si="3"/>
        <v>3.6121673003802277</v>
      </c>
      <c r="H10" s="365">
        <v>617</v>
      </c>
      <c r="I10" s="354">
        <f t="shared" si="4"/>
        <v>29.325095057034222</v>
      </c>
      <c r="J10" s="365">
        <v>613</v>
      </c>
      <c r="K10" s="354">
        <f t="shared" si="5"/>
        <v>29.134980988593156</v>
      </c>
      <c r="L10" s="365">
        <v>763</v>
      </c>
      <c r="M10" s="354">
        <f t="shared" si="6"/>
        <v>36.264258555133075</v>
      </c>
    </row>
    <row r="11" spans="1:13" ht="22.5" customHeight="1">
      <c r="A11" s="161" t="s">
        <v>80</v>
      </c>
      <c r="B11" s="119">
        <f t="shared" si="0"/>
        <v>15174</v>
      </c>
      <c r="C11" s="364">
        <f t="shared" si="1"/>
        <v>100</v>
      </c>
      <c r="D11" s="161">
        <v>57</v>
      </c>
      <c r="E11" s="354">
        <f t="shared" si="2"/>
        <v>0.3756425464610518</v>
      </c>
      <c r="F11" s="353">
        <v>526</v>
      </c>
      <c r="G11" s="354">
        <f t="shared" si="3"/>
        <v>3.4664557796230393</v>
      </c>
      <c r="H11" s="365">
        <v>5351</v>
      </c>
      <c r="I11" s="354">
        <f t="shared" si="4"/>
        <v>35.26426782654541</v>
      </c>
      <c r="J11" s="365">
        <v>4904</v>
      </c>
      <c r="K11" s="354">
        <f t="shared" si="5"/>
        <v>32.31843943587716</v>
      </c>
      <c r="L11" s="365">
        <v>4336</v>
      </c>
      <c r="M11" s="354">
        <f t="shared" si="6"/>
        <v>28.575194411493342</v>
      </c>
    </row>
    <row r="12" spans="1:13" ht="15" customHeight="1">
      <c r="A12" s="161" t="s">
        <v>81</v>
      </c>
      <c r="B12" s="119">
        <f t="shared" si="0"/>
        <v>1122</v>
      </c>
      <c r="C12" s="364">
        <f t="shared" si="1"/>
        <v>100</v>
      </c>
      <c r="D12" s="161">
        <v>30</v>
      </c>
      <c r="E12" s="354">
        <f t="shared" si="2"/>
        <v>2.6737967914438503</v>
      </c>
      <c r="F12" s="353">
        <v>27</v>
      </c>
      <c r="G12" s="354">
        <f t="shared" si="3"/>
        <v>2.406417112299465</v>
      </c>
      <c r="H12" s="365">
        <v>289</v>
      </c>
      <c r="I12" s="354">
        <f t="shared" si="4"/>
        <v>25.757575757575758</v>
      </c>
      <c r="J12" s="365">
        <v>271</v>
      </c>
      <c r="K12" s="354">
        <f t="shared" si="5"/>
        <v>24.15329768270945</v>
      </c>
      <c r="L12" s="365">
        <v>505</v>
      </c>
      <c r="M12" s="354">
        <f t="shared" si="6"/>
        <v>45.00891265597148</v>
      </c>
    </row>
    <row r="13" spans="1:13" ht="15" customHeight="1">
      <c r="A13" s="161" t="s">
        <v>82</v>
      </c>
      <c r="B13" s="119">
        <f t="shared" si="0"/>
        <v>27940</v>
      </c>
      <c r="C13" s="364">
        <f t="shared" si="1"/>
        <v>100</v>
      </c>
      <c r="D13" s="161">
        <v>195</v>
      </c>
      <c r="E13" s="354">
        <f t="shared" si="2"/>
        <v>0.6979241231209735</v>
      </c>
      <c r="F13" s="353">
        <v>987</v>
      </c>
      <c r="G13" s="354">
        <f t="shared" si="3"/>
        <v>3.5325697924123123</v>
      </c>
      <c r="H13" s="365">
        <v>11765</v>
      </c>
      <c r="I13" s="354">
        <f t="shared" si="4"/>
        <v>42.10808876163207</v>
      </c>
      <c r="J13" s="365">
        <v>6754</v>
      </c>
      <c r="K13" s="354">
        <f t="shared" si="5"/>
        <v>24.173228346456693</v>
      </c>
      <c r="L13" s="365">
        <v>8239</v>
      </c>
      <c r="M13" s="354">
        <f t="shared" si="6"/>
        <v>29.488188976377955</v>
      </c>
    </row>
    <row r="14" spans="1:13" ht="15" customHeight="1">
      <c r="A14" s="161" t="s">
        <v>83</v>
      </c>
      <c r="B14" s="119">
        <f t="shared" si="0"/>
        <v>1395</v>
      </c>
      <c r="C14" s="364">
        <f t="shared" si="1"/>
        <v>100</v>
      </c>
      <c r="D14" s="161">
        <v>5</v>
      </c>
      <c r="E14" s="354">
        <f t="shared" si="2"/>
        <v>0.35842293906810035</v>
      </c>
      <c r="F14" s="353">
        <v>50</v>
      </c>
      <c r="G14" s="354">
        <f t="shared" si="3"/>
        <v>3.584229390681003</v>
      </c>
      <c r="H14" s="365">
        <v>420</v>
      </c>
      <c r="I14" s="354">
        <f t="shared" si="4"/>
        <v>30.107526881720432</v>
      </c>
      <c r="J14" s="365">
        <v>253</v>
      </c>
      <c r="K14" s="354">
        <f t="shared" si="5"/>
        <v>18.13620071684588</v>
      </c>
      <c r="L14" s="365">
        <v>667</v>
      </c>
      <c r="M14" s="354">
        <f t="shared" si="6"/>
        <v>47.81362007168459</v>
      </c>
    </row>
    <row r="15" spans="1:13" ht="15" customHeight="1">
      <c r="A15" s="161" t="s">
        <v>84</v>
      </c>
      <c r="B15" s="119">
        <f t="shared" si="0"/>
        <v>3088</v>
      </c>
      <c r="C15" s="364">
        <f t="shared" si="1"/>
        <v>100</v>
      </c>
      <c r="D15" s="161">
        <v>2</v>
      </c>
      <c r="E15" s="354">
        <f t="shared" si="2"/>
        <v>0.06476683937823835</v>
      </c>
      <c r="F15" s="353">
        <v>61</v>
      </c>
      <c r="G15" s="354">
        <f t="shared" si="3"/>
        <v>1.9753886010362696</v>
      </c>
      <c r="H15" s="365">
        <v>823</v>
      </c>
      <c r="I15" s="354">
        <f t="shared" si="4"/>
        <v>26.651554404145077</v>
      </c>
      <c r="J15" s="365">
        <v>1068</v>
      </c>
      <c r="K15" s="354">
        <f t="shared" si="5"/>
        <v>34.58549222797927</v>
      </c>
      <c r="L15" s="365">
        <v>1134</v>
      </c>
      <c r="M15" s="354">
        <f t="shared" si="6"/>
        <v>36.72279792746114</v>
      </c>
    </row>
    <row r="16" spans="1:13" ht="15" customHeight="1">
      <c r="A16" s="161" t="s">
        <v>85</v>
      </c>
      <c r="B16" s="119">
        <f t="shared" si="0"/>
        <v>291</v>
      </c>
      <c r="C16" s="364">
        <f t="shared" si="1"/>
        <v>100</v>
      </c>
      <c r="D16" s="161">
        <v>2</v>
      </c>
      <c r="E16" s="354">
        <f t="shared" si="2"/>
        <v>0.6872852233676976</v>
      </c>
      <c r="F16" s="353">
        <v>5</v>
      </c>
      <c r="G16" s="354">
        <f t="shared" si="3"/>
        <v>1.718213058419244</v>
      </c>
      <c r="H16" s="365">
        <v>124</v>
      </c>
      <c r="I16" s="354">
        <f t="shared" si="4"/>
        <v>42.61168384879725</v>
      </c>
      <c r="J16" s="365">
        <v>77</v>
      </c>
      <c r="K16" s="354">
        <f t="shared" si="5"/>
        <v>26.46048109965636</v>
      </c>
      <c r="L16" s="365">
        <v>83</v>
      </c>
      <c r="M16" s="354">
        <f t="shared" si="6"/>
        <v>28.52233676975945</v>
      </c>
    </row>
    <row r="17" spans="1:13" ht="22.5" customHeight="1">
      <c r="A17" s="161" t="s">
        <v>35</v>
      </c>
      <c r="B17" s="119">
        <f t="shared" si="0"/>
        <v>274</v>
      </c>
      <c r="C17" s="364">
        <f t="shared" si="1"/>
        <v>100</v>
      </c>
      <c r="D17" s="161">
        <v>0</v>
      </c>
      <c r="E17" s="354">
        <f t="shared" si="2"/>
        <v>0</v>
      </c>
      <c r="F17" s="353">
        <v>29</v>
      </c>
      <c r="G17" s="354">
        <f t="shared" si="3"/>
        <v>10.583941605839415</v>
      </c>
      <c r="H17" s="365">
        <v>41</v>
      </c>
      <c r="I17" s="354">
        <f t="shared" si="4"/>
        <v>14.963503649635038</v>
      </c>
      <c r="J17" s="365">
        <v>62</v>
      </c>
      <c r="K17" s="354">
        <f t="shared" si="5"/>
        <v>22.62773722627737</v>
      </c>
      <c r="L17" s="365">
        <v>142</v>
      </c>
      <c r="M17" s="354">
        <f t="shared" si="6"/>
        <v>51.82481751824818</v>
      </c>
    </row>
    <row r="18" spans="1:13" ht="15" customHeight="1">
      <c r="A18" s="181" t="s">
        <v>36</v>
      </c>
      <c r="B18" s="164">
        <f t="shared" si="0"/>
        <v>253</v>
      </c>
      <c r="C18" s="378">
        <f t="shared" si="1"/>
        <v>100</v>
      </c>
      <c r="D18" s="181">
        <v>0</v>
      </c>
      <c r="E18" s="192">
        <f t="shared" si="2"/>
        <v>0</v>
      </c>
      <c r="F18" s="379">
        <v>9</v>
      </c>
      <c r="G18" s="192">
        <f t="shared" si="3"/>
        <v>3.557312252964427</v>
      </c>
      <c r="H18" s="380">
        <v>59</v>
      </c>
      <c r="I18" s="192">
        <f t="shared" si="4"/>
        <v>23.3201581027668</v>
      </c>
      <c r="J18" s="380">
        <v>59</v>
      </c>
      <c r="K18" s="192">
        <f t="shared" si="5"/>
        <v>23.3201581027668</v>
      </c>
      <c r="L18" s="380">
        <v>126</v>
      </c>
      <c r="M18" s="192">
        <f t="shared" si="6"/>
        <v>49.80237154150198</v>
      </c>
    </row>
    <row r="19" spans="1:13" s="191" customFormat="1" ht="15" customHeight="1">
      <c r="A19" s="161"/>
      <c r="B19" s="381"/>
      <c r="C19" s="382"/>
      <c r="D19" s="381"/>
      <c r="E19" s="382"/>
      <c r="F19" s="352"/>
      <c r="G19" s="190"/>
      <c r="H19" s="352"/>
      <c r="I19" s="368"/>
      <c r="J19" s="369"/>
      <c r="K19" s="367"/>
      <c r="L19" s="369"/>
      <c r="M19" s="367"/>
    </row>
    <row r="20" spans="2:7" ht="15" customHeight="1">
      <c r="B20" s="381"/>
      <c r="C20" s="382"/>
      <c r="D20" s="381"/>
      <c r="E20" s="382"/>
      <c r="F20" s="352"/>
      <c r="G20" s="190"/>
    </row>
    <row r="21" spans="2:7" ht="15" customHeight="1">
      <c r="B21" s="381"/>
      <c r="C21" s="382"/>
      <c r="D21" s="381"/>
      <c r="E21" s="382"/>
      <c r="F21" s="352"/>
      <c r="G21" s="190"/>
    </row>
    <row r="22" spans="2:7" ht="15" customHeight="1">
      <c r="B22" s="381"/>
      <c r="C22" s="382"/>
      <c r="D22" s="381"/>
      <c r="E22" s="382"/>
      <c r="F22" s="352"/>
      <c r="G22" s="190"/>
    </row>
    <row r="23" spans="1:13" ht="15" customHeight="1">
      <c r="A23" s="161"/>
      <c r="B23" s="381"/>
      <c r="C23" s="382"/>
      <c r="D23" s="381"/>
      <c r="E23" s="382"/>
      <c r="F23" s="365"/>
      <c r="G23" s="354"/>
      <c r="H23" s="365"/>
      <c r="I23" s="366"/>
      <c r="J23" s="119"/>
      <c r="K23" s="86"/>
      <c r="L23" s="119"/>
      <c r="M23" s="86"/>
    </row>
    <row r="24" spans="1:13" ht="15" customHeight="1">
      <c r="A24" s="161"/>
      <c r="B24" s="161"/>
      <c r="C24" s="161"/>
      <c r="D24" s="161"/>
      <c r="E24" s="161"/>
      <c r="F24" s="161"/>
      <c r="G24" s="161"/>
      <c r="H24" s="365"/>
      <c r="I24" s="366"/>
      <c r="J24" s="119"/>
      <c r="K24" s="86"/>
      <c r="L24" s="119"/>
      <c r="M24" s="86"/>
    </row>
    <row r="25" ht="15" customHeight="1"/>
    <row r="26" ht="15" customHeight="1"/>
    <row r="27" spans="11:14" ht="15" customHeight="1">
      <c r="K27" s="383"/>
      <c r="N27" s="352"/>
    </row>
    <row r="28" spans="11:14" ht="15" customHeight="1">
      <c r="K28" s="383"/>
      <c r="N28" s="352"/>
    </row>
    <row r="29" spans="11:14" ht="15" customHeight="1">
      <c r="K29" s="383"/>
      <c r="N29" s="352"/>
    </row>
    <row r="30" spans="11:14" ht="15" customHeight="1">
      <c r="K30" s="383"/>
      <c r="N30" s="352"/>
    </row>
    <row r="31" spans="11:14" ht="15" customHeight="1">
      <c r="K31" s="383"/>
      <c r="N31" s="352"/>
    </row>
    <row r="32" spans="11:14" ht="15" customHeight="1">
      <c r="K32" s="86"/>
      <c r="N32" s="352"/>
    </row>
    <row r="33" spans="11:14" ht="15" customHeight="1">
      <c r="K33" s="86"/>
      <c r="N33" s="352"/>
    </row>
    <row r="34" spans="11:14" ht="15" customHeight="1">
      <c r="K34" s="86"/>
      <c r="N34" s="352"/>
    </row>
    <row r="35" spans="11:14" ht="15" customHeight="1">
      <c r="K35" s="86"/>
      <c r="N35" s="352"/>
    </row>
    <row r="36" spans="11:14" ht="15" customHeight="1">
      <c r="K36" s="86"/>
      <c r="N36" s="352"/>
    </row>
    <row r="37" spans="11:14" ht="15" customHeight="1">
      <c r="K37" s="86"/>
      <c r="N37" s="352"/>
    </row>
    <row r="38" spans="11:14" ht="15" customHeight="1">
      <c r="K38" s="86"/>
      <c r="N38" s="352"/>
    </row>
    <row r="39" spans="11:14" ht="15" customHeight="1">
      <c r="K39" s="86"/>
      <c r="N39" s="352"/>
    </row>
    <row r="40" spans="11:14" ht="15" customHeight="1">
      <c r="K40" s="86"/>
      <c r="N40" s="352"/>
    </row>
    <row r="41" ht="15" customHeight="1">
      <c r="N41" s="352"/>
    </row>
    <row r="42" ht="15" customHeight="1">
      <c r="N42" s="352"/>
    </row>
    <row r="43" ht="15" customHeight="1">
      <c r="N43" s="352"/>
    </row>
    <row r="44" spans="11:14" ht="15" customHeight="1">
      <c r="K44" s="86"/>
      <c r="N44" s="352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314" t="s">
        <v>252</v>
      </c>
      <c r="B1" s="314"/>
      <c r="C1" s="314"/>
      <c r="D1" s="314"/>
      <c r="E1" s="314"/>
      <c r="F1" s="314"/>
      <c r="G1" s="314"/>
      <c r="H1" s="314"/>
      <c r="I1" s="314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/>
      <c r="H3" s="309" t="s">
        <v>38</v>
      </c>
      <c r="I3" s="309"/>
    </row>
    <row r="4" spans="1:9" s="14" customFormat="1" ht="19.5" customHeight="1">
      <c r="A4" s="219" t="s">
        <v>169</v>
      </c>
      <c r="B4" s="18" t="s">
        <v>91</v>
      </c>
      <c r="C4" s="19" t="s">
        <v>5</v>
      </c>
      <c r="D4" s="18" t="s">
        <v>91</v>
      </c>
      <c r="E4" s="19" t="s">
        <v>5</v>
      </c>
      <c r="F4" s="18" t="s">
        <v>91</v>
      </c>
      <c r="G4" s="19" t="s">
        <v>5</v>
      </c>
      <c r="H4" s="18" t="s">
        <v>91</v>
      </c>
      <c r="I4" s="19" t="s">
        <v>5</v>
      </c>
    </row>
    <row r="5" spans="1:9" s="5" customFormat="1" ht="15" customHeight="1">
      <c r="A5" s="31" t="s">
        <v>23</v>
      </c>
      <c r="B5" s="30">
        <v>259333</v>
      </c>
      <c r="C5" s="305">
        <f>B5/B$5*100</f>
        <v>100</v>
      </c>
      <c r="D5" s="30">
        <v>56382</v>
      </c>
      <c r="E5" s="305">
        <f aca="true" t="shared" si="0" ref="E5:E40">D5/D$5*100</f>
        <v>100</v>
      </c>
      <c r="F5" s="30">
        <v>79777</v>
      </c>
      <c r="G5" s="305">
        <f aca="true" t="shared" si="1" ref="G5:G40">F5/F$5*100</f>
        <v>100</v>
      </c>
      <c r="H5" s="30">
        <v>123174</v>
      </c>
      <c r="I5" s="305">
        <f aca="true" t="shared" si="2" ref="I5:I40">H5/H$5*100</f>
        <v>100</v>
      </c>
    </row>
    <row r="6" spans="1:9" ht="15" customHeight="1">
      <c r="A6" s="6" t="s">
        <v>41</v>
      </c>
      <c r="B6" s="20">
        <v>1136</v>
      </c>
      <c r="C6" s="158">
        <f aca="true" t="shared" si="3" ref="C6:C40">B6/B$5*100</f>
        <v>0.43804683553577833</v>
      </c>
      <c r="D6" s="20">
        <v>212</v>
      </c>
      <c r="E6" s="158">
        <f t="shared" si="0"/>
        <v>0.37600652690575004</v>
      </c>
      <c r="F6" s="20">
        <v>108</v>
      </c>
      <c r="G6" s="158">
        <f t="shared" si="1"/>
        <v>0.13537736440327414</v>
      </c>
      <c r="H6" s="20">
        <v>816</v>
      </c>
      <c r="I6" s="293">
        <f t="shared" si="2"/>
        <v>0.6624774708948317</v>
      </c>
    </row>
    <row r="7" spans="1:9" ht="15" customHeight="1">
      <c r="A7" s="6" t="s">
        <v>42</v>
      </c>
      <c r="B7" s="20">
        <v>660</v>
      </c>
      <c r="C7" s="158">
        <f t="shared" si="3"/>
        <v>0.2544990417725473</v>
      </c>
      <c r="D7" s="20">
        <v>136</v>
      </c>
      <c r="E7" s="158">
        <f t="shared" si="0"/>
        <v>0.24121173424142456</v>
      </c>
      <c r="F7" s="20">
        <v>203</v>
      </c>
      <c r="G7" s="158">
        <f t="shared" si="1"/>
        <v>0.2544593053135616</v>
      </c>
      <c r="H7" s="20">
        <v>321</v>
      </c>
      <c r="I7" s="293">
        <f t="shared" si="2"/>
        <v>0.2606069462711286</v>
      </c>
    </row>
    <row r="8" spans="1:9" ht="15" customHeight="1">
      <c r="A8" s="6" t="s">
        <v>43</v>
      </c>
      <c r="B8" s="20">
        <v>5332</v>
      </c>
      <c r="C8" s="158">
        <f t="shared" si="3"/>
        <v>2.056043773835185</v>
      </c>
      <c r="D8" s="20">
        <v>768</v>
      </c>
      <c r="E8" s="158">
        <f t="shared" si="0"/>
        <v>1.3621368521868682</v>
      </c>
      <c r="F8" s="20">
        <v>1387</v>
      </c>
      <c r="G8" s="158">
        <f t="shared" si="1"/>
        <v>1.7385963372901965</v>
      </c>
      <c r="H8" s="20">
        <v>3177</v>
      </c>
      <c r="I8" s="293">
        <f t="shared" si="2"/>
        <v>2.5792780944030396</v>
      </c>
    </row>
    <row r="9" spans="1:9" ht="15" customHeight="1">
      <c r="A9" s="6" t="s">
        <v>44</v>
      </c>
      <c r="B9" s="20">
        <v>967</v>
      </c>
      <c r="C9" s="158">
        <f t="shared" si="3"/>
        <v>0.3728796566576564</v>
      </c>
      <c r="D9" s="20">
        <v>197</v>
      </c>
      <c r="E9" s="158">
        <f t="shared" si="0"/>
        <v>0.3494022915114753</v>
      </c>
      <c r="F9" s="20">
        <v>269</v>
      </c>
      <c r="G9" s="158">
        <f t="shared" si="1"/>
        <v>0.33718991689334016</v>
      </c>
      <c r="H9" s="20">
        <v>501</v>
      </c>
      <c r="I9" s="293">
        <f t="shared" si="2"/>
        <v>0.40674168249792975</v>
      </c>
    </row>
    <row r="10" spans="1:9" ht="15" customHeight="1">
      <c r="A10" s="6" t="s">
        <v>45</v>
      </c>
      <c r="B10" s="20">
        <v>270</v>
      </c>
      <c r="C10" s="158">
        <f t="shared" si="3"/>
        <v>0.1041132443614966</v>
      </c>
      <c r="D10" s="20">
        <v>66</v>
      </c>
      <c r="E10" s="158">
        <f t="shared" si="0"/>
        <v>0.11705863573480899</v>
      </c>
      <c r="F10" s="20">
        <v>57</v>
      </c>
      <c r="G10" s="158">
        <f t="shared" si="1"/>
        <v>0.07144916454617246</v>
      </c>
      <c r="H10" s="20">
        <v>147</v>
      </c>
      <c r="I10" s="293">
        <f t="shared" si="2"/>
        <v>0.11934336791855425</v>
      </c>
    </row>
    <row r="11" spans="1:9" ht="22.5" customHeight="1">
      <c r="A11" s="4" t="s">
        <v>46</v>
      </c>
      <c r="B11" s="20">
        <v>889</v>
      </c>
      <c r="C11" s="158">
        <f t="shared" si="3"/>
        <v>0.34280249717544625</v>
      </c>
      <c r="D11" s="20">
        <v>227</v>
      </c>
      <c r="E11" s="158">
        <f t="shared" si="0"/>
        <v>0.40261076230002485</v>
      </c>
      <c r="F11" s="20">
        <v>145</v>
      </c>
      <c r="G11" s="158">
        <f t="shared" si="1"/>
        <v>0.18175664665254396</v>
      </c>
      <c r="H11" s="20">
        <v>517</v>
      </c>
      <c r="I11" s="293">
        <f t="shared" si="2"/>
        <v>0.41973143682920094</v>
      </c>
    </row>
    <row r="12" spans="1:9" ht="15" customHeight="1">
      <c r="A12" s="4" t="s">
        <v>47</v>
      </c>
      <c r="B12" s="20">
        <v>4414</v>
      </c>
      <c r="C12" s="158">
        <f t="shared" si="3"/>
        <v>1.7020587430060963</v>
      </c>
      <c r="D12" s="20">
        <v>825</v>
      </c>
      <c r="E12" s="158">
        <f t="shared" si="0"/>
        <v>1.4632329466851124</v>
      </c>
      <c r="F12" s="20">
        <v>766</v>
      </c>
      <c r="G12" s="158">
        <f t="shared" si="1"/>
        <v>0.9601764919713701</v>
      </c>
      <c r="H12" s="20">
        <v>2823</v>
      </c>
      <c r="I12" s="293">
        <f t="shared" si="2"/>
        <v>2.291879779823664</v>
      </c>
    </row>
    <row r="13" spans="1:9" ht="15" customHeight="1">
      <c r="A13" s="4" t="s">
        <v>48</v>
      </c>
      <c r="B13" s="20">
        <v>84856</v>
      </c>
      <c r="C13" s="158">
        <f t="shared" si="3"/>
        <v>32.72086467977465</v>
      </c>
      <c r="D13" s="20">
        <v>24461</v>
      </c>
      <c r="E13" s="158">
        <f t="shared" si="0"/>
        <v>43.384413465290336</v>
      </c>
      <c r="F13" s="20">
        <v>29772</v>
      </c>
      <c r="G13" s="158">
        <f t="shared" si="1"/>
        <v>37.319026787169236</v>
      </c>
      <c r="H13" s="20">
        <v>30623</v>
      </c>
      <c r="I13" s="293">
        <f t="shared" si="2"/>
        <v>24.861577930407393</v>
      </c>
    </row>
    <row r="14" spans="1:9" ht="15" customHeight="1">
      <c r="A14" s="4" t="s">
        <v>49</v>
      </c>
      <c r="B14" s="20">
        <v>1178</v>
      </c>
      <c r="C14" s="158">
        <f t="shared" si="3"/>
        <v>0.45424222910312223</v>
      </c>
      <c r="D14" s="20">
        <v>190</v>
      </c>
      <c r="E14" s="158">
        <f t="shared" si="0"/>
        <v>0.3369869816608137</v>
      </c>
      <c r="F14" s="20">
        <v>103</v>
      </c>
      <c r="G14" s="158">
        <f t="shared" si="1"/>
        <v>0.12910989382904847</v>
      </c>
      <c r="H14" s="20">
        <v>885</v>
      </c>
      <c r="I14" s="293">
        <f t="shared" si="2"/>
        <v>0.7184957864484388</v>
      </c>
    </row>
    <row r="15" spans="1:9" ht="15" customHeight="1">
      <c r="A15" s="4" t="s">
        <v>50</v>
      </c>
      <c r="B15" s="20">
        <v>590</v>
      </c>
      <c r="C15" s="158">
        <f t="shared" si="3"/>
        <v>0.2275067191603074</v>
      </c>
      <c r="D15" s="20">
        <v>152</v>
      </c>
      <c r="E15" s="158">
        <f t="shared" si="0"/>
        <v>0.26958958532865096</v>
      </c>
      <c r="F15" s="20">
        <v>99</v>
      </c>
      <c r="G15" s="158">
        <f t="shared" si="1"/>
        <v>0.12409591736966795</v>
      </c>
      <c r="H15" s="20">
        <v>339</v>
      </c>
      <c r="I15" s="293">
        <f t="shared" si="2"/>
        <v>0.27522041989380874</v>
      </c>
    </row>
    <row r="16" spans="1:9" ht="15" customHeight="1">
      <c r="A16" s="4" t="s">
        <v>51</v>
      </c>
      <c r="B16" s="20">
        <v>1578</v>
      </c>
      <c r="C16" s="158">
        <f t="shared" si="3"/>
        <v>0.6084840726016357</v>
      </c>
      <c r="D16" s="20">
        <v>283</v>
      </c>
      <c r="E16" s="158">
        <f t="shared" si="0"/>
        <v>0.5019332411053173</v>
      </c>
      <c r="F16" s="20">
        <v>199</v>
      </c>
      <c r="G16" s="158">
        <f t="shared" si="1"/>
        <v>0.24944532885418105</v>
      </c>
      <c r="H16" s="20">
        <v>1096</v>
      </c>
      <c r="I16" s="293">
        <f t="shared" si="2"/>
        <v>0.8897981716920779</v>
      </c>
    </row>
    <row r="17" spans="1:9" ht="22.5" customHeight="1">
      <c r="A17" s="4" t="s">
        <v>52</v>
      </c>
      <c r="B17" s="20">
        <v>12158</v>
      </c>
      <c r="C17" s="158">
        <f t="shared" si="3"/>
        <v>4.688180833137317</v>
      </c>
      <c r="D17" s="20">
        <v>667</v>
      </c>
      <c r="E17" s="158">
        <f t="shared" si="0"/>
        <v>1.1830016671987513</v>
      </c>
      <c r="F17" s="20">
        <v>8954</v>
      </c>
      <c r="G17" s="158">
        <f t="shared" si="1"/>
        <v>11.223786304323301</v>
      </c>
      <c r="H17" s="20">
        <v>2537</v>
      </c>
      <c r="I17" s="293">
        <f t="shared" si="2"/>
        <v>2.0596879211521912</v>
      </c>
    </row>
    <row r="18" spans="1:9" ht="15" customHeight="1">
      <c r="A18" s="4" t="s">
        <v>53</v>
      </c>
      <c r="B18" s="20">
        <v>725</v>
      </c>
      <c r="C18" s="158">
        <f t="shared" si="3"/>
        <v>0.2795633413410557</v>
      </c>
      <c r="D18" s="20">
        <v>129</v>
      </c>
      <c r="E18" s="158">
        <f t="shared" si="0"/>
        <v>0.22879642439076303</v>
      </c>
      <c r="F18" s="20">
        <v>186</v>
      </c>
      <c r="G18" s="158">
        <f t="shared" si="1"/>
        <v>0.23314990536119434</v>
      </c>
      <c r="H18" s="20">
        <v>410</v>
      </c>
      <c r="I18" s="293">
        <f t="shared" si="2"/>
        <v>0.33286245473882475</v>
      </c>
    </row>
    <row r="19" spans="1:9" ht="15" customHeight="1">
      <c r="A19" s="4" t="s">
        <v>54</v>
      </c>
      <c r="B19" s="20">
        <v>1034</v>
      </c>
      <c r="C19" s="158">
        <f t="shared" si="3"/>
        <v>0.39871516544365737</v>
      </c>
      <c r="D19" s="20">
        <v>216</v>
      </c>
      <c r="E19" s="158">
        <f t="shared" si="0"/>
        <v>0.3831009896775567</v>
      </c>
      <c r="F19" s="20">
        <v>215</v>
      </c>
      <c r="G19" s="158">
        <f t="shared" si="1"/>
        <v>0.2695012346917031</v>
      </c>
      <c r="H19" s="20">
        <v>603</v>
      </c>
      <c r="I19" s="293">
        <f t="shared" si="2"/>
        <v>0.4895513663597837</v>
      </c>
    </row>
    <row r="20" spans="1:9" ht="15" customHeight="1">
      <c r="A20" s="4" t="s">
        <v>55</v>
      </c>
      <c r="B20" s="20">
        <v>1250</v>
      </c>
      <c r="C20" s="158">
        <f t="shared" si="3"/>
        <v>0.4820057609328547</v>
      </c>
      <c r="D20" s="20">
        <v>306</v>
      </c>
      <c r="E20" s="158">
        <f t="shared" si="0"/>
        <v>0.5427264020432053</v>
      </c>
      <c r="F20" s="20">
        <v>172</v>
      </c>
      <c r="G20" s="158">
        <f t="shared" si="1"/>
        <v>0.2156009877533625</v>
      </c>
      <c r="H20" s="20">
        <v>772</v>
      </c>
      <c r="I20" s="293">
        <f t="shared" si="2"/>
        <v>0.6267556464838359</v>
      </c>
    </row>
    <row r="21" spans="1:9" ht="15" customHeight="1">
      <c r="A21" s="4" t="s">
        <v>56</v>
      </c>
      <c r="B21" s="20">
        <v>574</v>
      </c>
      <c r="C21" s="158">
        <f t="shared" si="3"/>
        <v>0.22133704542036686</v>
      </c>
      <c r="D21" s="20">
        <v>60</v>
      </c>
      <c r="E21" s="158">
        <f t="shared" si="0"/>
        <v>0.10641694157709908</v>
      </c>
      <c r="F21" s="20">
        <v>260</v>
      </c>
      <c r="G21" s="158">
        <f t="shared" si="1"/>
        <v>0.325908469859734</v>
      </c>
      <c r="H21" s="20">
        <v>254</v>
      </c>
      <c r="I21" s="293">
        <f t="shared" si="2"/>
        <v>0.20621235000893046</v>
      </c>
    </row>
    <row r="22" spans="1:9" ht="15" customHeight="1">
      <c r="A22" s="4" t="s">
        <v>57</v>
      </c>
      <c r="B22" s="20">
        <v>4240</v>
      </c>
      <c r="C22" s="158">
        <f t="shared" si="3"/>
        <v>1.6349635410842431</v>
      </c>
      <c r="D22" s="20">
        <v>1204</v>
      </c>
      <c r="E22" s="158">
        <f t="shared" si="0"/>
        <v>2.135433294313788</v>
      </c>
      <c r="F22" s="20">
        <v>944</v>
      </c>
      <c r="G22" s="158">
        <f t="shared" si="1"/>
        <v>1.1832984444138035</v>
      </c>
      <c r="H22" s="20">
        <v>2092</v>
      </c>
      <c r="I22" s="293">
        <f t="shared" si="2"/>
        <v>1.6984103788137108</v>
      </c>
    </row>
    <row r="23" spans="1:9" ht="22.5" customHeight="1">
      <c r="A23" s="4" t="s">
        <v>58</v>
      </c>
      <c r="B23" s="20">
        <v>1289</v>
      </c>
      <c r="C23" s="158">
        <f t="shared" si="3"/>
        <v>0.49704434067395975</v>
      </c>
      <c r="D23" s="20">
        <v>348</v>
      </c>
      <c r="E23" s="158">
        <f t="shared" si="0"/>
        <v>0.6172182611471746</v>
      </c>
      <c r="F23" s="20">
        <v>204</v>
      </c>
      <c r="G23" s="158">
        <f t="shared" si="1"/>
        <v>0.2557127994284067</v>
      </c>
      <c r="H23" s="20">
        <v>737</v>
      </c>
      <c r="I23" s="293">
        <f t="shared" si="2"/>
        <v>0.59834055888418</v>
      </c>
    </row>
    <row r="24" spans="1:9" ht="15" customHeight="1">
      <c r="A24" s="4" t="s">
        <v>59</v>
      </c>
      <c r="B24" s="20">
        <v>2275</v>
      </c>
      <c r="C24" s="158">
        <f t="shared" si="3"/>
        <v>0.8772504848977954</v>
      </c>
      <c r="D24" s="20">
        <v>219</v>
      </c>
      <c r="E24" s="158">
        <f t="shared" si="0"/>
        <v>0.3884218367564116</v>
      </c>
      <c r="F24" s="20">
        <v>644</v>
      </c>
      <c r="G24" s="158">
        <f t="shared" si="1"/>
        <v>0.8072502099602643</v>
      </c>
      <c r="H24" s="20">
        <v>1412</v>
      </c>
      <c r="I24" s="293">
        <f t="shared" si="2"/>
        <v>1.1463458197346843</v>
      </c>
    </row>
    <row r="25" spans="1:9" ht="15" customHeight="1">
      <c r="A25" s="4" t="s">
        <v>60</v>
      </c>
      <c r="B25" s="20">
        <v>2488</v>
      </c>
      <c r="C25" s="158">
        <f t="shared" si="3"/>
        <v>0.9593842665607539</v>
      </c>
      <c r="D25" s="20">
        <v>530</v>
      </c>
      <c r="E25" s="158">
        <f t="shared" si="0"/>
        <v>0.9400163172643752</v>
      </c>
      <c r="F25" s="20">
        <v>180</v>
      </c>
      <c r="G25" s="158">
        <f t="shared" si="1"/>
        <v>0.22562894067212355</v>
      </c>
      <c r="H25" s="20">
        <v>1778</v>
      </c>
      <c r="I25" s="293">
        <f t="shared" si="2"/>
        <v>1.4434864500625133</v>
      </c>
    </row>
    <row r="26" spans="1:9" ht="15" customHeight="1">
      <c r="A26" s="4" t="s">
        <v>61</v>
      </c>
      <c r="B26" s="20">
        <v>529</v>
      </c>
      <c r="C26" s="158">
        <f t="shared" si="3"/>
        <v>0.2039848380267841</v>
      </c>
      <c r="D26" s="20">
        <v>123</v>
      </c>
      <c r="E26" s="158">
        <f t="shared" si="0"/>
        <v>0.2181547302330531</v>
      </c>
      <c r="F26" s="20">
        <v>106</v>
      </c>
      <c r="G26" s="158">
        <f t="shared" si="1"/>
        <v>0.13287037617358385</v>
      </c>
      <c r="H26" s="20">
        <v>300</v>
      </c>
      <c r="I26" s="293">
        <f t="shared" si="2"/>
        <v>0.24355789371133515</v>
      </c>
    </row>
    <row r="27" spans="1:9" ht="15" customHeight="1">
      <c r="A27" s="4" t="s">
        <v>62</v>
      </c>
      <c r="B27" s="20">
        <v>747</v>
      </c>
      <c r="C27" s="158">
        <f t="shared" si="3"/>
        <v>0.28804664273347397</v>
      </c>
      <c r="D27" s="20">
        <v>188</v>
      </c>
      <c r="E27" s="158">
        <f t="shared" si="0"/>
        <v>0.3334397502749104</v>
      </c>
      <c r="F27" s="20">
        <v>191</v>
      </c>
      <c r="G27" s="158">
        <f t="shared" si="1"/>
        <v>0.23941737593541995</v>
      </c>
      <c r="H27" s="20">
        <v>368</v>
      </c>
      <c r="I27" s="293">
        <f t="shared" si="2"/>
        <v>0.2987643496192378</v>
      </c>
    </row>
    <row r="28" spans="1:9" ht="15" customHeight="1">
      <c r="A28" s="4" t="s">
        <v>63</v>
      </c>
      <c r="B28" s="20">
        <v>884</v>
      </c>
      <c r="C28" s="158">
        <f t="shared" si="3"/>
        <v>0.34087447413171484</v>
      </c>
      <c r="D28" s="20">
        <v>165</v>
      </c>
      <c r="E28" s="158">
        <f t="shared" si="0"/>
        <v>0.2926465893370225</v>
      </c>
      <c r="F28" s="20">
        <v>128</v>
      </c>
      <c r="G28" s="158">
        <f t="shared" si="1"/>
        <v>0.16044724670017674</v>
      </c>
      <c r="H28" s="20">
        <v>591</v>
      </c>
      <c r="I28" s="293">
        <f t="shared" si="2"/>
        <v>0.4798090506113303</v>
      </c>
    </row>
    <row r="29" spans="1:9" ht="22.5" customHeight="1">
      <c r="A29" s="4" t="s">
        <v>64</v>
      </c>
      <c r="B29" s="20">
        <v>12476</v>
      </c>
      <c r="C29" s="158">
        <f t="shared" si="3"/>
        <v>4.810803098718636</v>
      </c>
      <c r="D29" s="20">
        <v>8169</v>
      </c>
      <c r="E29" s="158">
        <f t="shared" si="0"/>
        <v>14.488666595722039</v>
      </c>
      <c r="F29" s="20">
        <v>971</v>
      </c>
      <c r="G29" s="158">
        <f t="shared" si="1"/>
        <v>1.217142785514622</v>
      </c>
      <c r="H29" s="20">
        <v>3336</v>
      </c>
      <c r="I29" s="293">
        <f t="shared" si="2"/>
        <v>2.7083637780700474</v>
      </c>
    </row>
    <row r="30" spans="1:9" ht="15" customHeight="1">
      <c r="A30" s="4" t="s">
        <v>65</v>
      </c>
      <c r="B30" s="20">
        <v>3956</v>
      </c>
      <c r="C30" s="158">
        <f t="shared" si="3"/>
        <v>1.5254518322002986</v>
      </c>
      <c r="D30" s="20">
        <v>490</v>
      </c>
      <c r="E30" s="158">
        <f t="shared" si="0"/>
        <v>0.869071689546309</v>
      </c>
      <c r="F30" s="20">
        <v>310</v>
      </c>
      <c r="G30" s="158">
        <f t="shared" si="1"/>
        <v>0.3885831756019905</v>
      </c>
      <c r="H30" s="20">
        <v>3156</v>
      </c>
      <c r="I30" s="293">
        <f t="shared" si="2"/>
        <v>2.562229041843246</v>
      </c>
    </row>
    <row r="31" spans="1:9" ht="15" customHeight="1">
      <c r="A31" s="4" t="s">
        <v>66</v>
      </c>
      <c r="B31" s="20">
        <v>281</v>
      </c>
      <c r="C31" s="158">
        <f t="shared" si="3"/>
        <v>0.10835489505770574</v>
      </c>
      <c r="D31" s="20">
        <v>76</v>
      </c>
      <c r="E31" s="158">
        <f t="shared" si="0"/>
        <v>0.13479479266432548</v>
      </c>
      <c r="F31" s="20">
        <v>39</v>
      </c>
      <c r="G31" s="158">
        <f t="shared" si="1"/>
        <v>0.048886270478960096</v>
      </c>
      <c r="H31" s="20">
        <v>166</v>
      </c>
      <c r="I31" s="293">
        <f t="shared" si="2"/>
        <v>0.13476870118693882</v>
      </c>
    </row>
    <row r="32" spans="1:9" ht="15" customHeight="1">
      <c r="A32" s="4" t="s">
        <v>67</v>
      </c>
      <c r="B32" s="20">
        <v>32269</v>
      </c>
      <c r="C32" s="158">
        <f t="shared" si="3"/>
        <v>12.44307511963383</v>
      </c>
      <c r="D32" s="20">
        <v>5299</v>
      </c>
      <c r="E32" s="158">
        <f t="shared" si="0"/>
        <v>9.3983895569508</v>
      </c>
      <c r="F32" s="20">
        <v>4563</v>
      </c>
      <c r="G32" s="158">
        <f t="shared" si="1"/>
        <v>5.719693646038332</v>
      </c>
      <c r="H32" s="20">
        <v>22407</v>
      </c>
      <c r="I32" s="293">
        <f t="shared" si="2"/>
        <v>18.191339081299628</v>
      </c>
    </row>
    <row r="33" spans="1:9" ht="15" customHeight="1">
      <c r="A33" s="4" t="s">
        <v>68</v>
      </c>
      <c r="B33" s="20">
        <v>2647</v>
      </c>
      <c r="C33" s="158">
        <f t="shared" si="3"/>
        <v>1.020695399351413</v>
      </c>
      <c r="D33" s="20">
        <v>544</v>
      </c>
      <c r="E33" s="158">
        <f t="shared" si="0"/>
        <v>0.9648469369656982</v>
      </c>
      <c r="F33" s="20">
        <v>334</v>
      </c>
      <c r="G33" s="158">
        <f t="shared" si="1"/>
        <v>0.4186670343582737</v>
      </c>
      <c r="H33" s="20">
        <v>1769</v>
      </c>
      <c r="I33" s="293">
        <f t="shared" si="2"/>
        <v>1.436179713251173</v>
      </c>
    </row>
    <row r="34" spans="1:9" ht="15" customHeight="1">
      <c r="A34" s="4" t="s">
        <v>69</v>
      </c>
      <c r="B34" s="20">
        <v>2096</v>
      </c>
      <c r="C34" s="158">
        <f t="shared" si="3"/>
        <v>0.8082272599322107</v>
      </c>
      <c r="D34" s="20">
        <v>357</v>
      </c>
      <c r="E34" s="158">
        <f t="shared" si="0"/>
        <v>0.6331808023837395</v>
      </c>
      <c r="F34" s="20">
        <v>466</v>
      </c>
      <c r="G34" s="158">
        <f t="shared" si="1"/>
        <v>0.5841282575178309</v>
      </c>
      <c r="H34" s="20">
        <v>1273</v>
      </c>
      <c r="I34" s="293">
        <f t="shared" si="2"/>
        <v>1.0334973289817657</v>
      </c>
    </row>
    <row r="35" spans="1:9" ht="22.5" customHeight="1">
      <c r="A35" s="4" t="s">
        <v>32</v>
      </c>
      <c r="B35" s="20">
        <v>11522</v>
      </c>
      <c r="C35" s="158">
        <f t="shared" si="3"/>
        <v>4.442936301974681</v>
      </c>
      <c r="D35" s="20">
        <v>1478</v>
      </c>
      <c r="E35" s="158">
        <f t="shared" si="0"/>
        <v>2.62140399418254</v>
      </c>
      <c r="F35" s="20">
        <v>535</v>
      </c>
      <c r="G35" s="158">
        <f t="shared" si="1"/>
        <v>0.670619351442145</v>
      </c>
      <c r="H35" s="20">
        <v>9509</v>
      </c>
      <c r="I35" s="293">
        <f t="shared" si="2"/>
        <v>7.71997337100362</v>
      </c>
    </row>
    <row r="36" spans="1:9" ht="15" customHeight="1">
      <c r="A36" s="4" t="s">
        <v>70</v>
      </c>
      <c r="B36" s="20">
        <v>269</v>
      </c>
      <c r="C36" s="158">
        <f t="shared" si="3"/>
        <v>0.10372763975275033</v>
      </c>
      <c r="D36" s="20">
        <v>68</v>
      </c>
      <c r="E36" s="158">
        <f t="shared" si="0"/>
        <v>0.12060586712071228</v>
      </c>
      <c r="F36" s="20">
        <v>46</v>
      </c>
      <c r="G36" s="158">
        <f t="shared" si="1"/>
        <v>0.05766072928287602</v>
      </c>
      <c r="H36" s="20">
        <v>155</v>
      </c>
      <c r="I36" s="293">
        <f t="shared" si="2"/>
        <v>0.12583824508418984</v>
      </c>
    </row>
    <row r="37" spans="1:9" ht="15" customHeight="1">
      <c r="A37" s="4" t="s">
        <v>71</v>
      </c>
      <c r="B37" s="20">
        <v>1627</v>
      </c>
      <c r="C37" s="158">
        <f t="shared" si="3"/>
        <v>0.6273786984302037</v>
      </c>
      <c r="D37" s="20">
        <v>376</v>
      </c>
      <c r="E37" s="158">
        <f t="shared" si="0"/>
        <v>0.6668795005498208</v>
      </c>
      <c r="F37" s="20">
        <v>257</v>
      </c>
      <c r="G37" s="158">
        <f t="shared" si="1"/>
        <v>0.32214798751519863</v>
      </c>
      <c r="H37" s="20">
        <v>994</v>
      </c>
      <c r="I37" s="293">
        <f t="shared" si="2"/>
        <v>0.8069884878302239</v>
      </c>
    </row>
    <row r="38" spans="1:9" ht="15" customHeight="1">
      <c r="A38" s="4" t="s">
        <v>72</v>
      </c>
      <c r="B38" s="20">
        <v>360</v>
      </c>
      <c r="C38" s="158">
        <f t="shared" si="3"/>
        <v>0.13881765914866215</v>
      </c>
      <c r="D38" s="20">
        <v>81</v>
      </c>
      <c r="E38" s="158">
        <f t="shared" si="0"/>
        <v>0.14366287112908377</v>
      </c>
      <c r="F38" s="20">
        <v>40</v>
      </c>
      <c r="G38" s="158">
        <f t="shared" si="1"/>
        <v>0.05013976459380523</v>
      </c>
      <c r="H38" s="20">
        <v>239</v>
      </c>
      <c r="I38" s="293">
        <f t="shared" si="2"/>
        <v>0.1940344553233637</v>
      </c>
    </row>
    <row r="39" spans="1:9" ht="15" customHeight="1">
      <c r="A39" s="4" t="s">
        <v>73</v>
      </c>
      <c r="B39" s="20">
        <v>2082</v>
      </c>
      <c r="C39" s="158">
        <f t="shared" si="3"/>
        <v>0.8028287954097627</v>
      </c>
      <c r="D39" s="20">
        <v>302</v>
      </c>
      <c r="E39" s="158">
        <f t="shared" si="0"/>
        <v>0.5356319392713986</v>
      </c>
      <c r="F39" s="20">
        <v>224</v>
      </c>
      <c r="G39" s="158">
        <f t="shared" si="1"/>
        <v>0.2807826817253093</v>
      </c>
      <c r="H39" s="20">
        <v>1556</v>
      </c>
      <c r="I39" s="293">
        <f t="shared" si="2"/>
        <v>1.2632536087161252</v>
      </c>
    </row>
    <row r="40" spans="1:9" ht="15" customHeight="1">
      <c r="A40" s="59" t="s">
        <v>74</v>
      </c>
      <c r="B40" s="58">
        <v>855</v>
      </c>
      <c r="C40" s="303">
        <f t="shared" si="3"/>
        <v>0.3296919404780726</v>
      </c>
      <c r="D40" s="58">
        <v>202</v>
      </c>
      <c r="E40" s="303">
        <f t="shared" si="0"/>
        <v>0.3582703699762335</v>
      </c>
      <c r="F40" s="58">
        <v>113</v>
      </c>
      <c r="G40" s="303">
        <f t="shared" si="1"/>
        <v>0.1416448349774998</v>
      </c>
      <c r="H40" s="58">
        <v>540</v>
      </c>
      <c r="I40" s="303">
        <f t="shared" si="2"/>
        <v>0.4384042086804033</v>
      </c>
    </row>
    <row r="41" spans="1:9" ht="15" customHeight="1">
      <c r="A41" s="4"/>
      <c r="B41" s="94"/>
      <c r="C41" s="4"/>
      <c r="D41" s="94"/>
      <c r="E41" s="4"/>
      <c r="F41" s="94"/>
      <c r="G41" s="68"/>
      <c r="H41" s="4"/>
      <c r="I41" s="222" t="s">
        <v>86</v>
      </c>
    </row>
    <row r="42" spans="1:9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4" location="indice!B31" display="Índice"/>
    <hyperlink ref="I41" location="'pag 3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314" t="s">
        <v>252</v>
      </c>
      <c r="B1" s="314"/>
      <c r="C1" s="314"/>
      <c r="D1" s="314"/>
      <c r="E1" s="314"/>
      <c r="F1" s="314"/>
      <c r="G1" s="314"/>
      <c r="H1" s="314"/>
      <c r="I1" s="314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76"/>
      <c r="H2"/>
      <c r="I2" s="223" t="s">
        <v>87</v>
      </c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/>
      <c r="H3" s="309" t="s">
        <v>38</v>
      </c>
      <c r="I3" s="309"/>
    </row>
    <row r="4" spans="1:9" s="14" customFormat="1" ht="19.5" customHeight="1">
      <c r="A4" s="65"/>
      <c r="B4" s="66" t="s">
        <v>91</v>
      </c>
      <c r="C4" s="62" t="s">
        <v>5</v>
      </c>
      <c r="D4" s="61" t="s">
        <v>91</v>
      </c>
      <c r="E4" s="62" t="s">
        <v>5</v>
      </c>
      <c r="F4" s="61" t="s">
        <v>91</v>
      </c>
      <c r="G4" s="62" t="s">
        <v>5</v>
      </c>
      <c r="H4" s="61" t="s">
        <v>91</v>
      </c>
      <c r="I4" s="62" t="s">
        <v>5</v>
      </c>
    </row>
    <row r="5" spans="1:9" ht="15" customHeight="1">
      <c r="A5" s="4" t="s">
        <v>75</v>
      </c>
      <c r="B5" s="295">
        <v>632</v>
      </c>
      <c r="C5" s="24">
        <f>B5/'pag 32'!B$5*100</f>
        <v>0.24370211272765133</v>
      </c>
      <c r="D5" s="295">
        <v>130</v>
      </c>
      <c r="E5" s="24">
        <f>D5/'pag 32'!D$5*100</f>
        <v>0.23057004008371465</v>
      </c>
      <c r="F5" s="295">
        <v>92</v>
      </c>
      <c r="G5" s="24">
        <f>F5/'pag 32'!F$5*100</f>
        <v>0.11532145856575204</v>
      </c>
      <c r="H5" s="295">
        <v>410</v>
      </c>
      <c r="I5" s="97">
        <f>H5/'pag 32'!H$5*100</f>
        <v>0.33286245473882475</v>
      </c>
    </row>
    <row r="6" spans="1:10" ht="15" customHeight="1">
      <c r="A6" s="6" t="s">
        <v>76</v>
      </c>
      <c r="B6" s="296">
        <v>2044</v>
      </c>
      <c r="C6" s="24">
        <f>B6/'pag 32'!B$5*100</f>
        <v>0.788175820277404</v>
      </c>
      <c r="D6" s="298">
        <v>317</v>
      </c>
      <c r="E6" s="24">
        <f>D6/'pag 32'!D$5*100</f>
        <v>0.5622361746656734</v>
      </c>
      <c r="F6" s="300">
        <v>199</v>
      </c>
      <c r="G6" s="24">
        <f>F6/'pag 32'!F$5*100</f>
        <v>0.24944532885418105</v>
      </c>
      <c r="H6" s="302">
        <v>1528</v>
      </c>
      <c r="I6" s="49">
        <f>H6/'pag 32'!H$5*100</f>
        <v>1.2405215386364006</v>
      </c>
      <c r="J6" s="5"/>
    </row>
    <row r="7" spans="1:9" ht="15" customHeight="1">
      <c r="A7" s="6" t="s">
        <v>26</v>
      </c>
      <c r="B7" s="296">
        <v>1433</v>
      </c>
      <c r="C7" s="24">
        <f>B7/'pag 32'!B$5*100</f>
        <v>0.5525714043334246</v>
      </c>
      <c r="D7" s="298">
        <v>274</v>
      </c>
      <c r="E7" s="24">
        <f>D7/'pag 32'!D$5*100</f>
        <v>0.4859706998687524</v>
      </c>
      <c r="F7" s="300">
        <v>127</v>
      </c>
      <c r="G7" s="24">
        <f>F7/'pag 32'!F$5*100</f>
        <v>0.1591937525853316</v>
      </c>
      <c r="H7" s="302">
        <v>1032</v>
      </c>
      <c r="I7" s="49">
        <f>H7/'pag 32'!H$5*100</f>
        <v>0.8378391543669931</v>
      </c>
    </row>
    <row r="8" spans="1:9" ht="15" customHeight="1">
      <c r="A8" s="6" t="s">
        <v>77</v>
      </c>
      <c r="B8" s="296">
        <v>310</v>
      </c>
      <c r="C8" s="24">
        <f>B8/'pag 32'!B$5*100</f>
        <v>0.11953742871134795</v>
      </c>
      <c r="D8" s="298">
        <v>61</v>
      </c>
      <c r="E8" s="24">
        <f>D8/'pag 32'!D$5*100</f>
        <v>0.10819055727005072</v>
      </c>
      <c r="F8" s="300">
        <v>36</v>
      </c>
      <c r="G8" s="24">
        <f>F8/'pag 32'!F$5*100</f>
        <v>0.04512578813442471</v>
      </c>
      <c r="H8" s="302">
        <v>213</v>
      </c>
      <c r="I8" s="49">
        <f>H8/'pag 32'!H$5*100</f>
        <v>0.17292610453504798</v>
      </c>
    </row>
    <row r="9" spans="1:9" ht="15" customHeight="1">
      <c r="A9" s="6" t="s">
        <v>78</v>
      </c>
      <c r="B9" s="296">
        <v>2770</v>
      </c>
      <c r="C9" s="24">
        <f>B9/'pag 32'!B$5*100</f>
        <v>1.068124766227206</v>
      </c>
      <c r="D9" s="298">
        <v>492</v>
      </c>
      <c r="E9" s="24">
        <f>D9/'pag 32'!D$5*100</f>
        <v>0.8726189209322124</v>
      </c>
      <c r="F9" s="300">
        <v>567</v>
      </c>
      <c r="G9" s="24">
        <f>F9/'pag 32'!F$5*100</f>
        <v>0.7107311631171892</v>
      </c>
      <c r="H9" s="302">
        <v>1711</v>
      </c>
      <c r="I9" s="49">
        <f>H9/'pag 32'!H$5*100</f>
        <v>1.389091853800315</v>
      </c>
    </row>
    <row r="10" spans="1:9" ht="15" customHeight="1">
      <c r="A10" s="4" t="s">
        <v>79</v>
      </c>
      <c r="B10" s="296">
        <v>2104</v>
      </c>
      <c r="C10" s="24">
        <f>B10/'pag 32'!B$5*100</f>
        <v>0.811312096802181</v>
      </c>
      <c r="D10" s="298">
        <v>112</v>
      </c>
      <c r="E10" s="24">
        <f>D10/'pag 32'!D$5*100</f>
        <v>0.19864495761058495</v>
      </c>
      <c r="F10" s="300">
        <v>134</v>
      </c>
      <c r="G10" s="24">
        <f>F10/'pag 32'!F$5*100</f>
        <v>0.16796821138924753</v>
      </c>
      <c r="H10" s="302">
        <v>1858</v>
      </c>
      <c r="I10" s="49">
        <f>H10/'pag 32'!H$5*100</f>
        <v>1.5084352217188692</v>
      </c>
    </row>
    <row r="11" spans="1:9" ht="22.5" customHeight="1">
      <c r="A11" s="4" t="s">
        <v>80</v>
      </c>
      <c r="B11" s="296">
        <v>15174</v>
      </c>
      <c r="C11" s="24">
        <f>B11/'pag 32'!B$5*100</f>
        <v>5.85116433311611</v>
      </c>
      <c r="D11" s="298">
        <v>3106</v>
      </c>
      <c r="E11" s="24">
        <f>D11/'pag 32'!D$5*100</f>
        <v>5.508850342307828</v>
      </c>
      <c r="F11" s="300">
        <v>4955</v>
      </c>
      <c r="G11" s="24">
        <f>F11/'pag 32'!F$5*100</f>
        <v>6.211063339057623</v>
      </c>
      <c r="H11" s="302">
        <v>7113</v>
      </c>
      <c r="I11" s="49">
        <f>H11/'pag 32'!H$5*100</f>
        <v>5.774757659895757</v>
      </c>
    </row>
    <row r="12" spans="1:9" ht="15" customHeight="1">
      <c r="A12" s="4" t="s">
        <v>81</v>
      </c>
      <c r="B12" s="296">
        <v>1122</v>
      </c>
      <c r="C12" s="24">
        <f>B12/'pag 32'!B$5*100</f>
        <v>0.43264837101333037</v>
      </c>
      <c r="D12" s="298">
        <v>249</v>
      </c>
      <c r="E12" s="24">
        <f>D12/'pag 32'!D$5*100</f>
        <v>0.4416303075449612</v>
      </c>
      <c r="F12" s="300">
        <v>181</v>
      </c>
      <c r="G12" s="24">
        <f>F12/'pag 32'!F$5*100</f>
        <v>0.22688243478696865</v>
      </c>
      <c r="H12" s="302">
        <v>692</v>
      </c>
      <c r="I12" s="49">
        <f>H12/'pag 32'!H$5*100</f>
        <v>0.5618068748274798</v>
      </c>
    </row>
    <row r="13" spans="1:9" ht="15" customHeight="1">
      <c r="A13" s="4" t="s">
        <v>82</v>
      </c>
      <c r="B13" s="296">
        <v>27940</v>
      </c>
      <c r="C13" s="24">
        <f>B13/'pag 32'!B$5*100</f>
        <v>10.773792768371168</v>
      </c>
      <c r="D13" s="298">
        <v>1617</v>
      </c>
      <c r="E13" s="24">
        <f>D13/'pag 32'!D$5*100</f>
        <v>2.8679365755028203</v>
      </c>
      <c r="F13" s="300">
        <v>19772</v>
      </c>
      <c r="G13" s="24">
        <f>F13/'pag 32'!F$5*100</f>
        <v>24.784085638717926</v>
      </c>
      <c r="H13" s="302">
        <v>6551</v>
      </c>
      <c r="I13" s="49">
        <f>H13/'pag 32'!H$5*100</f>
        <v>5.318492539009856</v>
      </c>
    </row>
    <row r="14" spans="1:9" ht="15" customHeight="1">
      <c r="A14" s="4" t="s">
        <v>83</v>
      </c>
      <c r="B14" s="296">
        <v>1395</v>
      </c>
      <c r="C14" s="24">
        <f>B14/'pag 32'!B$5*100</f>
        <v>0.5379184292010658</v>
      </c>
      <c r="D14" s="298">
        <v>216</v>
      </c>
      <c r="E14" s="24">
        <f>D14/'pag 32'!D$5*100</f>
        <v>0.3831009896775567</v>
      </c>
      <c r="F14" s="300">
        <v>154</v>
      </c>
      <c r="G14" s="24">
        <f>F14/'pag 32'!F$5*100</f>
        <v>0.19303809368615013</v>
      </c>
      <c r="H14" s="302">
        <v>1025</v>
      </c>
      <c r="I14" s="49">
        <f>H14/'pag 32'!H$5*100</f>
        <v>0.8321561368470618</v>
      </c>
    </row>
    <row r="15" spans="1:9" ht="15" customHeight="1">
      <c r="A15" s="4" t="s">
        <v>84</v>
      </c>
      <c r="B15" s="296">
        <v>3088</v>
      </c>
      <c r="C15" s="24">
        <f>B15/'pag 32'!B$5*100</f>
        <v>1.1907470318085243</v>
      </c>
      <c r="D15" s="298">
        <v>528</v>
      </c>
      <c r="E15" s="24">
        <f>D15/'pag 32'!D$5*100</f>
        <v>0.9364690858784719</v>
      </c>
      <c r="F15" s="300">
        <v>277</v>
      </c>
      <c r="G15" s="24">
        <f>F15/'pag 32'!F$5*100</f>
        <v>0.34721786981210123</v>
      </c>
      <c r="H15" s="302">
        <v>2283</v>
      </c>
      <c r="I15" s="49">
        <f>H15/'pag 32'!H$5*100</f>
        <v>1.8534755711432607</v>
      </c>
    </row>
    <row r="16" spans="1:9" ht="15" customHeight="1">
      <c r="A16" s="4" t="s">
        <v>85</v>
      </c>
      <c r="B16" s="296">
        <v>291</v>
      </c>
      <c r="C16" s="24">
        <f>B16/'pag 32'!B$5*100</f>
        <v>0.11221094114516857</v>
      </c>
      <c r="D16" s="298">
        <v>57</v>
      </c>
      <c r="E16" s="24">
        <f>D16/'pag 32'!D$5*100</f>
        <v>0.10109609449824412</v>
      </c>
      <c r="F16" s="300">
        <v>45</v>
      </c>
      <c r="G16" s="24">
        <f>F16/'pag 32'!F$5*100</f>
        <v>0.05640723516803089</v>
      </c>
      <c r="H16" s="302">
        <v>189</v>
      </c>
      <c r="I16" s="49">
        <f>H16/'pag 32'!H$5*100</f>
        <v>0.15344147303814115</v>
      </c>
    </row>
    <row r="17" spans="1:9" ht="22.5" customHeight="1">
      <c r="A17" s="4" t="s">
        <v>35</v>
      </c>
      <c r="B17" s="296">
        <v>274</v>
      </c>
      <c r="C17" s="49">
        <f>B17/'pag 32'!B$5*100</f>
        <v>0.10565566279648175</v>
      </c>
      <c r="D17" s="298">
        <v>46</v>
      </c>
      <c r="E17" s="49">
        <f>D17/'pag 32'!D$5*100</f>
        <v>0.08158632187577596</v>
      </c>
      <c r="F17" s="300">
        <v>18</v>
      </c>
      <c r="G17" s="49">
        <f>F17/'pag 32'!F$5*100</f>
        <v>0.022562894067212354</v>
      </c>
      <c r="H17" s="300">
        <v>210</v>
      </c>
      <c r="I17" s="49">
        <f>H17/'pag 32'!H$5*100</f>
        <v>0.17049052559793462</v>
      </c>
    </row>
    <row r="18" spans="1:9" ht="15" customHeight="1">
      <c r="A18" s="8" t="s">
        <v>36</v>
      </c>
      <c r="B18" s="297">
        <v>253</v>
      </c>
      <c r="C18" s="28">
        <f>B18/'pag 32'!B$5*100</f>
        <v>0.09755796601280979</v>
      </c>
      <c r="D18" s="299">
        <v>63</v>
      </c>
      <c r="E18" s="28">
        <f>D18/'pag 32'!D$5*100</f>
        <v>0.11173778865595403</v>
      </c>
      <c r="F18" s="301">
        <v>30</v>
      </c>
      <c r="G18" s="28">
        <f>F18/'pag 32'!F$5*100</f>
        <v>0.03760482344535392</v>
      </c>
      <c r="H18" s="301">
        <v>160</v>
      </c>
      <c r="I18" s="28">
        <f>H18/'pag 32'!H$5*100</f>
        <v>0.12989754331271208</v>
      </c>
    </row>
    <row r="19" spans="1:10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  <c r="J1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9" ht="15" customHeight="1">
      <c r="B27" s="20"/>
      <c r="C27" s="49"/>
      <c r="D27" s="20"/>
      <c r="E27" s="49"/>
      <c r="F27" s="20"/>
      <c r="G27" s="49"/>
      <c r="H27"/>
      <c r="I27" s="49"/>
    </row>
    <row r="28" spans="2:9" ht="15" customHeight="1">
      <c r="B28" s="20"/>
      <c r="C28" s="49"/>
      <c r="D28" s="20"/>
      <c r="E28" s="49"/>
      <c r="F28" s="20"/>
      <c r="G28" s="49"/>
      <c r="H28"/>
      <c r="I28" s="49"/>
    </row>
    <row r="29" spans="2:9" ht="15" customHeight="1">
      <c r="B29" s="20"/>
      <c r="C29" s="49"/>
      <c r="D29" s="20"/>
      <c r="E29" s="49"/>
      <c r="F29" s="20"/>
      <c r="G29" s="49"/>
      <c r="H29"/>
      <c r="I29" s="49"/>
    </row>
    <row r="30" spans="2:9" ht="15" customHeight="1">
      <c r="B30" s="20"/>
      <c r="C30" s="49"/>
      <c r="D30" s="20"/>
      <c r="E30" s="49"/>
      <c r="F30" s="20"/>
      <c r="G30" s="49"/>
      <c r="H30"/>
      <c r="I30" s="49"/>
    </row>
    <row r="31" spans="2:9" ht="15" customHeight="1">
      <c r="B31" s="20"/>
      <c r="C31" s="49"/>
      <c r="D31" s="20"/>
      <c r="E31" s="49"/>
      <c r="F31" s="20"/>
      <c r="G31" s="49"/>
      <c r="H31"/>
      <c r="I31" s="49"/>
    </row>
    <row r="32" spans="2:9" ht="15" customHeight="1">
      <c r="B32" s="20"/>
      <c r="C32" s="49"/>
      <c r="D32" s="20"/>
      <c r="E32" s="49"/>
      <c r="F32" s="20"/>
      <c r="G32" s="49"/>
      <c r="H32"/>
      <c r="I32" s="49"/>
    </row>
    <row r="33" spans="2:9" ht="15" customHeight="1">
      <c r="B33" s="20"/>
      <c r="C33" s="49"/>
      <c r="D33" s="20"/>
      <c r="E33" s="49"/>
      <c r="F33" s="20"/>
      <c r="G33" s="49"/>
      <c r="H33"/>
      <c r="I33" s="49"/>
    </row>
    <row r="34" spans="2:9" ht="15" customHeight="1">
      <c r="B34" s="20"/>
      <c r="C34" s="49"/>
      <c r="D34" s="20"/>
      <c r="E34" s="49"/>
      <c r="F34" s="20"/>
      <c r="G34" s="49"/>
      <c r="H34"/>
      <c r="I34" s="49"/>
    </row>
    <row r="35" spans="2:9" ht="15" customHeight="1">
      <c r="B35" s="20"/>
      <c r="C35" s="49"/>
      <c r="D35" s="20"/>
      <c r="E35" s="49"/>
      <c r="F35" s="20"/>
      <c r="G35" s="49"/>
      <c r="H35"/>
      <c r="I35" s="49"/>
    </row>
    <row r="36" spans="2:9" ht="15" customHeight="1">
      <c r="B36" s="20"/>
      <c r="C36" s="49"/>
      <c r="D36" s="20"/>
      <c r="E36" s="49"/>
      <c r="F36" s="20"/>
      <c r="G36" s="49"/>
      <c r="H36"/>
      <c r="I36" s="49"/>
    </row>
    <row r="37" spans="2:9" ht="15" customHeight="1">
      <c r="B37" s="20"/>
      <c r="C37" s="49"/>
      <c r="D37" s="20"/>
      <c r="E37" s="49"/>
      <c r="F37" s="20"/>
      <c r="G37" s="49"/>
      <c r="H37"/>
      <c r="I37" s="49"/>
    </row>
    <row r="38" spans="1:9" ht="15" customHeight="1">
      <c r="A38" s="4"/>
      <c r="B38" s="20"/>
      <c r="C38" s="49"/>
      <c r="D38" s="20"/>
      <c r="E38" s="49"/>
      <c r="F38" s="20"/>
      <c r="G38" s="49"/>
      <c r="H38" s="4"/>
      <c r="I38" s="49"/>
    </row>
    <row r="39" spans="1:9" ht="15" customHeight="1">
      <c r="A39" s="4"/>
      <c r="B39" s="20"/>
      <c r="C39" s="49"/>
      <c r="D39" s="20"/>
      <c r="E39" s="49"/>
      <c r="F39" s="20"/>
      <c r="G39" s="49"/>
      <c r="H39" s="4"/>
      <c r="I39" s="49"/>
    </row>
    <row r="40" spans="1:9" ht="15" customHeight="1">
      <c r="A40" s="4"/>
      <c r="B40" s="20"/>
      <c r="C40" s="49"/>
      <c r="D40" s="20"/>
      <c r="E40" s="49"/>
      <c r="F40" s="20"/>
      <c r="G40" s="49"/>
      <c r="H40" s="4"/>
      <c r="I40" s="49"/>
    </row>
    <row r="41" spans="1:9" ht="15" customHeight="1">
      <c r="A41" s="4"/>
      <c r="B41" s="4"/>
      <c r="C41" s="4"/>
      <c r="D41" s="4"/>
      <c r="E41" s="4"/>
      <c r="F41" s="4"/>
      <c r="G41" s="68"/>
      <c r="H41" s="4"/>
      <c r="I41" s="4"/>
    </row>
    <row r="42" spans="1:9" ht="15" customHeight="1">
      <c r="A42" s="4"/>
      <c r="B42" s="51"/>
      <c r="C42" s="51"/>
      <c r="D42" s="51"/>
      <c r="E42" s="93"/>
      <c r="F42" s="51"/>
      <c r="G42" s="93"/>
      <c r="H42" s="4"/>
      <c r="I42" s="4"/>
    </row>
    <row r="43" spans="2:9" ht="15" customHeight="1">
      <c r="B43" s="20"/>
      <c r="C43" s="87"/>
      <c r="D43" s="20"/>
      <c r="E43" s="49"/>
      <c r="F43" s="20"/>
      <c r="G43" s="49"/>
      <c r="H43" s="4"/>
      <c r="I43" s="4"/>
    </row>
    <row r="44" spans="2:9" ht="15" customHeight="1">
      <c r="B44" s="20"/>
      <c r="C44" s="87"/>
      <c r="D44" s="20"/>
      <c r="E44" s="49"/>
      <c r="F44" s="20"/>
      <c r="G44" s="49"/>
      <c r="H44" s="4"/>
      <c r="I44" s="4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314" t="s">
        <v>252</v>
      </c>
      <c r="B1" s="314"/>
      <c r="C1" s="314"/>
      <c r="D1" s="314"/>
      <c r="E1" s="314"/>
      <c r="F1" s="314"/>
      <c r="G1" s="314"/>
      <c r="H1" s="314"/>
      <c r="I1" s="314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/>
      <c r="H3" s="309" t="s">
        <v>38</v>
      </c>
      <c r="I3" s="309"/>
    </row>
    <row r="4" spans="1:9" s="14" customFormat="1" ht="19.5" customHeight="1">
      <c r="A4" s="219" t="s">
        <v>169</v>
      </c>
      <c r="B4" s="18" t="s">
        <v>91</v>
      </c>
      <c r="C4" s="19" t="s">
        <v>5</v>
      </c>
      <c r="D4" s="18" t="s">
        <v>91</v>
      </c>
      <c r="E4" s="19" t="s">
        <v>5</v>
      </c>
      <c r="F4" s="18" t="s">
        <v>91</v>
      </c>
      <c r="G4" s="19" t="s">
        <v>5</v>
      </c>
      <c r="H4" s="18" t="s">
        <v>91</v>
      </c>
      <c r="I4" s="19" t="s">
        <v>5</v>
      </c>
    </row>
    <row r="5" spans="1:9" s="5" customFormat="1" ht="15" customHeight="1">
      <c r="A5" s="31" t="s">
        <v>23</v>
      </c>
      <c r="B5" s="30">
        <v>259333</v>
      </c>
      <c r="C5" s="306">
        <f>B5/$B5*100</f>
        <v>100</v>
      </c>
      <c r="D5" s="30">
        <v>56382</v>
      </c>
      <c r="E5" s="304">
        <f aca="true" t="shared" si="0" ref="E5:E40">D5/$B5*100</f>
        <v>21.74115905033297</v>
      </c>
      <c r="F5" s="30">
        <v>79777</v>
      </c>
      <c r="G5" s="304">
        <f aca="true" t="shared" si="1" ref="G5:G40">F5/$B5*100</f>
        <v>30.76237887195228</v>
      </c>
      <c r="H5" s="30">
        <v>123174</v>
      </c>
      <c r="I5" s="44">
        <f aca="true" t="shared" si="2" ref="I5:I40">H5/$B5*100</f>
        <v>47.49646207771475</v>
      </c>
    </row>
    <row r="6" spans="1:9" ht="15" customHeight="1">
      <c r="A6" s="6" t="s">
        <v>41</v>
      </c>
      <c r="B6" s="20">
        <v>1136</v>
      </c>
      <c r="C6">
        <f aca="true" t="shared" si="3" ref="C6:C40">B6/$B6*100</f>
        <v>100</v>
      </c>
      <c r="D6" s="20">
        <v>212</v>
      </c>
      <c r="E6" s="158">
        <f t="shared" si="0"/>
        <v>18.661971830985916</v>
      </c>
      <c r="F6" s="20">
        <v>108</v>
      </c>
      <c r="G6" s="158">
        <f t="shared" si="1"/>
        <v>9.507042253521126</v>
      </c>
      <c r="H6" s="20">
        <v>816</v>
      </c>
      <c r="I6" s="293">
        <f t="shared" si="2"/>
        <v>71.83098591549296</v>
      </c>
    </row>
    <row r="7" spans="1:9" ht="15" customHeight="1">
      <c r="A7" s="6" t="s">
        <v>42</v>
      </c>
      <c r="B7" s="20">
        <v>660</v>
      </c>
      <c r="C7">
        <f t="shared" si="3"/>
        <v>100</v>
      </c>
      <c r="D7" s="20">
        <v>136</v>
      </c>
      <c r="E7" s="158">
        <f t="shared" si="0"/>
        <v>20.606060606060606</v>
      </c>
      <c r="F7" s="20">
        <v>203</v>
      </c>
      <c r="G7" s="158">
        <f t="shared" si="1"/>
        <v>30.757575757575754</v>
      </c>
      <c r="H7" s="20">
        <v>321</v>
      </c>
      <c r="I7" s="293">
        <f t="shared" si="2"/>
        <v>48.63636363636364</v>
      </c>
    </row>
    <row r="8" spans="1:9" ht="15" customHeight="1">
      <c r="A8" s="6" t="s">
        <v>43</v>
      </c>
      <c r="B8" s="20">
        <v>5332</v>
      </c>
      <c r="C8">
        <f t="shared" si="3"/>
        <v>100</v>
      </c>
      <c r="D8" s="20">
        <v>768</v>
      </c>
      <c r="E8" s="158">
        <f t="shared" si="0"/>
        <v>14.403600900225054</v>
      </c>
      <c r="F8" s="20">
        <v>1387</v>
      </c>
      <c r="G8" s="158">
        <f t="shared" si="1"/>
        <v>26.012753188297072</v>
      </c>
      <c r="H8" s="20">
        <v>3177</v>
      </c>
      <c r="I8" s="293">
        <f t="shared" si="2"/>
        <v>59.583645911477866</v>
      </c>
    </row>
    <row r="9" spans="1:9" ht="15" customHeight="1">
      <c r="A9" s="6" t="s">
        <v>44</v>
      </c>
      <c r="B9" s="20">
        <v>967</v>
      </c>
      <c r="C9">
        <f t="shared" si="3"/>
        <v>100</v>
      </c>
      <c r="D9" s="20">
        <v>197</v>
      </c>
      <c r="E9" s="158">
        <f t="shared" si="0"/>
        <v>20.372285418821097</v>
      </c>
      <c r="F9" s="20">
        <v>269</v>
      </c>
      <c r="G9" s="158">
        <f t="shared" si="1"/>
        <v>27.81799379524302</v>
      </c>
      <c r="H9" s="20">
        <v>501</v>
      </c>
      <c r="I9" s="293">
        <f t="shared" si="2"/>
        <v>51.80972078593589</v>
      </c>
    </row>
    <row r="10" spans="1:9" ht="15" customHeight="1">
      <c r="A10" s="6" t="s">
        <v>45</v>
      </c>
      <c r="B10" s="20">
        <v>270</v>
      </c>
      <c r="C10">
        <f t="shared" si="3"/>
        <v>100</v>
      </c>
      <c r="D10" s="20">
        <v>66</v>
      </c>
      <c r="E10" s="158">
        <f t="shared" si="0"/>
        <v>24.444444444444443</v>
      </c>
      <c r="F10" s="20">
        <v>57</v>
      </c>
      <c r="G10" s="158">
        <f t="shared" si="1"/>
        <v>21.11111111111111</v>
      </c>
      <c r="H10" s="20">
        <v>147</v>
      </c>
      <c r="I10" s="293">
        <f t="shared" si="2"/>
        <v>54.44444444444444</v>
      </c>
    </row>
    <row r="11" spans="1:9" ht="22.5" customHeight="1">
      <c r="A11" s="4" t="s">
        <v>46</v>
      </c>
      <c r="B11" s="20">
        <v>889</v>
      </c>
      <c r="C11">
        <f t="shared" si="3"/>
        <v>100</v>
      </c>
      <c r="D11" s="20">
        <v>227</v>
      </c>
      <c r="E11" s="158">
        <f t="shared" si="0"/>
        <v>25.534308211473565</v>
      </c>
      <c r="F11" s="20">
        <v>145</v>
      </c>
      <c r="G11" s="158">
        <f t="shared" si="1"/>
        <v>16.310461192350957</v>
      </c>
      <c r="H11" s="20">
        <v>517</v>
      </c>
      <c r="I11" s="293">
        <f t="shared" si="2"/>
        <v>58.15523059617548</v>
      </c>
    </row>
    <row r="12" spans="1:9" ht="15" customHeight="1">
      <c r="A12" s="4" t="s">
        <v>47</v>
      </c>
      <c r="B12" s="20">
        <v>4414</v>
      </c>
      <c r="C12">
        <f t="shared" si="3"/>
        <v>100</v>
      </c>
      <c r="D12" s="20">
        <v>825</v>
      </c>
      <c r="E12" s="158">
        <f t="shared" si="0"/>
        <v>18.69053013140009</v>
      </c>
      <c r="F12" s="20">
        <v>766</v>
      </c>
      <c r="G12" s="158">
        <f t="shared" si="1"/>
        <v>17.353874037154508</v>
      </c>
      <c r="H12" s="20">
        <v>2823</v>
      </c>
      <c r="I12" s="293">
        <f t="shared" si="2"/>
        <v>63.9555958314454</v>
      </c>
    </row>
    <row r="13" spans="1:9" ht="15" customHeight="1">
      <c r="A13" s="4" t="s">
        <v>48</v>
      </c>
      <c r="B13" s="20">
        <v>84856</v>
      </c>
      <c r="C13">
        <f t="shared" si="3"/>
        <v>100</v>
      </c>
      <c r="D13" s="20">
        <v>24461</v>
      </c>
      <c r="E13" s="158">
        <f t="shared" si="0"/>
        <v>28.826482511548978</v>
      </c>
      <c r="F13" s="20">
        <v>29772</v>
      </c>
      <c r="G13" s="158">
        <f t="shared" si="1"/>
        <v>35.08532101442444</v>
      </c>
      <c r="H13" s="20">
        <v>30623</v>
      </c>
      <c r="I13" s="293">
        <f t="shared" si="2"/>
        <v>36.08819647402658</v>
      </c>
    </row>
    <row r="14" spans="1:9" ht="15" customHeight="1">
      <c r="A14" s="4" t="s">
        <v>49</v>
      </c>
      <c r="B14" s="20">
        <v>1178</v>
      </c>
      <c r="C14">
        <f t="shared" si="3"/>
        <v>100</v>
      </c>
      <c r="D14" s="20">
        <v>190</v>
      </c>
      <c r="E14" s="158">
        <f t="shared" si="0"/>
        <v>16.129032258064516</v>
      </c>
      <c r="F14" s="20">
        <v>103</v>
      </c>
      <c r="G14" s="158">
        <f t="shared" si="1"/>
        <v>8.743633276740239</v>
      </c>
      <c r="H14" s="20">
        <v>885</v>
      </c>
      <c r="I14" s="293">
        <f t="shared" si="2"/>
        <v>75.12733446519525</v>
      </c>
    </row>
    <row r="15" spans="1:9" ht="15" customHeight="1">
      <c r="A15" s="4" t="s">
        <v>50</v>
      </c>
      <c r="B15" s="20">
        <v>590</v>
      </c>
      <c r="C15">
        <f t="shared" si="3"/>
        <v>100</v>
      </c>
      <c r="D15" s="20">
        <v>152</v>
      </c>
      <c r="E15" s="158">
        <f t="shared" si="0"/>
        <v>25.76271186440678</v>
      </c>
      <c r="F15" s="20">
        <v>99</v>
      </c>
      <c r="G15" s="158">
        <f t="shared" si="1"/>
        <v>16.779661016949152</v>
      </c>
      <c r="H15" s="20">
        <v>339</v>
      </c>
      <c r="I15" s="293">
        <f t="shared" si="2"/>
        <v>57.45762711864407</v>
      </c>
    </row>
    <row r="16" spans="1:9" ht="15" customHeight="1">
      <c r="A16" s="4" t="s">
        <v>51</v>
      </c>
      <c r="B16" s="20">
        <v>1578</v>
      </c>
      <c r="C16">
        <f t="shared" si="3"/>
        <v>100</v>
      </c>
      <c r="D16" s="20">
        <v>283</v>
      </c>
      <c r="E16" s="158">
        <f t="shared" si="0"/>
        <v>17.934093789607097</v>
      </c>
      <c r="F16" s="20">
        <v>199</v>
      </c>
      <c r="G16" s="158">
        <f t="shared" si="1"/>
        <v>12.610899873257287</v>
      </c>
      <c r="H16" s="20">
        <v>1096</v>
      </c>
      <c r="I16" s="293">
        <f t="shared" si="2"/>
        <v>69.45500633713561</v>
      </c>
    </row>
    <row r="17" spans="1:9" ht="22.5" customHeight="1">
      <c r="A17" s="4" t="s">
        <v>52</v>
      </c>
      <c r="B17" s="20">
        <v>12158</v>
      </c>
      <c r="C17">
        <f t="shared" si="3"/>
        <v>100</v>
      </c>
      <c r="D17" s="20">
        <v>667</v>
      </c>
      <c r="E17" s="158">
        <f t="shared" si="0"/>
        <v>5.486099687448593</v>
      </c>
      <c r="F17" s="20">
        <v>8954</v>
      </c>
      <c r="G17" s="158">
        <f t="shared" si="1"/>
        <v>73.64698141141636</v>
      </c>
      <c r="H17" s="20">
        <v>2537</v>
      </c>
      <c r="I17" s="293">
        <f t="shared" si="2"/>
        <v>20.866918901135058</v>
      </c>
    </row>
    <row r="18" spans="1:9" ht="15" customHeight="1">
      <c r="A18" s="4" t="s">
        <v>53</v>
      </c>
      <c r="B18" s="20">
        <v>725</v>
      </c>
      <c r="C18">
        <f t="shared" si="3"/>
        <v>100</v>
      </c>
      <c r="D18" s="20">
        <v>129</v>
      </c>
      <c r="E18" s="158">
        <f t="shared" si="0"/>
        <v>17.79310344827586</v>
      </c>
      <c r="F18" s="20">
        <v>186</v>
      </c>
      <c r="G18" s="158">
        <f t="shared" si="1"/>
        <v>25.655172413793103</v>
      </c>
      <c r="H18" s="20">
        <v>410</v>
      </c>
      <c r="I18" s="293">
        <f t="shared" si="2"/>
        <v>56.55172413793104</v>
      </c>
    </row>
    <row r="19" spans="1:9" ht="15" customHeight="1">
      <c r="A19" s="4" t="s">
        <v>54</v>
      </c>
      <c r="B19" s="20">
        <v>1034</v>
      </c>
      <c r="C19">
        <f t="shared" si="3"/>
        <v>100</v>
      </c>
      <c r="D19" s="20">
        <v>216</v>
      </c>
      <c r="E19" s="158">
        <f t="shared" si="0"/>
        <v>20.889748549323016</v>
      </c>
      <c r="F19" s="20">
        <v>215</v>
      </c>
      <c r="G19" s="158">
        <f t="shared" si="1"/>
        <v>20.79303675048356</v>
      </c>
      <c r="H19" s="20">
        <v>603</v>
      </c>
      <c r="I19" s="293">
        <f t="shared" si="2"/>
        <v>58.31721470019342</v>
      </c>
    </row>
    <row r="20" spans="1:9" ht="15" customHeight="1">
      <c r="A20" s="4" t="s">
        <v>55</v>
      </c>
      <c r="B20" s="20">
        <v>1250</v>
      </c>
      <c r="C20">
        <f t="shared" si="3"/>
        <v>100</v>
      </c>
      <c r="D20" s="20">
        <v>306</v>
      </c>
      <c r="E20" s="158">
        <f t="shared" si="0"/>
        <v>24.48</v>
      </c>
      <c r="F20" s="20">
        <v>172</v>
      </c>
      <c r="G20" s="158">
        <f t="shared" si="1"/>
        <v>13.76</v>
      </c>
      <c r="H20" s="20">
        <v>772</v>
      </c>
      <c r="I20" s="293">
        <f t="shared" si="2"/>
        <v>61.760000000000005</v>
      </c>
    </row>
    <row r="21" spans="1:9" ht="15" customHeight="1">
      <c r="A21" s="4" t="s">
        <v>56</v>
      </c>
      <c r="B21" s="20">
        <v>574</v>
      </c>
      <c r="C21">
        <f t="shared" si="3"/>
        <v>100</v>
      </c>
      <c r="D21" s="20">
        <v>60</v>
      </c>
      <c r="E21" s="158">
        <f t="shared" si="0"/>
        <v>10.452961672473867</v>
      </c>
      <c r="F21" s="20">
        <v>260</v>
      </c>
      <c r="G21" s="158">
        <f t="shared" si="1"/>
        <v>45.29616724738676</v>
      </c>
      <c r="H21" s="20">
        <v>254</v>
      </c>
      <c r="I21" s="293">
        <f t="shared" si="2"/>
        <v>44.25087108013937</v>
      </c>
    </row>
    <row r="22" spans="1:9" ht="15" customHeight="1">
      <c r="A22" s="4" t="s">
        <v>57</v>
      </c>
      <c r="B22" s="20">
        <v>4240</v>
      </c>
      <c r="C22">
        <f t="shared" si="3"/>
        <v>100</v>
      </c>
      <c r="D22" s="20">
        <v>1204</v>
      </c>
      <c r="E22" s="158">
        <f t="shared" si="0"/>
        <v>28.39622641509434</v>
      </c>
      <c r="F22" s="20">
        <v>944</v>
      </c>
      <c r="G22" s="158">
        <f t="shared" si="1"/>
        <v>22.264150943396228</v>
      </c>
      <c r="H22" s="20">
        <v>2092</v>
      </c>
      <c r="I22" s="293">
        <f t="shared" si="2"/>
        <v>49.339622641509436</v>
      </c>
    </row>
    <row r="23" spans="1:9" ht="22.5" customHeight="1">
      <c r="A23" s="4" t="s">
        <v>58</v>
      </c>
      <c r="B23" s="20">
        <v>1289</v>
      </c>
      <c r="C23">
        <f t="shared" si="3"/>
        <v>100</v>
      </c>
      <c r="D23" s="20">
        <v>348</v>
      </c>
      <c r="E23" s="158">
        <f t="shared" si="0"/>
        <v>26.997672614429792</v>
      </c>
      <c r="F23" s="20">
        <v>204</v>
      </c>
      <c r="G23" s="158">
        <f t="shared" si="1"/>
        <v>15.82622187742436</v>
      </c>
      <c r="H23" s="20">
        <v>737</v>
      </c>
      <c r="I23" s="293">
        <f t="shared" si="2"/>
        <v>57.176105508145845</v>
      </c>
    </row>
    <row r="24" spans="1:9" ht="15" customHeight="1">
      <c r="A24" s="4" t="s">
        <v>59</v>
      </c>
      <c r="B24" s="20">
        <v>2275</v>
      </c>
      <c r="C24">
        <f t="shared" si="3"/>
        <v>100</v>
      </c>
      <c r="D24" s="20">
        <v>219</v>
      </c>
      <c r="E24" s="158">
        <f t="shared" si="0"/>
        <v>9.626373626373626</v>
      </c>
      <c r="F24" s="20">
        <v>644</v>
      </c>
      <c r="G24" s="158">
        <f t="shared" si="1"/>
        <v>28.307692307692307</v>
      </c>
      <c r="H24" s="20">
        <v>1412</v>
      </c>
      <c r="I24" s="293">
        <f t="shared" si="2"/>
        <v>62.06593406593407</v>
      </c>
    </row>
    <row r="25" spans="1:9" ht="15" customHeight="1">
      <c r="A25" s="4" t="s">
        <v>60</v>
      </c>
      <c r="B25" s="20">
        <v>2488</v>
      </c>
      <c r="C25">
        <f t="shared" si="3"/>
        <v>100</v>
      </c>
      <c r="D25" s="20">
        <v>530</v>
      </c>
      <c r="E25" s="158">
        <f t="shared" si="0"/>
        <v>21.30225080385852</v>
      </c>
      <c r="F25" s="20">
        <v>180</v>
      </c>
      <c r="G25" s="158">
        <f t="shared" si="1"/>
        <v>7.234726688102894</v>
      </c>
      <c r="H25" s="20">
        <v>1778</v>
      </c>
      <c r="I25" s="293">
        <f t="shared" si="2"/>
        <v>71.46302250803859</v>
      </c>
    </row>
    <row r="26" spans="1:9" ht="15" customHeight="1">
      <c r="A26" s="4" t="s">
        <v>61</v>
      </c>
      <c r="B26" s="20">
        <v>529</v>
      </c>
      <c r="C26">
        <f t="shared" si="3"/>
        <v>100</v>
      </c>
      <c r="D26" s="20">
        <v>123</v>
      </c>
      <c r="E26" s="158">
        <f t="shared" si="0"/>
        <v>23.251417769376182</v>
      </c>
      <c r="F26" s="20">
        <v>106</v>
      </c>
      <c r="G26" s="158">
        <f t="shared" si="1"/>
        <v>20.03780718336484</v>
      </c>
      <c r="H26" s="20">
        <v>300</v>
      </c>
      <c r="I26" s="293">
        <f t="shared" si="2"/>
        <v>56.71077504725898</v>
      </c>
    </row>
    <row r="27" spans="1:9" ht="15" customHeight="1">
      <c r="A27" s="4" t="s">
        <v>62</v>
      </c>
      <c r="B27" s="20">
        <v>747</v>
      </c>
      <c r="C27">
        <f t="shared" si="3"/>
        <v>100</v>
      </c>
      <c r="D27" s="20">
        <v>188</v>
      </c>
      <c r="E27" s="158">
        <f t="shared" si="0"/>
        <v>25.167336010709505</v>
      </c>
      <c r="F27" s="20">
        <v>191</v>
      </c>
      <c r="G27" s="158">
        <f t="shared" si="1"/>
        <v>25.568942436412318</v>
      </c>
      <c r="H27" s="20">
        <v>368</v>
      </c>
      <c r="I27" s="293">
        <f t="shared" si="2"/>
        <v>49.26372155287818</v>
      </c>
    </row>
    <row r="28" spans="1:9" ht="15" customHeight="1">
      <c r="A28" s="4" t="s">
        <v>63</v>
      </c>
      <c r="B28" s="20">
        <v>884</v>
      </c>
      <c r="C28">
        <f t="shared" si="3"/>
        <v>100</v>
      </c>
      <c r="D28" s="20">
        <v>165</v>
      </c>
      <c r="E28" s="158">
        <f t="shared" si="0"/>
        <v>18.665158371040725</v>
      </c>
      <c r="F28" s="20">
        <v>128</v>
      </c>
      <c r="G28" s="158">
        <f t="shared" si="1"/>
        <v>14.479638009049776</v>
      </c>
      <c r="H28" s="20">
        <v>591</v>
      </c>
      <c r="I28" s="293">
        <f t="shared" si="2"/>
        <v>66.8552036199095</v>
      </c>
    </row>
    <row r="29" spans="1:9" ht="22.5" customHeight="1">
      <c r="A29" s="4" t="s">
        <v>64</v>
      </c>
      <c r="B29" s="20">
        <v>12476</v>
      </c>
      <c r="C29">
        <f t="shared" si="3"/>
        <v>100</v>
      </c>
      <c r="D29" s="20">
        <v>8169</v>
      </c>
      <c r="E29" s="158">
        <f t="shared" si="0"/>
        <v>65.47771721705675</v>
      </c>
      <c r="F29" s="20">
        <v>971</v>
      </c>
      <c r="G29" s="158">
        <f t="shared" si="1"/>
        <v>7.782943251042</v>
      </c>
      <c r="H29" s="20">
        <v>3336</v>
      </c>
      <c r="I29" s="293">
        <f t="shared" si="2"/>
        <v>26.73933953190125</v>
      </c>
    </row>
    <row r="30" spans="1:9" ht="15" customHeight="1">
      <c r="A30" s="4" t="s">
        <v>65</v>
      </c>
      <c r="B30" s="20">
        <v>3956</v>
      </c>
      <c r="C30">
        <f t="shared" si="3"/>
        <v>100</v>
      </c>
      <c r="D30" s="20">
        <v>490</v>
      </c>
      <c r="E30" s="158">
        <f t="shared" si="0"/>
        <v>12.386248736097068</v>
      </c>
      <c r="F30" s="20">
        <v>310</v>
      </c>
      <c r="G30" s="158">
        <f t="shared" si="1"/>
        <v>7.836198179979778</v>
      </c>
      <c r="H30" s="20">
        <v>3156</v>
      </c>
      <c r="I30" s="293">
        <f t="shared" si="2"/>
        <v>79.77755308392315</v>
      </c>
    </row>
    <row r="31" spans="1:9" ht="15" customHeight="1">
      <c r="A31" s="4" t="s">
        <v>66</v>
      </c>
      <c r="B31" s="20">
        <v>281</v>
      </c>
      <c r="C31">
        <f t="shared" si="3"/>
        <v>100</v>
      </c>
      <c r="D31" s="20">
        <v>76</v>
      </c>
      <c r="E31" s="158">
        <f t="shared" si="0"/>
        <v>27.046263345195733</v>
      </c>
      <c r="F31" s="20">
        <v>39</v>
      </c>
      <c r="G31" s="158">
        <f t="shared" si="1"/>
        <v>13.87900355871886</v>
      </c>
      <c r="H31" s="20">
        <v>166</v>
      </c>
      <c r="I31" s="293">
        <f t="shared" si="2"/>
        <v>59.07473309608541</v>
      </c>
    </row>
    <row r="32" spans="1:9" ht="15" customHeight="1">
      <c r="A32" s="4" t="s">
        <v>67</v>
      </c>
      <c r="B32" s="20">
        <v>32269</v>
      </c>
      <c r="C32">
        <f t="shared" si="3"/>
        <v>100</v>
      </c>
      <c r="D32" s="20">
        <v>5299</v>
      </c>
      <c r="E32" s="158">
        <f t="shared" si="0"/>
        <v>16.42133316805603</v>
      </c>
      <c r="F32" s="20">
        <v>4563</v>
      </c>
      <c r="G32" s="158">
        <f t="shared" si="1"/>
        <v>14.140506368341132</v>
      </c>
      <c r="H32" s="20">
        <v>22407</v>
      </c>
      <c r="I32" s="293">
        <f t="shared" si="2"/>
        <v>69.43816046360284</v>
      </c>
    </row>
    <row r="33" spans="1:9" ht="15" customHeight="1">
      <c r="A33" s="4" t="s">
        <v>68</v>
      </c>
      <c r="B33" s="20">
        <v>2647</v>
      </c>
      <c r="C33">
        <f t="shared" si="3"/>
        <v>100</v>
      </c>
      <c r="D33" s="20">
        <v>544</v>
      </c>
      <c r="E33" s="158">
        <f t="shared" si="0"/>
        <v>20.551567812618057</v>
      </c>
      <c r="F33" s="20">
        <v>334</v>
      </c>
      <c r="G33" s="158">
        <f t="shared" si="1"/>
        <v>12.618058179070646</v>
      </c>
      <c r="H33" s="20">
        <v>1769</v>
      </c>
      <c r="I33" s="293">
        <f t="shared" si="2"/>
        <v>66.8303740083113</v>
      </c>
    </row>
    <row r="34" spans="1:9" ht="15" customHeight="1">
      <c r="A34" s="4" t="s">
        <v>69</v>
      </c>
      <c r="B34" s="20">
        <v>2096</v>
      </c>
      <c r="C34">
        <f t="shared" si="3"/>
        <v>100</v>
      </c>
      <c r="D34" s="20">
        <v>357</v>
      </c>
      <c r="E34" s="158">
        <f t="shared" si="0"/>
        <v>17.032442748091604</v>
      </c>
      <c r="F34" s="20">
        <v>466</v>
      </c>
      <c r="G34" s="158">
        <f t="shared" si="1"/>
        <v>22.232824427480917</v>
      </c>
      <c r="H34" s="20">
        <v>1273</v>
      </c>
      <c r="I34" s="293">
        <f t="shared" si="2"/>
        <v>60.73473282442748</v>
      </c>
    </row>
    <row r="35" spans="1:9" ht="22.5" customHeight="1">
      <c r="A35" s="4" t="s">
        <v>32</v>
      </c>
      <c r="B35" s="20">
        <v>11522</v>
      </c>
      <c r="C35">
        <f t="shared" si="3"/>
        <v>100</v>
      </c>
      <c r="D35" s="20">
        <v>1478</v>
      </c>
      <c r="E35" s="158">
        <f t="shared" si="0"/>
        <v>12.827634091303594</v>
      </c>
      <c r="F35" s="20">
        <v>535</v>
      </c>
      <c r="G35" s="158">
        <f t="shared" si="1"/>
        <v>4.643291095295956</v>
      </c>
      <c r="H35" s="20">
        <v>9509</v>
      </c>
      <c r="I35" s="293">
        <f t="shared" si="2"/>
        <v>82.52907481340046</v>
      </c>
    </row>
    <row r="36" spans="1:9" ht="15" customHeight="1">
      <c r="A36" s="4" t="s">
        <v>70</v>
      </c>
      <c r="B36" s="20">
        <v>269</v>
      </c>
      <c r="C36">
        <f t="shared" si="3"/>
        <v>100</v>
      </c>
      <c r="D36" s="20">
        <v>68</v>
      </c>
      <c r="E36" s="158">
        <f t="shared" si="0"/>
        <v>25.27881040892193</v>
      </c>
      <c r="F36" s="20">
        <v>46</v>
      </c>
      <c r="G36" s="158">
        <f t="shared" si="1"/>
        <v>17.100371747211895</v>
      </c>
      <c r="H36" s="20">
        <v>155</v>
      </c>
      <c r="I36" s="293">
        <f t="shared" si="2"/>
        <v>57.62081784386617</v>
      </c>
    </row>
    <row r="37" spans="1:9" ht="15" customHeight="1">
      <c r="A37" s="4" t="s">
        <v>71</v>
      </c>
      <c r="B37" s="20">
        <v>1627</v>
      </c>
      <c r="C37">
        <f t="shared" si="3"/>
        <v>100</v>
      </c>
      <c r="D37" s="20">
        <v>376</v>
      </c>
      <c r="E37" s="158">
        <f t="shared" si="0"/>
        <v>23.1100184388445</v>
      </c>
      <c r="F37" s="20">
        <v>257</v>
      </c>
      <c r="G37" s="158">
        <f t="shared" si="1"/>
        <v>15.795943454210203</v>
      </c>
      <c r="H37" s="20">
        <v>994</v>
      </c>
      <c r="I37" s="293">
        <f t="shared" si="2"/>
        <v>61.094038106945305</v>
      </c>
    </row>
    <row r="38" spans="1:9" ht="15" customHeight="1">
      <c r="A38" s="4" t="s">
        <v>72</v>
      </c>
      <c r="B38" s="20">
        <v>360</v>
      </c>
      <c r="C38">
        <f t="shared" si="3"/>
        <v>100</v>
      </c>
      <c r="D38" s="20">
        <v>81</v>
      </c>
      <c r="E38" s="158">
        <f t="shared" si="0"/>
        <v>22.5</v>
      </c>
      <c r="F38" s="20">
        <v>40</v>
      </c>
      <c r="G38" s="158">
        <f t="shared" si="1"/>
        <v>11.11111111111111</v>
      </c>
      <c r="H38" s="20">
        <v>239</v>
      </c>
      <c r="I38" s="293">
        <f t="shared" si="2"/>
        <v>66.38888888888889</v>
      </c>
    </row>
    <row r="39" spans="1:9" ht="15" customHeight="1">
      <c r="A39" s="4" t="s">
        <v>73</v>
      </c>
      <c r="B39" s="20">
        <v>2082</v>
      </c>
      <c r="C39">
        <f t="shared" si="3"/>
        <v>100</v>
      </c>
      <c r="D39" s="20">
        <v>302</v>
      </c>
      <c r="E39" s="158">
        <f t="shared" si="0"/>
        <v>14.505283381364073</v>
      </c>
      <c r="F39" s="20">
        <v>224</v>
      </c>
      <c r="G39" s="158">
        <f t="shared" si="1"/>
        <v>10.758885686839577</v>
      </c>
      <c r="H39" s="20">
        <v>1556</v>
      </c>
      <c r="I39" s="293">
        <f t="shared" si="2"/>
        <v>74.73583093179636</v>
      </c>
    </row>
    <row r="40" spans="1:9" ht="15" customHeight="1">
      <c r="A40" s="57" t="s">
        <v>74</v>
      </c>
      <c r="B40" s="58">
        <v>855</v>
      </c>
      <c r="C40" s="92">
        <f t="shared" si="3"/>
        <v>100</v>
      </c>
      <c r="D40" s="58">
        <v>202</v>
      </c>
      <c r="E40" s="303">
        <f t="shared" si="0"/>
        <v>23.625730994152047</v>
      </c>
      <c r="F40" s="58">
        <v>113</v>
      </c>
      <c r="G40" s="303">
        <f t="shared" si="1"/>
        <v>13.216374269005849</v>
      </c>
      <c r="H40" s="58">
        <v>540</v>
      </c>
      <c r="I40" s="303">
        <f t="shared" si="2"/>
        <v>63.1578947368421</v>
      </c>
    </row>
    <row r="41" spans="1:9" ht="15" customHeight="1">
      <c r="A41" s="4"/>
      <c r="B41" s="94"/>
      <c r="C41" s="87"/>
      <c r="D41" s="94"/>
      <c r="E41" s="4"/>
      <c r="F41" s="94"/>
      <c r="G41" s="68"/>
      <c r="H41" s="4"/>
      <c r="I41" s="222" t="s">
        <v>86</v>
      </c>
    </row>
    <row r="42" spans="1:9" s="5" customFormat="1" ht="15" customHeight="1">
      <c r="A42" s="50"/>
      <c r="B42" s="51"/>
      <c r="C42" s="153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87"/>
      <c r="D45" s="4"/>
      <c r="E45" s="4"/>
      <c r="F45" s="4"/>
      <c r="G45" s="4"/>
      <c r="H45" s="94"/>
      <c r="I45" s="95"/>
    </row>
    <row r="46" ht="15" customHeight="1">
      <c r="C46" s="89"/>
    </row>
    <row r="47" ht="15" customHeight="1">
      <c r="C47" s="89"/>
    </row>
  </sheetData>
  <mergeCells count="5">
    <mergeCell ref="B3:C3"/>
    <mergeCell ref="D3:E3"/>
    <mergeCell ref="A1:I1"/>
    <mergeCell ref="H3:I3"/>
    <mergeCell ref="F3:G3"/>
  </mergeCells>
  <hyperlinks>
    <hyperlink ref="A4" location="indice!B32" display="Índice"/>
    <hyperlink ref="I41" location="'pag 3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310" t="s">
        <v>264</v>
      </c>
      <c r="B1" s="311"/>
      <c r="C1" s="311"/>
      <c r="D1" s="311"/>
      <c r="E1" s="311"/>
      <c r="F1" s="311"/>
      <c r="G1" s="311"/>
    </row>
    <row r="2" spans="1:9" s="17" customFormat="1" ht="36" customHeight="1">
      <c r="A2" s="166"/>
      <c r="B2" s="309" t="s">
        <v>1</v>
      </c>
      <c r="C2" s="309"/>
      <c r="D2" s="309" t="s">
        <v>2</v>
      </c>
      <c r="E2" s="309"/>
      <c r="F2" s="309" t="s">
        <v>3</v>
      </c>
      <c r="G2" s="309" t="s">
        <v>0</v>
      </c>
      <c r="H2" s="16"/>
      <c r="I2" s="16"/>
    </row>
    <row r="3" spans="1:10" s="14" customFormat="1" ht="19.5" customHeight="1">
      <c r="A3" s="219" t="s">
        <v>169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242"/>
    </row>
    <row r="4" spans="1:9" s="5" customFormat="1" ht="15" customHeight="1">
      <c r="A4" s="31" t="s">
        <v>23</v>
      </c>
      <c r="B4" s="30">
        <f>SUM(B5:B22)</f>
        <v>56382</v>
      </c>
      <c r="C4" s="30">
        <f>B4/$B$4*100</f>
        <v>100</v>
      </c>
      <c r="D4" s="30">
        <f>SUM(D5:D22)</f>
        <v>24797</v>
      </c>
      <c r="E4" s="30">
        <f>D4/$D$4*100</f>
        <v>100</v>
      </c>
      <c r="F4" s="30">
        <f>SUM(F5:F22)</f>
        <v>31585</v>
      </c>
      <c r="G4" s="30">
        <f>F4/$F$4*100</f>
        <v>100</v>
      </c>
      <c r="H4"/>
      <c r="I4"/>
    </row>
    <row r="5" spans="1:9" ht="15" customHeight="1">
      <c r="A5" s="6" t="s">
        <v>6</v>
      </c>
      <c r="B5" s="20">
        <f>D5+F5</f>
        <v>338</v>
      </c>
      <c r="C5" s="49">
        <f aca="true" t="shared" si="0" ref="C5:C22">B5/$B$4*100</f>
        <v>0.5994821042176581</v>
      </c>
      <c r="D5" s="20">
        <v>182</v>
      </c>
      <c r="E5" s="49">
        <f aca="true" t="shared" si="1" ref="E5:E22">D5/$D$4*100</f>
        <v>0.7339597531959511</v>
      </c>
      <c r="F5" s="20">
        <v>156</v>
      </c>
      <c r="G5" s="49">
        <f aca="true" t="shared" si="2" ref="G5:G22">F5/$F$4*100</f>
        <v>0.4939053348108279</v>
      </c>
      <c r="H5" s="36"/>
      <c r="I5" s="36"/>
    </row>
    <row r="6" spans="1:9" ht="15" customHeight="1">
      <c r="A6" s="6" t="s">
        <v>7</v>
      </c>
      <c r="B6" s="20">
        <f aca="true" t="shared" si="3" ref="B6:B22">D6+F6</f>
        <v>385</v>
      </c>
      <c r="C6" s="49">
        <f t="shared" si="0"/>
        <v>0.6828420417863857</v>
      </c>
      <c r="D6" s="20">
        <v>195</v>
      </c>
      <c r="E6" s="49">
        <f t="shared" si="1"/>
        <v>0.7863854498528047</v>
      </c>
      <c r="F6" s="20">
        <v>190</v>
      </c>
      <c r="G6" s="49">
        <f t="shared" si="2"/>
        <v>0.6015513693208802</v>
      </c>
      <c r="H6" s="36"/>
      <c r="I6" s="36"/>
    </row>
    <row r="7" spans="1:9" ht="15" customHeight="1">
      <c r="A7" s="6" t="s">
        <v>8</v>
      </c>
      <c r="B7" s="20">
        <f t="shared" si="3"/>
        <v>500</v>
      </c>
      <c r="C7" s="49">
        <f t="shared" si="0"/>
        <v>0.8868078464758256</v>
      </c>
      <c r="D7" s="20">
        <v>237</v>
      </c>
      <c r="E7" s="49">
        <f t="shared" si="1"/>
        <v>0.9557607775134088</v>
      </c>
      <c r="F7" s="20">
        <v>263</v>
      </c>
      <c r="G7" s="49">
        <f t="shared" si="2"/>
        <v>0.8326737375336395</v>
      </c>
      <c r="H7" s="36"/>
      <c r="I7" s="36"/>
    </row>
    <row r="8" spans="1:9" ht="15" customHeight="1">
      <c r="A8" s="6" t="s">
        <v>9</v>
      </c>
      <c r="B8" s="20">
        <f t="shared" si="3"/>
        <v>514</v>
      </c>
      <c r="C8" s="49">
        <f t="shared" si="0"/>
        <v>0.9116384661771486</v>
      </c>
      <c r="D8" s="20">
        <v>273</v>
      </c>
      <c r="E8" s="49">
        <f t="shared" si="1"/>
        <v>1.1009396297939267</v>
      </c>
      <c r="F8" s="20">
        <v>241</v>
      </c>
      <c r="G8" s="49">
        <f t="shared" si="2"/>
        <v>0.7630204210859586</v>
      </c>
      <c r="H8" s="36"/>
      <c r="I8" s="36"/>
    </row>
    <row r="9" spans="1:9" ht="22.5" customHeight="1">
      <c r="A9" s="4" t="s">
        <v>10</v>
      </c>
      <c r="B9" s="20">
        <f t="shared" si="3"/>
        <v>880</v>
      </c>
      <c r="C9" s="49">
        <f t="shared" si="0"/>
        <v>1.560781809797453</v>
      </c>
      <c r="D9" s="20">
        <v>428</v>
      </c>
      <c r="E9" s="49">
        <f t="shared" si="1"/>
        <v>1.7260152437794896</v>
      </c>
      <c r="F9" s="20">
        <v>452</v>
      </c>
      <c r="G9" s="49">
        <f t="shared" si="2"/>
        <v>1.4310590470159887</v>
      </c>
      <c r="H9" s="36"/>
      <c r="I9" s="36"/>
    </row>
    <row r="10" spans="1:9" ht="15" customHeight="1">
      <c r="A10" s="4" t="s">
        <v>11</v>
      </c>
      <c r="B10" s="20">
        <f t="shared" si="3"/>
        <v>1535</v>
      </c>
      <c r="C10" s="49">
        <f t="shared" si="0"/>
        <v>2.7225000886807846</v>
      </c>
      <c r="D10" s="20">
        <v>699</v>
      </c>
      <c r="E10" s="49">
        <f t="shared" si="1"/>
        <v>2.8188893817800538</v>
      </c>
      <c r="F10" s="20">
        <v>836</v>
      </c>
      <c r="G10" s="49">
        <f t="shared" si="2"/>
        <v>2.646826025011873</v>
      </c>
      <c r="H10" s="36"/>
      <c r="I10" s="36"/>
    </row>
    <row r="11" spans="1:9" ht="15" customHeight="1">
      <c r="A11" s="4" t="s">
        <v>12</v>
      </c>
      <c r="B11" s="20">
        <f t="shared" si="3"/>
        <v>2218</v>
      </c>
      <c r="C11" s="49">
        <f t="shared" si="0"/>
        <v>3.9338796069667623</v>
      </c>
      <c r="D11" s="20">
        <v>1018</v>
      </c>
      <c r="E11" s="49">
        <f t="shared" si="1"/>
        <v>4.1053353228213085</v>
      </c>
      <c r="F11" s="20">
        <v>1200</v>
      </c>
      <c r="G11" s="49">
        <f t="shared" si="2"/>
        <v>3.799271806237138</v>
      </c>
      <c r="H11" s="36"/>
      <c r="I11" s="36"/>
    </row>
    <row r="12" spans="1:9" ht="15" customHeight="1">
      <c r="A12" s="4" t="s">
        <v>13</v>
      </c>
      <c r="B12" s="20">
        <f t="shared" si="3"/>
        <v>2780</v>
      </c>
      <c r="C12" s="49">
        <f t="shared" si="0"/>
        <v>4.930651626405591</v>
      </c>
      <c r="D12" s="20">
        <v>1390</v>
      </c>
      <c r="E12" s="49">
        <f t="shared" si="1"/>
        <v>5.6055167963866595</v>
      </c>
      <c r="F12" s="20">
        <v>1390</v>
      </c>
      <c r="G12" s="49">
        <f t="shared" si="2"/>
        <v>4.400823175558019</v>
      </c>
      <c r="H12" s="36"/>
      <c r="I12" s="36"/>
    </row>
    <row r="13" spans="1:9" ht="15" customHeight="1">
      <c r="A13" s="4" t="s">
        <v>14</v>
      </c>
      <c r="B13" s="20">
        <f t="shared" si="3"/>
        <v>4033</v>
      </c>
      <c r="C13" s="49">
        <f t="shared" si="0"/>
        <v>7.15299208967401</v>
      </c>
      <c r="D13" s="20">
        <v>1856</v>
      </c>
      <c r="E13" s="49">
        <f t="shared" si="1"/>
        <v>7.484776384240028</v>
      </c>
      <c r="F13" s="20">
        <v>2177</v>
      </c>
      <c r="G13" s="49">
        <f t="shared" si="2"/>
        <v>6.892512268481875</v>
      </c>
      <c r="H13" s="36"/>
      <c r="I13" s="36"/>
    </row>
    <row r="14" spans="1:9" ht="22.5" customHeight="1">
      <c r="A14" s="4" t="s">
        <v>15</v>
      </c>
      <c r="B14" s="20">
        <f t="shared" si="3"/>
        <v>4803</v>
      </c>
      <c r="C14" s="49">
        <f t="shared" si="0"/>
        <v>8.518676173246782</v>
      </c>
      <c r="D14" s="20">
        <v>2283</v>
      </c>
      <c r="E14" s="49">
        <f t="shared" si="1"/>
        <v>9.206758882122838</v>
      </c>
      <c r="F14" s="20">
        <v>2520</v>
      </c>
      <c r="G14" s="49">
        <f t="shared" si="2"/>
        <v>7.97847079309799</v>
      </c>
      <c r="H14" s="36"/>
      <c r="I14" s="36"/>
    </row>
    <row r="15" spans="1:9" ht="15" customHeight="1">
      <c r="A15" s="4" t="s">
        <v>16</v>
      </c>
      <c r="B15" s="20">
        <f t="shared" si="3"/>
        <v>5573</v>
      </c>
      <c r="C15" s="49">
        <f t="shared" si="0"/>
        <v>9.884360256819551</v>
      </c>
      <c r="D15" s="20">
        <v>2580</v>
      </c>
      <c r="E15" s="49">
        <f t="shared" si="1"/>
        <v>10.40448441343711</v>
      </c>
      <c r="F15" s="20">
        <v>2993</v>
      </c>
      <c r="G15" s="49">
        <f t="shared" si="2"/>
        <v>9.476017096723128</v>
      </c>
      <c r="H15" s="36"/>
      <c r="I15" s="36"/>
    </row>
    <row r="16" spans="1:9" ht="15" customHeight="1">
      <c r="A16" s="4" t="s">
        <v>17</v>
      </c>
      <c r="B16" s="20">
        <f t="shared" si="3"/>
        <v>5593</v>
      </c>
      <c r="C16" s="49">
        <f t="shared" si="0"/>
        <v>9.919832570678585</v>
      </c>
      <c r="D16" s="20">
        <v>2567</v>
      </c>
      <c r="E16" s="49">
        <f t="shared" si="1"/>
        <v>10.352058716780256</v>
      </c>
      <c r="F16" s="20">
        <v>3026</v>
      </c>
      <c r="G16" s="49">
        <f t="shared" si="2"/>
        <v>9.58049707139465</v>
      </c>
      <c r="H16" s="36"/>
      <c r="I16" s="36"/>
    </row>
    <row r="17" spans="1:9" ht="15" customHeight="1">
      <c r="A17" s="4" t="s">
        <v>18</v>
      </c>
      <c r="B17" s="20">
        <f t="shared" si="3"/>
        <v>5384</v>
      </c>
      <c r="C17" s="49">
        <f t="shared" si="0"/>
        <v>9.54914689085169</v>
      </c>
      <c r="D17" s="20">
        <v>2467</v>
      </c>
      <c r="E17" s="49">
        <f t="shared" si="1"/>
        <v>9.94878412711215</v>
      </c>
      <c r="F17" s="20">
        <v>2917</v>
      </c>
      <c r="G17" s="49">
        <f t="shared" si="2"/>
        <v>9.235396548994776</v>
      </c>
      <c r="H17" s="36"/>
      <c r="I17" s="36"/>
    </row>
    <row r="18" spans="1:9" s="10" customFormat="1" ht="15" customHeight="1">
      <c r="A18" s="4" t="s">
        <v>19</v>
      </c>
      <c r="B18" s="20">
        <f t="shared" si="3"/>
        <v>4187</v>
      </c>
      <c r="C18" s="49">
        <f t="shared" si="0"/>
        <v>7.4261289063885645</v>
      </c>
      <c r="D18" s="20">
        <v>1966</v>
      </c>
      <c r="E18" s="49">
        <f t="shared" si="1"/>
        <v>7.928378432874944</v>
      </c>
      <c r="F18" s="20">
        <v>2221</v>
      </c>
      <c r="G18" s="49">
        <f t="shared" si="2"/>
        <v>7.031818901377236</v>
      </c>
      <c r="H18" s="36"/>
      <c r="I18" s="36"/>
    </row>
    <row r="19" spans="1:9" ht="22.5" customHeight="1">
      <c r="A19" t="s">
        <v>20</v>
      </c>
      <c r="B19" s="20">
        <f t="shared" si="3"/>
        <v>5078</v>
      </c>
      <c r="C19" s="49">
        <f t="shared" si="0"/>
        <v>9.006420488808486</v>
      </c>
      <c r="D19" s="20">
        <v>2236</v>
      </c>
      <c r="E19" s="49">
        <f t="shared" si="1"/>
        <v>9.017219824978827</v>
      </c>
      <c r="F19" s="20">
        <v>2842</v>
      </c>
      <c r="G19" s="49">
        <f t="shared" si="2"/>
        <v>8.997942061104954</v>
      </c>
      <c r="H19" s="36"/>
      <c r="I19" s="36"/>
    </row>
    <row r="20" spans="1:9" ht="15" customHeight="1">
      <c r="A20" t="s">
        <v>21</v>
      </c>
      <c r="B20" s="20">
        <f t="shared" si="3"/>
        <v>4881</v>
      </c>
      <c r="C20" s="49">
        <f t="shared" si="0"/>
        <v>8.65701819729701</v>
      </c>
      <c r="D20" s="20">
        <v>1989</v>
      </c>
      <c r="E20" s="49">
        <f t="shared" si="1"/>
        <v>8.021131588498609</v>
      </c>
      <c r="F20" s="20">
        <v>2892</v>
      </c>
      <c r="G20" s="49">
        <f t="shared" si="2"/>
        <v>9.156245053031501</v>
      </c>
      <c r="H20" s="36"/>
      <c r="I20" s="36"/>
    </row>
    <row r="21" spans="1:9" ht="15" customHeight="1">
      <c r="A21" s="4" t="s">
        <v>22</v>
      </c>
      <c r="B21" s="20">
        <f t="shared" si="3"/>
        <v>3826</v>
      </c>
      <c r="C21" s="49">
        <f t="shared" si="0"/>
        <v>6.785853641233018</v>
      </c>
      <c r="D21" s="20">
        <v>1377</v>
      </c>
      <c r="E21" s="49">
        <f t="shared" si="1"/>
        <v>5.553091099729806</v>
      </c>
      <c r="F21" s="20">
        <v>2449</v>
      </c>
      <c r="G21" s="49">
        <f t="shared" si="2"/>
        <v>7.753680544562293</v>
      </c>
      <c r="H21" s="36"/>
      <c r="I21" s="36"/>
    </row>
    <row r="22" spans="1:9" ht="15" customHeight="1">
      <c r="A22" s="8" t="s">
        <v>266</v>
      </c>
      <c r="B22" s="60">
        <f t="shared" si="3"/>
        <v>3874</v>
      </c>
      <c r="C22" s="28">
        <f t="shared" si="0"/>
        <v>6.870987194494697</v>
      </c>
      <c r="D22" s="60">
        <v>1054</v>
      </c>
      <c r="E22" s="28">
        <f t="shared" si="1"/>
        <v>4.250514175101827</v>
      </c>
      <c r="F22" s="60">
        <v>2820</v>
      </c>
      <c r="G22" s="28">
        <f t="shared" si="2"/>
        <v>8.928288744657275</v>
      </c>
      <c r="H22" s="96"/>
      <c r="I22" s="96"/>
    </row>
    <row r="23" spans="2:12" ht="30" customHeight="1">
      <c r="B23" s="4"/>
      <c r="C23" s="4"/>
      <c r="D23" s="4"/>
      <c r="E23" s="4"/>
      <c r="K23" s="10"/>
      <c r="L23" s="10"/>
    </row>
    <row r="24" spans="11:13" ht="15" customHeight="1">
      <c r="K24" s="10"/>
      <c r="L24" s="10" t="s">
        <v>2</v>
      </c>
      <c r="M24" s="10" t="s">
        <v>3</v>
      </c>
    </row>
    <row r="25" spans="11:14" ht="15" customHeight="1">
      <c r="K25" s="154" t="s">
        <v>6</v>
      </c>
      <c r="L25" s="157">
        <f aca="true" t="shared" si="4" ref="L25:L42">-D5</f>
        <v>-182</v>
      </c>
      <c r="M25" s="157">
        <f aca="true" t="shared" si="5" ref="M25:M42">F5</f>
        <v>156</v>
      </c>
      <c r="N25" s="23"/>
    </row>
    <row r="26" spans="11:14" ht="15" customHeight="1">
      <c r="K26" s="154" t="s">
        <v>7</v>
      </c>
      <c r="L26" s="157">
        <f t="shared" si="4"/>
        <v>-195</v>
      </c>
      <c r="M26" s="157">
        <f t="shared" si="5"/>
        <v>190</v>
      </c>
      <c r="N26" s="23"/>
    </row>
    <row r="27" spans="11:14" ht="15" customHeight="1">
      <c r="K27" s="154" t="s">
        <v>8</v>
      </c>
      <c r="L27" s="157">
        <f t="shared" si="4"/>
        <v>-237</v>
      </c>
      <c r="M27" s="157">
        <f t="shared" si="5"/>
        <v>263</v>
      </c>
      <c r="N27" s="23"/>
    </row>
    <row r="28" spans="11:14" ht="15" customHeight="1">
      <c r="K28" s="154" t="s">
        <v>9</v>
      </c>
      <c r="L28" s="157">
        <f t="shared" si="4"/>
        <v>-273</v>
      </c>
      <c r="M28" s="157">
        <f t="shared" si="5"/>
        <v>241</v>
      </c>
      <c r="N28" s="23"/>
    </row>
    <row r="29" spans="11:14" ht="15" customHeight="1">
      <c r="K29" s="154" t="s">
        <v>10</v>
      </c>
      <c r="L29" s="157">
        <f t="shared" si="4"/>
        <v>-428</v>
      </c>
      <c r="M29" s="157">
        <f t="shared" si="5"/>
        <v>452</v>
      </c>
      <c r="N29" s="23"/>
    </row>
    <row r="30" spans="11:14" ht="15" customHeight="1">
      <c r="K30" s="53" t="s">
        <v>11</v>
      </c>
      <c r="L30" s="157">
        <f t="shared" si="4"/>
        <v>-699</v>
      </c>
      <c r="M30" s="157">
        <f t="shared" si="5"/>
        <v>836</v>
      </c>
      <c r="N30" s="23"/>
    </row>
    <row r="31" spans="11:14" ht="15" customHeight="1">
      <c r="K31" s="53" t="s">
        <v>12</v>
      </c>
      <c r="L31" s="157">
        <f t="shared" si="4"/>
        <v>-1018</v>
      </c>
      <c r="M31" s="157">
        <f t="shared" si="5"/>
        <v>1200</v>
      </c>
      <c r="N31" s="23"/>
    </row>
    <row r="32" spans="11:14" ht="15" customHeight="1">
      <c r="K32" s="53" t="s">
        <v>13</v>
      </c>
      <c r="L32" s="157">
        <f t="shared" si="4"/>
        <v>-1390</v>
      </c>
      <c r="M32" s="157">
        <f t="shared" si="5"/>
        <v>1390</v>
      </c>
      <c r="N32" s="23"/>
    </row>
    <row r="33" spans="11:14" ht="15" customHeight="1">
      <c r="K33" s="53" t="s">
        <v>14</v>
      </c>
      <c r="L33" s="157">
        <f t="shared" si="4"/>
        <v>-1856</v>
      </c>
      <c r="M33" s="157">
        <f t="shared" si="5"/>
        <v>2177</v>
      </c>
      <c r="N33" s="23"/>
    </row>
    <row r="34" spans="11:14" ht="15" customHeight="1">
      <c r="K34" s="53" t="s">
        <v>15</v>
      </c>
      <c r="L34" s="157">
        <f t="shared" si="4"/>
        <v>-2283</v>
      </c>
      <c r="M34" s="157">
        <f t="shared" si="5"/>
        <v>2520</v>
      </c>
      <c r="N34" s="23"/>
    </row>
    <row r="35" spans="11:14" ht="15" customHeight="1">
      <c r="K35" s="53" t="s">
        <v>16</v>
      </c>
      <c r="L35" s="157">
        <f t="shared" si="4"/>
        <v>-2580</v>
      </c>
      <c r="M35" s="157">
        <f t="shared" si="5"/>
        <v>2993</v>
      </c>
      <c r="N35" s="23"/>
    </row>
    <row r="36" spans="11:14" ht="15" customHeight="1">
      <c r="K36" s="53" t="s">
        <v>17</v>
      </c>
      <c r="L36" s="157">
        <f t="shared" si="4"/>
        <v>-2567</v>
      </c>
      <c r="M36" s="157">
        <f t="shared" si="5"/>
        <v>3026</v>
      </c>
      <c r="N36" s="23"/>
    </row>
    <row r="37" spans="11:14" ht="15" customHeight="1">
      <c r="K37" s="53" t="s">
        <v>18</v>
      </c>
      <c r="L37" s="157">
        <f t="shared" si="4"/>
        <v>-2467</v>
      </c>
      <c r="M37" s="157">
        <f t="shared" si="5"/>
        <v>2917</v>
      </c>
      <c r="N37" s="23"/>
    </row>
    <row r="38" spans="11:14" ht="15" customHeight="1">
      <c r="K38" s="53" t="s">
        <v>19</v>
      </c>
      <c r="L38" s="157">
        <f t="shared" si="4"/>
        <v>-1966</v>
      </c>
      <c r="M38" s="157">
        <f t="shared" si="5"/>
        <v>2221</v>
      </c>
      <c r="N38" s="23"/>
    </row>
    <row r="39" spans="11:14" ht="15" customHeight="1">
      <c r="K39" s="10" t="s">
        <v>20</v>
      </c>
      <c r="L39" s="157">
        <f t="shared" si="4"/>
        <v>-2236</v>
      </c>
      <c r="M39" s="157">
        <f t="shared" si="5"/>
        <v>2842</v>
      </c>
      <c r="N39" s="23"/>
    </row>
    <row r="40" spans="11:14" ht="15" customHeight="1">
      <c r="K40" s="10" t="s">
        <v>21</v>
      </c>
      <c r="L40" s="157">
        <f t="shared" si="4"/>
        <v>-1989</v>
      </c>
      <c r="M40" s="157">
        <f t="shared" si="5"/>
        <v>2892</v>
      </c>
      <c r="N40" s="23"/>
    </row>
    <row r="41" spans="11:14" ht="15" customHeight="1">
      <c r="K41" s="10" t="s">
        <v>22</v>
      </c>
      <c r="L41" s="157">
        <f t="shared" si="4"/>
        <v>-1377</v>
      </c>
      <c r="M41" s="157">
        <f t="shared" si="5"/>
        <v>2449</v>
      </c>
      <c r="N41" s="23"/>
    </row>
    <row r="42" spans="11:14" ht="15" customHeight="1">
      <c r="K42" s="53" t="s">
        <v>266</v>
      </c>
      <c r="L42" s="157">
        <f t="shared" si="4"/>
        <v>-1054</v>
      </c>
      <c r="M42" s="157">
        <f t="shared" si="5"/>
        <v>2820</v>
      </c>
      <c r="N42" s="23"/>
    </row>
    <row r="43" spans="11:13" ht="11.25">
      <c r="K43" s="156"/>
      <c r="L43" s="157"/>
      <c r="M43" s="157"/>
    </row>
    <row r="44" spans="11:13" ht="11.25">
      <c r="K44" s="10"/>
      <c r="L44" s="10"/>
      <c r="M44" s="10"/>
    </row>
  </sheetData>
  <mergeCells count="4">
    <mergeCell ref="F2:G2"/>
    <mergeCell ref="A1:G1"/>
    <mergeCell ref="B2:C2"/>
    <mergeCell ref="D2:E2"/>
  </mergeCells>
  <hyperlinks>
    <hyperlink ref="A3" location="indice!B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2008.&amp;R&amp;9&amp;P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314" t="s">
        <v>252</v>
      </c>
      <c r="B1" s="314"/>
      <c r="C1" s="314"/>
      <c r="D1" s="314"/>
      <c r="E1" s="314"/>
      <c r="F1" s="314"/>
      <c r="G1" s="314"/>
      <c r="H1" s="314"/>
      <c r="I1" s="314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223" t="s">
        <v>87</v>
      </c>
    </row>
    <row r="3" spans="1:9" s="17" customFormat="1" ht="36" customHeight="1">
      <c r="A3" s="166"/>
      <c r="B3" s="309" t="s">
        <v>1</v>
      </c>
      <c r="C3" s="309"/>
      <c r="D3" s="309" t="s">
        <v>37</v>
      </c>
      <c r="E3" s="309"/>
      <c r="F3" s="309" t="s">
        <v>0</v>
      </c>
      <c r="G3" s="309"/>
      <c r="H3" s="309" t="s">
        <v>38</v>
      </c>
      <c r="I3" s="309"/>
    </row>
    <row r="4" spans="1:9" s="14" customFormat="1" ht="19.5" customHeight="1">
      <c r="A4" s="65"/>
      <c r="B4" s="66" t="s">
        <v>91</v>
      </c>
      <c r="C4" s="62" t="s">
        <v>5</v>
      </c>
      <c r="D4" s="61" t="s">
        <v>91</v>
      </c>
      <c r="E4" s="62" t="s">
        <v>5</v>
      </c>
      <c r="F4" s="61" t="s">
        <v>91</v>
      </c>
      <c r="G4" s="62" t="s">
        <v>5</v>
      </c>
      <c r="H4" s="61" t="s">
        <v>91</v>
      </c>
      <c r="I4" s="62" t="s">
        <v>5</v>
      </c>
    </row>
    <row r="5" spans="1:13" ht="15" customHeight="1">
      <c r="A5" s="4" t="s">
        <v>75</v>
      </c>
      <c r="B5" s="295">
        <v>632</v>
      </c>
      <c r="C5">
        <f aca="true" t="shared" si="0" ref="C5:C18">B5/$B5*100</f>
        <v>100</v>
      </c>
      <c r="D5" s="295">
        <v>130</v>
      </c>
      <c r="E5" s="24">
        <f aca="true" t="shared" si="1" ref="E5:E18">D5/$B5*100</f>
        <v>20.569620253164558</v>
      </c>
      <c r="F5" s="295">
        <v>92</v>
      </c>
      <c r="G5" s="24">
        <f aca="true" t="shared" si="2" ref="G5:G18">F5/$B5*100</f>
        <v>14.556962025316455</v>
      </c>
      <c r="H5" s="295">
        <v>410</v>
      </c>
      <c r="I5" s="97">
        <f aca="true" t="shared" si="3" ref="I5:I18">H5/$B5*100</f>
        <v>64.87341772151899</v>
      </c>
      <c r="J5" s="168"/>
      <c r="K5" s="169"/>
      <c r="L5" s="169"/>
      <c r="M5" s="169"/>
    </row>
    <row r="6" spans="1:13" ht="15" customHeight="1">
      <c r="A6" s="6" t="s">
        <v>76</v>
      </c>
      <c r="B6" s="296">
        <v>2044</v>
      </c>
      <c r="C6">
        <f t="shared" si="0"/>
        <v>100</v>
      </c>
      <c r="D6" s="298">
        <v>317</v>
      </c>
      <c r="E6" s="24">
        <f t="shared" si="1"/>
        <v>15.50880626223092</v>
      </c>
      <c r="F6" s="300">
        <v>199</v>
      </c>
      <c r="G6" s="24">
        <f t="shared" si="2"/>
        <v>9.735812133072406</v>
      </c>
      <c r="H6" s="302">
        <v>1528</v>
      </c>
      <c r="I6" s="49">
        <f t="shared" si="3"/>
        <v>74.75538160469667</v>
      </c>
      <c r="J6" s="168"/>
      <c r="K6" s="169"/>
      <c r="L6" s="169"/>
      <c r="M6" s="169"/>
    </row>
    <row r="7" spans="1:13" ht="15" customHeight="1">
      <c r="A7" s="6" t="s">
        <v>26</v>
      </c>
      <c r="B7" s="296">
        <v>1433</v>
      </c>
      <c r="C7">
        <f t="shared" si="0"/>
        <v>100</v>
      </c>
      <c r="D7" s="298">
        <v>274</v>
      </c>
      <c r="E7" s="24">
        <f t="shared" si="1"/>
        <v>19.120725750174458</v>
      </c>
      <c r="F7" s="300">
        <v>127</v>
      </c>
      <c r="G7" s="24">
        <f t="shared" si="2"/>
        <v>8.862526168876483</v>
      </c>
      <c r="H7" s="302">
        <v>1032</v>
      </c>
      <c r="I7" s="49">
        <f t="shared" si="3"/>
        <v>72.01674808094906</v>
      </c>
      <c r="J7" s="168"/>
      <c r="K7" s="169"/>
      <c r="L7" s="169"/>
      <c r="M7" s="169"/>
    </row>
    <row r="8" spans="1:13" ht="15" customHeight="1">
      <c r="A8" s="6" t="s">
        <v>77</v>
      </c>
      <c r="B8" s="296">
        <v>310</v>
      </c>
      <c r="C8">
        <f t="shared" si="0"/>
        <v>100</v>
      </c>
      <c r="D8" s="298">
        <v>61</v>
      </c>
      <c r="E8" s="24">
        <f t="shared" si="1"/>
        <v>19.67741935483871</v>
      </c>
      <c r="F8" s="300">
        <v>36</v>
      </c>
      <c r="G8" s="24">
        <f t="shared" si="2"/>
        <v>11.612903225806452</v>
      </c>
      <c r="H8" s="302">
        <v>213</v>
      </c>
      <c r="I8" s="49">
        <f t="shared" si="3"/>
        <v>68.70967741935485</v>
      </c>
      <c r="J8" s="168"/>
      <c r="K8" s="169"/>
      <c r="L8" s="169"/>
      <c r="M8" s="169"/>
    </row>
    <row r="9" spans="1:13" ht="15" customHeight="1">
      <c r="A9" s="6" t="s">
        <v>78</v>
      </c>
      <c r="B9" s="296">
        <v>2770</v>
      </c>
      <c r="C9">
        <f t="shared" si="0"/>
        <v>100</v>
      </c>
      <c r="D9" s="298">
        <v>492</v>
      </c>
      <c r="E9" s="24">
        <f t="shared" si="1"/>
        <v>17.76173285198556</v>
      </c>
      <c r="F9" s="300">
        <v>567</v>
      </c>
      <c r="G9" s="24">
        <f t="shared" si="2"/>
        <v>20.469314079422382</v>
      </c>
      <c r="H9" s="302">
        <v>1711</v>
      </c>
      <c r="I9" s="49">
        <f t="shared" si="3"/>
        <v>61.76895306859206</v>
      </c>
      <c r="J9" s="168"/>
      <c r="K9" s="169"/>
      <c r="L9" s="169"/>
      <c r="M9" s="169"/>
    </row>
    <row r="10" spans="1:13" ht="15" customHeight="1">
      <c r="A10" s="4" t="s">
        <v>79</v>
      </c>
      <c r="B10" s="296">
        <v>2104</v>
      </c>
      <c r="C10">
        <f t="shared" si="0"/>
        <v>100</v>
      </c>
      <c r="D10" s="298">
        <v>112</v>
      </c>
      <c r="E10" s="24">
        <f t="shared" si="1"/>
        <v>5.323193916349809</v>
      </c>
      <c r="F10" s="300">
        <v>134</v>
      </c>
      <c r="G10" s="24">
        <f t="shared" si="2"/>
        <v>6.3688212927756656</v>
      </c>
      <c r="H10" s="302">
        <v>1858</v>
      </c>
      <c r="I10" s="49">
        <f t="shared" si="3"/>
        <v>88.30798479087453</v>
      </c>
      <c r="J10" s="168"/>
      <c r="K10" s="169"/>
      <c r="L10" s="169"/>
      <c r="M10" s="169"/>
    </row>
    <row r="11" spans="1:13" ht="22.5" customHeight="1">
      <c r="A11" s="4" t="s">
        <v>80</v>
      </c>
      <c r="B11" s="296">
        <v>15174</v>
      </c>
      <c r="C11">
        <f t="shared" si="0"/>
        <v>100</v>
      </c>
      <c r="D11" s="298">
        <v>3106</v>
      </c>
      <c r="E11" s="24">
        <f t="shared" si="1"/>
        <v>20.469223672070648</v>
      </c>
      <c r="F11" s="300">
        <v>4955</v>
      </c>
      <c r="G11" s="24">
        <f t="shared" si="2"/>
        <v>32.654540661658096</v>
      </c>
      <c r="H11" s="302">
        <v>7113</v>
      </c>
      <c r="I11" s="49">
        <f t="shared" si="3"/>
        <v>46.876235666271256</v>
      </c>
      <c r="J11" s="168"/>
      <c r="K11" s="169"/>
      <c r="L11" s="169"/>
      <c r="M11" s="169"/>
    </row>
    <row r="12" spans="1:13" ht="15" customHeight="1">
      <c r="A12" s="4" t="s">
        <v>81</v>
      </c>
      <c r="B12" s="296">
        <v>1122</v>
      </c>
      <c r="C12">
        <f t="shared" si="0"/>
        <v>100</v>
      </c>
      <c r="D12" s="298">
        <v>249</v>
      </c>
      <c r="E12" s="24">
        <f t="shared" si="1"/>
        <v>22.192513368983956</v>
      </c>
      <c r="F12" s="300">
        <v>181</v>
      </c>
      <c r="G12" s="24">
        <f t="shared" si="2"/>
        <v>16.131907308377897</v>
      </c>
      <c r="H12" s="302">
        <v>692</v>
      </c>
      <c r="I12" s="49">
        <f t="shared" si="3"/>
        <v>61.67557932263814</v>
      </c>
      <c r="J12" s="168"/>
      <c r="K12" s="169"/>
      <c r="L12" s="169"/>
      <c r="M12" s="169"/>
    </row>
    <row r="13" spans="1:13" ht="15" customHeight="1">
      <c r="A13" s="4" t="s">
        <v>82</v>
      </c>
      <c r="B13" s="296">
        <v>27940</v>
      </c>
      <c r="C13">
        <f t="shared" si="0"/>
        <v>100</v>
      </c>
      <c r="D13" s="298">
        <v>1617</v>
      </c>
      <c r="E13" s="24">
        <f t="shared" si="1"/>
        <v>5.78740157480315</v>
      </c>
      <c r="F13" s="300">
        <v>19772</v>
      </c>
      <c r="G13" s="24">
        <f t="shared" si="2"/>
        <v>70.76592698639944</v>
      </c>
      <c r="H13" s="302">
        <v>6551</v>
      </c>
      <c r="I13" s="49">
        <f t="shared" si="3"/>
        <v>23.446671438797424</v>
      </c>
      <c r="J13" s="168"/>
      <c r="K13" s="169"/>
      <c r="L13" s="169"/>
      <c r="M13" s="169"/>
    </row>
    <row r="14" spans="1:13" ht="15" customHeight="1">
      <c r="A14" s="4" t="s">
        <v>83</v>
      </c>
      <c r="B14" s="296">
        <v>1395</v>
      </c>
      <c r="C14">
        <f t="shared" si="0"/>
        <v>100</v>
      </c>
      <c r="D14" s="298">
        <v>216</v>
      </c>
      <c r="E14" s="24">
        <f t="shared" si="1"/>
        <v>15.483870967741936</v>
      </c>
      <c r="F14" s="300">
        <v>154</v>
      </c>
      <c r="G14" s="24">
        <f t="shared" si="2"/>
        <v>11.039426523297491</v>
      </c>
      <c r="H14" s="302">
        <v>1025</v>
      </c>
      <c r="I14" s="49">
        <f t="shared" si="3"/>
        <v>73.47670250896059</v>
      </c>
      <c r="J14" s="168"/>
      <c r="K14" s="169"/>
      <c r="L14" s="169"/>
      <c r="M14" s="169"/>
    </row>
    <row r="15" spans="1:13" ht="15" customHeight="1">
      <c r="A15" s="4" t="s">
        <v>84</v>
      </c>
      <c r="B15" s="296">
        <v>3088</v>
      </c>
      <c r="C15">
        <f t="shared" si="0"/>
        <v>100</v>
      </c>
      <c r="D15" s="298">
        <v>528</v>
      </c>
      <c r="E15" s="24">
        <f t="shared" si="1"/>
        <v>17.098445595854923</v>
      </c>
      <c r="F15" s="300">
        <v>277</v>
      </c>
      <c r="G15" s="24">
        <f t="shared" si="2"/>
        <v>8.970207253886011</v>
      </c>
      <c r="H15" s="302">
        <v>2283</v>
      </c>
      <c r="I15" s="49">
        <f t="shared" si="3"/>
        <v>73.93134715025906</v>
      </c>
      <c r="J15" s="168"/>
      <c r="K15" s="169"/>
      <c r="L15" s="169"/>
      <c r="M15" s="169"/>
    </row>
    <row r="16" spans="1:13" ht="15" customHeight="1">
      <c r="A16" s="4" t="s">
        <v>85</v>
      </c>
      <c r="B16" s="296">
        <v>291</v>
      </c>
      <c r="C16">
        <f t="shared" si="0"/>
        <v>100</v>
      </c>
      <c r="D16" s="298">
        <v>57</v>
      </c>
      <c r="E16" s="24">
        <f t="shared" si="1"/>
        <v>19.587628865979383</v>
      </c>
      <c r="F16" s="300">
        <v>45</v>
      </c>
      <c r="G16" s="24">
        <f t="shared" si="2"/>
        <v>15.463917525773196</v>
      </c>
      <c r="H16" s="302">
        <v>189</v>
      </c>
      <c r="I16" s="49">
        <f t="shared" si="3"/>
        <v>64.94845360824742</v>
      </c>
      <c r="J16" s="168"/>
      <c r="K16" s="169"/>
      <c r="L16" s="169"/>
      <c r="M16" s="169"/>
    </row>
    <row r="17" spans="1:13" ht="22.5" customHeight="1">
      <c r="A17" s="4" t="s">
        <v>35</v>
      </c>
      <c r="B17" s="296">
        <v>274</v>
      </c>
      <c r="C17" s="4">
        <f t="shared" si="0"/>
        <v>100</v>
      </c>
      <c r="D17" s="298">
        <v>46</v>
      </c>
      <c r="E17" s="49">
        <f t="shared" si="1"/>
        <v>16.78832116788321</v>
      </c>
      <c r="F17" s="300">
        <v>18</v>
      </c>
      <c r="G17" s="49">
        <f t="shared" si="2"/>
        <v>6.569343065693431</v>
      </c>
      <c r="H17" s="300">
        <v>210</v>
      </c>
      <c r="I17" s="49">
        <f t="shared" si="3"/>
        <v>76.64233576642336</v>
      </c>
      <c r="J17" s="168"/>
      <c r="K17" s="169"/>
      <c r="L17" s="169"/>
      <c r="M17" s="169"/>
    </row>
    <row r="18" spans="1:13" ht="15" customHeight="1">
      <c r="A18" s="8" t="s">
        <v>36</v>
      </c>
      <c r="B18" s="297">
        <v>253</v>
      </c>
      <c r="C18" s="8">
        <f t="shared" si="0"/>
        <v>100</v>
      </c>
      <c r="D18" s="299">
        <v>63</v>
      </c>
      <c r="E18" s="28">
        <f t="shared" si="1"/>
        <v>24.90118577075099</v>
      </c>
      <c r="F18" s="301">
        <v>30</v>
      </c>
      <c r="G18" s="28">
        <f t="shared" si="2"/>
        <v>11.857707509881422</v>
      </c>
      <c r="H18" s="301">
        <v>160</v>
      </c>
      <c r="I18" s="28">
        <f t="shared" si="3"/>
        <v>63.24110671936759</v>
      </c>
      <c r="J18" s="168"/>
      <c r="K18" s="169"/>
      <c r="L18" s="169"/>
      <c r="M18" s="169"/>
    </row>
    <row r="19" spans="1:13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  <c r="J19"/>
      <c r="K19"/>
      <c r="L19"/>
      <c r="M1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3" style="0" customWidth="1"/>
    <col min="2" max="8" width="13.33203125" style="0" customWidth="1"/>
    <col min="9" max="9" width="10.83203125" style="273" customWidth="1"/>
    <col min="10" max="11" width="12" style="273" bestFit="1" customWidth="1"/>
    <col min="12" max="13" width="12" style="273" customWidth="1"/>
    <col min="14" max="18" width="12" style="152" customWidth="1"/>
  </cols>
  <sheetData>
    <row r="1" spans="1:18" s="1" customFormat="1" ht="39.75" customHeight="1">
      <c r="A1" s="314" t="s">
        <v>251</v>
      </c>
      <c r="B1" s="314"/>
      <c r="C1" s="314"/>
      <c r="D1" s="314"/>
      <c r="E1" s="314"/>
      <c r="F1" s="314"/>
      <c r="G1" s="314"/>
      <c r="H1" s="72"/>
      <c r="I1" s="260"/>
      <c r="J1" s="261"/>
      <c r="K1" s="261"/>
      <c r="L1" s="260"/>
      <c r="M1" s="260"/>
      <c r="N1" s="262"/>
      <c r="O1" s="262"/>
      <c r="P1" s="262"/>
      <c r="Q1" s="262"/>
      <c r="R1" s="262"/>
    </row>
    <row r="2" spans="1:18" s="2" customFormat="1" ht="18" customHeight="1">
      <c r="A2" s="3" t="s">
        <v>39</v>
      </c>
      <c r="B2" s="4"/>
      <c r="C2" s="4"/>
      <c r="D2" s="4"/>
      <c r="E2" s="4"/>
      <c r="F2" s="4"/>
      <c r="G2" s="4"/>
      <c r="H2" s="4"/>
      <c r="I2" s="263"/>
      <c r="J2" s="264"/>
      <c r="K2" s="264"/>
      <c r="L2" s="265"/>
      <c r="M2" s="265"/>
      <c r="N2" s="266"/>
      <c r="O2" s="266"/>
      <c r="P2" s="266"/>
      <c r="Q2" s="266"/>
      <c r="R2" s="266"/>
    </row>
    <row r="3" spans="1:18" s="17" customFormat="1" ht="36" customHeight="1">
      <c r="A3" s="166" t="s">
        <v>169</v>
      </c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67"/>
      <c r="I3" s="267"/>
      <c r="J3" s="268"/>
      <c r="K3" s="269"/>
      <c r="L3" s="269"/>
      <c r="M3" s="269"/>
      <c r="N3" s="269"/>
      <c r="O3" s="269"/>
      <c r="P3" s="269"/>
      <c r="Q3" s="269"/>
      <c r="R3" s="269"/>
    </row>
    <row r="4" spans="1:18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259"/>
      <c r="I4" s="270"/>
      <c r="J4" s="271"/>
      <c r="K4" s="272"/>
      <c r="L4" s="272"/>
      <c r="M4" s="272"/>
      <c r="N4" s="272"/>
      <c r="O4" s="272"/>
      <c r="P4" s="272"/>
      <c r="Q4" s="272"/>
      <c r="R4" s="272"/>
    </row>
    <row r="5" spans="1:18" s="5" customFormat="1" ht="15" customHeight="1">
      <c r="A5" s="31" t="s">
        <v>23</v>
      </c>
      <c r="B5" s="30">
        <v>259333</v>
      </c>
      <c r="C5" s="32">
        <f>B5/B$5*100</f>
        <v>100</v>
      </c>
      <c r="D5" s="30">
        <v>117340</v>
      </c>
      <c r="E5" s="32">
        <f>D5/D$5*100</f>
        <v>100</v>
      </c>
      <c r="F5" s="30">
        <v>141993</v>
      </c>
      <c r="G5" s="32">
        <f>F5/F$5*100</f>
        <v>100</v>
      </c>
      <c r="H5" s="153"/>
      <c r="I5" s="273"/>
      <c r="J5" s="274"/>
      <c r="K5" s="275"/>
      <c r="L5" s="275"/>
      <c r="M5" s="275"/>
      <c r="N5" s="275"/>
      <c r="O5" s="275"/>
      <c r="P5" s="275"/>
      <c r="Q5" s="275"/>
      <c r="R5" s="275"/>
    </row>
    <row r="6" spans="1:13" ht="15" customHeight="1">
      <c r="A6" s="39" t="s">
        <v>37</v>
      </c>
      <c r="B6" s="23">
        <v>56382</v>
      </c>
      <c r="C6" s="293">
        <f>B6/B$5*100</f>
        <v>21.74115905033297</v>
      </c>
      <c r="D6" s="23">
        <v>24797</v>
      </c>
      <c r="E6" s="293">
        <f>D6/D$5*100</f>
        <v>21.132606101926026</v>
      </c>
      <c r="F6" s="23">
        <v>31585</v>
      </c>
      <c r="G6" s="293">
        <f>F6/F$5*100</f>
        <v>22.24405428436613</v>
      </c>
      <c r="H6" s="24"/>
      <c r="K6" s="152"/>
      <c r="L6" s="152"/>
      <c r="M6" s="152"/>
    </row>
    <row r="7" spans="1:13" ht="15" customHeight="1">
      <c r="A7" s="39" t="s">
        <v>0</v>
      </c>
      <c r="B7" s="23">
        <v>79777</v>
      </c>
      <c r="C7" s="293">
        <f>B7/B$5*100</f>
        <v>30.76237887195228</v>
      </c>
      <c r="D7" s="23">
        <v>35706</v>
      </c>
      <c r="E7" s="293">
        <f>D7/D$5*100</f>
        <v>30.429521049940345</v>
      </c>
      <c r="F7" s="23">
        <v>44071</v>
      </c>
      <c r="G7" s="293">
        <f>F7/F$5*100</f>
        <v>31.03744550787715</v>
      </c>
      <c r="H7" s="24"/>
      <c r="K7" s="152"/>
      <c r="L7" s="152"/>
      <c r="M7" s="152"/>
    </row>
    <row r="8" spans="1:13" ht="15" customHeight="1">
      <c r="A8" s="8" t="s">
        <v>38</v>
      </c>
      <c r="B8" s="27">
        <v>123174</v>
      </c>
      <c r="C8" s="159">
        <f>B8/B$5*100</f>
        <v>47.49646207771475</v>
      </c>
      <c r="D8" s="27">
        <v>56837</v>
      </c>
      <c r="E8" s="159">
        <f>D8/D$5*100</f>
        <v>48.43787284813363</v>
      </c>
      <c r="F8" s="27">
        <v>66337</v>
      </c>
      <c r="G8" s="159">
        <f>F8/F$5*100</f>
        <v>46.71850020775672</v>
      </c>
      <c r="H8" s="49"/>
      <c r="K8" s="152"/>
      <c r="L8" s="152"/>
      <c r="M8" s="152"/>
    </row>
    <row r="9" spans="2:5" ht="15" customHeight="1">
      <c r="B9" s="4"/>
      <c r="C9" s="4"/>
      <c r="D9" s="4"/>
      <c r="E9" s="4"/>
    </row>
    <row r="10" ht="15" customHeight="1"/>
    <row r="11" spans="1:18" s="2" customFormat="1" ht="18" customHeight="1">
      <c r="A11" s="3" t="s">
        <v>40</v>
      </c>
      <c r="B11" s="4"/>
      <c r="C11" s="4"/>
      <c r="D11" s="4"/>
      <c r="E11" s="4"/>
      <c r="F11" s="4"/>
      <c r="G11" s="4"/>
      <c r="H11" s="4"/>
      <c r="I11" s="263"/>
      <c r="J11" s="264"/>
      <c r="K11" s="264"/>
      <c r="L11" s="265"/>
      <c r="M11" s="265"/>
      <c r="N11" s="266"/>
      <c r="O11" s="266"/>
      <c r="P11" s="266"/>
      <c r="Q11" s="266"/>
      <c r="R11" s="266"/>
    </row>
    <row r="12" spans="1:18" s="17" customFormat="1" ht="36" customHeight="1">
      <c r="A12" s="166" t="s">
        <v>169</v>
      </c>
      <c r="B12" s="309" t="s">
        <v>1</v>
      </c>
      <c r="C12" s="309"/>
      <c r="D12" s="309" t="s">
        <v>2</v>
      </c>
      <c r="E12" s="309"/>
      <c r="F12" s="15" t="s">
        <v>3</v>
      </c>
      <c r="G12" s="15"/>
      <c r="H12" s="67"/>
      <c r="I12" s="267"/>
      <c r="J12" s="276"/>
      <c r="K12" s="276"/>
      <c r="L12" s="268"/>
      <c r="M12" s="268"/>
      <c r="N12" s="269"/>
      <c r="O12" s="269"/>
      <c r="P12" s="269"/>
      <c r="Q12" s="269"/>
      <c r="R12" s="269"/>
    </row>
    <row r="13" spans="1:18" s="14" customFormat="1" ht="19.5" customHeight="1">
      <c r="A13" s="29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259"/>
      <c r="I13" s="270"/>
      <c r="J13" s="273"/>
      <c r="K13" s="273"/>
      <c r="L13" s="271"/>
      <c r="M13" s="271"/>
      <c r="N13" s="272"/>
      <c r="O13" s="272"/>
      <c r="P13" s="272"/>
      <c r="Q13" s="272"/>
      <c r="R13" s="272"/>
    </row>
    <row r="14" spans="1:18" s="5" customFormat="1" ht="15" customHeight="1">
      <c r="A14" s="31" t="s">
        <v>23</v>
      </c>
      <c r="B14" s="30">
        <v>259333</v>
      </c>
      <c r="C14" s="32">
        <f>B14/$B14*100</f>
        <v>100</v>
      </c>
      <c r="D14" s="30">
        <v>117340</v>
      </c>
      <c r="E14" s="88">
        <f>D14/$B14*100</f>
        <v>45.24684479028893</v>
      </c>
      <c r="F14" s="30">
        <v>141993</v>
      </c>
      <c r="G14" s="88">
        <f>F14/$B14*100</f>
        <v>54.75315520971107</v>
      </c>
      <c r="H14" s="93"/>
      <c r="I14" s="273"/>
      <c r="J14" s="273"/>
      <c r="K14" s="273"/>
      <c r="L14" s="274"/>
      <c r="M14" s="274"/>
      <c r="N14" s="275"/>
      <c r="O14" s="275"/>
      <c r="P14" s="275"/>
      <c r="Q14" s="275"/>
      <c r="R14" s="275"/>
    </row>
    <row r="15" spans="1:8" ht="15" customHeight="1">
      <c r="A15" s="39" t="s">
        <v>37</v>
      </c>
      <c r="B15" s="20">
        <v>56382</v>
      </c>
      <c r="C15" s="54">
        <f>B15/$B15*100</f>
        <v>100</v>
      </c>
      <c r="D15" s="20">
        <v>24797</v>
      </c>
      <c r="E15" s="85">
        <f>D15/$B15*100</f>
        <v>43.98034833812209</v>
      </c>
      <c r="F15" s="94">
        <v>31585</v>
      </c>
      <c r="G15" s="85">
        <f>F15/$B15*100</f>
        <v>56.0196516618779</v>
      </c>
      <c r="H15" s="24"/>
    </row>
    <row r="16" spans="1:8" ht="15" customHeight="1">
      <c r="A16" s="39" t="s">
        <v>0</v>
      </c>
      <c r="B16" s="20">
        <v>79777</v>
      </c>
      <c r="C16" s="54">
        <f>B16/$B16*100</f>
        <v>100</v>
      </c>
      <c r="D16" s="20">
        <v>35706</v>
      </c>
      <c r="E16" s="85">
        <f>D16/$B16*100</f>
        <v>44.75726086466024</v>
      </c>
      <c r="F16" s="94">
        <v>44071</v>
      </c>
      <c r="G16" s="85">
        <f>F16/$B16*100</f>
        <v>55.24273913533976</v>
      </c>
      <c r="H16" s="24"/>
    </row>
    <row r="17" spans="1:8" ht="15" customHeight="1">
      <c r="A17" s="8" t="s">
        <v>38</v>
      </c>
      <c r="B17" s="25">
        <v>123174</v>
      </c>
      <c r="C17" s="160">
        <f>B17/$B17*100</f>
        <v>100</v>
      </c>
      <c r="D17" s="25">
        <v>56837</v>
      </c>
      <c r="E17" s="83">
        <f>D17/$B17*100</f>
        <v>46.14366668290386</v>
      </c>
      <c r="F17" s="27">
        <v>66337</v>
      </c>
      <c r="G17" s="83">
        <f>F17/$B17*100</f>
        <v>53.85633331709614</v>
      </c>
      <c r="H17" s="49"/>
    </row>
    <row r="18" ht="15" customHeight="1"/>
    <row r="19" ht="15" customHeight="1"/>
    <row r="20" ht="15" customHeight="1"/>
    <row r="21" spans="1:12" ht="79.5" customHeight="1">
      <c r="A21" s="292" t="s">
        <v>250</v>
      </c>
      <c r="B21" s="292"/>
      <c r="C21" s="292"/>
      <c r="D21" s="292"/>
      <c r="E21" s="4"/>
      <c r="F21" s="4"/>
      <c r="G21" s="4"/>
      <c r="I21" s="277"/>
      <c r="J21" s="278"/>
      <c r="K21" s="278"/>
      <c r="L21" s="279"/>
    </row>
    <row r="22" spans="1:18" s="17" customFormat="1" ht="36" customHeight="1">
      <c r="A22" s="173" t="s">
        <v>169</v>
      </c>
      <c r="B22" s="291" t="s">
        <v>93</v>
      </c>
      <c r="C22" s="291"/>
      <c r="D22" s="291"/>
      <c r="E22" s="16"/>
      <c r="F22" s="67"/>
      <c r="G22" s="16"/>
      <c r="H22" s="185"/>
      <c r="I22" s="280"/>
      <c r="J22" s="281"/>
      <c r="K22" s="281"/>
      <c r="L22" s="282"/>
      <c r="M22" s="268"/>
      <c r="N22" s="269"/>
      <c r="O22" s="269"/>
      <c r="P22" s="269"/>
      <c r="Q22" s="269"/>
      <c r="R22" s="269"/>
    </row>
    <row r="23" spans="1:18" s="14" customFormat="1" ht="19.5" customHeight="1">
      <c r="A23" s="174"/>
      <c r="B23" s="175" t="s">
        <v>1</v>
      </c>
      <c r="C23" s="176" t="s">
        <v>2</v>
      </c>
      <c r="D23" s="177" t="s">
        <v>3</v>
      </c>
      <c r="E23" s="3"/>
      <c r="F23" s="3"/>
      <c r="G23" s="341"/>
      <c r="H23" s="333"/>
      <c r="I23" s="330"/>
      <c r="J23" s="328"/>
      <c r="K23" s="283"/>
      <c r="L23" s="270"/>
      <c r="M23" s="271"/>
      <c r="N23" s="272"/>
      <c r="O23" s="272"/>
      <c r="P23" s="272"/>
      <c r="Q23" s="272"/>
      <c r="R23" s="272"/>
    </row>
    <row r="24" spans="1:14" s="5" customFormat="1" ht="15" customHeight="1">
      <c r="A24" s="178" t="s">
        <v>23</v>
      </c>
      <c r="B24" s="179">
        <f>B5/(I28+J28)*100</f>
        <v>19.544011008969658</v>
      </c>
      <c r="C24" s="179">
        <f>D5/I28*100</f>
        <v>17.660967816219973</v>
      </c>
      <c r="D24" s="413">
        <f>F5/J28*100</f>
        <v>21.43242039802872</v>
      </c>
      <c r="E24" s="52"/>
      <c r="F24" s="52"/>
      <c r="G24" s="414"/>
      <c r="H24" s="253"/>
      <c r="I24" s="334" t="s">
        <v>148</v>
      </c>
      <c r="J24" s="335" t="s">
        <v>149</v>
      </c>
      <c r="K24" s="275"/>
      <c r="L24" s="275"/>
      <c r="M24" s="275"/>
      <c r="N24" s="275"/>
    </row>
    <row r="25" spans="1:18" ht="15" customHeight="1">
      <c r="A25" s="142" t="s">
        <v>37</v>
      </c>
      <c r="B25" s="180">
        <f>B6/(I25+J25)*100</f>
        <v>25.02852120335063</v>
      </c>
      <c r="C25" s="180">
        <f>D6/I25*100</f>
        <v>21.574052323406328</v>
      </c>
      <c r="D25" s="180">
        <f>F6/J25*100</f>
        <v>28.627234165971792</v>
      </c>
      <c r="E25" s="4"/>
      <c r="F25" s="4"/>
      <c r="G25" s="414"/>
      <c r="H25" s="256"/>
      <c r="I25" s="334">
        <v>114939</v>
      </c>
      <c r="J25" s="334">
        <v>110332</v>
      </c>
      <c r="K25" s="152"/>
      <c r="L25" s="152"/>
      <c r="M25" s="152"/>
      <c r="O25"/>
      <c r="P25"/>
      <c r="Q25"/>
      <c r="R25"/>
    </row>
    <row r="26" spans="1:18" ht="15" customHeight="1">
      <c r="A26" s="142" t="s">
        <v>0</v>
      </c>
      <c r="B26" s="180">
        <f>B7/(I26+J26)*100</f>
        <v>54.52078948087805</v>
      </c>
      <c r="C26" s="180">
        <f>D7/I26*100</f>
        <v>47.11983847341541</v>
      </c>
      <c r="D26" s="180">
        <f>F7/J26*100</f>
        <v>62.470409797723505</v>
      </c>
      <c r="E26" s="4"/>
      <c r="F26" s="4"/>
      <c r="G26" s="329"/>
      <c r="H26" s="256"/>
      <c r="I26" s="334">
        <v>75777</v>
      </c>
      <c r="J26" s="334">
        <v>70547</v>
      </c>
      <c r="K26" s="152"/>
      <c r="L26" s="152"/>
      <c r="M26" s="152"/>
      <c r="O26"/>
      <c r="P26"/>
      <c r="Q26"/>
      <c r="R26"/>
    </row>
    <row r="27" spans="1:12" ht="15" customHeight="1">
      <c r="A27" s="181" t="s">
        <v>38</v>
      </c>
      <c r="B27" s="182">
        <f>B8/(I27+J27)*100</f>
        <v>12.893440229116226</v>
      </c>
      <c r="C27" s="182">
        <f>D8/I27*100</f>
        <v>11.998851562318578</v>
      </c>
      <c r="D27" s="182">
        <f>F8/J27*100</f>
        <v>13.773264456975806</v>
      </c>
      <c r="E27" s="4"/>
      <c r="F27" s="4"/>
      <c r="G27" s="161"/>
      <c r="H27" s="334"/>
      <c r="I27" s="334">
        <v>473687</v>
      </c>
      <c r="J27" s="334">
        <v>481636</v>
      </c>
      <c r="K27" s="284"/>
      <c r="L27" s="279"/>
    </row>
    <row r="28" spans="5:12" ht="15" customHeight="1">
      <c r="E28" s="4"/>
      <c r="F28" s="4"/>
      <c r="G28" s="161"/>
      <c r="H28" s="334"/>
      <c r="I28" s="334">
        <f>SUM(I25:I27)</f>
        <v>664403</v>
      </c>
      <c r="J28" s="334">
        <f>SUM(J25:J27)</f>
        <v>662515</v>
      </c>
      <c r="K28" s="277"/>
      <c r="L28" s="279"/>
    </row>
    <row r="29" spans="8:12" ht="15" customHeight="1">
      <c r="H29" s="334"/>
      <c r="I29" s="331"/>
      <c r="J29" s="332"/>
      <c r="K29" s="286"/>
      <c r="L29" s="279"/>
    </row>
    <row r="30" spans="9:12" ht="15" customHeight="1">
      <c r="I30" s="285"/>
      <c r="J30" s="287"/>
      <c r="K30" s="287"/>
      <c r="L30" s="279"/>
    </row>
    <row r="31" spans="9:12" ht="15" customHeight="1">
      <c r="I31" s="288"/>
      <c r="J31" s="289"/>
      <c r="K31" s="289"/>
      <c r="L31" s="279"/>
    </row>
    <row r="32" spans="9:12" ht="15" customHeight="1">
      <c r="I32" s="288"/>
      <c r="J32" s="289"/>
      <c r="K32" s="289"/>
      <c r="L32" s="279"/>
    </row>
    <row r="33" spans="9:12" ht="15" customHeight="1">
      <c r="I33" s="288"/>
      <c r="J33" s="289"/>
      <c r="K33" s="289"/>
      <c r="L33" s="279"/>
    </row>
    <row r="34" spans="9:12" ht="15" customHeight="1">
      <c r="I34" s="277"/>
      <c r="J34" s="277"/>
      <c r="K34" s="277"/>
      <c r="L34" s="279"/>
    </row>
    <row r="35" spans="7:13" ht="15" customHeight="1">
      <c r="G35" s="227"/>
      <c r="H35" s="227"/>
      <c r="J35" s="152"/>
      <c r="K35" s="152"/>
      <c r="L35" s="152"/>
      <c r="M35" s="152"/>
    </row>
    <row r="36" spans="7:13" ht="15" customHeight="1">
      <c r="G36" s="227"/>
      <c r="H36" s="227"/>
      <c r="J36" s="152"/>
      <c r="K36" s="152"/>
      <c r="L36" s="152"/>
      <c r="M36" s="152"/>
    </row>
    <row r="37" spans="7:13" ht="15" customHeight="1">
      <c r="G37" s="227"/>
      <c r="H37" s="227"/>
      <c r="J37" s="152"/>
      <c r="K37" s="152"/>
      <c r="L37" s="152"/>
      <c r="M37" s="152"/>
    </row>
    <row r="38" spans="7:13" ht="11.25">
      <c r="G38" s="227"/>
      <c r="H38" s="227"/>
      <c r="J38" s="152"/>
      <c r="K38" s="152"/>
      <c r="L38" s="152"/>
      <c r="M38" s="152"/>
    </row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3" location="indice!B35" display="Índice"/>
    <hyperlink ref="A12" location="indice!B36" display="Índice"/>
    <hyperlink ref="A22" location="indice!B3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9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9" customWidth="1"/>
    <col min="10" max="10" width="6.33203125" style="36" customWidth="1"/>
    <col min="11" max="11" width="8.16015625" style="80" customWidth="1"/>
    <col min="12" max="12" width="6.33203125" style="36" customWidth="1"/>
    <col min="13" max="13" width="8.16015625" style="80" customWidth="1"/>
    <col min="14" max="14" width="9" style="234" bestFit="1" customWidth="1"/>
    <col min="15" max="22" width="12" style="234" customWidth="1"/>
  </cols>
  <sheetData>
    <row r="1" spans="1:22" s="1" customFormat="1" ht="39.75" customHeight="1">
      <c r="A1" s="314" t="s">
        <v>249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28"/>
      <c r="O1" s="228"/>
      <c r="P1" s="228"/>
      <c r="Q1" s="228"/>
      <c r="R1" s="228"/>
      <c r="S1" s="228"/>
      <c r="T1" s="228"/>
      <c r="U1" s="228"/>
      <c r="V1" s="228"/>
    </row>
    <row r="2" spans="1:22" s="2" customFormat="1" ht="18" customHeight="1">
      <c r="A2" s="3" t="s">
        <v>39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  <c r="N2" s="229"/>
      <c r="O2" s="229"/>
      <c r="P2" s="229"/>
      <c r="Q2" s="229"/>
      <c r="R2" s="229"/>
      <c r="S2" s="229"/>
      <c r="T2" s="229"/>
      <c r="U2" s="229"/>
      <c r="V2" s="229"/>
    </row>
    <row r="3" spans="1:22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  <c r="N3" s="230"/>
      <c r="O3" s="231"/>
      <c r="P3" s="231"/>
      <c r="Q3" s="231"/>
      <c r="R3" s="231"/>
      <c r="S3" s="231"/>
      <c r="T3" s="231"/>
      <c r="U3" s="231"/>
      <c r="V3" s="231"/>
    </row>
    <row r="4" spans="1:22" s="10" customFormat="1" ht="19.5" customHeight="1">
      <c r="A4" s="219" t="s">
        <v>169</v>
      </c>
      <c r="B4" s="66" t="s">
        <v>90</v>
      </c>
      <c r="C4" s="62" t="s">
        <v>89</v>
      </c>
      <c r="D4" s="66" t="s">
        <v>90</v>
      </c>
      <c r="E4" s="62" t="s">
        <v>89</v>
      </c>
      <c r="F4" s="66" t="s">
        <v>90</v>
      </c>
      <c r="G4" s="62" t="s">
        <v>89</v>
      </c>
      <c r="H4" s="66" t="s">
        <v>90</v>
      </c>
      <c r="I4" s="62" t="s">
        <v>89</v>
      </c>
      <c r="J4" s="66" t="s">
        <v>90</v>
      </c>
      <c r="K4" s="62" t="s">
        <v>89</v>
      </c>
      <c r="L4" s="66" t="s">
        <v>90</v>
      </c>
      <c r="M4" s="62" t="s">
        <v>89</v>
      </c>
      <c r="N4" s="232"/>
      <c r="O4" s="232"/>
      <c r="P4" s="232"/>
      <c r="Q4" s="232"/>
      <c r="R4" s="232"/>
      <c r="S4" s="232"/>
      <c r="T4" s="232"/>
      <c r="U4" s="232"/>
      <c r="V4" s="232"/>
    </row>
    <row r="5" spans="1:14" s="78" customFormat="1" ht="15" customHeight="1">
      <c r="A5" s="31" t="s">
        <v>23</v>
      </c>
      <c r="B5" s="163">
        <v>259333</v>
      </c>
      <c r="C5" s="337">
        <f>B5/B$5*100</f>
        <v>100</v>
      </c>
      <c r="D5" s="30">
        <v>7218</v>
      </c>
      <c r="E5" s="337">
        <f>D5/D$5*100</f>
        <v>100</v>
      </c>
      <c r="F5" s="30">
        <v>17524</v>
      </c>
      <c r="G5" s="337">
        <f>F5/F$5*100</f>
        <v>100</v>
      </c>
      <c r="H5" s="30">
        <v>67173</v>
      </c>
      <c r="I5" s="337">
        <f>H5/H$5*100</f>
        <v>100</v>
      </c>
      <c r="J5" s="30">
        <v>73910</v>
      </c>
      <c r="K5" s="337">
        <f>J5/J$5*100</f>
        <v>100</v>
      </c>
      <c r="L5" s="30">
        <v>93508</v>
      </c>
      <c r="M5" s="30">
        <f>L5/L$5*100</f>
        <v>100</v>
      </c>
      <c r="N5" s="233"/>
    </row>
    <row r="6" spans="1:22" ht="15" customHeight="1">
      <c r="A6" s="39" t="s">
        <v>37</v>
      </c>
      <c r="B6" s="23">
        <f>D6+F6+H6+J6+L6</f>
        <v>56382</v>
      </c>
      <c r="C6" s="38">
        <f aca="true" t="shared" si="0" ref="C6:E8">B6/B$5*100</f>
        <v>21.74115905033297</v>
      </c>
      <c r="D6" s="21">
        <v>1223</v>
      </c>
      <c r="E6" s="158">
        <f t="shared" si="0"/>
        <v>16.943751731781656</v>
      </c>
      <c r="F6" s="21">
        <v>2929</v>
      </c>
      <c r="G6" s="158">
        <f>F6/F$5*100</f>
        <v>16.71422049760329</v>
      </c>
      <c r="H6" s="23">
        <v>13834</v>
      </c>
      <c r="I6" s="158">
        <f>H6/H$5*100</f>
        <v>20.59458413350602</v>
      </c>
      <c r="J6" s="23">
        <v>16550</v>
      </c>
      <c r="K6" s="80">
        <f>J6/J$5*100</f>
        <v>22.392098498173453</v>
      </c>
      <c r="L6" s="36">
        <v>21846</v>
      </c>
      <c r="M6" s="80">
        <f>L6/L$5*100</f>
        <v>23.36270693416606</v>
      </c>
      <c r="O6"/>
      <c r="P6"/>
      <c r="Q6"/>
      <c r="R6"/>
      <c r="S6"/>
      <c r="T6"/>
      <c r="U6"/>
      <c r="V6"/>
    </row>
    <row r="7" spans="1:22" ht="15" customHeight="1">
      <c r="A7" s="39" t="s">
        <v>0</v>
      </c>
      <c r="B7" s="23">
        <f>D7+F7+H7+J7+L7</f>
        <v>79777</v>
      </c>
      <c r="C7" s="38">
        <f t="shared" si="0"/>
        <v>30.76237887195228</v>
      </c>
      <c r="D7" s="21">
        <v>872</v>
      </c>
      <c r="E7" s="158">
        <f t="shared" si="0"/>
        <v>12.080908839013576</v>
      </c>
      <c r="F7" s="21">
        <v>2787</v>
      </c>
      <c r="G7" s="158">
        <f>F7/F$5*100</f>
        <v>15.903903218443277</v>
      </c>
      <c r="H7" s="23">
        <v>14671</v>
      </c>
      <c r="I7" s="158">
        <f>H7/H$5*100</f>
        <v>21.840620487398212</v>
      </c>
      <c r="J7" s="23">
        <v>26018</v>
      </c>
      <c r="K7" s="80">
        <f>J7/J$5*100</f>
        <v>35.20227303477202</v>
      </c>
      <c r="L7" s="36">
        <v>35429</v>
      </c>
      <c r="M7" s="80">
        <f>L7/L$5*100</f>
        <v>37.888736792573894</v>
      </c>
      <c r="O7"/>
      <c r="P7"/>
      <c r="Q7"/>
      <c r="R7"/>
      <c r="S7"/>
      <c r="T7"/>
      <c r="U7"/>
      <c r="V7"/>
    </row>
    <row r="8" spans="1:22" ht="15" customHeight="1">
      <c r="A8" s="8" t="s">
        <v>38</v>
      </c>
      <c r="B8" s="27">
        <f>D8+F8+H8+J8+L8</f>
        <v>123174</v>
      </c>
      <c r="C8" s="160">
        <f t="shared" si="0"/>
        <v>47.49646207771475</v>
      </c>
      <c r="D8" s="25">
        <v>5123</v>
      </c>
      <c r="E8" s="131">
        <f t="shared" si="0"/>
        <v>70.97533942920477</v>
      </c>
      <c r="F8" s="25">
        <v>11808</v>
      </c>
      <c r="G8" s="131">
        <f>F8/F$5*100</f>
        <v>67.38187628395343</v>
      </c>
      <c r="H8" s="27">
        <v>38668</v>
      </c>
      <c r="I8" s="159">
        <f>H8/H$5*100</f>
        <v>57.56479537909577</v>
      </c>
      <c r="J8" s="27">
        <v>31342</v>
      </c>
      <c r="K8" s="83">
        <f>J8/J$5*100</f>
        <v>42.40562846705453</v>
      </c>
      <c r="L8" s="82">
        <v>36233</v>
      </c>
      <c r="M8" s="83">
        <f>L8/L$5*100</f>
        <v>38.74855627326004</v>
      </c>
      <c r="O8" s="4"/>
      <c r="P8"/>
      <c r="Q8"/>
      <c r="R8"/>
      <c r="S8"/>
      <c r="T8"/>
      <c r="U8"/>
      <c r="V8"/>
    </row>
    <row r="9" spans="1:22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  <c r="O9" s="4"/>
      <c r="P9"/>
      <c r="Q9"/>
      <c r="R9"/>
      <c r="S9"/>
      <c r="T9"/>
      <c r="U9"/>
      <c r="V9"/>
    </row>
    <row r="10" spans="2:22" ht="15" customHeight="1">
      <c r="B10" s="4"/>
      <c r="C10" s="87"/>
      <c r="D10" s="4"/>
      <c r="E10" s="4"/>
      <c r="O10" s="4"/>
      <c r="P10"/>
      <c r="Q10"/>
      <c r="R10"/>
      <c r="S10"/>
      <c r="T10"/>
      <c r="U10"/>
      <c r="V10"/>
    </row>
    <row r="11" spans="1:26" s="2" customFormat="1" ht="18" customHeight="1">
      <c r="A11" s="3" t="s">
        <v>40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  <c r="N11" s="229"/>
      <c r="O11" s="235"/>
      <c r="P11" s="235"/>
      <c r="Q11" s="235"/>
      <c r="R11" s="235"/>
      <c r="S11" s="237"/>
      <c r="T11" s="237"/>
      <c r="U11" s="237"/>
      <c r="V11" s="237"/>
      <c r="W11" s="13"/>
      <c r="X11" s="13"/>
      <c r="Y11" s="13"/>
      <c r="Z11" s="13"/>
    </row>
    <row r="12" spans="1:22" s="17" customFormat="1" ht="36" customHeight="1">
      <c r="A12" s="166" t="s">
        <v>169</v>
      </c>
      <c r="B12" s="309" t="s">
        <v>1</v>
      </c>
      <c r="C12" s="309"/>
      <c r="D12" s="309" t="s">
        <v>170</v>
      </c>
      <c r="E12" s="309"/>
      <c r="F12" s="309" t="s">
        <v>171</v>
      </c>
      <c r="G12" s="309"/>
      <c r="H12" s="309" t="s">
        <v>173</v>
      </c>
      <c r="I12" s="309"/>
      <c r="J12" s="309" t="s">
        <v>172</v>
      </c>
      <c r="K12" s="309"/>
      <c r="L12" s="309" t="s">
        <v>88</v>
      </c>
      <c r="M12" s="309"/>
      <c r="N12" s="230"/>
      <c r="O12" s="238"/>
      <c r="P12" s="238"/>
      <c r="Q12" s="238"/>
      <c r="R12" s="238"/>
      <c r="S12" s="231"/>
      <c r="T12" s="231"/>
      <c r="U12" s="231"/>
      <c r="V12" s="231"/>
    </row>
    <row r="13" spans="1:22" s="10" customFormat="1" ht="19.5" customHeight="1">
      <c r="A13" s="77"/>
      <c r="B13" s="66" t="s">
        <v>90</v>
      </c>
      <c r="C13" s="62" t="s">
        <v>89</v>
      </c>
      <c r="D13" s="66" t="s">
        <v>90</v>
      </c>
      <c r="E13" s="62" t="s">
        <v>89</v>
      </c>
      <c r="F13" s="66" t="s">
        <v>90</v>
      </c>
      <c r="G13" s="62" t="s">
        <v>89</v>
      </c>
      <c r="H13" s="66" t="s">
        <v>90</v>
      </c>
      <c r="I13" s="62" t="s">
        <v>89</v>
      </c>
      <c r="J13" s="66" t="s">
        <v>90</v>
      </c>
      <c r="K13" s="62" t="s">
        <v>89</v>
      </c>
      <c r="L13" s="66" t="s">
        <v>90</v>
      </c>
      <c r="M13" s="62" t="s">
        <v>89</v>
      </c>
      <c r="N13" s="232"/>
      <c r="O13" s="238"/>
      <c r="P13" s="238"/>
      <c r="Q13" s="238"/>
      <c r="R13" s="238"/>
      <c r="S13" s="232"/>
      <c r="T13" s="232"/>
      <c r="U13" s="232"/>
      <c r="V13" s="232"/>
    </row>
    <row r="14" spans="1:22" s="78" customFormat="1" ht="15" customHeight="1">
      <c r="A14" s="31" t="s">
        <v>23</v>
      </c>
      <c r="B14" s="30">
        <v>259333</v>
      </c>
      <c r="C14" s="32">
        <f>B14/$B14*100</f>
        <v>100</v>
      </c>
      <c r="D14" s="30">
        <f>D15+D16+D17</f>
        <v>7218</v>
      </c>
      <c r="E14" s="88">
        <f>D14/$B14*100</f>
        <v>2.7832940659306757</v>
      </c>
      <c r="F14" s="30">
        <f>F15+F16+F17</f>
        <v>17524</v>
      </c>
      <c r="G14" s="88">
        <f>F14/$B14*100</f>
        <v>6.757335163669877</v>
      </c>
      <c r="H14" s="30">
        <f>H15+H16+H17</f>
        <v>67173</v>
      </c>
      <c r="I14" s="88">
        <f>H14/$B14*100</f>
        <v>25.902218383314118</v>
      </c>
      <c r="J14" s="30">
        <f>J15+J16+J17</f>
        <v>73910</v>
      </c>
      <c r="K14" s="88">
        <f>J14/$B14*100</f>
        <v>28.50003663243783</v>
      </c>
      <c r="L14" s="30">
        <f>L15+L16+L17</f>
        <v>93508</v>
      </c>
      <c r="M14" s="88">
        <f>L14/$B14*100</f>
        <v>36.0571157546475</v>
      </c>
      <c r="N14" s="233"/>
      <c r="O14" s="238"/>
      <c r="P14" s="238"/>
      <c r="Q14" s="238"/>
      <c r="R14" s="238"/>
      <c r="S14" s="233"/>
      <c r="T14" s="233"/>
      <c r="U14" s="233"/>
      <c r="V14" s="233"/>
    </row>
    <row r="15" spans="1:13" ht="15" customHeight="1">
      <c r="A15" s="39" t="s">
        <v>37</v>
      </c>
      <c r="B15" s="21">
        <f>D15+F15+H15+J15+L15</f>
        <v>56382</v>
      </c>
      <c r="C15" s="45">
        <f>B15/$B15*100</f>
        <v>100</v>
      </c>
      <c r="D15" s="21">
        <v>1223</v>
      </c>
      <c r="E15" s="7">
        <f>D15/$B15*100</f>
        <v>2.169131992479869</v>
      </c>
      <c r="F15" s="21">
        <v>2929</v>
      </c>
      <c r="G15" s="24">
        <f>F15/$B15*100</f>
        <v>5.1949203646553865</v>
      </c>
      <c r="H15" s="21">
        <v>13834</v>
      </c>
      <c r="I15" s="79">
        <f>H15/$B15*100</f>
        <v>24.536199496293143</v>
      </c>
      <c r="J15" s="21">
        <v>16550</v>
      </c>
      <c r="K15" s="86">
        <f>J15/$B15*100</f>
        <v>29.35333971834983</v>
      </c>
      <c r="L15" s="21">
        <v>21846</v>
      </c>
      <c r="M15" s="86">
        <f>L15/$B15*100</f>
        <v>38.74640842822178</v>
      </c>
    </row>
    <row r="16" spans="1:13" ht="15" customHeight="1">
      <c r="A16" s="39" t="s">
        <v>0</v>
      </c>
      <c r="B16" s="21">
        <f>D16+F16+H16+J16+L16</f>
        <v>79777</v>
      </c>
      <c r="C16" s="45">
        <f>B16/$B16*100</f>
        <v>100</v>
      </c>
      <c r="D16" s="21">
        <v>872</v>
      </c>
      <c r="E16" s="7">
        <f>D16/$B16*100</f>
        <v>1.093046868144954</v>
      </c>
      <c r="F16" s="21">
        <v>2787</v>
      </c>
      <c r="G16" s="24">
        <f>F16/$B16*100</f>
        <v>3.4934880980733793</v>
      </c>
      <c r="H16" s="21">
        <v>14671</v>
      </c>
      <c r="I16" s="79">
        <f>H16/$B16*100</f>
        <v>18.39001215889291</v>
      </c>
      <c r="J16" s="21">
        <v>26018</v>
      </c>
      <c r="K16" s="86">
        <f>J16/$B16*100</f>
        <v>32.613409880040614</v>
      </c>
      <c r="L16" s="21">
        <v>35429</v>
      </c>
      <c r="M16" s="86">
        <f>L16/$B16*100</f>
        <v>44.41004299484813</v>
      </c>
    </row>
    <row r="17" spans="1:20" ht="15" customHeight="1">
      <c r="A17" s="8" t="s">
        <v>38</v>
      </c>
      <c r="B17" s="25">
        <f>D17+F17+H17+J17+L17</f>
        <v>123174</v>
      </c>
      <c r="C17" s="48">
        <f>B17/$B17*100</f>
        <v>100</v>
      </c>
      <c r="D17" s="25">
        <v>5123</v>
      </c>
      <c r="E17" s="26">
        <f>D17/$B17*100</f>
        <v>4.1591569649439</v>
      </c>
      <c r="F17" s="25">
        <v>11808</v>
      </c>
      <c r="G17" s="28">
        <f>F17/$B17*100</f>
        <v>9.586438696478153</v>
      </c>
      <c r="H17" s="25">
        <v>38668</v>
      </c>
      <c r="I17" s="81">
        <f>H17/$B17*100</f>
        <v>31.392988780099696</v>
      </c>
      <c r="J17" s="25">
        <v>31342</v>
      </c>
      <c r="K17" s="83">
        <f>J17/$B17*100</f>
        <v>25.44530501566889</v>
      </c>
      <c r="L17" s="25">
        <v>36233</v>
      </c>
      <c r="M17" s="83">
        <f>L17/$B17*100</f>
        <v>29.41611054280936</v>
      </c>
      <c r="N17" s="236"/>
      <c r="O17" s="236"/>
      <c r="P17" s="236"/>
      <c r="Q17" s="236"/>
      <c r="R17" s="236"/>
      <c r="S17" s="236"/>
      <c r="T17" s="236"/>
    </row>
    <row r="18" spans="11:20" ht="15" customHeight="1">
      <c r="K18" s="85"/>
      <c r="N18" s="239"/>
      <c r="O18" s="236"/>
      <c r="P18" s="236"/>
      <c r="Q18" s="236"/>
      <c r="R18" s="236"/>
      <c r="S18" s="236"/>
      <c r="T18" s="236"/>
    </row>
    <row r="19" spans="11:21" ht="30" customHeight="1">
      <c r="K19" s="85"/>
      <c r="N19" s="96"/>
      <c r="O19" s="51"/>
      <c r="P19" s="51"/>
      <c r="Q19" s="51"/>
      <c r="R19" s="51"/>
      <c r="S19" s="51"/>
      <c r="T19" s="33"/>
      <c r="U19" s="236"/>
    </row>
    <row r="20" spans="9:21" ht="15" customHeight="1">
      <c r="I20" s="36"/>
      <c r="J20" s="85"/>
      <c r="K20" s="36"/>
      <c r="L20" s="80"/>
      <c r="M20" s="23"/>
      <c r="N20" s="72"/>
      <c r="O20" s="35"/>
      <c r="P20" s="35"/>
      <c r="Q20" s="35"/>
      <c r="R20" s="35"/>
      <c r="S20" s="35"/>
      <c r="T20" s="33"/>
      <c r="U20" s="236"/>
    </row>
    <row r="21" spans="9:21" ht="15" customHeight="1">
      <c r="I21" s="36"/>
      <c r="J21" s="85"/>
      <c r="K21" s="36"/>
      <c r="L21" s="80"/>
      <c r="M21" s="23"/>
      <c r="N21" s="36"/>
      <c r="O21" s="248" t="s">
        <v>170</v>
      </c>
      <c r="P21" s="248" t="s">
        <v>171</v>
      </c>
      <c r="Q21" s="248" t="s">
        <v>173</v>
      </c>
      <c r="R21" s="248" t="s">
        <v>172</v>
      </c>
      <c r="S21" s="248" t="s">
        <v>88</v>
      </c>
      <c r="T21" s="33"/>
      <c r="U21" s="240"/>
    </row>
    <row r="22" spans="9:20" ht="15" customHeight="1">
      <c r="I22" s="36"/>
      <c r="J22" s="85"/>
      <c r="K22" s="36"/>
      <c r="L22" s="80"/>
      <c r="M22" s="23"/>
      <c r="N22" s="36" t="s">
        <v>92</v>
      </c>
      <c r="O22" s="30">
        <f>O23+O24+O25</f>
        <v>7218</v>
      </c>
      <c r="P22" s="30">
        <f>P23+P24+P25</f>
        <v>17524</v>
      </c>
      <c r="Q22" s="30">
        <f>Q23+Q24+Q25</f>
        <v>67173</v>
      </c>
      <c r="R22" s="30">
        <f>R23+R24+R25</f>
        <v>73910</v>
      </c>
      <c r="S22" s="30">
        <f>S23+S24+S25</f>
        <v>93508</v>
      </c>
      <c r="T22" s="33"/>
    </row>
    <row r="23" spans="9:20" ht="15" customHeight="1">
      <c r="I23" s="36"/>
      <c r="J23" s="85"/>
      <c r="K23" s="36"/>
      <c r="L23" s="80"/>
      <c r="M23" s="23"/>
      <c r="N23" s="36" t="s">
        <v>37</v>
      </c>
      <c r="O23" s="249">
        <v>1223</v>
      </c>
      <c r="P23" s="249">
        <v>2929</v>
      </c>
      <c r="Q23" s="249">
        <v>13834</v>
      </c>
      <c r="R23" s="249">
        <v>16550</v>
      </c>
      <c r="S23" s="336">
        <v>21846</v>
      </c>
      <c r="T23" s="33"/>
    </row>
    <row r="24" spans="9:20" ht="15" customHeight="1">
      <c r="I24" s="36"/>
      <c r="J24" s="80"/>
      <c r="K24" s="36"/>
      <c r="L24" s="80"/>
      <c r="M24" s="23"/>
      <c r="N24" s="33" t="s">
        <v>0</v>
      </c>
      <c r="O24" s="249">
        <v>872</v>
      </c>
      <c r="P24" s="249">
        <v>2787</v>
      </c>
      <c r="Q24" s="249">
        <v>14671</v>
      </c>
      <c r="R24" s="249">
        <v>26018</v>
      </c>
      <c r="S24" s="336">
        <v>35429</v>
      </c>
      <c r="T24" s="33"/>
    </row>
    <row r="25" spans="14:20" ht="15" customHeight="1">
      <c r="N25" s="33" t="s">
        <v>38</v>
      </c>
      <c r="O25" s="249">
        <v>5123</v>
      </c>
      <c r="P25" s="249">
        <v>11808</v>
      </c>
      <c r="Q25" s="249">
        <v>38668</v>
      </c>
      <c r="R25" s="249">
        <v>31342</v>
      </c>
      <c r="S25" s="336">
        <v>36233</v>
      </c>
      <c r="T25" s="33"/>
    </row>
    <row r="26" spans="14:20" ht="15" customHeight="1">
      <c r="N26" s="33"/>
      <c r="O26" s="33"/>
      <c r="P26" s="33"/>
      <c r="Q26" s="33"/>
      <c r="R26" s="33"/>
      <c r="S26" s="33"/>
      <c r="T26" s="33"/>
    </row>
    <row r="27" spans="11:20" ht="15" customHeight="1">
      <c r="K27" s="85"/>
      <c r="N27" s="33"/>
      <c r="O27" s="33"/>
      <c r="P27" s="33"/>
      <c r="Q27" s="33"/>
      <c r="R27" s="33"/>
      <c r="S27" s="33"/>
      <c r="T27" s="33"/>
    </row>
    <row r="28" ht="15" customHeight="1">
      <c r="K28" s="86"/>
    </row>
    <row r="29" ht="15" customHeight="1"/>
    <row r="30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4" location="indice!B38" display="Índice"/>
    <hyperlink ref="A12" location="indice!B3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2008.&amp;R&amp;9&amp;P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9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23" customWidth="1"/>
    <col min="9" max="9" width="6.5" style="79" customWidth="1"/>
    <col min="10" max="10" width="8.33203125" style="36" customWidth="1"/>
    <col min="11" max="11" width="6.5" style="80" customWidth="1"/>
    <col min="12" max="12" width="8.33203125" style="36" customWidth="1"/>
    <col min="13" max="13" width="8.5" style="80" customWidth="1"/>
  </cols>
  <sheetData>
    <row r="1" spans="1:13" s="1" customFormat="1" ht="39.75" customHeight="1">
      <c r="A1" s="314" t="s">
        <v>248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39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39" customFormat="1" ht="36" customHeight="1">
      <c r="A3" s="196"/>
      <c r="B3" s="320" t="s">
        <v>1</v>
      </c>
      <c r="C3" s="320"/>
      <c r="D3" s="320" t="s">
        <v>131</v>
      </c>
      <c r="E3" s="320"/>
      <c r="F3" s="320" t="s">
        <v>137</v>
      </c>
      <c r="G3" s="320"/>
      <c r="H3" s="320" t="s">
        <v>138</v>
      </c>
      <c r="I3" s="320"/>
      <c r="J3" s="320" t="s">
        <v>139</v>
      </c>
      <c r="K3" s="320"/>
      <c r="L3" s="320" t="s">
        <v>135</v>
      </c>
      <c r="M3" s="320"/>
    </row>
    <row r="4" spans="1:13" s="10" customFormat="1" ht="19.5" customHeight="1">
      <c r="A4" s="219" t="s">
        <v>169</v>
      </c>
      <c r="B4" s="66" t="s">
        <v>90</v>
      </c>
      <c r="C4" s="62" t="s">
        <v>89</v>
      </c>
      <c r="D4" s="66" t="s">
        <v>90</v>
      </c>
      <c r="E4" s="62" t="s">
        <v>89</v>
      </c>
      <c r="F4" s="66" t="s">
        <v>90</v>
      </c>
      <c r="G4" s="62" t="s">
        <v>89</v>
      </c>
      <c r="H4" s="66" t="s">
        <v>90</v>
      </c>
      <c r="I4" s="62" t="s">
        <v>89</v>
      </c>
      <c r="J4" s="66" t="s">
        <v>90</v>
      </c>
      <c r="K4" s="62" t="s">
        <v>89</v>
      </c>
      <c r="L4" s="66" t="s">
        <v>90</v>
      </c>
      <c r="M4" s="62" t="s">
        <v>89</v>
      </c>
    </row>
    <row r="5" spans="1:13" s="78" customFormat="1" ht="15" customHeight="1">
      <c r="A5" s="31" t="s">
        <v>23</v>
      </c>
      <c r="B5" s="30">
        <f>D5+F5+H5+J5+L5</f>
        <v>259333</v>
      </c>
      <c r="C5" s="32">
        <f>B5/B$5*100</f>
        <v>100</v>
      </c>
      <c r="D5" s="30">
        <f>D6+D7+D8</f>
        <v>1921</v>
      </c>
      <c r="E5" s="30">
        <f>D5/D$5*100</f>
        <v>100</v>
      </c>
      <c r="F5" s="30">
        <f>F6+F7+F8</f>
        <v>7289</v>
      </c>
      <c r="G5" s="30">
        <f>F5/F$5*100</f>
        <v>100</v>
      </c>
      <c r="H5" s="30">
        <f>H6+H7+H8</f>
        <v>97543</v>
      </c>
      <c r="I5" s="30">
        <f>H5/H$5*100</f>
        <v>100</v>
      </c>
      <c r="J5" s="30">
        <f>J6+J7+J8</f>
        <v>62806</v>
      </c>
      <c r="K5" s="30">
        <f>J5/J$5*100</f>
        <v>100</v>
      </c>
      <c r="L5" s="30">
        <f>L6+L7+L8</f>
        <v>89774</v>
      </c>
      <c r="M5" s="30">
        <f>L5/L$5*100</f>
        <v>100</v>
      </c>
    </row>
    <row r="6" spans="1:13" ht="15" customHeight="1">
      <c r="A6" s="39" t="s">
        <v>37</v>
      </c>
      <c r="B6" s="21">
        <f>D6+F6+H6+J6+L6</f>
        <v>56382</v>
      </c>
      <c r="C6" s="293">
        <f>B6/B$5*100</f>
        <v>21.74115905033297</v>
      </c>
      <c r="D6" s="21">
        <v>357</v>
      </c>
      <c r="E6" s="293">
        <f>D6/D$5*100</f>
        <v>18.58407079646018</v>
      </c>
      <c r="F6" s="21">
        <v>1214</v>
      </c>
      <c r="G6" s="293">
        <f>F6/F$5*100</f>
        <v>16.65523391411716</v>
      </c>
      <c r="H6" s="21">
        <v>22244</v>
      </c>
      <c r="I6" s="293">
        <f>H6/H$5*100</f>
        <v>22.804301692586858</v>
      </c>
      <c r="J6" s="21">
        <v>12959</v>
      </c>
      <c r="K6" s="293">
        <f>J6/J$5*100</f>
        <v>20.633378976530906</v>
      </c>
      <c r="L6" s="21">
        <v>19608</v>
      </c>
      <c r="M6" s="293">
        <f>L6/L$5*100</f>
        <v>21.841513132978367</v>
      </c>
    </row>
    <row r="7" spans="1:13" ht="15" customHeight="1">
      <c r="A7" s="39" t="s">
        <v>0</v>
      </c>
      <c r="B7" s="21">
        <f>D7+F7+H7+J7+L7</f>
        <v>79777</v>
      </c>
      <c r="C7" s="293">
        <f>B7/B$5*100</f>
        <v>30.76237887195228</v>
      </c>
      <c r="D7" s="21">
        <v>345</v>
      </c>
      <c r="E7" s="293">
        <f>D7/D$5*100</f>
        <v>17.95939614783967</v>
      </c>
      <c r="F7" s="21">
        <v>2217</v>
      </c>
      <c r="G7" s="293">
        <f>F7/F$5*100</f>
        <v>30.415694882699956</v>
      </c>
      <c r="H7" s="21">
        <v>39671</v>
      </c>
      <c r="I7" s="293">
        <f>H7/H$5*100</f>
        <v>40.67026849697057</v>
      </c>
      <c r="J7" s="21">
        <v>19456</v>
      </c>
      <c r="K7" s="293">
        <f>J7/J$5*100</f>
        <v>30.977932044709107</v>
      </c>
      <c r="L7" s="21">
        <v>18088</v>
      </c>
      <c r="M7" s="293">
        <f>L7/L$5*100</f>
        <v>20.14837258003431</v>
      </c>
    </row>
    <row r="8" spans="1:13" ht="15" customHeight="1">
      <c r="A8" s="8" t="s">
        <v>38</v>
      </c>
      <c r="B8" s="25">
        <f>D8+F8+H8+J8+L8</f>
        <v>123174</v>
      </c>
      <c r="C8" s="159">
        <f>B8/B$5*100</f>
        <v>47.49646207771475</v>
      </c>
      <c r="D8" s="25">
        <v>1219</v>
      </c>
      <c r="E8" s="159">
        <f>D8/D$5*100</f>
        <v>63.45653305570016</v>
      </c>
      <c r="F8" s="25">
        <v>3858</v>
      </c>
      <c r="G8" s="159">
        <f>F8/F$5*100</f>
        <v>52.92907120318288</v>
      </c>
      <c r="H8" s="25">
        <v>35628</v>
      </c>
      <c r="I8" s="159">
        <f>H8/H$5*100</f>
        <v>36.525429810442574</v>
      </c>
      <c r="J8" s="25">
        <v>30391</v>
      </c>
      <c r="K8" s="159">
        <f>J8/J$5*100</f>
        <v>48.388688978759994</v>
      </c>
      <c r="L8" s="25">
        <v>52078</v>
      </c>
      <c r="M8" s="159">
        <f>L8/L$5*100</f>
        <v>58.010114286987324</v>
      </c>
    </row>
    <row r="9" spans="1:13" ht="15" customHeight="1">
      <c r="A9" s="161" t="s">
        <v>175</v>
      </c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3" t="s">
        <v>40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39" customFormat="1" ht="36" customHeight="1">
      <c r="A12" s="166" t="s">
        <v>169</v>
      </c>
      <c r="B12" s="320" t="s">
        <v>1</v>
      </c>
      <c r="C12" s="320"/>
      <c r="D12" s="320" t="s">
        <v>131</v>
      </c>
      <c r="E12" s="320"/>
      <c r="F12" s="320" t="s">
        <v>137</v>
      </c>
      <c r="G12" s="320"/>
      <c r="H12" s="320" t="s">
        <v>138</v>
      </c>
      <c r="I12" s="320"/>
      <c r="J12" s="320" t="s">
        <v>139</v>
      </c>
      <c r="K12" s="320"/>
      <c r="L12" s="320" t="s">
        <v>135</v>
      </c>
      <c r="M12" s="320"/>
    </row>
    <row r="13" spans="1:13" s="10" customFormat="1" ht="19.5" customHeight="1">
      <c r="A13" s="77"/>
      <c r="B13" s="66" t="s">
        <v>90</v>
      </c>
      <c r="C13" s="62" t="s">
        <v>89</v>
      </c>
      <c r="D13" s="66" t="s">
        <v>90</v>
      </c>
      <c r="E13" s="62" t="s">
        <v>89</v>
      </c>
      <c r="F13" s="66" t="s">
        <v>90</v>
      </c>
      <c r="G13" s="62" t="s">
        <v>89</v>
      </c>
      <c r="H13" s="66" t="s">
        <v>90</v>
      </c>
      <c r="I13" s="62" t="s">
        <v>89</v>
      </c>
      <c r="J13" s="66" t="s">
        <v>90</v>
      </c>
      <c r="K13" s="62" t="s">
        <v>89</v>
      </c>
      <c r="L13" s="66" t="s">
        <v>90</v>
      </c>
      <c r="M13" s="62" t="s">
        <v>89</v>
      </c>
    </row>
    <row r="14" spans="1:13" s="78" customFormat="1" ht="15" customHeight="1">
      <c r="A14" s="31" t="s">
        <v>23</v>
      </c>
      <c r="B14" s="30">
        <f>D14+F14+H14+J14+L14</f>
        <v>259333</v>
      </c>
      <c r="C14" s="32">
        <f>B14/$B14*100</f>
        <v>100</v>
      </c>
      <c r="D14" s="30">
        <v>1921</v>
      </c>
      <c r="E14" s="88">
        <f>D14/$B14*100</f>
        <v>0.740746453401611</v>
      </c>
      <c r="F14" s="30">
        <v>7289</v>
      </c>
      <c r="G14" s="88">
        <f>F14/$B14*100</f>
        <v>2.8106719931516624</v>
      </c>
      <c r="H14" s="30">
        <v>97543</v>
      </c>
      <c r="I14" s="88">
        <f>H14/$B14*100</f>
        <v>37.61303035093875</v>
      </c>
      <c r="J14" s="30">
        <v>62806</v>
      </c>
      <c r="K14" s="88">
        <f>J14/$B14*100</f>
        <v>24.218283056919095</v>
      </c>
      <c r="L14" s="30">
        <v>89774</v>
      </c>
      <c r="M14" s="88">
        <f>L14/$B14*100</f>
        <v>34.61726814558887</v>
      </c>
    </row>
    <row r="15" spans="1:13" ht="15" customHeight="1">
      <c r="A15" s="39" t="s">
        <v>37</v>
      </c>
      <c r="B15" s="21">
        <f>D15+F15+H15+J15+L15</f>
        <v>56382</v>
      </c>
      <c r="C15" s="54">
        <f>B15/$B15*100</f>
        <v>100</v>
      </c>
      <c r="D15" s="21">
        <v>357</v>
      </c>
      <c r="E15" s="85">
        <f>D15/$B15*100</f>
        <v>0.6331808023837395</v>
      </c>
      <c r="F15" s="21">
        <v>1214</v>
      </c>
      <c r="G15" s="85">
        <f>F15/$B15*100</f>
        <v>2.1531694512433046</v>
      </c>
      <c r="H15" s="21">
        <v>22244</v>
      </c>
      <c r="I15" s="85">
        <f>H15/$B15*100</f>
        <v>39.45230747401653</v>
      </c>
      <c r="J15" s="21">
        <v>12959</v>
      </c>
      <c r="K15" s="85">
        <f>J15/$B15*100</f>
        <v>22.98428576496045</v>
      </c>
      <c r="L15" s="21">
        <v>19608</v>
      </c>
      <c r="M15" s="85">
        <f>L15/$B15*100</f>
        <v>34.777056507395976</v>
      </c>
    </row>
    <row r="16" spans="1:13" ht="15" customHeight="1">
      <c r="A16" s="39" t="s">
        <v>0</v>
      </c>
      <c r="B16" s="21">
        <f>D16+F16+H16+J16+L16</f>
        <v>79777</v>
      </c>
      <c r="C16" s="54">
        <f>B16/$B16*100</f>
        <v>100</v>
      </c>
      <c r="D16" s="21">
        <v>345</v>
      </c>
      <c r="E16" s="85">
        <f>D16/$B16*100</f>
        <v>0.4324554696215701</v>
      </c>
      <c r="F16" s="21">
        <v>2217</v>
      </c>
      <c r="G16" s="85">
        <f>F16/$B16*100</f>
        <v>2.778996452611655</v>
      </c>
      <c r="H16" s="21">
        <v>39671</v>
      </c>
      <c r="I16" s="85">
        <f>H16/$B16*100</f>
        <v>49.72736503002119</v>
      </c>
      <c r="J16" s="21">
        <v>19456</v>
      </c>
      <c r="K16" s="85">
        <f>J16/$B16*100</f>
        <v>24.387981498426864</v>
      </c>
      <c r="L16" s="21">
        <v>18088</v>
      </c>
      <c r="M16" s="85">
        <f>L16/$B16*100</f>
        <v>22.673201549318726</v>
      </c>
    </row>
    <row r="17" spans="1:13" ht="15" customHeight="1">
      <c r="A17" s="8" t="s">
        <v>38</v>
      </c>
      <c r="B17" s="25">
        <f>D17+F17+H17+J17+L17</f>
        <v>123174</v>
      </c>
      <c r="C17" s="160">
        <f>B17/$B17*100</f>
        <v>100</v>
      </c>
      <c r="D17" s="25">
        <v>1219</v>
      </c>
      <c r="E17" s="83">
        <f>D17/$B17*100</f>
        <v>0.9896569081137252</v>
      </c>
      <c r="F17" s="25">
        <v>3858</v>
      </c>
      <c r="G17" s="83">
        <f>F17/$B17*100</f>
        <v>3.1321545131277704</v>
      </c>
      <c r="H17" s="25">
        <v>35628</v>
      </c>
      <c r="I17" s="83">
        <f>H17/$B17*100</f>
        <v>28.924935457158167</v>
      </c>
      <c r="J17" s="25">
        <v>30391</v>
      </c>
      <c r="K17" s="83">
        <f>J17/$B17*100</f>
        <v>24.67322649260396</v>
      </c>
      <c r="L17" s="25">
        <v>52078</v>
      </c>
      <c r="M17" s="83">
        <f>L17/$B17*100</f>
        <v>42.28002662899638</v>
      </c>
    </row>
    <row r="18" spans="1:11" ht="15" customHeight="1">
      <c r="A18" s="161" t="s">
        <v>175</v>
      </c>
      <c r="K18" s="85"/>
    </row>
    <row r="19" ht="15" customHeight="1">
      <c r="K19" s="85"/>
    </row>
    <row r="20" ht="15" customHeight="1">
      <c r="K20" s="85"/>
    </row>
    <row r="21" ht="15" customHeight="1">
      <c r="K21" s="85"/>
    </row>
    <row r="22" spans="1:13" s="1" customFormat="1" ht="39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s="1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98"/>
      <c r="B24" s="98"/>
      <c r="C24" s="98"/>
      <c r="D24" s="98"/>
      <c r="E24" s="98"/>
      <c r="F24" s="98"/>
      <c r="G24" s="23"/>
      <c r="H24" s="79"/>
      <c r="I24" s="36"/>
      <c r="J24" s="85"/>
      <c r="K24" s="36"/>
      <c r="L24" s="80"/>
      <c r="M24" s="23"/>
    </row>
    <row r="25" spans="1:13" ht="15" customHeight="1">
      <c r="A25" s="98"/>
      <c r="B25" s="98"/>
      <c r="C25" s="98"/>
      <c r="D25" s="98"/>
      <c r="E25" s="98"/>
      <c r="F25" s="98"/>
      <c r="G25" s="23"/>
      <c r="H25" s="79"/>
      <c r="I25" s="36"/>
      <c r="J25" s="85"/>
      <c r="K25" s="36"/>
      <c r="L25" s="80"/>
      <c r="M25" s="23"/>
    </row>
    <row r="26" spans="1:13" ht="15" customHeight="1">
      <c r="A26" s="98"/>
      <c r="B26" s="98"/>
      <c r="C26" s="98"/>
      <c r="D26" s="98"/>
      <c r="E26" s="98"/>
      <c r="F26" s="98"/>
      <c r="G26" s="23"/>
      <c r="H26" s="79"/>
      <c r="I26" s="36"/>
      <c r="J26" s="85"/>
      <c r="K26" s="36"/>
      <c r="L26" s="80"/>
      <c r="M26" s="23"/>
    </row>
    <row r="27" spans="1:13" ht="15" customHeight="1">
      <c r="A27" s="99"/>
      <c r="B27" s="98"/>
      <c r="C27" s="98"/>
      <c r="D27" s="98"/>
      <c r="E27" s="98"/>
      <c r="F27" s="98"/>
      <c r="G27" s="23"/>
      <c r="H27" s="79"/>
      <c r="I27" s="36"/>
      <c r="J27" s="85"/>
      <c r="K27" s="36"/>
      <c r="L27" s="80"/>
      <c r="M27" s="23"/>
    </row>
    <row r="28" spans="1:13" ht="15" customHeight="1">
      <c r="A28" s="99"/>
      <c r="B28" s="98"/>
      <c r="C28" s="98"/>
      <c r="D28" s="98"/>
      <c r="E28" s="98"/>
      <c r="F28" s="98"/>
      <c r="G28" s="23"/>
      <c r="H28" s="79"/>
      <c r="I28" s="36"/>
      <c r="J28" s="80"/>
      <c r="K28" s="36"/>
      <c r="L28" s="80"/>
      <c r="M28" s="23"/>
    </row>
    <row r="29" spans="1:6" ht="15" customHeight="1">
      <c r="A29" s="99"/>
      <c r="B29" s="99"/>
      <c r="C29" s="100"/>
      <c r="D29" s="99"/>
      <c r="E29" s="99"/>
      <c r="F29" s="99"/>
    </row>
    <row r="30" ht="15" customHeight="1"/>
    <row r="31" ht="15" customHeight="1">
      <c r="K31" s="85"/>
    </row>
    <row r="32" ht="15" customHeight="1">
      <c r="K32" s="86"/>
    </row>
    <row r="33" ht="15" customHeight="1"/>
    <row r="34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4" location="indice!B40" display="Índice"/>
    <hyperlink ref="A12" location="indice!B4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36.83203125" style="188" customWidth="1"/>
    <col min="2" max="4" width="14.83203125" style="188" customWidth="1"/>
    <col min="5" max="6" width="10.83203125" style="188" customWidth="1"/>
    <col min="7" max="7" width="18.33203125" style="256" customWidth="1"/>
    <col min="8" max="9" width="7.66015625" style="256" bestFit="1" customWidth="1"/>
    <col min="10" max="10" width="7.5" style="256" customWidth="1"/>
    <col min="11" max="11" width="9.16015625" style="256" bestFit="1" customWidth="1"/>
    <col min="12" max="13" width="8.16015625" style="256" bestFit="1" customWidth="1"/>
    <col min="14" max="14" width="9.16015625" style="256" bestFit="1" customWidth="1"/>
    <col min="15" max="17" width="12" style="256" customWidth="1"/>
    <col min="18" max="16384" width="12" style="188" customWidth="1"/>
  </cols>
  <sheetData>
    <row r="1" spans="1:17" s="184" customFormat="1" ht="60" customHeight="1">
      <c r="A1" s="321" t="s">
        <v>247</v>
      </c>
      <c r="B1" s="322"/>
      <c r="C1" s="322"/>
      <c r="D1" s="322"/>
      <c r="E1" s="311"/>
      <c r="F1" s="183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s="185" customFormat="1" ht="36" customHeight="1">
      <c r="A2" s="173"/>
      <c r="B2" s="291" t="s">
        <v>174</v>
      </c>
      <c r="C2" s="291"/>
      <c r="D2" s="291"/>
      <c r="E2" s="16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s="185" customFormat="1" ht="19.5" customHeight="1">
      <c r="A3" s="221" t="s">
        <v>169</v>
      </c>
      <c r="B3" s="186" t="s">
        <v>1</v>
      </c>
      <c r="C3" s="186" t="s">
        <v>2</v>
      </c>
      <c r="D3" s="186" t="s">
        <v>3</v>
      </c>
      <c r="E3" s="16"/>
      <c r="F3" s="16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s="189" customFormat="1" ht="15" customHeight="1">
      <c r="A4" s="178" t="s">
        <v>23</v>
      </c>
      <c r="B4" s="187">
        <v>19.544011008969658</v>
      </c>
      <c r="C4" s="187">
        <v>17.660967816219973</v>
      </c>
      <c r="D4" s="187">
        <v>21.43242039802872</v>
      </c>
      <c r="E4" s="188"/>
      <c r="F4" s="188"/>
      <c r="G4" s="252" t="s">
        <v>176</v>
      </c>
      <c r="H4" s="252" t="s">
        <v>148</v>
      </c>
      <c r="I4" s="252" t="s">
        <v>149</v>
      </c>
      <c r="J4" s="253"/>
      <c r="K4" s="252" t="s">
        <v>210</v>
      </c>
      <c r="L4" s="252" t="s">
        <v>148</v>
      </c>
      <c r="M4" s="252" t="s">
        <v>149</v>
      </c>
      <c r="N4" s="253"/>
      <c r="O4" s="253"/>
      <c r="P4" s="253"/>
      <c r="Q4" s="253"/>
    </row>
    <row r="5" spans="1:14" ht="15" customHeight="1">
      <c r="A5" s="162" t="s">
        <v>94</v>
      </c>
      <c r="B5" s="190">
        <v>33.53141375398412</v>
      </c>
      <c r="C5" s="190">
        <v>29.526315789473685</v>
      </c>
      <c r="D5" s="190">
        <v>37.7538563977361</v>
      </c>
      <c r="G5" s="254" t="s">
        <v>177</v>
      </c>
      <c r="H5" s="255">
        <v>2830</v>
      </c>
      <c r="I5" s="255">
        <v>3390</v>
      </c>
      <c r="J5" s="256">
        <v>6220</v>
      </c>
      <c r="K5" s="254" t="s">
        <v>211</v>
      </c>
      <c r="L5" s="255">
        <v>9324</v>
      </c>
      <c r="M5" s="255">
        <v>8820</v>
      </c>
      <c r="N5" s="256">
        <v>18144</v>
      </c>
    </row>
    <row r="6" spans="1:14" ht="15" customHeight="1">
      <c r="A6" s="162" t="s">
        <v>95</v>
      </c>
      <c r="B6" s="190">
        <v>12.896362388469457</v>
      </c>
      <c r="C6" s="190">
        <v>10.975123054410004</v>
      </c>
      <c r="D6" s="190">
        <v>14.94399546292358</v>
      </c>
      <c r="G6" s="254" t="s">
        <v>178</v>
      </c>
      <c r="H6" s="255">
        <v>820</v>
      </c>
      <c r="I6" s="255">
        <v>1070</v>
      </c>
      <c r="J6" s="256">
        <v>1890</v>
      </c>
      <c r="K6" s="254" t="s">
        <v>212</v>
      </c>
      <c r="L6" s="255">
        <v>7160</v>
      </c>
      <c r="M6" s="255">
        <v>6795</v>
      </c>
      <c r="N6" s="256">
        <v>13955</v>
      </c>
    </row>
    <row r="7" spans="1:14" ht="15" customHeight="1">
      <c r="A7" s="162" t="s">
        <v>96</v>
      </c>
      <c r="B7" s="190">
        <v>41.80031039834454</v>
      </c>
      <c r="C7" s="190">
        <v>33.55135658914728</v>
      </c>
      <c r="D7" s="190">
        <v>51.248612652608216</v>
      </c>
      <c r="G7" s="254" t="s">
        <v>179</v>
      </c>
      <c r="H7" s="255">
        <v>1405</v>
      </c>
      <c r="I7" s="255">
        <v>1872</v>
      </c>
      <c r="J7" s="256">
        <v>3277</v>
      </c>
      <c r="K7" s="254" t="s">
        <v>213</v>
      </c>
      <c r="L7" s="255">
        <v>3978</v>
      </c>
      <c r="M7" s="255">
        <v>3505</v>
      </c>
      <c r="N7" s="256">
        <v>7483</v>
      </c>
    </row>
    <row r="8" spans="1:14" ht="15" customHeight="1">
      <c r="A8" s="162" t="s">
        <v>97</v>
      </c>
      <c r="B8" s="190">
        <v>54.51190117505272</v>
      </c>
      <c r="C8" s="190">
        <v>46.48633175898097</v>
      </c>
      <c r="D8" s="190">
        <v>63.42820798219113</v>
      </c>
      <c r="G8" s="254" t="s">
        <v>180</v>
      </c>
      <c r="H8" s="255">
        <v>3328</v>
      </c>
      <c r="I8" s="255">
        <v>4057</v>
      </c>
      <c r="J8" s="256">
        <v>7385</v>
      </c>
      <c r="K8" s="254" t="s">
        <v>214</v>
      </c>
      <c r="L8" s="255">
        <v>6777</v>
      </c>
      <c r="M8" s="255">
        <v>6176</v>
      </c>
      <c r="N8" s="256">
        <v>12953</v>
      </c>
    </row>
    <row r="9" spans="1:14" ht="22.5" customHeight="1">
      <c r="A9" s="161" t="s">
        <v>98</v>
      </c>
      <c r="B9" s="190">
        <v>17.80312053358742</v>
      </c>
      <c r="C9" s="190">
        <v>14.862765406525117</v>
      </c>
      <c r="D9" s="190">
        <v>20.95649490897871</v>
      </c>
      <c r="G9" s="254" t="s">
        <v>181</v>
      </c>
      <c r="H9" s="255">
        <v>2622</v>
      </c>
      <c r="I9" s="255">
        <v>3472</v>
      </c>
      <c r="J9" s="256">
        <v>6094</v>
      </c>
      <c r="K9" s="254" t="s">
        <v>215</v>
      </c>
      <c r="L9" s="255">
        <v>17151</v>
      </c>
      <c r="M9" s="255">
        <v>16045</v>
      </c>
      <c r="N9" s="256">
        <v>33196</v>
      </c>
    </row>
    <row r="10" spans="1:14" ht="15" customHeight="1">
      <c r="A10" s="161" t="s">
        <v>99</v>
      </c>
      <c r="B10" s="190">
        <v>21.92744748701211</v>
      </c>
      <c r="C10" s="190">
        <v>19.538776493256265</v>
      </c>
      <c r="D10" s="190">
        <v>24.290436906215565</v>
      </c>
      <c r="G10" s="254" t="s">
        <v>182</v>
      </c>
      <c r="H10" s="255">
        <v>6530</v>
      </c>
      <c r="I10" s="255">
        <v>8177</v>
      </c>
      <c r="J10" s="256">
        <v>14707</v>
      </c>
      <c r="K10" s="254" t="s">
        <v>216</v>
      </c>
      <c r="L10" s="255">
        <v>32357</v>
      </c>
      <c r="M10" s="255">
        <v>32909</v>
      </c>
      <c r="N10" s="256">
        <v>65266</v>
      </c>
    </row>
    <row r="11" spans="1:14" ht="15" customHeight="1">
      <c r="A11" s="161" t="s">
        <v>100</v>
      </c>
      <c r="B11" s="190">
        <v>29.66791199667912</v>
      </c>
      <c r="C11" s="190">
        <v>26.525176862255513</v>
      </c>
      <c r="D11" s="190">
        <v>32.79503105590062</v>
      </c>
      <c r="G11" s="254" t="s">
        <v>183</v>
      </c>
      <c r="H11" s="255">
        <v>3215</v>
      </c>
      <c r="I11" s="255">
        <v>4015</v>
      </c>
      <c r="J11" s="256">
        <v>7230</v>
      </c>
      <c r="K11" s="254" t="s">
        <v>217</v>
      </c>
      <c r="L11" s="255">
        <v>11765</v>
      </c>
      <c r="M11" s="255">
        <v>11848</v>
      </c>
      <c r="N11" s="256">
        <v>23613</v>
      </c>
    </row>
    <row r="12" spans="1:14" ht="15" customHeight="1">
      <c r="A12" s="161" t="s">
        <v>101</v>
      </c>
      <c r="B12" s="190">
        <v>16.011804384485668</v>
      </c>
      <c r="C12" s="190">
        <v>13.602820596917024</v>
      </c>
      <c r="D12" s="190">
        <v>18.561263450190907</v>
      </c>
      <c r="G12" s="254" t="s">
        <v>184</v>
      </c>
      <c r="H12" s="255">
        <v>1668</v>
      </c>
      <c r="I12" s="255">
        <v>2173</v>
      </c>
      <c r="J12" s="256">
        <v>3841</v>
      </c>
      <c r="K12" s="254" t="s">
        <v>218</v>
      </c>
      <c r="L12" s="255">
        <v>11859</v>
      </c>
      <c r="M12" s="255">
        <v>11225</v>
      </c>
      <c r="N12" s="256">
        <v>23084</v>
      </c>
    </row>
    <row r="13" spans="1:14" ht="15" customHeight="1">
      <c r="A13" s="161" t="s">
        <v>102</v>
      </c>
      <c r="B13" s="190">
        <v>25.61828237503913</v>
      </c>
      <c r="C13" s="190">
        <v>21.218172740888665</v>
      </c>
      <c r="D13" s="190">
        <v>30.43383236804721</v>
      </c>
      <c r="G13" s="254" t="s">
        <v>185</v>
      </c>
      <c r="H13" s="255">
        <v>2164</v>
      </c>
      <c r="I13" s="255">
        <v>2818</v>
      </c>
      <c r="J13" s="256">
        <v>4982</v>
      </c>
      <c r="K13" s="254" t="s">
        <v>219</v>
      </c>
      <c r="L13" s="255">
        <v>9780</v>
      </c>
      <c r="M13" s="255">
        <v>9087</v>
      </c>
      <c r="N13" s="256">
        <v>18867</v>
      </c>
    </row>
    <row r="14" spans="1:14" ht="22.5" customHeight="1">
      <c r="A14" s="161" t="s">
        <v>103</v>
      </c>
      <c r="B14" s="190">
        <v>20.030134664281004</v>
      </c>
      <c r="C14" s="190">
        <v>15.744448489261012</v>
      </c>
      <c r="D14" s="190">
        <v>24.62439024390244</v>
      </c>
      <c r="G14" s="254" t="s">
        <v>186</v>
      </c>
      <c r="H14" s="255">
        <v>1788</v>
      </c>
      <c r="I14" s="255">
        <v>2611</v>
      </c>
      <c r="J14" s="256">
        <v>4399</v>
      </c>
      <c r="K14" s="254" t="s">
        <v>220</v>
      </c>
      <c r="L14" s="255">
        <v>10818</v>
      </c>
      <c r="M14" s="255">
        <v>10129</v>
      </c>
      <c r="N14" s="256">
        <v>20947</v>
      </c>
    </row>
    <row r="15" spans="1:14" ht="15" customHeight="1">
      <c r="A15" s="161" t="s">
        <v>104</v>
      </c>
      <c r="B15" s="190">
        <v>23.746471857878134</v>
      </c>
      <c r="C15" s="190">
        <v>20.125230793931124</v>
      </c>
      <c r="D15" s="190">
        <v>27.62354963472282</v>
      </c>
      <c r="G15" s="254" t="s">
        <v>187</v>
      </c>
      <c r="H15" s="255">
        <v>2532</v>
      </c>
      <c r="I15" s="255">
        <v>3238</v>
      </c>
      <c r="J15" s="256">
        <v>5770</v>
      </c>
      <c r="K15" s="254" t="s">
        <v>221</v>
      </c>
      <c r="L15" s="255">
        <v>12195</v>
      </c>
      <c r="M15" s="255">
        <v>11450</v>
      </c>
      <c r="N15" s="256">
        <v>23645</v>
      </c>
    </row>
    <row r="16" spans="1:14" ht="15" customHeight="1">
      <c r="A16" s="161" t="s">
        <v>105</v>
      </c>
      <c r="B16" s="190">
        <v>23.713297619854888</v>
      </c>
      <c r="C16" s="190">
        <v>20.650999459751485</v>
      </c>
      <c r="D16" s="190">
        <v>26.80103499931908</v>
      </c>
      <c r="G16" s="254" t="s">
        <v>188</v>
      </c>
      <c r="H16" s="255">
        <v>1565</v>
      </c>
      <c r="I16" s="255">
        <v>1991</v>
      </c>
      <c r="J16" s="256">
        <v>3556</v>
      </c>
      <c r="K16" s="254" t="s">
        <v>222</v>
      </c>
      <c r="L16" s="255">
        <v>7350</v>
      </c>
      <c r="M16" s="255">
        <v>7340</v>
      </c>
      <c r="N16" s="256">
        <v>14690</v>
      </c>
    </row>
    <row r="17" spans="1:14" ht="15" customHeight="1">
      <c r="A17" s="161" t="s">
        <v>106</v>
      </c>
      <c r="B17" s="190">
        <v>12.367926362870293</v>
      </c>
      <c r="C17" s="190">
        <v>10.29193468579911</v>
      </c>
      <c r="D17" s="190">
        <v>14.653411412229334</v>
      </c>
      <c r="G17" s="254" t="s">
        <v>189</v>
      </c>
      <c r="H17" s="255">
        <v>857</v>
      </c>
      <c r="I17" s="255">
        <v>1119</v>
      </c>
      <c r="J17" s="256">
        <v>1976</v>
      </c>
      <c r="K17" s="254" t="s">
        <v>223</v>
      </c>
      <c r="L17" s="255">
        <v>7776</v>
      </c>
      <c r="M17" s="255">
        <v>7138</v>
      </c>
      <c r="N17" s="256">
        <v>14914</v>
      </c>
    </row>
    <row r="18" spans="1:17" s="191" customFormat="1" ht="15" customHeight="1">
      <c r="A18" s="161" t="s">
        <v>107</v>
      </c>
      <c r="B18" s="190">
        <v>16.812999606866725</v>
      </c>
      <c r="C18" s="190">
        <v>14.777070063694268</v>
      </c>
      <c r="D18" s="190">
        <v>18.969239071775498</v>
      </c>
      <c r="E18" s="188"/>
      <c r="F18" s="188"/>
      <c r="G18" s="254" t="s">
        <v>190</v>
      </c>
      <c r="H18" s="255">
        <v>593</v>
      </c>
      <c r="I18" s="255">
        <v>724</v>
      </c>
      <c r="J18" s="256">
        <v>1317</v>
      </c>
      <c r="K18" s="254" t="s">
        <v>224</v>
      </c>
      <c r="L18" s="255">
        <v>3937</v>
      </c>
      <c r="M18" s="255">
        <v>3690</v>
      </c>
      <c r="N18" s="256">
        <v>7627</v>
      </c>
      <c r="O18" s="257"/>
      <c r="P18" s="257"/>
      <c r="Q18" s="257"/>
    </row>
    <row r="19" spans="1:14" ht="22.5" customHeight="1">
      <c r="A19" s="161" t="s">
        <v>108</v>
      </c>
      <c r="B19" s="190">
        <v>8.86019590382903</v>
      </c>
      <c r="C19" s="190">
        <v>7.577837174022973</v>
      </c>
      <c r="D19" s="190">
        <v>10.214356548935847</v>
      </c>
      <c r="G19" s="254" t="s">
        <v>191</v>
      </c>
      <c r="H19" s="255">
        <v>1070</v>
      </c>
      <c r="I19" s="255">
        <v>1351</v>
      </c>
      <c r="J19" s="256">
        <v>2421</v>
      </c>
      <c r="K19" s="254" t="s">
        <v>225</v>
      </c>
      <c r="L19" s="255">
        <v>13180</v>
      </c>
      <c r="M19" s="255">
        <v>12565</v>
      </c>
      <c r="N19" s="256">
        <v>25745</v>
      </c>
    </row>
    <row r="20" spans="1:14" ht="15" customHeight="1">
      <c r="A20" s="161" t="s">
        <v>109</v>
      </c>
      <c r="B20" s="190">
        <v>9.735295117061401</v>
      </c>
      <c r="C20" s="190">
        <v>8.430777181988502</v>
      </c>
      <c r="D20" s="190">
        <v>11.182795698924732</v>
      </c>
      <c r="G20" s="254" t="s">
        <v>192</v>
      </c>
      <c r="H20" s="255">
        <v>1345</v>
      </c>
      <c r="I20" s="255">
        <v>1600</v>
      </c>
      <c r="J20" s="256">
        <v>2945</v>
      </c>
      <c r="K20" s="254" t="s">
        <v>226</v>
      </c>
      <c r="L20" s="255">
        <v>14364</v>
      </c>
      <c r="M20" s="255">
        <v>13059</v>
      </c>
      <c r="N20" s="256">
        <v>27423</v>
      </c>
    </row>
    <row r="21" spans="1:14" ht="15" customHeight="1">
      <c r="A21" s="161" t="s">
        <v>110</v>
      </c>
      <c r="B21" s="190">
        <v>10.107956215857735</v>
      </c>
      <c r="C21" s="190">
        <v>9.714031782941403</v>
      </c>
      <c r="D21" s="190">
        <v>10.485311086896573</v>
      </c>
      <c r="G21" s="254" t="s">
        <v>193</v>
      </c>
      <c r="H21" s="255">
        <v>34459</v>
      </c>
      <c r="I21" s="255">
        <v>38768</v>
      </c>
      <c r="J21" s="256">
        <v>73227</v>
      </c>
      <c r="K21" s="254" t="s">
        <v>227</v>
      </c>
      <c r="L21" s="255">
        <v>348332</v>
      </c>
      <c r="M21" s="255">
        <v>366272</v>
      </c>
      <c r="N21" s="256">
        <v>714604</v>
      </c>
    </row>
    <row r="22" spans="1:14" ht="15" customHeight="1">
      <c r="A22" s="161" t="s">
        <v>111</v>
      </c>
      <c r="B22" s="190">
        <v>22.283549783549784</v>
      </c>
      <c r="C22" s="190">
        <v>19.356885974190817</v>
      </c>
      <c r="D22" s="190">
        <v>25.34899180146244</v>
      </c>
      <c r="G22" s="254" t="s">
        <v>194</v>
      </c>
      <c r="H22" s="255">
        <v>951</v>
      </c>
      <c r="I22" s="255">
        <v>1166</v>
      </c>
      <c r="J22" s="256">
        <v>2117</v>
      </c>
      <c r="K22" s="254" t="s">
        <v>228</v>
      </c>
      <c r="L22" s="255">
        <v>4651</v>
      </c>
      <c r="M22" s="255">
        <v>4504</v>
      </c>
      <c r="N22" s="256">
        <v>9155</v>
      </c>
    </row>
    <row r="23" spans="1:14" ht="15" customHeight="1">
      <c r="A23" s="161" t="s">
        <v>112</v>
      </c>
      <c r="B23" s="190">
        <v>28.86657101865136</v>
      </c>
      <c r="C23" s="190">
        <v>24.656202250312543</v>
      </c>
      <c r="D23" s="190">
        <v>33.36300252188102</v>
      </c>
      <c r="G23" s="254" t="s">
        <v>195</v>
      </c>
      <c r="H23" s="255">
        <v>1794</v>
      </c>
      <c r="I23" s="255">
        <v>2301</v>
      </c>
      <c r="J23" s="256">
        <v>4095</v>
      </c>
      <c r="K23" s="254" t="s">
        <v>229</v>
      </c>
      <c r="L23" s="255">
        <v>7028</v>
      </c>
      <c r="M23" s="255">
        <v>6547</v>
      </c>
      <c r="N23" s="256">
        <v>13575</v>
      </c>
    </row>
    <row r="24" spans="1:14" ht="22.5" customHeight="1">
      <c r="A24" s="161" t="s">
        <v>113</v>
      </c>
      <c r="B24" s="190">
        <v>40.50355128719413</v>
      </c>
      <c r="C24" s="190">
        <v>36.86209132166343</v>
      </c>
      <c r="D24" s="190">
        <v>44.286745248977624</v>
      </c>
      <c r="G24" s="254" t="s">
        <v>196</v>
      </c>
      <c r="H24" s="255">
        <v>8057</v>
      </c>
      <c r="I24" s="255">
        <v>9367</v>
      </c>
      <c r="J24" s="256">
        <v>17424</v>
      </c>
      <c r="K24" s="254" t="s">
        <v>230</v>
      </c>
      <c r="L24" s="255">
        <v>21056</v>
      </c>
      <c r="M24" s="255">
        <v>20300</v>
      </c>
      <c r="N24" s="256">
        <v>41356</v>
      </c>
    </row>
    <row r="25" spans="1:14" ht="15" customHeight="1">
      <c r="A25" s="161" t="s">
        <v>114</v>
      </c>
      <c r="B25" s="190">
        <v>13.643396741603715</v>
      </c>
      <c r="C25" s="190">
        <v>10.800271278399459</v>
      </c>
      <c r="D25" s="190">
        <v>16.938494792690115</v>
      </c>
      <c r="G25" s="254" t="s">
        <v>197</v>
      </c>
      <c r="H25" s="255">
        <v>654</v>
      </c>
      <c r="I25" s="255">
        <v>875</v>
      </c>
      <c r="J25" s="256">
        <v>1529</v>
      </c>
      <c r="K25" s="254" t="s">
        <v>231</v>
      </c>
      <c r="L25" s="255">
        <v>5648</v>
      </c>
      <c r="M25" s="255">
        <v>4958</v>
      </c>
      <c r="N25" s="256">
        <v>10606</v>
      </c>
    </row>
    <row r="26" spans="1:14" ht="15" customHeight="1">
      <c r="A26" s="161" t="s">
        <v>115</v>
      </c>
      <c r="B26" s="190">
        <v>22.056039379023098</v>
      </c>
      <c r="C26" s="190">
        <v>17.609841827768015</v>
      </c>
      <c r="D26" s="190">
        <v>27.24661469019286</v>
      </c>
      <c r="G26" s="254" t="s">
        <v>198</v>
      </c>
      <c r="H26" s="255">
        <v>516</v>
      </c>
      <c r="I26" s="255">
        <v>685</v>
      </c>
      <c r="J26" s="256">
        <v>1201</v>
      </c>
      <c r="K26" s="254" t="s">
        <v>147</v>
      </c>
      <c r="L26" s="255">
        <v>2796</v>
      </c>
      <c r="M26" s="255">
        <v>2426</v>
      </c>
      <c r="N26" s="256">
        <v>5222</v>
      </c>
    </row>
    <row r="27" spans="1:14" ht="15" customHeight="1">
      <c r="A27" s="161" t="s">
        <v>116</v>
      </c>
      <c r="B27" s="190">
        <v>34.01723430447271</v>
      </c>
      <c r="C27" s="190">
        <v>29.619781972879554</v>
      </c>
      <c r="D27" s="190">
        <v>38.67605633802817</v>
      </c>
      <c r="G27" s="254" t="s">
        <v>199</v>
      </c>
      <c r="H27" s="255">
        <v>1150</v>
      </c>
      <c r="I27" s="255">
        <v>1407</v>
      </c>
      <c r="J27" s="256">
        <v>2557</v>
      </c>
      <c r="K27" s="254" t="s">
        <v>232</v>
      </c>
      <c r="L27" s="255">
        <v>3807</v>
      </c>
      <c r="M27" s="255">
        <v>3620</v>
      </c>
      <c r="N27" s="256">
        <v>7427</v>
      </c>
    </row>
    <row r="28" spans="1:14" ht="15" customHeight="1">
      <c r="A28" s="161" t="s">
        <v>117</v>
      </c>
      <c r="B28" s="190">
        <v>42.69212998613892</v>
      </c>
      <c r="C28" s="190">
        <v>36.46441073512252</v>
      </c>
      <c r="D28" s="190">
        <v>49.65742251223491</v>
      </c>
      <c r="G28" s="254" t="s">
        <v>200</v>
      </c>
      <c r="H28" s="255">
        <v>1288</v>
      </c>
      <c r="I28" s="255">
        <v>1571</v>
      </c>
      <c r="J28" s="256">
        <v>2859</v>
      </c>
      <c r="K28" s="254" t="s">
        <v>233</v>
      </c>
      <c r="L28" s="255">
        <v>3452</v>
      </c>
      <c r="M28" s="255">
        <v>3087</v>
      </c>
      <c r="N28" s="256">
        <v>6539</v>
      </c>
    </row>
    <row r="29" spans="1:14" ht="22.5" customHeight="1">
      <c r="A29" s="161" t="s">
        <v>118</v>
      </c>
      <c r="B29" s="190">
        <v>58.00260470217287</v>
      </c>
      <c r="C29" s="190">
        <v>49.01448897010834</v>
      </c>
      <c r="D29" s="190">
        <v>67.94168591224017</v>
      </c>
      <c r="G29" s="254" t="s">
        <v>201</v>
      </c>
      <c r="H29" s="255">
        <v>3837</v>
      </c>
      <c r="I29" s="255">
        <v>4758</v>
      </c>
      <c r="J29" s="256">
        <v>8595</v>
      </c>
      <c r="K29" s="254" t="s">
        <v>234</v>
      </c>
      <c r="L29" s="255">
        <v>7414</v>
      </c>
      <c r="M29" s="255">
        <v>6839</v>
      </c>
      <c r="N29" s="256">
        <v>14253</v>
      </c>
    </row>
    <row r="30" spans="1:14" ht="15" customHeight="1">
      <c r="A30" s="161" t="s">
        <v>119</v>
      </c>
      <c r="B30" s="190">
        <v>70.56253995312167</v>
      </c>
      <c r="C30" s="190">
        <v>59.21521997621879</v>
      </c>
      <c r="D30" s="190">
        <v>83.75576036866359</v>
      </c>
      <c r="G30" s="254" t="s">
        <v>202</v>
      </c>
      <c r="H30" s="255">
        <v>3053</v>
      </c>
      <c r="I30" s="255">
        <v>3720</v>
      </c>
      <c r="J30" s="256">
        <v>6773</v>
      </c>
      <c r="K30" s="254" t="s">
        <v>235</v>
      </c>
      <c r="L30" s="255">
        <v>5076</v>
      </c>
      <c r="M30" s="255">
        <v>4420</v>
      </c>
      <c r="N30" s="256">
        <v>9496</v>
      </c>
    </row>
    <row r="31" spans="1:14" ht="15" customHeight="1">
      <c r="A31" s="161" t="s">
        <v>120</v>
      </c>
      <c r="B31" s="190">
        <v>40.71218159764339</v>
      </c>
      <c r="C31" s="190">
        <v>35.54336989032901</v>
      </c>
      <c r="D31" s="190">
        <v>46.34322954380883</v>
      </c>
      <c r="G31" s="254" t="s">
        <v>203</v>
      </c>
      <c r="H31" s="255">
        <v>2176</v>
      </c>
      <c r="I31" s="255">
        <v>2605</v>
      </c>
      <c r="J31" s="256">
        <v>4781</v>
      </c>
      <c r="K31" s="254" t="s">
        <v>236</v>
      </c>
      <c r="L31" s="255">
        <v>5862</v>
      </c>
      <c r="M31" s="255">
        <v>5450</v>
      </c>
      <c r="N31" s="256">
        <v>11312</v>
      </c>
    </row>
    <row r="32" spans="1:14" ht="15" customHeight="1">
      <c r="A32" s="161" t="s">
        <v>121</v>
      </c>
      <c r="B32" s="190">
        <v>28.36528892722086</v>
      </c>
      <c r="C32" s="190">
        <v>25.274796747967482</v>
      </c>
      <c r="D32" s="190">
        <v>31.582154221108933</v>
      </c>
      <c r="G32" s="254" t="s">
        <v>204</v>
      </c>
      <c r="H32" s="255">
        <v>3940</v>
      </c>
      <c r="I32" s="255">
        <v>4728</v>
      </c>
      <c r="J32" s="256">
        <v>8668</v>
      </c>
      <c r="K32" s="254" t="s">
        <v>237</v>
      </c>
      <c r="L32" s="255">
        <v>14949</v>
      </c>
      <c r="M32" s="255">
        <v>14409</v>
      </c>
      <c r="N32" s="256">
        <v>29358</v>
      </c>
    </row>
    <row r="33" spans="1:14" ht="15" customHeight="1">
      <c r="A33" s="161" t="s">
        <v>122</v>
      </c>
      <c r="B33" s="190">
        <v>49.49213176891463</v>
      </c>
      <c r="C33" s="190">
        <v>45.12350394703336</v>
      </c>
      <c r="D33" s="190">
        <v>53.89119193127912</v>
      </c>
      <c r="G33" s="254" t="s">
        <v>205</v>
      </c>
      <c r="H33" s="255">
        <v>10702</v>
      </c>
      <c r="I33" s="255">
        <v>12711</v>
      </c>
      <c r="J33" s="256">
        <v>23413</v>
      </c>
      <c r="K33" s="254" t="s">
        <v>238</v>
      </c>
      <c r="L33" s="255">
        <v>22942</v>
      </c>
      <c r="M33" s="255">
        <v>23011</v>
      </c>
      <c r="N33" s="256">
        <v>45953</v>
      </c>
    </row>
    <row r="34" spans="1:14" ht="22.5" customHeight="1">
      <c r="A34" s="161" t="s">
        <v>123</v>
      </c>
      <c r="B34" s="190">
        <v>136.02533650039587</v>
      </c>
      <c r="C34" s="190">
        <v>105.96219098400388</v>
      </c>
      <c r="D34" s="190">
        <v>171.95828505214368</v>
      </c>
      <c r="G34" s="254" t="s">
        <v>206</v>
      </c>
      <c r="H34" s="255">
        <v>2230</v>
      </c>
      <c r="I34" s="255">
        <v>3013</v>
      </c>
      <c r="J34" s="256">
        <v>5243</v>
      </c>
      <c r="K34" s="254" t="s">
        <v>239</v>
      </c>
      <c r="L34" s="255">
        <v>2034</v>
      </c>
      <c r="M34" s="255">
        <v>1701</v>
      </c>
      <c r="N34" s="256">
        <v>3735</v>
      </c>
    </row>
    <row r="35" spans="1:14" ht="15" customHeight="1">
      <c r="A35" s="161" t="s">
        <v>124</v>
      </c>
      <c r="B35" s="190">
        <v>91.70323095333067</v>
      </c>
      <c r="C35" s="190">
        <v>73.69581190301248</v>
      </c>
      <c r="D35" s="190">
        <v>113.0890052356021</v>
      </c>
      <c r="G35" s="254" t="s">
        <v>207</v>
      </c>
      <c r="H35" s="255">
        <v>2059</v>
      </c>
      <c r="I35" s="255">
        <v>2641</v>
      </c>
      <c r="J35" s="256">
        <v>4700</v>
      </c>
      <c r="K35" s="254" t="s">
        <v>240</v>
      </c>
      <c r="L35" s="255">
        <v>2724</v>
      </c>
      <c r="M35" s="255">
        <v>2317</v>
      </c>
      <c r="N35" s="256">
        <v>5041</v>
      </c>
    </row>
    <row r="36" spans="1:14" ht="15" customHeight="1">
      <c r="A36" s="161" t="s">
        <v>125</v>
      </c>
      <c r="B36" s="190">
        <v>128.1638288080994</v>
      </c>
      <c r="C36" s="190">
        <v>101.93026151930262</v>
      </c>
      <c r="D36" s="190">
        <v>160.78988125967993</v>
      </c>
      <c r="G36" s="254" t="s">
        <v>208</v>
      </c>
      <c r="H36" s="255">
        <v>5043</v>
      </c>
      <c r="I36" s="255">
        <v>6358</v>
      </c>
      <c r="J36" s="256">
        <v>11401</v>
      </c>
      <c r="K36" s="254" t="s">
        <v>241</v>
      </c>
      <c r="L36" s="255">
        <v>4796</v>
      </c>
      <c r="M36" s="255">
        <v>3878</v>
      </c>
      <c r="N36" s="256">
        <v>8674</v>
      </c>
    </row>
    <row r="37" spans="1:14" ht="15" customHeight="1">
      <c r="A37" s="181" t="s">
        <v>126</v>
      </c>
      <c r="B37" s="192">
        <v>54.205082077805265</v>
      </c>
      <c r="C37" s="192">
        <v>43.96969059145443</v>
      </c>
      <c r="D37" s="192">
        <v>65.94255370504465</v>
      </c>
      <c r="G37" s="254" t="s">
        <v>209</v>
      </c>
      <c r="H37" s="255">
        <v>2161</v>
      </c>
      <c r="I37" s="255">
        <v>2782</v>
      </c>
      <c r="J37" s="256">
        <v>4943</v>
      </c>
      <c r="K37" s="254" t="s">
        <v>242</v>
      </c>
      <c r="L37" s="255">
        <v>4658</v>
      </c>
      <c r="M37" s="255">
        <v>4139</v>
      </c>
      <c r="N37" s="256">
        <v>8797</v>
      </c>
    </row>
    <row r="38" spans="1:14" ht="16.5" customHeight="1">
      <c r="A38" s="156" t="s">
        <v>146</v>
      </c>
      <c r="B38" s="190"/>
      <c r="H38" s="258">
        <v>118402</v>
      </c>
      <c r="I38" s="258">
        <v>143134</v>
      </c>
      <c r="J38" s="258">
        <v>261536</v>
      </c>
      <c r="K38" s="258"/>
      <c r="L38" s="258">
        <v>646996</v>
      </c>
      <c r="M38" s="258">
        <v>649659</v>
      </c>
      <c r="N38" s="258">
        <v>1296655</v>
      </c>
    </row>
    <row r="39" spans="8:9" ht="15" customHeight="1">
      <c r="H39" s="258"/>
      <c r="I39" s="258"/>
    </row>
    <row r="40" spans="8:9" ht="15" customHeight="1">
      <c r="H40" s="258"/>
      <c r="I40" s="258"/>
    </row>
    <row r="41" spans="8:9" ht="15" customHeight="1">
      <c r="H41" s="258"/>
      <c r="I41" s="258"/>
    </row>
    <row r="42" spans="8:9" ht="15" customHeight="1">
      <c r="H42" s="258"/>
      <c r="I42" s="258"/>
    </row>
    <row r="43" spans="8:9" ht="15" customHeight="1">
      <c r="H43" s="258"/>
      <c r="I43" s="258"/>
    </row>
    <row r="44" spans="8:9" ht="15" customHeight="1">
      <c r="H44" s="258"/>
      <c r="I44" s="258"/>
    </row>
    <row r="45" ht="15" customHeight="1">
      <c r="H45" s="258"/>
    </row>
    <row r="46" ht="15" customHeight="1"/>
    <row r="47" ht="15" customHeight="1"/>
  </sheetData>
  <mergeCells count="2">
    <mergeCell ref="B2:D2"/>
    <mergeCell ref="A1:E1"/>
  </mergeCells>
  <hyperlinks>
    <hyperlink ref="A3" location="indice!B4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9" customWidth="1"/>
    <col min="10" max="10" width="9.5" style="36" bestFit="1" customWidth="1"/>
    <col min="11" max="11" width="4" style="0" customWidth="1"/>
  </cols>
  <sheetData>
    <row r="1" spans="1:10" s="1" customFormat="1" ht="60" customHeight="1">
      <c r="A1" s="314" t="s">
        <v>246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193" customFormat="1" ht="18" customHeight="1">
      <c r="A2" s="194"/>
      <c r="B2" s="194"/>
      <c r="C2" s="194"/>
      <c r="D2" s="194"/>
      <c r="E2" s="194"/>
      <c r="F2" s="194"/>
      <c r="G2" s="194"/>
      <c r="H2" s="194"/>
      <c r="I2" s="194"/>
      <c r="J2" s="224" t="s">
        <v>86</v>
      </c>
    </row>
    <row r="3" spans="1:11" s="2" customFormat="1" ht="36" customHeight="1">
      <c r="A3" s="166" t="s">
        <v>169</v>
      </c>
      <c r="B3" s="102" t="s">
        <v>1</v>
      </c>
      <c r="C3" s="102" t="s">
        <v>24</v>
      </c>
      <c r="D3" s="102" t="s">
        <v>140</v>
      </c>
      <c r="E3" s="102" t="s">
        <v>47</v>
      </c>
      <c r="F3" s="102" t="s">
        <v>25</v>
      </c>
      <c r="G3" s="102" t="s">
        <v>26</v>
      </c>
      <c r="H3" s="102" t="s">
        <v>27</v>
      </c>
      <c r="I3" s="102" t="s">
        <v>150</v>
      </c>
      <c r="J3" s="102" t="s">
        <v>28</v>
      </c>
      <c r="K3" s="165"/>
    </row>
    <row r="4" spans="1:10" s="101" customFormat="1" ht="19.5" customHeight="1">
      <c r="A4" s="103" t="s">
        <v>23</v>
      </c>
      <c r="B4" s="107">
        <v>259333</v>
      </c>
      <c r="C4" s="107">
        <v>11561</v>
      </c>
      <c r="D4" s="107">
        <v>1627</v>
      </c>
      <c r="E4" s="107">
        <v>4414</v>
      </c>
      <c r="F4" s="107">
        <v>4126</v>
      </c>
      <c r="G4" s="107">
        <v>1433</v>
      </c>
      <c r="H4" s="107">
        <v>7424</v>
      </c>
      <c r="I4" s="107">
        <v>5356</v>
      </c>
      <c r="J4" s="106">
        <v>116746</v>
      </c>
    </row>
    <row r="5" spans="1:10" s="5" customFormat="1" ht="15" customHeight="1">
      <c r="A5" s="104" t="s">
        <v>94</v>
      </c>
      <c r="B5" s="108">
        <v>6207</v>
      </c>
      <c r="C5" s="109">
        <v>426</v>
      </c>
      <c r="D5" s="108">
        <v>55</v>
      </c>
      <c r="E5" s="108">
        <v>102</v>
      </c>
      <c r="F5" s="108">
        <v>111</v>
      </c>
      <c r="G5" s="108">
        <v>51</v>
      </c>
      <c r="H5" s="108">
        <v>222</v>
      </c>
      <c r="I5" s="109">
        <v>126</v>
      </c>
      <c r="J5" s="109">
        <v>2103</v>
      </c>
    </row>
    <row r="6" spans="1:10" ht="15" customHeight="1">
      <c r="A6" s="104" t="s">
        <v>95</v>
      </c>
      <c r="B6" s="108">
        <v>1879</v>
      </c>
      <c r="C6" s="109">
        <v>96</v>
      </c>
      <c r="D6" s="108">
        <v>19</v>
      </c>
      <c r="E6" s="108">
        <v>29</v>
      </c>
      <c r="F6" s="108">
        <v>20</v>
      </c>
      <c r="G6" s="108">
        <v>13</v>
      </c>
      <c r="H6" s="108">
        <v>51</v>
      </c>
      <c r="I6" s="109">
        <v>53</v>
      </c>
      <c r="J6" s="109">
        <v>879</v>
      </c>
    </row>
    <row r="7" spans="1:10" ht="15" customHeight="1">
      <c r="A7" s="104" t="s">
        <v>96</v>
      </c>
      <c r="B7" s="108">
        <v>3232</v>
      </c>
      <c r="C7" s="109">
        <v>61</v>
      </c>
      <c r="D7" s="108">
        <v>11</v>
      </c>
      <c r="E7" s="108">
        <v>41</v>
      </c>
      <c r="F7" s="108">
        <v>24</v>
      </c>
      <c r="G7" s="108">
        <v>7</v>
      </c>
      <c r="H7" s="108">
        <v>54</v>
      </c>
      <c r="I7" s="109">
        <v>40</v>
      </c>
      <c r="J7" s="109">
        <v>2434</v>
      </c>
    </row>
    <row r="8" spans="1:10" ht="15" customHeight="1">
      <c r="A8" s="104" t="s">
        <v>97</v>
      </c>
      <c r="B8" s="108">
        <v>7237</v>
      </c>
      <c r="C8" s="109">
        <v>167</v>
      </c>
      <c r="D8" s="108">
        <v>24</v>
      </c>
      <c r="E8" s="108">
        <v>50</v>
      </c>
      <c r="F8" s="108">
        <v>19</v>
      </c>
      <c r="G8" s="108">
        <v>5</v>
      </c>
      <c r="H8" s="108">
        <v>50</v>
      </c>
      <c r="I8" s="109">
        <v>60</v>
      </c>
      <c r="J8" s="109">
        <v>6118</v>
      </c>
    </row>
    <row r="9" spans="1:10" ht="15" customHeight="1">
      <c r="A9" s="104" t="s">
        <v>98</v>
      </c>
      <c r="B9" s="108">
        <v>5979</v>
      </c>
      <c r="C9" s="109">
        <v>196</v>
      </c>
      <c r="D9" s="108">
        <v>28</v>
      </c>
      <c r="E9" s="108">
        <v>75</v>
      </c>
      <c r="F9" s="108">
        <v>80</v>
      </c>
      <c r="G9" s="108">
        <v>39</v>
      </c>
      <c r="H9" s="108">
        <v>146</v>
      </c>
      <c r="I9" s="109">
        <v>61</v>
      </c>
      <c r="J9" s="109">
        <v>2271</v>
      </c>
    </row>
    <row r="10" spans="1:10" s="113" customFormat="1" ht="19.5" customHeight="1">
      <c r="A10" s="114" t="s">
        <v>99</v>
      </c>
      <c r="B10" s="108">
        <v>14646</v>
      </c>
      <c r="C10" s="108">
        <v>909</v>
      </c>
      <c r="D10" s="108">
        <v>135</v>
      </c>
      <c r="E10" s="108">
        <v>313</v>
      </c>
      <c r="F10" s="108">
        <v>274</v>
      </c>
      <c r="G10" s="108">
        <v>117</v>
      </c>
      <c r="H10" s="108">
        <v>384</v>
      </c>
      <c r="I10" s="108">
        <v>312</v>
      </c>
      <c r="J10" s="115">
        <v>7444</v>
      </c>
    </row>
    <row r="11" spans="1:10" s="5" customFormat="1" ht="15" customHeight="1">
      <c r="A11" s="104" t="s">
        <v>100</v>
      </c>
      <c r="B11" s="108">
        <v>7147</v>
      </c>
      <c r="C11" s="109">
        <v>319</v>
      </c>
      <c r="D11" s="108">
        <v>67</v>
      </c>
      <c r="E11" s="108">
        <v>91</v>
      </c>
      <c r="F11" s="108">
        <v>65</v>
      </c>
      <c r="G11" s="108">
        <v>48</v>
      </c>
      <c r="H11" s="108">
        <v>135</v>
      </c>
      <c r="I11" s="109">
        <v>92</v>
      </c>
      <c r="J11" s="109">
        <v>4713</v>
      </c>
    </row>
    <row r="12" spans="1:10" ht="15" customHeight="1">
      <c r="A12" s="104" t="s">
        <v>101</v>
      </c>
      <c r="B12" s="108">
        <v>3798</v>
      </c>
      <c r="C12" s="109">
        <v>132</v>
      </c>
      <c r="D12" s="108">
        <v>18</v>
      </c>
      <c r="E12" s="108">
        <v>54</v>
      </c>
      <c r="F12" s="108">
        <v>37</v>
      </c>
      <c r="G12" s="108">
        <v>8</v>
      </c>
      <c r="H12" s="108">
        <v>48</v>
      </c>
      <c r="I12" s="109">
        <v>23</v>
      </c>
      <c r="J12" s="109">
        <v>2859</v>
      </c>
    </row>
    <row r="13" spans="1:10" ht="15" customHeight="1">
      <c r="A13" s="104" t="s">
        <v>102</v>
      </c>
      <c r="B13" s="108">
        <v>4910</v>
      </c>
      <c r="C13" s="109">
        <v>85</v>
      </c>
      <c r="D13" s="108">
        <v>8</v>
      </c>
      <c r="E13" s="108">
        <v>65</v>
      </c>
      <c r="F13" s="108">
        <v>29</v>
      </c>
      <c r="G13" s="108">
        <v>10</v>
      </c>
      <c r="H13" s="108">
        <v>34</v>
      </c>
      <c r="I13" s="109">
        <v>21</v>
      </c>
      <c r="J13" s="109">
        <v>4162</v>
      </c>
    </row>
    <row r="14" spans="1:10" ht="15" customHeight="1">
      <c r="A14" s="104" t="s">
        <v>103</v>
      </c>
      <c r="B14" s="108">
        <v>4254</v>
      </c>
      <c r="C14" s="109">
        <v>121</v>
      </c>
      <c r="D14" s="108">
        <v>29</v>
      </c>
      <c r="E14" s="108">
        <v>44</v>
      </c>
      <c r="F14" s="108">
        <v>25</v>
      </c>
      <c r="G14" s="108">
        <v>14</v>
      </c>
      <c r="H14" s="108">
        <v>74</v>
      </c>
      <c r="I14" s="109">
        <v>39</v>
      </c>
      <c r="J14" s="109">
        <v>3035</v>
      </c>
    </row>
    <row r="15" spans="1:10" ht="15" customHeight="1">
      <c r="A15" s="104" t="s">
        <v>104</v>
      </c>
      <c r="B15" s="108">
        <v>5721</v>
      </c>
      <c r="C15" s="109">
        <v>128</v>
      </c>
      <c r="D15" s="108">
        <v>19</v>
      </c>
      <c r="E15" s="108">
        <v>50</v>
      </c>
      <c r="F15" s="108">
        <v>23</v>
      </c>
      <c r="G15" s="108">
        <v>6</v>
      </c>
      <c r="H15" s="108">
        <v>53</v>
      </c>
      <c r="I15" s="109">
        <v>42</v>
      </c>
      <c r="J15" s="109">
        <v>4844</v>
      </c>
    </row>
    <row r="16" spans="1:10" s="113" customFormat="1" ht="19.5" customHeight="1">
      <c r="A16" s="114" t="s">
        <v>105</v>
      </c>
      <c r="B16" s="108">
        <v>3497</v>
      </c>
      <c r="C16" s="108">
        <v>86</v>
      </c>
      <c r="D16" s="108">
        <v>9</v>
      </c>
      <c r="E16" s="108">
        <v>30</v>
      </c>
      <c r="F16" s="108">
        <v>36</v>
      </c>
      <c r="G16" s="108">
        <v>23</v>
      </c>
      <c r="H16" s="108">
        <v>176</v>
      </c>
      <c r="I16" s="108">
        <v>28</v>
      </c>
      <c r="J16" s="115">
        <v>841</v>
      </c>
    </row>
    <row r="17" spans="1:10" s="5" customFormat="1" ht="15" customHeight="1">
      <c r="A17" s="104" t="s">
        <v>106</v>
      </c>
      <c r="B17" s="108">
        <v>1908</v>
      </c>
      <c r="C17" s="109">
        <v>60</v>
      </c>
      <c r="D17" s="108">
        <v>8</v>
      </c>
      <c r="E17" s="108">
        <v>26</v>
      </c>
      <c r="F17" s="108">
        <v>24</v>
      </c>
      <c r="G17" s="108">
        <v>21</v>
      </c>
      <c r="H17" s="108">
        <v>66</v>
      </c>
      <c r="I17" s="109">
        <v>25</v>
      </c>
      <c r="J17" s="109">
        <v>638</v>
      </c>
    </row>
    <row r="18" spans="1:10" ht="15" customHeight="1">
      <c r="A18" s="104" t="s">
        <v>107</v>
      </c>
      <c r="B18" s="108">
        <v>1283</v>
      </c>
      <c r="C18" s="109">
        <v>31</v>
      </c>
      <c r="D18" s="108">
        <v>11</v>
      </c>
      <c r="E18" s="108">
        <v>18</v>
      </c>
      <c r="F18" s="108">
        <v>22</v>
      </c>
      <c r="G18" s="108">
        <v>3</v>
      </c>
      <c r="H18" s="108">
        <v>69</v>
      </c>
      <c r="I18" s="109">
        <v>25</v>
      </c>
      <c r="J18" s="109">
        <v>593</v>
      </c>
    </row>
    <row r="19" spans="1:10" ht="15" customHeight="1">
      <c r="A19" s="104" t="s">
        <v>108</v>
      </c>
      <c r="B19" s="108">
        <v>2388</v>
      </c>
      <c r="C19" s="109">
        <v>113</v>
      </c>
      <c r="D19" s="108">
        <v>26</v>
      </c>
      <c r="E19" s="108">
        <v>38</v>
      </c>
      <c r="F19" s="108">
        <v>30</v>
      </c>
      <c r="G19" s="108">
        <v>28</v>
      </c>
      <c r="H19" s="108">
        <v>103</v>
      </c>
      <c r="I19" s="109">
        <v>34</v>
      </c>
      <c r="J19" s="109">
        <v>996</v>
      </c>
    </row>
    <row r="20" spans="1:10" ht="15" customHeight="1">
      <c r="A20" s="104" t="s">
        <v>109</v>
      </c>
      <c r="B20" s="108">
        <v>2865</v>
      </c>
      <c r="C20" s="109">
        <v>193</v>
      </c>
      <c r="D20" s="108">
        <v>17</v>
      </c>
      <c r="E20" s="108">
        <v>39</v>
      </c>
      <c r="F20" s="108">
        <v>51</v>
      </c>
      <c r="G20" s="108">
        <v>13</v>
      </c>
      <c r="H20" s="108">
        <v>147</v>
      </c>
      <c r="I20" s="109">
        <v>66</v>
      </c>
      <c r="J20" s="109">
        <v>1313</v>
      </c>
    </row>
    <row r="21" spans="1:10" ht="15" customHeight="1">
      <c r="A21" s="104" t="s">
        <v>110</v>
      </c>
      <c r="B21" s="108">
        <v>73921</v>
      </c>
      <c r="C21" s="109">
        <v>5360</v>
      </c>
      <c r="D21" s="108">
        <v>739</v>
      </c>
      <c r="E21" s="108">
        <v>2194</v>
      </c>
      <c r="F21" s="108">
        <v>2517</v>
      </c>
      <c r="G21" s="108">
        <v>775</v>
      </c>
      <c r="H21" s="108">
        <v>3468</v>
      </c>
      <c r="I21" s="109">
        <v>2041</v>
      </c>
      <c r="J21" s="109">
        <v>20215</v>
      </c>
    </row>
    <row r="22" spans="1:10" s="113" customFormat="1" ht="19.5" customHeight="1">
      <c r="A22" s="114" t="s">
        <v>111</v>
      </c>
      <c r="B22" s="108">
        <v>2059</v>
      </c>
      <c r="C22" s="108">
        <v>62</v>
      </c>
      <c r="D22" s="108">
        <v>14</v>
      </c>
      <c r="E22" s="108">
        <v>37</v>
      </c>
      <c r="F22" s="108">
        <v>19</v>
      </c>
      <c r="G22" s="108">
        <v>6</v>
      </c>
      <c r="H22" s="108">
        <v>32</v>
      </c>
      <c r="I22" s="108">
        <v>35</v>
      </c>
      <c r="J22" s="115">
        <v>1444</v>
      </c>
    </row>
    <row r="23" spans="1:10" s="5" customFormat="1" ht="15" customHeight="1">
      <c r="A23" s="104" t="s">
        <v>112</v>
      </c>
      <c r="B23" s="108">
        <v>4024</v>
      </c>
      <c r="C23" s="109">
        <v>95</v>
      </c>
      <c r="D23" s="108">
        <v>11</v>
      </c>
      <c r="E23" s="108">
        <v>49</v>
      </c>
      <c r="F23" s="108">
        <v>25</v>
      </c>
      <c r="G23" s="108">
        <v>12</v>
      </c>
      <c r="H23" s="108">
        <v>53</v>
      </c>
      <c r="I23" s="109">
        <v>21</v>
      </c>
      <c r="J23" s="109">
        <v>3302</v>
      </c>
    </row>
    <row r="24" spans="1:10" ht="15" customHeight="1">
      <c r="A24" s="104" t="s">
        <v>113</v>
      </c>
      <c r="B24" s="108">
        <v>17165</v>
      </c>
      <c r="C24" s="109">
        <v>658</v>
      </c>
      <c r="D24" s="108">
        <v>94</v>
      </c>
      <c r="E24" s="108">
        <v>220</v>
      </c>
      <c r="F24" s="108">
        <v>201</v>
      </c>
      <c r="G24" s="108">
        <v>86</v>
      </c>
      <c r="H24" s="108">
        <v>1152</v>
      </c>
      <c r="I24" s="109">
        <v>638</v>
      </c>
      <c r="J24" s="109">
        <v>7118</v>
      </c>
    </row>
    <row r="25" spans="1:10" ht="15" customHeight="1">
      <c r="A25" s="104" t="s">
        <v>114</v>
      </c>
      <c r="B25" s="108">
        <v>1499</v>
      </c>
      <c r="C25" s="109">
        <v>43</v>
      </c>
      <c r="D25" s="108">
        <v>4</v>
      </c>
      <c r="E25" s="108">
        <v>18</v>
      </c>
      <c r="F25" s="108">
        <v>19</v>
      </c>
      <c r="G25" s="108">
        <v>8</v>
      </c>
      <c r="H25" s="108">
        <v>31</v>
      </c>
      <c r="I25" s="109">
        <v>22</v>
      </c>
      <c r="J25" s="109">
        <v>817</v>
      </c>
    </row>
    <row r="26" spans="1:10" ht="15" customHeight="1">
      <c r="A26" s="104" t="s">
        <v>115</v>
      </c>
      <c r="B26" s="108">
        <v>1165</v>
      </c>
      <c r="C26" s="109">
        <v>47</v>
      </c>
      <c r="D26" s="108">
        <v>13</v>
      </c>
      <c r="E26" s="108">
        <v>31</v>
      </c>
      <c r="F26" s="108">
        <v>21</v>
      </c>
      <c r="G26" s="108">
        <v>4</v>
      </c>
      <c r="H26" s="108">
        <v>26</v>
      </c>
      <c r="I26" s="109">
        <v>23</v>
      </c>
      <c r="J26" s="109">
        <v>619</v>
      </c>
    </row>
    <row r="27" spans="1:10" ht="15" customHeight="1">
      <c r="A27" s="104" t="s">
        <v>116</v>
      </c>
      <c r="B27" s="108">
        <v>2487</v>
      </c>
      <c r="C27" s="109">
        <v>51</v>
      </c>
      <c r="D27" s="108">
        <v>7</v>
      </c>
      <c r="E27" s="108">
        <v>24</v>
      </c>
      <c r="F27" s="108">
        <v>17</v>
      </c>
      <c r="G27" s="108">
        <v>7</v>
      </c>
      <c r="H27" s="108">
        <v>38</v>
      </c>
      <c r="I27" s="109">
        <v>35</v>
      </c>
      <c r="J27" s="109">
        <v>1887</v>
      </c>
    </row>
    <row r="28" spans="1:10" s="113" customFormat="1" ht="19.5" customHeight="1">
      <c r="A28" s="114" t="s">
        <v>117</v>
      </c>
      <c r="B28" s="108">
        <v>2772</v>
      </c>
      <c r="C28" s="108">
        <v>88</v>
      </c>
      <c r="D28" s="108">
        <v>11</v>
      </c>
      <c r="E28" s="108">
        <v>34</v>
      </c>
      <c r="F28" s="108">
        <v>31</v>
      </c>
      <c r="G28" s="108">
        <v>9</v>
      </c>
      <c r="H28" s="108">
        <v>61</v>
      </c>
      <c r="I28" s="108">
        <v>55</v>
      </c>
      <c r="J28" s="115">
        <v>1346</v>
      </c>
    </row>
    <row r="29" spans="1:10" s="5" customFormat="1" ht="15" customHeight="1">
      <c r="A29" s="104" t="s">
        <v>118</v>
      </c>
      <c r="B29" s="108">
        <v>8462</v>
      </c>
      <c r="C29" s="109">
        <v>131</v>
      </c>
      <c r="D29" s="108">
        <v>18</v>
      </c>
      <c r="E29" s="108">
        <v>98</v>
      </c>
      <c r="F29" s="108">
        <v>45</v>
      </c>
      <c r="G29" s="108">
        <v>15</v>
      </c>
      <c r="H29" s="108">
        <v>111</v>
      </c>
      <c r="I29" s="109">
        <v>181</v>
      </c>
      <c r="J29" s="109">
        <v>3263</v>
      </c>
    </row>
    <row r="30" spans="1:10" ht="15" customHeight="1">
      <c r="A30" s="104" t="s">
        <v>119</v>
      </c>
      <c r="B30" s="108">
        <v>6623</v>
      </c>
      <c r="C30" s="109">
        <v>320</v>
      </c>
      <c r="D30" s="108">
        <v>43</v>
      </c>
      <c r="E30" s="108">
        <v>101</v>
      </c>
      <c r="F30" s="108">
        <v>33</v>
      </c>
      <c r="G30" s="108">
        <v>16</v>
      </c>
      <c r="H30" s="108">
        <v>59</v>
      </c>
      <c r="I30" s="109">
        <v>79</v>
      </c>
      <c r="J30" s="109">
        <v>4146</v>
      </c>
    </row>
    <row r="31" spans="1:10" ht="15" customHeight="1">
      <c r="A31" s="104" t="s">
        <v>120</v>
      </c>
      <c r="B31" s="108">
        <v>4699</v>
      </c>
      <c r="C31" s="109">
        <v>178</v>
      </c>
      <c r="D31" s="108">
        <v>22</v>
      </c>
      <c r="E31" s="108">
        <v>45</v>
      </c>
      <c r="F31" s="108">
        <v>29</v>
      </c>
      <c r="G31" s="108">
        <v>6</v>
      </c>
      <c r="H31" s="108">
        <v>32</v>
      </c>
      <c r="I31" s="109">
        <v>50</v>
      </c>
      <c r="J31" s="109">
        <v>3506</v>
      </c>
    </row>
    <row r="32" spans="1:10" ht="15" customHeight="1">
      <c r="A32" s="104" t="s">
        <v>121</v>
      </c>
      <c r="B32" s="108">
        <v>8551</v>
      </c>
      <c r="C32" s="109">
        <v>379</v>
      </c>
      <c r="D32" s="108">
        <v>46</v>
      </c>
      <c r="E32" s="108">
        <v>102</v>
      </c>
      <c r="F32" s="108">
        <v>60</v>
      </c>
      <c r="G32" s="108">
        <v>23</v>
      </c>
      <c r="H32" s="108">
        <v>120</v>
      </c>
      <c r="I32" s="109">
        <v>127</v>
      </c>
      <c r="J32" s="109">
        <v>5622</v>
      </c>
    </row>
    <row r="33" spans="1:10" ht="15" customHeight="1">
      <c r="A33" s="104" t="s">
        <v>122</v>
      </c>
      <c r="B33" s="108">
        <v>23242</v>
      </c>
      <c r="C33" s="109">
        <v>779</v>
      </c>
      <c r="D33" s="108">
        <v>99</v>
      </c>
      <c r="E33" s="108">
        <v>285</v>
      </c>
      <c r="F33" s="108">
        <v>191</v>
      </c>
      <c r="G33" s="108">
        <v>42</v>
      </c>
      <c r="H33" s="108">
        <v>324</v>
      </c>
      <c r="I33" s="109">
        <v>800</v>
      </c>
      <c r="J33" s="109">
        <v>5868</v>
      </c>
    </row>
    <row r="34" spans="1:10" s="113" customFormat="1" ht="19.5" customHeight="1">
      <c r="A34" s="114" t="s">
        <v>123</v>
      </c>
      <c r="B34" s="108">
        <v>5154</v>
      </c>
      <c r="C34" s="108">
        <v>32</v>
      </c>
      <c r="D34" s="108">
        <v>5</v>
      </c>
      <c r="E34" s="108">
        <v>28</v>
      </c>
      <c r="F34" s="108">
        <v>11</v>
      </c>
      <c r="G34" s="108">
        <v>7</v>
      </c>
      <c r="H34" s="108">
        <v>23</v>
      </c>
      <c r="I34" s="108">
        <v>17</v>
      </c>
      <c r="J34" s="115">
        <v>2588</v>
      </c>
    </row>
    <row r="35" spans="1:10" s="5" customFormat="1" ht="15" customHeight="1">
      <c r="A35" s="104" t="s">
        <v>124</v>
      </c>
      <c r="B35" s="108">
        <v>4598</v>
      </c>
      <c r="C35" s="109">
        <v>62</v>
      </c>
      <c r="D35" s="108">
        <v>6</v>
      </c>
      <c r="E35" s="108">
        <v>32</v>
      </c>
      <c r="F35" s="108">
        <v>14</v>
      </c>
      <c r="G35" s="108">
        <v>9</v>
      </c>
      <c r="H35" s="108">
        <v>32</v>
      </c>
      <c r="I35" s="109">
        <v>110</v>
      </c>
      <c r="J35" s="109">
        <v>1772</v>
      </c>
    </row>
    <row r="36" spans="1:10" ht="15" customHeight="1">
      <c r="A36" s="104" t="s">
        <v>125</v>
      </c>
      <c r="B36" s="108">
        <v>11140</v>
      </c>
      <c r="C36" s="109">
        <v>80</v>
      </c>
      <c r="D36" s="108">
        <v>6</v>
      </c>
      <c r="E36" s="108">
        <v>33</v>
      </c>
      <c r="F36" s="108">
        <v>13</v>
      </c>
      <c r="G36" s="108">
        <v>1</v>
      </c>
      <c r="H36" s="108">
        <v>32</v>
      </c>
      <c r="I36" s="109">
        <v>59</v>
      </c>
      <c r="J36" s="109">
        <v>3877</v>
      </c>
    </row>
    <row r="37" spans="1:10" ht="15" customHeight="1">
      <c r="A37" s="110" t="s">
        <v>126</v>
      </c>
      <c r="B37" s="111">
        <v>4821</v>
      </c>
      <c r="C37" s="111">
        <v>73</v>
      </c>
      <c r="D37" s="111">
        <v>5</v>
      </c>
      <c r="E37" s="111">
        <v>18</v>
      </c>
      <c r="F37" s="111">
        <v>10</v>
      </c>
      <c r="G37" s="111">
        <v>1</v>
      </c>
      <c r="H37" s="111">
        <v>18</v>
      </c>
      <c r="I37" s="111">
        <v>16</v>
      </c>
      <c r="J37" s="111">
        <v>4113</v>
      </c>
    </row>
    <row r="38" spans="1:10" ht="15" customHeight="1">
      <c r="A38" s="156" t="s">
        <v>146</v>
      </c>
      <c r="B38" s="20"/>
      <c r="C38" s="94"/>
      <c r="D38" s="20"/>
      <c r="E38" s="94"/>
      <c r="F38" s="20"/>
      <c r="G38" s="94"/>
      <c r="I38" s="94"/>
      <c r="J38" s="23"/>
    </row>
    <row r="39" spans="1:10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</row>
    <row r="40" spans="1:10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</row>
    <row r="41" spans="1:10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</row>
    <row r="42" spans="1:10" s="5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</row>
    <row r="43" spans="1:10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B45" display="Índice"/>
    <hyperlink ref="J2" location="'pag 4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H4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9" customWidth="1"/>
    <col min="10" max="10" width="5.33203125" style="36" bestFit="1" customWidth="1"/>
    <col min="11" max="11" width="5.66015625" style="36" bestFit="1" customWidth="1"/>
    <col min="12" max="16384" width="12" style="4" customWidth="1"/>
  </cols>
  <sheetData>
    <row r="1" spans="1:11" s="112" customFormat="1" ht="60" customHeight="1">
      <c r="A1" s="314" t="s">
        <v>246</v>
      </c>
      <c r="B1" s="314"/>
      <c r="C1" s="314"/>
      <c r="D1" s="314"/>
      <c r="E1" s="314"/>
      <c r="F1" s="314"/>
      <c r="G1" s="314"/>
      <c r="H1" s="314"/>
      <c r="I1" s="314"/>
      <c r="J1" s="314"/>
      <c r="K1" s="323"/>
    </row>
    <row r="2" spans="1:242" s="195" customFormat="1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224" t="s">
        <v>87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12" s="13" customFormat="1" ht="36" customHeight="1">
      <c r="A3" s="166"/>
      <c r="B3" s="102" t="s">
        <v>29</v>
      </c>
      <c r="C3" s="102" t="s">
        <v>30</v>
      </c>
      <c r="D3" s="102" t="s">
        <v>31</v>
      </c>
      <c r="E3" s="102" t="s">
        <v>130</v>
      </c>
      <c r="F3" s="102" t="s">
        <v>129</v>
      </c>
      <c r="G3" s="102" t="s">
        <v>127</v>
      </c>
      <c r="H3" s="102" t="s">
        <v>33</v>
      </c>
      <c r="I3" s="102" t="s">
        <v>128</v>
      </c>
      <c r="J3" s="102" t="s">
        <v>35</v>
      </c>
      <c r="K3" s="102" t="s">
        <v>36</v>
      </c>
      <c r="L3" s="165"/>
    </row>
    <row r="4" spans="1:11" s="101" customFormat="1" ht="19.5" customHeight="1">
      <c r="A4" s="103" t="s">
        <v>23</v>
      </c>
      <c r="B4" s="107">
        <v>45430</v>
      </c>
      <c r="C4" s="107">
        <v>1479</v>
      </c>
      <c r="D4" s="107">
        <v>2655</v>
      </c>
      <c r="E4" s="107">
        <v>32269</v>
      </c>
      <c r="F4" s="107">
        <v>2096</v>
      </c>
      <c r="G4" s="107">
        <v>11522</v>
      </c>
      <c r="H4" s="107">
        <v>6712</v>
      </c>
      <c r="I4" s="107">
        <v>3956</v>
      </c>
      <c r="J4" s="106">
        <v>274</v>
      </c>
      <c r="K4" s="106">
        <v>253</v>
      </c>
    </row>
    <row r="5" spans="1:11" s="5" customFormat="1" ht="15" customHeight="1">
      <c r="A5" s="104" t="s">
        <v>94</v>
      </c>
      <c r="B5" s="108">
        <v>415</v>
      </c>
      <c r="C5" s="109">
        <v>67</v>
      </c>
      <c r="D5" s="108">
        <v>134</v>
      </c>
      <c r="E5" s="108">
        <v>1015</v>
      </c>
      <c r="F5" s="108">
        <v>56</v>
      </c>
      <c r="G5" s="108">
        <v>826</v>
      </c>
      <c r="H5" s="109">
        <v>354</v>
      </c>
      <c r="I5" s="108">
        <v>103</v>
      </c>
      <c r="J5" s="109">
        <v>14</v>
      </c>
      <c r="K5" s="105">
        <v>27</v>
      </c>
    </row>
    <row r="6" spans="1:11" ht="15" customHeight="1">
      <c r="A6" s="104" t="s">
        <v>95</v>
      </c>
      <c r="B6" s="108">
        <v>135</v>
      </c>
      <c r="C6" s="109">
        <v>14</v>
      </c>
      <c r="D6" s="108">
        <v>58</v>
      </c>
      <c r="E6" s="108">
        <v>296</v>
      </c>
      <c r="F6" s="108">
        <v>29</v>
      </c>
      <c r="G6" s="108">
        <v>85</v>
      </c>
      <c r="H6" s="109">
        <v>79</v>
      </c>
      <c r="I6" s="108">
        <v>20</v>
      </c>
      <c r="J6" s="109">
        <v>1</v>
      </c>
      <c r="K6" s="105">
        <v>2</v>
      </c>
    </row>
    <row r="7" spans="1:11" ht="15" customHeight="1">
      <c r="A7" s="104" t="s">
        <v>96</v>
      </c>
      <c r="B7" s="108">
        <v>115</v>
      </c>
      <c r="C7" s="109">
        <v>13</v>
      </c>
      <c r="D7" s="108">
        <v>29</v>
      </c>
      <c r="E7" s="108">
        <v>209</v>
      </c>
      <c r="F7" s="108">
        <v>5</v>
      </c>
      <c r="G7" s="108">
        <v>68</v>
      </c>
      <c r="H7" s="109">
        <v>102</v>
      </c>
      <c r="I7" s="108">
        <v>19</v>
      </c>
      <c r="J7" s="109">
        <v>0</v>
      </c>
      <c r="K7" s="105">
        <v>0</v>
      </c>
    </row>
    <row r="8" spans="1:11" ht="15" customHeight="1">
      <c r="A8" s="104" t="s">
        <v>97</v>
      </c>
      <c r="B8" s="108">
        <v>241</v>
      </c>
      <c r="C8" s="109">
        <v>16</v>
      </c>
      <c r="D8" s="108">
        <v>31</v>
      </c>
      <c r="E8" s="108">
        <v>294</v>
      </c>
      <c r="F8" s="108">
        <v>21</v>
      </c>
      <c r="G8" s="108">
        <v>43</v>
      </c>
      <c r="H8" s="109">
        <v>72</v>
      </c>
      <c r="I8" s="108">
        <v>25</v>
      </c>
      <c r="J8" s="109">
        <v>0</v>
      </c>
      <c r="K8" s="105">
        <v>1</v>
      </c>
    </row>
    <row r="9" spans="1:11" ht="15" customHeight="1">
      <c r="A9" s="104" t="s">
        <v>98</v>
      </c>
      <c r="B9" s="108">
        <v>393</v>
      </c>
      <c r="C9" s="109">
        <v>24</v>
      </c>
      <c r="D9" s="108">
        <v>55</v>
      </c>
      <c r="E9" s="108">
        <v>634</v>
      </c>
      <c r="F9" s="108">
        <v>56</v>
      </c>
      <c r="G9" s="108">
        <v>1504</v>
      </c>
      <c r="H9" s="109">
        <v>279</v>
      </c>
      <c r="I9" s="108">
        <v>130</v>
      </c>
      <c r="J9" s="109">
        <v>4</v>
      </c>
      <c r="K9" s="105">
        <v>4</v>
      </c>
    </row>
    <row r="10" spans="1:11" s="113" customFormat="1" ht="19.5" customHeight="1">
      <c r="A10" s="114" t="s">
        <v>99</v>
      </c>
      <c r="B10" s="108">
        <v>1111</v>
      </c>
      <c r="C10" s="108">
        <v>159</v>
      </c>
      <c r="D10" s="108">
        <v>222</v>
      </c>
      <c r="E10" s="108">
        <v>2004</v>
      </c>
      <c r="F10" s="108">
        <v>117</v>
      </c>
      <c r="G10" s="108">
        <v>502</v>
      </c>
      <c r="H10" s="108">
        <v>404</v>
      </c>
      <c r="I10" s="108">
        <v>195</v>
      </c>
      <c r="J10" s="115">
        <v>19</v>
      </c>
      <c r="K10" s="151">
        <v>25</v>
      </c>
    </row>
    <row r="11" spans="1:11" s="5" customFormat="1" ht="15" customHeight="1">
      <c r="A11" s="104" t="s">
        <v>100</v>
      </c>
      <c r="B11" s="108">
        <v>391</v>
      </c>
      <c r="C11" s="109">
        <v>53</v>
      </c>
      <c r="D11" s="108">
        <v>83</v>
      </c>
      <c r="E11" s="108">
        <v>696</v>
      </c>
      <c r="F11" s="108">
        <v>48</v>
      </c>
      <c r="G11" s="108">
        <v>155</v>
      </c>
      <c r="H11" s="109">
        <v>127</v>
      </c>
      <c r="I11" s="108">
        <v>49</v>
      </c>
      <c r="J11" s="109">
        <v>11</v>
      </c>
      <c r="K11" s="105">
        <v>4</v>
      </c>
    </row>
    <row r="12" spans="1:11" ht="15" customHeight="1">
      <c r="A12" s="104" t="s">
        <v>101</v>
      </c>
      <c r="B12" s="108">
        <v>162</v>
      </c>
      <c r="C12" s="109">
        <v>14</v>
      </c>
      <c r="D12" s="108">
        <v>33</v>
      </c>
      <c r="E12" s="108">
        <v>212</v>
      </c>
      <c r="F12" s="108">
        <v>32</v>
      </c>
      <c r="G12" s="108">
        <v>55</v>
      </c>
      <c r="H12" s="109">
        <v>74</v>
      </c>
      <c r="I12" s="108">
        <v>33</v>
      </c>
      <c r="J12" s="109">
        <v>1</v>
      </c>
      <c r="K12" s="105">
        <v>3</v>
      </c>
    </row>
    <row r="13" spans="1:11" ht="15" customHeight="1">
      <c r="A13" s="104" t="s">
        <v>102</v>
      </c>
      <c r="B13" s="108">
        <v>157</v>
      </c>
      <c r="C13" s="109">
        <v>13</v>
      </c>
      <c r="D13" s="108">
        <v>25</v>
      </c>
      <c r="E13" s="108">
        <v>201</v>
      </c>
      <c r="F13" s="108">
        <v>25</v>
      </c>
      <c r="G13" s="108">
        <v>29</v>
      </c>
      <c r="H13" s="109">
        <v>32</v>
      </c>
      <c r="I13" s="108">
        <v>14</v>
      </c>
      <c r="J13" s="109">
        <v>0</v>
      </c>
      <c r="K13" s="105">
        <v>0</v>
      </c>
    </row>
    <row r="14" spans="1:11" ht="15" customHeight="1">
      <c r="A14" s="104" t="s">
        <v>103</v>
      </c>
      <c r="B14" s="108">
        <v>239</v>
      </c>
      <c r="C14" s="109">
        <v>18</v>
      </c>
      <c r="D14" s="108">
        <v>32</v>
      </c>
      <c r="E14" s="108">
        <v>352</v>
      </c>
      <c r="F14" s="108">
        <v>18</v>
      </c>
      <c r="G14" s="108">
        <v>100</v>
      </c>
      <c r="H14" s="109">
        <v>83</v>
      </c>
      <c r="I14" s="108">
        <v>31</v>
      </c>
      <c r="J14" s="109">
        <v>0</v>
      </c>
      <c r="K14" s="105">
        <v>0</v>
      </c>
    </row>
    <row r="15" spans="1:11" ht="15" customHeight="1">
      <c r="A15" s="104" t="s">
        <v>104</v>
      </c>
      <c r="B15" s="108">
        <v>216</v>
      </c>
      <c r="C15" s="109">
        <v>20</v>
      </c>
      <c r="D15" s="108">
        <v>20</v>
      </c>
      <c r="E15" s="108">
        <v>183</v>
      </c>
      <c r="F15" s="108">
        <v>19</v>
      </c>
      <c r="G15" s="108">
        <v>37</v>
      </c>
      <c r="H15" s="109">
        <v>43</v>
      </c>
      <c r="I15" s="108">
        <v>17</v>
      </c>
      <c r="J15" s="109">
        <v>0</v>
      </c>
      <c r="K15" s="105">
        <v>1</v>
      </c>
    </row>
    <row r="16" spans="1:11" s="113" customFormat="1" ht="19.5" customHeight="1">
      <c r="A16" s="114" t="s">
        <v>105</v>
      </c>
      <c r="B16" s="108">
        <v>162</v>
      </c>
      <c r="C16" s="108">
        <v>9</v>
      </c>
      <c r="D16" s="108">
        <v>25</v>
      </c>
      <c r="E16" s="108">
        <v>337</v>
      </c>
      <c r="F16" s="108">
        <v>30</v>
      </c>
      <c r="G16" s="108">
        <v>1237</v>
      </c>
      <c r="H16" s="108">
        <v>338</v>
      </c>
      <c r="I16" s="108">
        <v>129</v>
      </c>
      <c r="J16" s="115">
        <v>1</v>
      </c>
      <c r="K16" s="151">
        <v>0</v>
      </c>
    </row>
    <row r="17" spans="1:11" s="5" customFormat="1" ht="15" customHeight="1">
      <c r="A17" s="104" t="s">
        <v>106</v>
      </c>
      <c r="B17" s="108">
        <v>133</v>
      </c>
      <c r="C17" s="109">
        <v>6</v>
      </c>
      <c r="D17" s="108">
        <v>13</v>
      </c>
      <c r="E17" s="108">
        <v>211</v>
      </c>
      <c r="F17" s="108">
        <v>18</v>
      </c>
      <c r="G17" s="108">
        <v>417</v>
      </c>
      <c r="H17" s="109">
        <v>194</v>
      </c>
      <c r="I17" s="108">
        <v>45</v>
      </c>
      <c r="J17" s="109">
        <v>2</v>
      </c>
      <c r="K17" s="105">
        <v>1</v>
      </c>
    </row>
    <row r="18" spans="1:11" ht="15" customHeight="1">
      <c r="A18" s="104" t="s">
        <v>107</v>
      </c>
      <c r="B18" s="108">
        <v>92</v>
      </c>
      <c r="C18" s="109">
        <v>4</v>
      </c>
      <c r="D18" s="108">
        <v>4</v>
      </c>
      <c r="E18" s="108">
        <v>159</v>
      </c>
      <c r="F18" s="108">
        <v>6</v>
      </c>
      <c r="G18" s="108">
        <v>117</v>
      </c>
      <c r="H18" s="109">
        <v>108</v>
      </c>
      <c r="I18" s="108">
        <v>15</v>
      </c>
      <c r="J18" s="109">
        <v>5</v>
      </c>
      <c r="K18" s="105">
        <v>1</v>
      </c>
    </row>
    <row r="19" spans="1:11" ht="15" customHeight="1">
      <c r="A19" s="104" t="s">
        <v>108</v>
      </c>
      <c r="B19" s="108">
        <v>231</v>
      </c>
      <c r="C19" s="109">
        <v>19</v>
      </c>
      <c r="D19" s="108">
        <v>33</v>
      </c>
      <c r="E19" s="108">
        <v>287</v>
      </c>
      <c r="F19" s="108">
        <v>24</v>
      </c>
      <c r="G19" s="108">
        <v>242</v>
      </c>
      <c r="H19" s="109">
        <v>120</v>
      </c>
      <c r="I19" s="108">
        <v>62</v>
      </c>
      <c r="J19" s="109">
        <v>2</v>
      </c>
      <c r="K19" s="105">
        <v>0</v>
      </c>
    </row>
    <row r="20" spans="1:11" ht="15" customHeight="1">
      <c r="A20" s="104" t="s">
        <v>109</v>
      </c>
      <c r="B20" s="108">
        <v>212</v>
      </c>
      <c r="C20" s="109">
        <v>11</v>
      </c>
      <c r="D20" s="108">
        <v>25</v>
      </c>
      <c r="E20" s="108">
        <v>457</v>
      </c>
      <c r="F20" s="108">
        <v>26</v>
      </c>
      <c r="G20" s="108">
        <v>110</v>
      </c>
      <c r="H20" s="109">
        <v>135</v>
      </c>
      <c r="I20" s="108">
        <v>47</v>
      </c>
      <c r="J20" s="109">
        <v>3</v>
      </c>
      <c r="K20" s="105">
        <v>0</v>
      </c>
    </row>
    <row r="21" spans="1:11" ht="15" customHeight="1">
      <c r="A21" s="104" t="s">
        <v>110</v>
      </c>
      <c r="B21" s="108">
        <v>8231</v>
      </c>
      <c r="C21" s="109">
        <v>660</v>
      </c>
      <c r="D21" s="108">
        <v>1237</v>
      </c>
      <c r="E21" s="108">
        <v>15461</v>
      </c>
      <c r="F21" s="108">
        <v>907</v>
      </c>
      <c r="G21" s="108">
        <v>4769</v>
      </c>
      <c r="H21" s="109">
        <v>2659</v>
      </c>
      <c r="I21" s="108">
        <v>2371</v>
      </c>
      <c r="J21" s="109">
        <v>174</v>
      </c>
      <c r="K21" s="105">
        <v>143</v>
      </c>
    </row>
    <row r="22" spans="1:11" s="113" customFormat="1" ht="19.5" customHeight="1">
      <c r="A22" s="114" t="s">
        <v>111</v>
      </c>
      <c r="B22" s="108">
        <v>104</v>
      </c>
      <c r="C22" s="108">
        <v>7</v>
      </c>
      <c r="D22" s="108">
        <v>16</v>
      </c>
      <c r="E22" s="108">
        <v>165</v>
      </c>
      <c r="F22" s="108">
        <v>12</v>
      </c>
      <c r="G22" s="108">
        <v>48</v>
      </c>
      <c r="H22" s="108">
        <v>34</v>
      </c>
      <c r="I22" s="108">
        <v>23</v>
      </c>
      <c r="J22" s="115">
        <v>0</v>
      </c>
      <c r="K22" s="151">
        <v>1</v>
      </c>
    </row>
    <row r="23" spans="1:11" s="5" customFormat="1" ht="15" customHeight="1">
      <c r="A23" s="104" t="s">
        <v>112</v>
      </c>
      <c r="B23" s="108">
        <v>160</v>
      </c>
      <c r="C23" s="109">
        <v>6</v>
      </c>
      <c r="D23" s="108">
        <v>28</v>
      </c>
      <c r="E23" s="108">
        <v>165</v>
      </c>
      <c r="F23" s="108">
        <v>26</v>
      </c>
      <c r="G23" s="108">
        <v>30</v>
      </c>
      <c r="H23" s="109">
        <v>30</v>
      </c>
      <c r="I23" s="108">
        <v>9</v>
      </c>
      <c r="J23" s="109">
        <v>2</v>
      </c>
      <c r="K23" s="105">
        <v>0</v>
      </c>
    </row>
    <row r="24" spans="1:11" ht="15" customHeight="1">
      <c r="A24" s="104" t="s">
        <v>113</v>
      </c>
      <c r="B24" s="108">
        <v>1564</v>
      </c>
      <c r="C24" s="109">
        <v>86</v>
      </c>
      <c r="D24" s="108">
        <v>136</v>
      </c>
      <c r="E24" s="108">
        <v>3686</v>
      </c>
      <c r="F24" s="108">
        <v>120</v>
      </c>
      <c r="G24" s="108">
        <v>443</v>
      </c>
      <c r="H24" s="109">
        <v>701</v>
      </c>
      <c r="I24" s="108">
        <v>239</v>
      </c>
      <c r="J24" s="109">
        <v>16</v>
      </c>
      <c r="K24" s="105">
        <v>7</v>
      </c>
    </row>
    <row r="25" spans="1:11" ht="15" customHeight="1">
      <c r="A25" s="104" t="s">
        <v>114</v>
      </c>
      <c r="B25" s="108">
        <v>184</v>
      </c>
      <c r="C25" s="109">
        <v>5</v>
      </c>
      <c r="D25" s="108">
        <v>13</v>
      </c>
      <c r="E25" s="108">
        <v>168</v>
      </c>
      <c r="F25" s="108">
        <v>16</v>
      </c>
      <c r="G25" s="108">
        <v>57</v>
      </c>
      <c r="H25" s="109">
        <v>70</v>
      </c>
      <c r="I25" s="108">
        <v>22</v>
      </c>
      <c r="J25" s="109">
        <v>1</v>
      </c>
      <c r="K25" s="105">
        <v>1</v>
      </c>
    </row>
    <row r="26" spans="1:11" ht="15" customHeight="1">
      <c r="A26" s="104" t="s">
        <v>115</v>
      </c>
      <c r="B26" s="108">
        <v>147</v>
      </c>
      <c r="C26" s="109">
        <v>4</v>
      </c>
      <c r="D26" s="108">
        <v>7</v>
      </c>
      <c r="E26" s="108">
        <v>129</v>
      </c>
      <c r="F26" s="108">
        <v>8</v>
      </c>
      <c r="G26" s="108">
        <v>33</v>
      </c>
      <c r="H26" s="109">
        <v>38</v>
      </c>
      <c r="I26" s="108">
        <v>15</v>
      </c>
      <c r="J26" s="109">
        <v>0</v>
      </c>
      <c r="K26" s="105">
        <v>0</v>
      </c>
    </row>
    <row r="27" spans="1:11" ht="15" customHeight="1">
      <c r="A27" s="104" t="s">
        <v>116</v>
      </c>
      <c r="B27" s="108">
        <v>133</v>
      </c>
      <c r="C27" s="109">
        <v>8</v>
      </c>
      <c r="D27" s="108">
        <v>16</v>
      </c>
      <c r="E27" s="108">
        <v>147</v>
      </c>
      <c r="F27" s="108">
        <v>13</v>
      </c>
      <c r="G27" s="108">
        <v>34</v>
      </c>
      <c r="H27" s="109">
        <v>51</v>
      </c>
      <c r="I27" s="108">
        <v>19</v>
      </c>
      <c r="J27" s="109">
        <v>0</v>
      </c>
      <c r="K27" s="105">
        <v>0</v>
      </c>
    </row>
    <row r="28" spans="1:11" s="113" customFormat="1" ht="19.5" customHeight="1">
      <c r="A28" s="114" t="s">
        <v>117</v>
      </c>
      <c r="B28" s="108">
        <v>522</v>
      </c>
      <c r="C28" s="108">
        <v>7</v>
      </c>
      <c r="D28" s="108">
        <v>26</v>
      </c>
      <c r="E28" s="108">
        <v>385</v>
      </c>
      <c r="F28" s="108">
        <v>11</v>
      </c>
      <c r="G28" s="108">
        <v>80</v>
      </c>
      <c r="H28" s="108">
        <v>71</v>
      </c>
      <c r="I28" s="108">
        <v>33</v>
      </c>
      <c r="J28" s="115">
        <v>0</v>
      </c>
      <c r="K28" s="151">
        <v>2</v>
      </c>
    </row>
    <row r="29" spans="1:11" s="5" customFormat="1" ht="15" customHeight="1">
      <c r="A29" s="104" t="s">
        <v>118</v>
      </c>
      <c r="B29" s="108">
        <v>3388</v>
      </c>
      <c r="C29" s="109">
        <v>22</v>
      </c>
      <c r="D29" s="108">
        <v>43</v>
      </c>
      <c r="E29" s="108">
        <v>878</v>
      </c>
      <c r="F29" s="108">
        <v>37</v>
      </c>
      <c r="G29" s="108">
        <v>114</v>
      </c>
      <c r="H29" s="109">
        <v>80</v>
      </c>
      <c r="I29" s="108">
        <v>32</v>
      </c>
      <c r="J29" s="109">
        <v>4</v>
      </c>
      <c r="K29" s="105">
        <v>2</v>
      </c>
    </row>
    <row r="30" spans="1:11" ht="15" customHeight="1">
      <c r="A30" s="104" t="s">
        <v>119</v>
      </c>
      <c r="B30" s="108">
        <v>1285</v>
      </c>
      <c r="C30" s="109">
        <v>18</v>
      </c>
      <c r="D30" s="108">
        <v>46</v>
      </c>
      <c r="E30" s="108">
        <v>301</v>
      </c>
      <c r="F30" s="108">
        <v>35</v>
      </c>
      <c r="G30" s="108">
        <v>48</v>
      </c>
      <c r="H30" s="109">
        <v>52</v>
      </c>
      <c r="I30" s="108">
        <v>39</v>
      </c>
      <c r="J30" s="109">
        <v>0</v>
      </c>
      <c r="K30" s="105">
        <v>2</v>
      </c>
    </row>
    <row r="31" spans="1:11" ht="15" customHeight="1">
      <c r="A31" s="104" t="s">
        <v>120</v>
      </c>
      <c r="B31" s="108">
        <v>453</v>
      </c>
      <c r="C31" s="109">
        <v>15</v>
      </c>
      <c r="D31" s="108">
        <v>24</v>
      </c>
      <c r="E31" s="108">
        <v>197</v>
      </c>
      <c r="F31" s="108">
        <v>24</v>
      </c>
      <c r="G31" s="108">
        <v>33</v>
      </c>
      <c r="H31" s="109">
        <v>61</v>
      </c>
      <c r="I31" s="108">
        <v>23</v>
      </c>
      <c r="J31" s="109">
        <v>1</v>
      </c>
      <c r="K31" s="105">
        <v>0</v>
      </c>
    </row>
    <row r="32" spans="1:11" ht="15" customHeight="1">
      <c r="A32" s="104" t="s">
        <v>121</v>
      </c>
      <c r="B32" s="108">
        <v>1178</v>
      </c>
      <c r="C32" s="109">
        <v>40</v>
      </c>
      <c r="D32" s="108">
        <v>63</v>
      </c>
      <c r="E32" s="108">
        <v>484</v>
      </c>
      <c r="F32" s="108">
        <v>87</v>
      </c>
      <c r="G32" s="108">
        <v>79</v>
      </c>
      <c r="H32" s="109">
        <v>81</v>
      </c>
      <c r="I32" s="108">
        <v>45</v>
      </c>
      <c r="J32" s="109">
        <v>3</v>
      </c>
      <c r="K32" s="105">
        <v>12</v>
      </c>
    </row>
    <row r="33" spans="1:11" ht="15" customHeight="1">
      <c r="A33" s="104" t="s">
        <v>122</v>
      </c>
      <c r="B33" s="108">
        <v>12164</v>
      </c>
      <c r="C33" s="109">
        <v>109</v>
      </c>
      <c r="D33" s="108">
        <v>136</v>
      </c>
      <c r="E33" s="108">
        <v>1858</v>
      </c>
      <c r="F33" s="108">
        <v>173</v>
      </c>
      <c r="G33" s="108">
        <v>159</v>
      </c>
      <c r="H33" s="109">
        <v>132</v>
      </c>
      <c r="I33" s="108">
        <v>101</v>
      </c>
      <c r="J33" s="109">
        <v>9</v>
      </c>
      <c r="K33" s="105">
        <v>13</v>
      </c>
    </row>
    <row r="34" spans="1:11" s="113" customFormat="1" ht="19.5" customHeight="1">
      <c r="A34" s="114" t="s">
        <v>123</v>
      </c>
      <c r="B34" s="108">
        <v>2231</v>
      </c>
      <c r="C34" s="108">
        <v>6</v>
      </c>
      <c r="D34" s="108">
        <v>12</v>
      </c>
      <c r="E34" s="108">
        <v>136</v>
      </c>
      <c r="F34" s="108">
        <v>11</v>
      </c>
      <c r="G34" s="108">
        <v>11</v>
      </c>
      <c r="H34" s="108">
        <v>24</v>
      </c>
      <c r="I34" s="108">
        <v>12</v>
      </c>
      <c r="J34" s="115">
        <v>0</v>
      </c>
      <c r="K34" s="151">
        <v>0</v>
      </c>
    </row>
    <row r="35" spans="1:11" s="5" customFormat="1" ht="15" customHeight="1">
      <c r="A35" s="104" t="s">
        <v>124</v>
      </c>
      <c r="B35" s="108">
        <v>2134</v>
      </c>
      <c r="C35" s="109">
        <v>8</v>
      </c>
      <c r="D35" s="108">
        <v>11</v>
      </c>
      <c r="E35" s="108">
        <v>289</v>
      </c>
      <c r="F35" s="108">
        <v>46</v>
      </c>
      <c r="G35" s="108">
        <v>24</v>
      </c>
      <c r="H35" s="109">
        <v>36</v>
      </c>
      <c r="I35" s="108">
        <v>11</v>
      </c>
      <c r="J35" s="109">
        <v>1</v>
      </c>
      <c r="K35" s="105">
        <v>1</v>
      </c>
    </row>
    <row r="36" spans="1:11" ht="15" customHeight="1">
      <c r="A36" s="104" t="s">
        <v>125</v>
      </c>
      <c r="B36" s="108">
        <v>6767</v>
      </c>
      <c r="C36" s="109">
        <v>12</v>
      </c>
      <c r="D36" s="108">
        <v>15</v>
      </c>
      <c r="E36" s="108">
        <v>152</v>
      </c>
      <c r="F36" s="108">
        <v>23</v>
      </c>
      <c r="G36" s="108">
        <v>19</v>
      </c>
      <c r="H36" s="109">
        <v>34</v>
      </c>
      <c r="I36" s="108">
        <v>17</v>
      </c>
      <c r="J36" s="109">
        <v>0</v>
      </c>
      <c r="K36" s="105">
        <v>0</v>
      </c>
    </row>
    <row r="37" spans="1:11" ht="15" customHeight="1">
      <c r="A37" s="110" t="s">
        <v>126</v>
      </c>
      <c r="B37" s="111">
        <v>380</v>
      </c>
      <c r="C37" s="111">
        <v>6</v>
      </c>
      <c r="D37" s="111">
        <v>4</v>
      </c>
      <c r="E37" s="111">
        <v>121</v>
      </c>
      <c r="F37" s="111">
        <v>17</v>
      </c>
      <c r="G37" s="111">
        <v>14</v>
      </c>
      <c r="H37" s="111">
        <v>14</v>
      </c>
      <c r="I37" s="111">
        <v>11</v>
      </c>
      <c r="J37" s="111">
        <v>0</v>
      </c>
      <c r="K37" s="110">
        <v>0</v>
      </c>
    </row>
    <row r="38" spans="1:11" ht="15" customHeight="1">
      <c r="A38" s="156"/>
      <c r="B38" s="20"/>
      <c r="C38" s="94"/>
      <c r="D38" s="20"/>
      <c r="E38" s="94"/>
      <c r="F38" s="20"/>
      <c r="G38" s="94"/>
      <c r="I38" s="94"/>
      <c r="J38" s="23"/>
      <c r="K38" s="105"/>
    </row>
    <row r="39" spans="1:11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  <c r="K39" s="94"/>
    </row>
    <row r="40" spans="1:11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  <c r="K40" s="4"/>
    </row>
    <row r="41" spans="1:11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  <c r="K41" s="52"/>
    </row>
    <row r="42" spans="1:11" s="52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  <c r="K42" s="4"/>
    </row>
    <row r="43" spans="1:11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  <c r="K44" s="96"/>
    </row>
    <row r="45" ht="15" customHeight="1"/>
    <row r="46" ht="15" customHeight="1"/>
    <row r="47" ht="15" customHeight="1"/>
  </sheetData>
  <mergeCells count="1">
    <mergeCell ref="A1:K1"/>
  </mergeCells>
  <hyperlinks>
    <hyperlink ref="K2" location="'pag 4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1" style="0" bestFit="1" customWidth="1"/>
  </cols>
  <sheetData>
    <row r="1" spans="1:7" s="1" customFormat="1" ht="39.75" customHeight="1">
      <c r="A1" s="312" t="s">
        <v>245</v>
      </c>
      <c r="B1" s="313"/>
      <c r="C1" s="313"/>
      <c r="D1" s="313"/>
      <c r="E1" s="313"/>
      <c r="F1" s="313"/>
      <c r="G1" s="313"/>
    </row>
    <row r="2" spans="1:7" s="2" customFormat="1" ht="18" customHeight="1">
      <c r="A2" s="3" t="s">
        <v>39</v>
      </c>
      <c r="B2" s="11"/>
      <c r="C2" s="11"/>
      <c r="D2" s="11"/>
      <c r="E2" s="11"/>
      <c r="F2" s="11"/>
      <c r="G2" s="11"/>
    </row>
    <row r="3" spans="1:8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165"/>
    </row>
    <row r="4" spans="1:7" s="14" customFormat="1" ht="19.5" customHeight="1">
      <c r="A4" s="219" t="s">
        <v>169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</row>
    <row r="5" spans="1:7" s="101" customFormat="1" ht="19.5" customHeight="1">
      <c r="A5" s="31" t="s">
        <v>23</v>
      </c>
      <c r="B5" s="116">
        <f>D5+F5</f>
        <v>259333</v>
      </c>
      <c r="C5" s="116">
        <f>B5/B$5*100</f>
        <v>100</v>
      </c>
      <c r="D5" s="116">
        <v>117340</v>
      </c>
      <c r="E5" s="116">
        <f>D5/D$5*100</f>
        <v>100</v>
      </c>
      <c r="F5" s="116">
        <v>141993</v>
      </c>
      <c r="G5" s="116">
        <f>F5/F$5*100</f>
        <v>100</v>
      </c>
    </row>
    <row r="6" spans="1:7" s="5" customFormat="1" ht="15" customHeight="1">
      <c r="A6" s="96" t="s">
        <v>94</v>
      </c>
      <c r="B6" s="117">
        <f aca="true" t="shared" si="0" ref="B6:B38">D6+F6</f>
        <v>6207</v>
      </c>
      <c r="C6" s="338">
        <f aca="true" t="shared" si="1" ref="C6:C38">B6/B$5*100</f>
        <v>2.393447806488183</v>
      </c>
      <c r="D6" s="117">
        <v>2805</v>
      </c>
      <c r="E6" s="338">
        <f aca="true" t="shared" si="2" ref="E6:E38">D6/D$5*100</f>
        <v>2.390489176751321</v>
      </c>
      <c r="F6" s="117">
        <v>3402</v>
      </c>
      <c r="G6" s="338">
        <f aca="true" t="shared" si="3" ref="G6:G38">F6/F$5*100</f>
        <v>2.3958927552766687</v>
      </c>
    </row>
    <row r="7" spans="1:7" ht="15" customHeight="1">
      <c r="A7" s="96" t="s">
        <v>95</v>
      </c>
      <c r="B7" s="117">
        <f t="shared" si="0"/>
        <v>1879</v>
      </c>
      <c r="C7" s="338">
        <f t="shared" si="1"/>
        <v>0.7245510598342672</v>
      </c>
      <c r="D7" s="117">
        <v>825</v>
      </c>
      <c r="E7" s="338">
        <f t="shared" si="2"/>
        <v>0.7030850519856826</v>
      </c>
      <c r="F7" s="117">
        <v>1054</v>
      </c>
      <c r="G7" s="338">
        <f t="shared" si="3"/>
        <v>0.7422901128928892</v>
      </c>
    </row>
    <row r="8" spans="1:7" ht="15" customHeight="1">
      <c r="A8" s="96" t="s">
        <v>96</v>
      </c>
      <c r="B8" s="117">
        <f t="shared" si="0"/>
        <v>3232</v>
      </c>
      <c r="C8" s="338">
        <f t="shared" si="1"/>
        <v>1.2462740954679892</v>
      </c>
      <c r="D8" s="117">
        <v>1385</v>
      </c>
      <c r="E8" s="338">
        <f t="shared" si="2"/>
        <v>1.1803306630305095</v>
      </c>
      <c r="F8" s="117">
        <v>1847</v>
      </c>
      <c r="G8" s="338">
        <f t="shared" si="3"/>
        <v>1.3007683477354517</v>
      </c>
    </row>
    <row r="9" spans="1:7" ht="15" customHeight="1">
      <c r="A9" s="96" t="s">
        <v>97</v>
      </c>
      <c r="B9" s="117">
        <f t="shared" si="0"/>
        <v>7237</v>
      </c>
      <c r="C9" s="338">
        <f t="shared" si="1"/>
        <v>2.7906205534968556</v>
      </c>
      <c r="D9" s="117">
        <v>3248</v>
      </c>
      <c r="E9" s="338">
        <f t="shared" si="2"/>
        <v>2.7680245440599966</v>
      </c>
      <c r="F9" s="117">
        <v>3989</v>
      </c>
      <c r="G9" s="338">
        <f t="shared" si="3"/>
        <v>2.8092934158726135</v>
      </c>
    </row>
    <row r="10" spans="1:7" ht="15" customHeight="1">
      <c r="A10" s="96" t="s">
        <v>98</v>
      </c>
      <c r="B10" s="117">
        <f t="shared" si="0"/>
        <v>5979</v>
      </c>
      <c r="C10" s="338">
        <f t="shared" si="1"/>
        <v>2.3055299556940305</v>
      </c>
      <c r="D10" s="117">
        <v>2583</v>
      </c>
      <c r="E10" s="338">
        <f t="shared" si="2"/>
        <v>2.2012953809442646</v>
      </c>
      <c r="F10" s="117">
        <v>3396</v>
      </c>
      <c r="G10" s="338">
        <f t="shared" si="3"/>
        <v>2.3916671948617187</v>
      </c>
    </row>
    <row r="11" spans="1:7" s="113" customFormat="1" ht="19.5" customHeight="1">
      <c r="A11" s="34" t="s">
        <v>99</v>
      </c>
      <c r="B11" s="117">
        <f t="shared" si="0"/>
        <v>14646</v>
      </c>
      <c r="C11" s="338">
        <f t="shared" si="1"/>
        <v>5.647565099698071</v>
      </c>
      <c r="D11" s="117">
        <v>6490</v>
      </c>
      <c r="E11" s="338">
        <f t="shared" si="2"/>
        <v>5.53093574228737</v>
      </c>
      <c r="F11" s="117">
        <v>8156</v>
      </c>
      <c r="G11" s="338">
        <f t="shared" si="3"/>
        <v>5.743945124055411</v>
      </c>
    </row>
    <row r="12" spans="1:7" s="5" customFormat="1" ht="15" customHeight="1">
      <c r="A12" s="96" t="s">
        <v>100</v>
      </c>
      <c r="B12" s="117">
        <f t="shared" si="0"/>
        <v>7147</v>
      </c>
      <c r="C12" s="338">
        <f t="shared" si="1"/>
        <v>2.75591613870969</v>
      </c>
      <c r="D12" s="117">
        <v>3187</v>
      </c>
      <c r="E12" s="338">
        <f t="shared" si="2"/>
        <v>2.716038861428328</v>
      </c>
      <c r="F12" s="117">
        <v>3960</v>
      </c>
      <c r="G12" s="338">
        <f t="shared" si="3"/>
        <v>2.7888698738670215</v>
      </c>
    </row>
    <row r="13" spans="1:7" ht="15" customHeight="1">
      <c r="A13" s="96" t="s">
        <v>101</v>
      </c>
      <c r="B13" s="117">
        <f t="shared" si="0"/>
        <v>3798</v>
      </c>
      <c r="C13" s="338">
        <f t="shared" si="1"/>
        <v>1.4645263040183856</v>
      </c>
      <c r="D13" s="117">
        <v>1659</v>
      </c>
      <c r="E13" s="338">
        <f t="shared" si="2"/>
        <v>1.4138401227203</v>
      </c>
      <c r="F13" s="117">
        <v>2139</v>
      </c>
      <c r="G13" s="338">
        <f t="shared" si="3"/>
        <v>1.5064122879296866</v>
      </c>
    </row>
    <row r="14" spans="1:7" ht="15" customHeight="1">
      <c r="A14" s="96" t="s">
        <v>102</v>
      </c>
      <c r="B14" s="117">
        <f t="shared" si="0"/>
        <v>4910</v>
      </c>
      <c r="C14" s="338">
        <f t="shared" si="1"/>
        <v>1.893318628944253</v>
      </c>
      <c r="D14" s="117">
        <v>2125</v>
      </c>
      <c r="E14" s="338">
        <f t="shared" si="2"/>
        <v>1.8109766490540309</v>
      </c>
      <c r="F14" s="117">
        <v>2785</v>
      </c>
      <c r="G14" s="338">
        <f t="shared" si="3"/>
        <v>1.9613642926059736</v>
      </c>
    </row>
    <row r="15" spans="1:7" ht="15" customHeight="1">
      <c r="A15" s="96" t="s">
        <v>103</v>
      </c>
      <c r="B15" s="117">
        <f t="shared" si="0"/>
        <v>4254</v>
      </c>
      <c r="C15" s="338">
        <f t="shared" si="1"/>
        <v>1.6403620056066908</v>
      </c>
      <c r="D15" s="117">
        <v>1730</v>
      </c>
      <c r="E15" s="338">
        <f t="shared" si="2"/>
        <v>1.4743480484063405</v>
      </c>
      <c r="F15" s="117">
        <v>2524</v>
      </c>
      <c r="G15" s="338">
        <f t="shared" si="3"/>
        <v>1.7775524145556472</v>
      </c>
    </row>
    <row r="16" spans="1:7" ht="15" customHeight="1">
      <c r="A16" s="96" t="s">
        <v>104</v>
      </c>
      <c r="B16" s="117">
        <f t="shared" si="0"/>
        <v>5721</v>
      </c>
      <c r="C16" s="338">
        <f t="shared" si="1"/>
        <v>2.2060439666374894</v>
      </c>
      <c r="D16" s="117">
        <v>2507</v>
      </c>
      <c r="E16" s="338">
        <f t="shared" si="2"/>
        <v>2.136526333731038</v>
      </c>
      <c r="F16" s="117">
        <v>3214</v>
      </c>
      <c r="G16" s="338">
        <f t="shared" si="3"/>
        <v>2.263491862274901</v>
      </c>
    </row>
    <row r="17" spans="1:7" s="113" customFormat="1" ht="19.5" customHeight="1">
      <c r="A17" s="34" t="s">
        <v>105</v>
      </c>
      <c r="B17" s="117">
        <f t="shared" si="0"/>
        <v>3497</v>
      </c>
      <c r="C17" s="338">
        <f t="shared" si="1"/>
        <v>1.3484593167857541</v>
      </c>
      <c r="D17" s="117">
        <v>1529</v>
      </c>
      <c r="E17" s="338">
        <f t="shared" si="2"/>
        <v>1.3030509630134652</v>
      </c>
      <c r="F17" s="117">
        <v>1968</v>
      </c>
      <c r="G17" s="338">
        <f t="shared" si="3"/>
        <v>1.3859838161036107</v>
      </c>
    </row>
    <row r="18" spans="1:7" s="5" customFormat="1" ht="15" customHeight="1">
      <c r="A18" s="96" t="s">
        <v>106</v>
      </c>
      <c r="B18" s="117">
        <f t="shared" si="0"/>
        <v>1908</v>
      </c>
      <c r="C18" s="338">
        <f t="shared" si="1"/>
        <v>0.7357335934879093</v>
      </c>
      <c r="D18" s="117">
        <v>832</v>
      </c>
      <c r="E18" s="338">
        <f t="shared" si="2"/>
        <v>0.7090506221237429</v>
      </c>
      <c r="F18" s="117">
        <v>1076</v>
      </c>
      <c r="G18" s="338">
        <f t="shared" si="3"/>
        <v>0.7577838344143726</v>
      </c>
    </row>
    <row r="19" spans="1:7" ht="15" customHeight="1">
      <c r="A19" s="96" t="s">
        <v>107</v>
      </c>
      <c r="B19" s="117">
        <f t="shared" si="0"/>
        <v>1283</v>
      </c>
      <c r="C19" s="338">
        <f t="shared" si="1"/>
        <v>0.494730713021482</v>
      </c>
      <c r="D19" s="117">
        <v>580</v>
      </c>
      <c r="E19" s="338">
        <f t="shared" si="2"/>
        <v>0.4942900971535708</v>
      </c>
      <c r="F19" s="117">
        <v>703</v>
      </c>
      <c r="G19" s="338">
        <f t="shared" si="3"/>
        <v>0.49509482861831217</v>
      </c>
    </row>
    <row r="20" spans="1:7" ht="15" customHeight="1">
      <c r="A20" s="96" t="s">
        <v>108</v>
      </c>
      <c r="B20" s="117">
        <f t="shared" si="0"/>
        <v>2388</v>
      </c>
      <c r="C20" s="338">
        <f t="shared" si="1"/>
        <v>0.9208238056861255</v>
      </c>
      <c r="D20" s="117">
        <v>1049</v>
      </c>
      <c r="E20" s="338">
        <f t="shared" si="2"/>
        <v>0.8939832964036134</v>
      </c>
      <c r="F20" s="117">
        <v>1339</v>
      </c>
      <c r="G20" s="338">
        <f t="shared" si="3"/>
        <v>0.9430042326030156</v>
      </c>
    </row>
    <row r="21" spans="1:7" ht="15" customHeight="1">
      <c r="A21" s="96" t="s">
        <v>109</v>
      </c>
      <c r="B21" s="117">
        <f t="shared" si="0"/>
        <v>2865</v>
      </c>
      <c r="C21" s="338">
        <f t="shared" si="1"/>
        <v>1.1047572040581028</v>
      </c>
      <c r="D21" s="117">
        <v>1305</v>
      </c>
      <c r="E21" s="338">
        <f t="shared" si="2"/>
        <v>1.1121527185955344</v>
      </c>
      <c r="F21" s="117">
        <v>1560</v>
      </c>
      <c r="G21" s="338">
        <f t="shared" si="3"/>
        <v>1.0986457078870087</v>
      </c>
    </row>
    <row r="22" spans="1:7" ht="15" customHeight="1">
      <c r="A22" s="96" t="s">
        <v>110</v>
      </c>
      <c r="B22" s="117">
        <f t="shared" si="0"/>
        <v>73921</v>
      </c>
      <c r="C22" s="338">
        <f t="shared" si="1"/>
        <v>28.504278283134038</v>
      </c>
      <c r="D22" s="117">
        <v>34757</v>
      </c>
      <c r="E22" s="338">
        <f t="shared" si="2"/>
        <v>29.620760184080453</v>
      </c>
      <c r="F22" s="117">
        <v>39164</v>
      </c>
      <c r="G22" s="338">
        <f t="shared" si="3"/>
        <v>27.581641348517184</v>
      </c>
    </row>
    <row r="23" spans="1:7" s="113" customFormat="1" ht="19.5" customHeight="1">
      <c r="A23" s="34" t="s">
        <v>111</v>
      </c>
      <c r="B23" s="117">
        <f t="shared" si="0"/>
        <v>2059</v>
      </c>
      <c r="C23" s="338">
        <f t="shared" si="1"/>
        <v>0.7939598894085982</v>
      </c>
      <c r="D23" s="117">
        <v>915</v>
      </c>
      <c r="E23" s="338">
        <f t="shared" si="2"/>
        <v>0.7797852394750299</v>
      </c>
      <c r="F23" s="117">
        <v>1144</v>
      </c>
      <c r="G23" s="338">
        <f t="shared" si="3"/>
        <v>0.8056735191171396</v>
      </c>
    </row>
    <row r="24" spans="1:7" s="5" customFormat="1" ht="15" customHeight="1">
      <c r="A24" s="96" t="s">
        <v>112</v>
      </c>
      <c r="B24" s="117">
        <f t="shared" si="0"/>
        <v>4024</v>
      </c>
      <c r="C24" s="338">
        <f t="shared" si="1"/>
        <v>1.5516729455950458</v>
      </c>
      <c r="D24" s="117">
        <v>1775</v>
      </c>
      <c r="E24" s="338">
        <f t="shared" si="2"/>
        <v>1.5126981421510142</v>
      </c>
      <c r="F24" s="117">
        <v>2249</v>
      </c>
      <c r="G24" s="338">
        <f t="shared" si="3"/>
        <v>1.5838808955371038</v>
      </c>
    </row>
    <row r="25" spans="1:7" ht="15" customHeight="1">
      <c r="A25" s="96" t="s">
        <v>113</v>
      </c>
      <c r="B25" s="117">
        <f t="shared" si="0"/>
        <v>17165</v>
      </c>
      <c r="C25" s="338">
        <f t="shared" si="1"/>
        <v>6.618903109129961</v>
      </c>
      <c r="D25" s="117">
        <v>7960</v>
      </c>
      <c r="E25" s="338">
        <f t="shared" si="2"/>
        <v>6.783705471280041</v>
      </c>
      <c r="F25" s="117">
        <v>9205</v>
      </c>
      <c r="G25" s="338">
        <f t="shared" si="3"/>
        <v>6.482713936602509</v>
      </c>
    </row>
    <row r="26" spans="1:7" ht="15" customHeight="1">
      <c r="A26" s="96" t="s">
        <v>114</v>
      </c>
      <c r="B26" s="117">
        <f t="shared" si="0"/>
        <v>1499</v>
      </c>
      <c r="C26" s="338">
        <f t="shared" si="1"/>
        <v>0.5780213085106793</v>
      </c>
      <c r="D26" s="117">
        <v>637</v>
      </c>
      <c r="E26" s="338">
        <f t="shared" si="2"/>
        <v>0.5428668825634907</v>
      </c>
      <c r="F26" s="117">
        <v>862</v>
      </c>
      <c r="G26" s="338">
        <f t="shared" si="3"/>
        <v>0.607072179614488</v>
      </c>
    </row>
    <row r="27" spans="1:7" ht="15" customHeight="1">
      <c r="A27" s="96" t="s">
        <v>115</v>
      </c>
      <c r="B27" s="117">
        <f t="shared" si="0"/>
        <v>1165</v>
      </c>
      <c r="C27" s="338">
        <f t="shared" si="1"/>
        <v>0.4492293691894206</v>
      </c>
      <c r="D27" s="117">
        <v>501</v>
      </c>
      <c r="E27" s="338">
        <f t="shared" si="2"/>
        <v>0.4269643770240327</v>
      </c>
      <c r="F27" s="117">
        <v>664</v>
      </c>
      <c r="G27" s="338">
        <f t="shared" si="3"/>
        <v>0.46762868592113693</v>
      </c>
    </row>
    <row r="28" spans="1:7" ht="15" customHeight="1">
      <c r="A28" s="96" t="s">
        <v>116</v>
      </c>
      <c r="B28" s="117">
        <f t="shared" si="0"/>
        <v>2487</v>
      </c>
      <c r="C28" s="338">
        <f t="shared" si="1"/>
        <v>0.9589986619520076</v>
      </c>
      <c r="D28" s="117">
        <v>1114</v>
      </c>
      <c r="E28" s="338">
        <f t="shared" si="2"/>
        <v>0.9493778762570309</v>
      </c>
      <c r="F28" s="117">
        <v>1373</v>
      </c>
      <c r="G28" s="338">
        <f t="shared" si="3"/>
        <v>0.9669490749543992</v>
      </c>
    </row>
    <row r="29" spans="1:7" s="113" customFormat="1" ht="19.5" customHeight="1">
      <c r="A29" s="34" t="s">
        <v>117</v>
      </c>
      <c r="B29" s="117">
        <f t="shared" si="0"/>
        <v>2772</v>
      </c>
      <c r="C29" s="338">
        <f t="shared" si="1"/>
        <v>1.0688959754446985</v>
      </c>
      <c r="D29" s="117">
        <v>1250</v>
      </c>
      <c r="E29" s="338">
        <f t="shared" si="2"/>
        <v>1.0652803817964889</v>
      </c>
      <c r="F29" s="117">
        <v>1522</v>
      </c>
      <c r="G29" s="338">
        <f t="shared" si="3"/>
        <v>1.0718838252589915</v>
      </c>
    </row>
    <row r="30" spans="1:7" s="5" customFormat="1" ht="15" customHeight="1">
      <c r="A30" s="96" t="s">
        <v>118</v>
      </c>
      <c r="B30" s="117">
        <f t="shared" si="0"/>
        <v>8462</v>
      </c>
      <c r="C30" s="338">
        <f t="shared" si="1"/>
        <v>3.2629861992110527</v>
      </c>
      <c r="D30" s="117">
        <v>3755</v>
      </c>
      <c r="E30" s="338">
        <f t="shared" si="2"/>
        <v>3.2001022669166526</v>
      </c>
      <c r="F30" s="117">
        <v>4707</v>
      </c>
      <c r="G30" s="338">
        <f t="shared" si="3"/>
        <v>3.314952145528301</v>
      </c>
    </row>
    <row r="31" spans="1:7" ht="15" customHeight="1">
      <c r="A31" s="96" t="s">
        <v>119</v>
      </c>
      <c r="B31" s="117">
        <f t="shared" si="0"/>
        <v>6623</v>
      </c>
      <c r="C31" s="338">
        <f t="shared" si="1"/>
        <v>2.553859323726637</v>
      </c>
      <c r="D31" s="117">
        <v>2988</v>
      </c>
      <c r="E31" s="338">
        <f t="shared" si="2"/>
        <v>2.546446224646327</v>
      </c>
      <c r="F31" s="117">
        <v>3635</v>
      </c>
      <c r="G31" s="338">
        <f t="shared" si="3"/>
        <v>2.5599853513905613</v>
      </c>
    </row>
    <row r="32" spans="1:7" ht="15" customHeight="1">
      <c r="A32" s="96" t="s">
        <v>120</v>
      </c>
      <c r="B32" s="117">
        <f t="shared" si="0"/>
        <v>4699</v>
      </c>
      <c r="C32" s="338">
        <f t="shared" si="1"/>
        <v>1.8119560564987873</v>
      </c>
      <c r="D32" s="117">
        <v>2139</v>
      </c>
      <c r="E32" s="338">
        <f t="shared" si="2"/>
        <v>1.8229077893301515</v>
      </c>
      <c r="F32" s="117">
        <v>2560</v>
      </c>
      <c r="G32" s="338">
        <f t="shared" si="3"/>
        <v>1.8029057770453474</v>
      </c>
    </row>
    <row r="33" spans="1:7" ht="15" customHeight="1">
      <c r="A33" s="96" t="s">
        <v>121</v>
      </c>
      <c r="B33" s="117">
        <f t="shared" si="0"/>
        <v>8551</v>
      </c>
      <c r="C33" s="338">
        <f t="shared" si="1"/>
        <v>3.297305009389472</v>
      </c>
      <c r="D33" s="117">
        <v>3886</v>
      </c>
      <c r="E33" s="338">
        <f t="shared" si="2"/>
        <v>3.3117436509289244</v>
      </c>
      <c r="F33" s="117">
        <v>4665</v>
      </c>
      <c r="G33" s="338">
        <f t="shared" si="3"/>
        <v>3.2853732226236505</v>
      </c>
    </row>
    <row r="34" spans="1:7" ht="15" customHeight="1">
      <c r="A34" s="96" t="s">
        <v>122</v>
      </c>
      <c r="B34" s="117">
        <f t="shared" si="0"/>
        <v>23242</v>
      </c>
      <c r="C34" s="338">
        <f t="shared" si="1"/>
        <v>8.962222316481126</v>
      </c>
      <c r="D34" s="117">
        <v>10632</v>
      </c>
      <c r="E34" s="338">
        <f t="shared" si="2"/>
        <v>9.060848815408216</v>
      </c>
      <c r="F34" s="117">
        <v>12610</v>
      </c>
      <c r="G34" s="338">
        <f t="shared" si="3"/>
        <v>8.880719472086653</v>
      </c>
    </row>
    <row r="35" spans="1:7" s="113" customFormat="1" ht="19.5" customHeight="1">
      <c r="A35" s="34" t="s">
        <v>123</v>
      </c>
      <c r="B35" s="117">
        <f t="shared" si="0"/>
        <v>5154</v>
      </c>
      <c r="C35" s="338">
        <f t="shared" si="1"/>
        <v>1.9874061534783463</v>
      </c>
      <c r="D35" s="117">
        <v>2186</v>
      </c>
      <c r="E35" s="338">
        <f t="shared" si="2"/>
        <v>1.8629623316856998</v>
      </c>
      <c r="F35" s="117">
        <v>2968</v>
      </c>
      <c r="G35" s="338">
        <f t="shared" si="3"/>
        <v>2.0902438852619496</v>
      </c>
    </row>
    <row r="36" spans="1:7" s="5" customFormat="1" ht="15" customHeight="1">
      <c r="A36" s="96" t="s">
        <v>124</v>
      </c>
      <c r="B36" s="117">
        <f t="shared" si="0"/>
        <v>4598</v>
      </c>
      <c r="C36" s="338">
        <f t="shared" si="1"/>
        <v>1.7730099910154125</v>
      </c>
      <c r="D36" s="117">
        <v>2006</v>
      </c>
      <c r="E36" s="338">
        <f t="shared" si="2"/>
        <v>1.7095619567070053</v>
      </c>
      <c r="F36" s="117">
        <v>2592</v>
      </c>
      <c r="G36" s="338">
        <f t="shared" si="3"/>
        <v>1.825442099258414</v>
      </c>
    </row>
    <row r="37" spans="1:7" ht="15" customHeight="1">
      <c r="A37" s="96" t="s">
        <v>125</v>
      </c>
      <c r="B37" s="117">
        <f t="shared" si="0"/>
        <v>11140</v>
      </c>
      <c r="C37" s="338">
        <f t="shared" si="1"/>
        <v>4.2956353414336</v>
      </c>
      <c r="D37" s="117">
        <v>4911</v>
      </c>
      <c r="E37" s="338">
        <f t="shared" si="2"/>
        <v>4.1852735640020455</v>
      </c>
      <c r="F37" s="117">
        <v>6229</v>
      </c>
      <c r="G37" s="338">
        <f t="shared" si="3"/>
        <v>4.386835970787292</v>
      </c>
    </row>
    <row r="38" spans="1:7" ht="15" customHeight="1">
      <c r="A38" s="82" t="s">
        <v>126</v>
      </c>
      <c r="B38" s="118">
        <f t="shared" si="0"/>
        <v>4821</v>
      </c>
      <c r="C38" s="339">
        <f t="shared" si="1"/>
        <v>1.858999818765834</v>
      </c>
      <c r="D38" s="118">
        <v>2089</v>
      </c>
      <c r="E38" s="339">
        <f t="shared" si="2"/>
        <v>1.7802965740582921</v>
      </c>
      <c r="F38" s="118">
        <v>2732</v>
      </c>
      <c r="G38" s="339">
        <f t="shared" si="3"/>
        <v>1.9240385089405816</v>
      </c>
    </row>
    <row r="39" spans="1:8" s="101" customFormat="1" ht="19.5" customHeight="1">
      <c r="A39" s="156" t="s">
        <v>146</v>
      </c>
      <c r="B39" s="123"/>
      <c r="C39" s="123"/>
      <c r="D39" s="123"/>
      <c r="E39" s="123"/>
      <c r="F39" s="123"/>
      <c r="G39" s="123"/>
      <c r="H39" s="126"/>
    </row>
    <row r="40" spans="1:8" s="5" customFormat="1" ht="15" customHeight="1">
      <c r="A40" s="119"/>
      <c r="B40" s="120"/>
      <c r="C40" s="127"/>
      <c r="D40" s="121"/>
      <c r="E40" s="121"/>
      <c r="F40" s="121"/>
      <c r="G40" s="121"/>
      <c r="H40" s="129"/>
    </row>
    <row r="41" spans="4:7" ht="15" customHeight="1">
      <c r="D41" s="23"/>
      <c r="F41" s="23"/>
      <c r="G41" s="56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4:8" ht="15" customHeight="1">
      <c r="D44" s="23"/>
      <c r="F44" s="23"/>
      <c r="H44" s="38"/>
    </row>
    <row r="45" spans="4:8" ht="15" customHeight="1">
      <c r="D45" s="23"/>
      <c r="F45" s="23"/>
      <c r="H45" s="38"/>
    </row>
    <row r="46" spans="4:8" ht="15" customHeight="1">
      <c r="D46" s="23"/>
      <c r="F46" s="23"/>
      <c r="H46" s="38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4" location="indice!B4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</cols>
  <sheetData>
    <row r="1" spans="1:7" s="1" customFormat="1" ht="39.75" customHeight="1">
      <c r="A1" s="312" t="s">
        <v>245</v>
      </c>
      <c r="B1" s="313"/>
      <c r="C1" s="313"/>
      <c r="D1" s="313"/>
      <c r="E1" s="313"/>
      <c r="F1" s="313"/>
      <c r="G1" s="313"/>
    </row>
    <row r="2" spans="1:8" s="2" customFormat="1" ht="18" customHeight="1">
      <c r="A2" s="3" t="s">
        <v>40</v>
      </c>
      <c r="B2" s="11"/>
      <c r="C2" s="11"/>
      <c r="D2" s="11"/>
      <c r="E2" s="11"/>
      <c r="F2" s="11"/>
      <c r="G2" s="11"/>
      <c r="H2" s="13"/>
    </row>
    <row r="3" spans="1:8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165"/>
    </row>
    <row r="4" spans="1:8" s="14" customFormat="1" ht="19.5" customHeight="1">
      <c r="A4" s="219" t="s">
        <v>169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</row>
    <row r="5" spans="1:8" s="101" customFormat="1" ht="19.5" customHeight="1">
      <c r="A5" s="31" t="s">
        <v>23</v>
      </c>
      <c r="B5" s="116">
        <f>D5+F5</f>
        <v>259333</v>
      </c>
      <c r="C5" s="133">
        <f>B5/$B5*100</f>
        <v>100</v>
      </c>
      <c r="D5" s="116">
        <v>117340</v>
      </c>
      <c r="E5" s="135">
        <f>D5/$B5*100</f>
        <v>45.24684479028893</v>
      </c>
      <c r="F5" s="116">
        <v>141993</v>
      </c>
      <c r="G5" s="135">
        <f>F5/$B5*100</f>
        <v>54.75315520971107</v>
      </c>
      <c r="H5" s="132"/>
    </row>
    <row r="6" spans="1:8" s="5" customFormat="1" ht="15" customHeight="1">
      <c r="A6" s="96" t="s">
        <v>94</v>
      </c>
      <c r="B6" s="117">
        <f aca="true" t="shared" si="0" ref="B6:B38">D6+F6</f>
        <v>6207</v>
      </c>
      <c r="C6" s="134">
        <f aca="true" t="shared" si="1" ref="C6:E38">B6/$B6*100</f>
        <v>100</v>
      </c>
      <c r="D6" s="117">
        <v>2805</v>
      </c>
      <c r="E6" s="130">
        <f t="shared" si="1"/>
        <v>45.19091348477525</v>
      </c>
      <c r="F6" s="117">
        <v>3402</v>
      </c>
      <c r="G6" s="130">
        <f>F6/$B6*100</f>
        <v>54.80908651522475</v>
      </c>
      <c r="H6" s="117"/>
    </row>
    <row r="7" spans="1:8" ht="15" customHeight="1">
      <c r="A7" s="96" t="s">
        <v>95</v>
      </c>
      <c r="B7" s="117">
        <f t="shared" si="0"/>
        <v>1879</v>
      </c>
      <c r="C7" s="134">
        <f t="shared" si="1"/>
        <v>100</v>
      </c>
      <c r="D7" s="117">
        <v>825</v>
      </c>
      <c r="E7" s="130">
        <f t="shared" si="1"/>
        <v>43.90633315593401</v>
      </c>
      <c r="F7" s="117">
        <v>1054</v>
      </c>
      <c r="G7" s="130">
        <f>F7/$B7*100</f>
        <v>56.09366684406599</v>
      </c>
      <c r="H7" s="117"/>
    </row>
    <row r="8" spans="1:8" ht="15" customHeight="1">
      <c r="A8" s="96" t="s">
        <v>96</v>
      </c>
      <c r="B8" s="117">
        <f t="shared" si="0"/>
        <v>3232</v>
      </c>
      <c r="C8" s="134">
        <f t="shared" si="1"/>
        <v>100</v>
      </c>
      <c r="D8" s="117">
        <v>1385</v>
      </c>
      <c r="E8" s="130">
        <f t="shared" si="1"/>
        <v>42.85272277227723</v>
      </c>
      <c r="F8" s="117">
        <v>1847</v>
      </c>
      <c r="G8" s="130">
        <f>F8/$B8*100</f>
        <v>57.14727722772277</v>
      </c>
      <c r="H8" s="117"/>
    </row>
    <row r="9" spans="1:8" ht="15" customHeight="1">
      <c r="A9" s="96" t="s">
        <v>97</v>
      </c>
      <c r="B9" s="117">
        <f t="shared" si="0"/>
        <v>7237</v>
      </c>
      <c r="C9" s="134">
        <f t="shared" si="1"/>
        <v>100</v>
      </c>
      <c r="D9" s="117">
        <v>3248</v>
      </c>
      <c r="E9" s="130">
        <f t="shared" si="1"/>
        <v>44.880475335083595</v>
      </c>
      <c r="F9" s="117">
        <v>3989</v>
      </c>
      <c r="G9" s="130">
        <f>F9/$B9*100</f>
        <v>55.1195246649164</v>
      </c>
      <c r="H9" s="117"/>
    </row>
    <row r="10" spans="1:8" ht="15" customHeight="1">
      <c r="A10" s="96" t="s">
        <v>98</v>
      </c>
      <c r="B10" s="117">
        <f t="shared" si="0"/>
        <v>5979</v>
      </c>
      <c r="C10" s="134">
        <f t="shared" si="1"/>
        <v>100</v>
      </c>
      <c r="D10" s="117">
        <v>2583</v>
      </c>
      <c r="E10" s="130">
        <f t="shared" si="1"/>
        <v>43.201204214751634</v>
      </c>
      <c r="F10" s="117">
        <v>3396</v>
      </c>
      <c r="G10" s="130">
        <f>F10/$B10*100</f>
        <v>56.798795785248366</v>
      </c>
      <c r="H10" s="117"/>
    </row>
    <row r="11" spans="1:8" s="113" customFormat="1" ht="19.5" customHeight="1">
      <c r="A11" s="34" t="s">
        <v>99</v>
      </c>
      <c r="B11" s="117">
        <f t="shared" si="0"/>
        <v>14646</v>
      </c>
      <c r="C11" s="134">
        <f t="shared" si="1"/>
        <v>100</v>
      </c>
      <c r="D11" s="117">
        <v>6490</v>
      </c>
      <c r="E11" s="130">
        <f t="shared" si="1"/>
        <v>44.31244025672539</v>
      </c>
      <c r="F11" s="117">
        <v>8156</v>
      </c>
      <c r="G11" s="130">
        <f>F11/$B11*100</f>
        <v>55.68755974327462</v>
      </c>
      <c r="H11" s="117"/>
    </row>
    <row r="12" spans="1:8" s="5" customFormat="1" ht="15" customHeight="1">
      <c r="A12" s="96" t="s">
        <v>100</v>
      </c>
      <c r="B12" s="117">
        <f t="shared" si="0"/>
        <v>7147</v>
      </c>
      <c r="C12" s="134">
        <f t="shared" si="1"/>
        <v>100</v>
      </c>
      <c r="D12" s="117">
        <v>3187</v>
      </c>
      <c r="E12" s="130">
        <f t="shared" si="1"/>
        <v>44.592136560794735</v>
      </c>
      <c r="F12" s="117">
        <v>3960</v>
      </c>
      <c r="G12" s="130">
        <f>F12/$B12*100</f>
        <v>55.407863439205265</v>
      </c>
      <c r="H12" s="117"/>
    </row>
    <row r="13" spans="1:8" ht="15" customHeight="1">
      <c r="A13" s="96" t="s">
        <v>101</v>
      </c>
      <c r="B13" s="117">
        <f t="shared" si="0"/>
        <v>3798</v>
      </c>
      <c r="C13" s="134">
        <f t="shared" si="1"/>
        <v>100</v>
      </c>
      <c r="D13" s="117">
        <v>1659</v>
      </c>
      <c r="E13" s="130">
        <f t="shared" si="1"/>
        <v>43.68088467614534</v>
      </c>
      <c r="F13" s="117">
        <v>2139</v>
      </c>
      <c r="G13" s="130">
        <f>F13/$B13*100</f>
        <v>56.31911532385466</v>
      </c>
      <c r="H13" s="117"/>
    </row>
    <row r="14" spans="1:8" ht="15" customHeight="1">
      <c r="A14" s="96" t="s">
        <v>102</v>
      </c>
      <c r="B14" s="117">
        <f t="shared" si="0"/>
        <v>4910</v>
      </c>
      <c r="C14" s="134">
        <f t="shared" si="1"/>
        <v>100</v>
      </c>
      <c r="D14" s="117">
        <v>2125</v>
      </c>
      <c r="E14" s="130">
        <f t="shared" si="1"/>
        <v>43.27902240325866</v>
      </c>
      <c r="F14" s="117">
        <v>2785</v>
      </c>
      <c r="G14" s="130">
        <f>F14/$B14*100</f>
        <v>56.72097759674134</v>
      </c>
      <c r="H14" s="117"/>
    </row>
    <row r="15" spans="1:8" ht="15" customHeight="1">
      <c r="A15" s="96" t="s">
        <v>103</v>
      </c>
      <c r="B15" s="117">
        <f t="shared" si="0"/>
        <v>4254</v>
      </c>
      <c r="C15" s="134">
        <f t="shared" si="1"/>
        <v>100</v>
      </c>
      <c r="D15" s="117">
        <v>1730</v>
      </c>
      <c r="E15" s="130">
        <f t="shared" si="1"/>
        <v>40.66760695815702</v>
      </c>
      <c r="F15" s="117">
        <v>2524</v>
      </c>
      <c r="G15" s="130">
        <f>F15/$B15*100</f>
        <v>59.33239304184297</v>
      </c>
      <c r="H15" s="117"/>
    </row>
    <row r="16" spans="1:8" ht="15" customHeight="1">
      <c r="A16" s="96" t="s">
        <v>104</v>
      </c>
      <c r="B16" s="117">
        <f t="shared" si="0"/>
        <v>5721</v>
      </c>
      <c r="C16" s="134">
        <f t="shared" si="1"/>
        <v>100</v>
      </c>
      <c r="D16" s="117">
        <v>2507</v>
      </c>
      <c r="E16" s="130">
        <f t="shared" si="1"/>
        <v>43.821010312882365</v>
      </c>
      <c r="F16" s="117">
        <v>3214</v>
      </c>
      <c r="G16" s="130">
        <f>F16/$B16*100</f>
        <v>56.17898968711764</v>
      </c>
      <c r="H16" s="117"/>
    </row>
    <row r="17" spans="1:8" s="113" customFormat="1" ht="19.5" customHeight="1">
      <c r="A17" s="34" t="s">
        <v>105</v>
      </c>
      <c r="B17" s="117">
        <f t="shared" si="0"/>
        <v>3497</v>
      </c>
      <c r="C17" s="134">
        <f t="shared" si="1"/>
        <v>100</v>
      </c>
      <c r="D17" s="117">
        <v>1529</v>
      </c>
      <c r="E17" s="130">
        <f t="shared" si="1"/>
        <v>43.72319130683443</v>
      </c>
      <c r="F17" s="117">
        <v>1968</v>
      </c>
      <c r="G17" s="130">
        <f>F17/$B17*100</f>
        <v>56.27680869316557</v>
      </c>
      <c r="H17" s="117"/>
    </row>
    <row r="18" spans="1:8" s="5" customFormat="1" ht="15" customHeight="1">
      <c r="A18" s="96" t="s">
        <v>106</v>
      </c>
      <c r="B18" s="117">
        <f t="shared" si="0"/>
        <v>1908</v>
      </c>
      <c r="C18" s="134">
        <f t="shared" si="1"/>
        <v>100</v>
      </c>
      <c r="D18" s="117">
        <v>832</v>
      </c>
      <c r="E18" s="130">
        <f t="shared" si="1"/>
        <v>43.60587002096436</v>
      </c>
      <c r="F18" s="117">
        <v>1076</v>
      </c>
      <c r="G18" s="130">
        <f>F18/$B18*100</f>
        <v>56.39412997903563</v>
      </c>
      <c r="H18" s="117"/>
    </row>
    <row r="19" spans="1:8" ht="15" customHeight="1">
      <c r="A19" s="96" t="s">
        <v>107</v>
      </c>
      <c r="B19" s="117">
        <f t="shared" si="0"/>
        <v>1283</v>
      </c>
      <c r="C19" s="134">
        <f t="shared" si="1"/>
        <v>100</v>
      </c>
      <c r="D19" s="117">
        <v>580</v>
      </c>
      <c r="E19" s="130">
        <f t="shared" si="1"/>
        <v>45.20654715510522</v>
      </c>
      <c r="F19" s="117">
        <v>703</v>
      </c>
      <c r="G19" s="130">
        <f>F19/$B19*100</f>
        <v>54.79345284489477</v>
      </c>
      <c r="H19" s="117"/>
    </row>
    <row r="20" spans="1:8" ht="15" customHeight="1">
      <c r="A20" s="96" t="s">
        <v>108</v>
      </c>
      <c r="B20" s="117">
        <f t="shared" si="0"/>
        <v>2388</v>
      </c>
      <c r="C20" s="134">
        <f t="shared" si="1"/>
        <v>100</v>
      </c>
      <c r="D20" s="117">
        <v>1049</v>
      </c>
      <c r="E20" s="130">
        <f t="shared" si="1"/>
        <v>43.92797319932998</v>
      </c>
      <c r="F20" s="117">
        <v>1339</v>
      </c>
      <c r="G20" s="130">
        <f>F20/$B20*100</f>
        <v>56.07202680067002</v>
      </c>
      <c r="H20" s="117"/>
    </row>
    <row r="21" spans="1:8" ht="15" customHeight="1">
      <c r="A21" s="96" t="s">
        <v>109</v>
      </c>
      <c r="B21" s="117">
        <f t="shared" si="0"/>
        <v>2865</v>
      </c>
      <c r="C21" s="134">
        <f t="shared" si="1"/>
        <v>100</v>
      </c>
      <c r="D21" s="117">
        <v>1305</v>
      </c>
      <c r="E21" s="130">
        <f t="shared" si="1"/>
        <v>45.54973821989529</v>
      </c>
      <c r="F21" s="117">
        <v>1560</v>
      </c>
      <c r="G21" s="130">
        <f>F21/$B21*100</f>
        <v>54.45026178010471</v>
      </c>
      <c r="H21" s="117"/>
    </row>
    <row r="22" spans="1:8" ht="15" customHeight="1">
      <c r="A22" s="96" t="s">
        <v>110</v>
      </c>
      <c r="B22" s="117">
        <f t="shared" si="0"/>
        <v>73921</v>
      </c>
      <c r="C22" s="134">
        <f t="shared" si="1"/>
        <v>100</v>
      </c>
      <c r="D22" s="117">
        <v>34757</v>
      </c>
      <c r="E22" s="130">
        <f t="shared" si="1"/>
        <v>47.01911500114988</v>
      </c>
      <c r="F22" s="117">
        <v>39164</v>
      </c>
      <c r="G22" s="130">
        <f>F22/$B22*100</f>
        <v>52.98088499885012</v>
      </c>
      <c r="H22" s="117"/>
    </row>
    <row r="23" spans="1:8" s="113" customFormat="1" ht="19.5" customHeight="1">
      <c r="A23" s="34" t="s">
        <v>111</v>
      </c>
      <c r="B23" s="117">
        <f t="shared" si="0"/>
        <v>2059</v>
      </c>
      <c r="C23" s="134">
        <f t="shared" si="1"/>
        <v>100</v>
      </c>
      <c r="D23" s="117">
        <v>915</v>
      </c>
      <c r="E23" s="130">
        <f t="shared" si="1"/>
        <v>44.43904808159301</v>
      </c>
      <c r="F23" s="117">
        <v>1144</v>
      </c>
      <c r="G23" s="130">
        <f>F23/$B23*100</f>
        <v>55.560951918407</v>
      </c>
      <c r="H23" s="117"/>
    </row>
    <row r="24" spans="1:8" s="5" customFormat="1" ht="15" customHeight="1">
      <c r="A24" s="96" t="s">
        <v>112</v>
      </c>
      <c r="B24" s="117">
        <f t="shared" si="0"/>
        <v>4024</v>
      </c>
      <c r="C24" s="134">
        <f t="shared" si="1"/>
        <v>100</v>
      </c>
      <c r="D24" s="117">
        <v>1775</v>
      </c>
      <c r="E24" s="130">
        <f t="shared" si="1"/>
        <v>44.110337972166995</v>
      </c>
      <c r="F24" s="117">
        <v>2249</v>
      </c>
      <c r="G24" s="130">
        <f>F24/$B24*100</f>
        <v>55.889662027833</v>
      </c>
      <c r="H24" s="117"/>
    </row>
    <row r="25" spans="1:8" ht="15" customHeight="1">
      <c r="A25" s="96" t="s">
        <v>113</v>
      </c>
      <c r="B25" s="117">
        <f t="shared" si="0"/>
        <v>17165</v>
      </c>
      <c r="C25" s="134">
        <f t="shared" si="1"/>
        <v>100</v>
      </c>
      <c r="D25" s="117">
        <v>7960</v>
      </c>
      <c r="E25" s="130">
        <f t="shared" si="1"/>
        <v>46.37343431401107</v>
      </c>
      <c r="F25" s="117">
        <v>9205</v>
      </c>
      <c r="G25" s="130">
        <f>F25/$B25*100</f>
        <v>53.626565685988936</v>
      </c>
      <c r="H25" s="117"/>
    </row>
    <row r="26" spans="1:8" ht="15" customHeight="1">
      <c r="A26" s="96" t="s">
        <v>114</v>
      </c>
      <c r="B26" s="117">
        <f t="shared" si="0"/>
        <v>1499</v>
      </c>
      <c r="C26" s="134">
        <f t="shared" si="1"/>
        <v>100</v>
      </c>
      <c r="D26" s="117">
        <v>637</v>
      </c>
      <c r="E26" s="130">
        <f t="shared" si="1"/>
        <v>42.494996664442965</v>
      </c>
      <c r="F26" s="117">
        <v>862</v>
      </c>
      <c r="G26" s="130">
        <f>F26/$B26*100</f>
        <v>57.505003335557035</v>
      </c>
      <c r="H26" s="117"/>
    </row>
    <row r="27" spans="1:8" ht="15" customHeight="1">
      <c r="A27" s="96" t="s">
        <v>115</v>
      </c>
      <c r="B27" s="117">
        <f t="shared" si="0"/>
        <v>1165</v>
      </c>
      <c r="C27" s="134">
        <f t="shared" si="1"/>
        <v>100</v>
      </c>
      <c r="D27" s="117">
        <v>501</v>
      </c>
      <c r="E27" s="130">
        <f t="shared" si="1"/>
        <v>43.00429184549356</v>
      </c>
      <c r="F27" s="117">
        <v>664</v>
      </c>
      <c r="G27" s="130">
        <f>F27/$B27*100</f>
        <v>56.99570815450644</v>
      </c>
      <c r="H27" s="117"/>
    </row>
    <row r="28" spans="1:8" ht="15" customHeight="1">
      <c r="A28" s="96" t="s">
        <v>116</v>
      </c>
      <c r="B28" s="117">
        <f t="shared" si="0"/>
        <v>2487</v>
      </c>
      <c r="C28" s="134">
        <f t="shared" si="1"/>
        <v>100</v>
      </c>
      <c r="D28" s="117">
        <v>1114</v>
      </c>
      <c r="E28" s="130">
        <f t="shared" si="1"/>
        <v>44.79292320064335</v>
      </c>
      <c r="F28" s="117">
        <v>1373</v>
      </c>
      <c r="G28" s="130">
        <f>F28/$B28*100</f>
        <v>55.207076799356656</v>
      </c>
      <c r="H28" s="117"/>
    </row>
    <row r="29" spans="1:8" s="113" customFormat="1" ht="19.5" customHeight="1">
      <c r="A29" s="34" t="s">
        <v>117</v>
      </c>
      <c r="B29" s="117">
        <f t="shared" si="0"/>
        <v>2772</v>
      </c>
      <c r="C29" s="134">
        <f t="shared" si="1"/>
        <v>100</v>
      </c>
      <c r="D29" s="117">
        <v>1250</v>
      </c>
      <c r="E29" s="130">
        <f t="shared" si="1"/>
        <v>45.093795093795094</v>
      </c>
      <c r="F29" s="117">
        <v>1522</v>
      </c>
      <c r="G29" s="130">
        <f>F29/$B29*100</f>
        <v>54.906204906204906</v>
      </c>
      <c r="H29" s="117"/>
    </row>
    <row r="30" spans="1:8" s="5" customFormat="1" ht="15" customHeight="1">
      <c r="A30" s="96" t="s">
        <v>118</v>
      </c>
      <c r="B30" s="117">
        <f t="shared" si="0"/>
        <v>8462</v>
      </c>
      <c r="C30" s="134">
        <f t="shared" si="1"/>
        <v>100</v>
      </c>
      <c r="D30" s="117">
        <v>3755</v>
      </c>
      <c r="E30" s="130">
        <f t="shared" si="1"/>
        <v>44.37485228078468</v>
      </c>
      <c r="F30" s="117">
        <v>4707</v>
      </c>
      <c r="G30" s="130">
        <f>F30/$B30*100</f>
        <v>55.62514771921532</v>
      </c>
      <c r="H30" s="117"/>
    </row>
    <row r="31" spans="1:8" ht="15" customHeight="1">
      <c r="A31" s="96" t="s">
        <v>119</v>
      </c>
      <c r="B31" s="117">
        <f t="shared" si="0"/>
        <v>6623</v>
      </c>
      <c r="C31" s="134">
        <f t="shared" si="1"/>
        <v>100</v>
      </c>
      <c r="D31" s="117">
        <v>2988</v>
      </c>
      <c r="E31" s="130">
        <f t="shared" si="1"/>
        <v>45.115506568020535</v>
      </c>
      <c r="F31" s="117">
        <v>3635</v>
      </c>
      <c r="G31" s="130">
        <f>F31/$B31*100</f>
        <v>54.884493431979465</v>
      </c>
      <c r="H31" s="117"/>
    </row>
    <row r="32" spans="1:8" ht="15" customHeight="1">
      <c r="A32" s="96" t="s">
        <v>120</v>
      </c>
      <c r="B32" s="117">
        <f t="shared" si="0"/>
        <v>4699</v>
      </c>
      <c r="C32" s="134">
        <f t="shared" si="1"/>
        <v>100</v>
      </c>
      <c r="D32" s="117">
        <v>2139</v>
      </c>
      <c r="E32" s="130">
        <f t="shared" si="1"/>
        <v>45.52032347307938</v>
      </c>
      <c r="F32" s="117">
        <v>2560</v>
      </c>
      <c r="G32" s="130">
        <f>F32/$B32*100</f>
        <v>54.47967652692062</v>
      </c>
      <c r="H32" s="117"/>
    </row>
    <row r="33" spans="1:8" ht="15" customHeight="1">
      <c r="A33" s="96" t="s">
        <v>121</v>
      </c>
      <c r="B33" s="117">
        <f t="shared" si="0"/>
        <v>8551</v>
      </c>
      <c r="C33" s="134">
        <f t="shared" si="1"/>
        <v>100</v>
      </c>
      <c r="D33" s="117">
        <v>3886</v>
      </c>
      <c r="E33" s="130">
        <f t="shared" si="1"/>
        <v>45.444977195649635</v>
      </c>
      <c r="F33" s="117">
        <v>4665</v>
      </c>
      <c r="G33" s="130">
        <f>F33/$B33*100</f>
        <v>54.55502280435037</v>
      </c>
      <c r="H33" s="117"/>
    </row>
    <row r="34" spans="1:8" ht="15" customHeight="1">
      <c r="A34" s="96" t="s">
        <v>122</v>
      </c>
      <c r="B34" s="117">
        <f t="shared" si="0"/>
        <v>23242</v>
      </c>
      <c r="C34" s="134">
        <f t="shared" si="1"/>
        <v>100</v>
      </c>
      <c r="D34" s="117">
        <v>10632</v>
      </c>
      <c r="E34" s="130">
        <f t="shared" si="1"/>
        <v>45.74477239480251</v>
      </c>
      <c r="F34" s="117">
        <v>12610</v>
      </c>
      <c r="G34" s="130">
        <f>F34/$B34*100</f>
        <v>54.25522760519749</v>
      </c>
      <c r="H34" s="117"/>
    </row>
    <row r="35" spans="1:8" s="113" customFormat="1" ht="19.5" customHeight="1">
      <c r="A35" s="34" t="s">
        <v>123</v>
      </c>
      <c r="B35" s="117">
        <f t="shared" si="0"/>
        <v>5154</v>
      </c>
      <c r="C35" s="134">
        <f t="shared" si="1"/>
        <v>100</v>
      </c>
      <c r="D35" s="117">
        <v>2186</v>
      </c>
      <c r="E35" s="130">
        <f t="shared" si="1"/>
        <v>42.413659293752424</v>
      </c>
      <c r="F35" s="117">
        <v>2968</v>
      </c>
      <c r="G35" s="130">
        <f>F35/$B35*100</f>
        <v>57.586340706247576</v>
      </c>
      <c r="H35" s="117"/>
    </row>
    <row r="36" spans="1:8" s="5" customFormat="1" ht="15" customHeight="1">
      <c r="A36" s="96" t="s">
        <v>124</v>
      </c>
      <c r="B36" s="117">
        <f t="shared" si="0"/>
        <v>4598</v>
      </c>
      <c r="C36" s="134">
        <f t="shared" si="1"/>
        <v>100</v>
      </c>
      <c r="D36" s="117">
        <v>2006</v>
      </c>
      <c r="E36" s="130">
        <f t="shared" si="1"/>
        <v>43.62766420182688</v>
      </c>
      <c r="F36" s="117">
        <v>2592</v>
      </c>
      <c r="G36" s="130">
        <f>F36/$B36*100</f>
        <v>56.372335798173125</v>
      </c>
      <c r="H36" s="117"/>
    </row>
    <row r="37" spans="1:8" ht="15" customHeight="1">
      <c r="A37" s="96" t="s">
        <v>125</v>
      </c>
      <c r="B37" s="117">
        <f t="shared" si="0"/>
        <v>11140</v>
      </c>
      <c r="C37" s="134">
        <f t="shared" si="1"/>
        <v>100</v>
      </c>
      <c r="D37" s="117">
        <v>4911</v>
      </c>
      <c r="E37" s="130">
        <f t="shared" si="1"/>
        <v>44.08438061041293</v>
      </c>
      <c r="F37" s="117">
        <v>6229</v>
      </c>
      <c r="G37" s="130">
        <f>F37/$B37*100</f>
        <v>55.91561938958708</v>
      </c>
      <c r="H37" s="117"/>
    </row>
    <row r="38" spans="1:8" ht="15" customHeight="1">
      <c r="A38" s="82" t="s">
        <v>126</v>
      </c>
      <c r="B38" s="118">
        <f t="shared" si="0"/>
        <v>4821</v>
      </c>
      <c r="C38" s="138">
        <f t="shared" si="1"/>
        <v>100</v>
      </c>
      <c r="D38" s="118">
        <v>2089</v>
      </c>
      <c r="E38" s="131">
        <f t="shared" si="1"/>
        <v>43.33125907488073</v>
      </c>
      <c r="F38" s="118">
        <v>2732</v>
      </c>
      <c r="G38" s="131">
        <f>F38/$B38*100</f>
        <v>56.668740925119266</v>
      </c>
      <c r="H38" s="117"/>
    </row>
    <row r="39" spans="1:8" s="101" customFormat="1" ht="19.5" customHeight="1">
      <c r="A39" s="156" t="s">
        <v>146</v>
      </c>
      <c r="B39" s="123"/>
      <c r="C39" s="123"/>
      <c r="D39" s="123"/>
      <c r="E39" s="123"/>
      <c r="F39" s="123"/>
      <c r="G39" s="123"/>
      <c r="H39" s="123"/>
    </row>
    <row r="40" spans="2:7" ht="15" customHeight="1">
      <c r="B40" s="4"/>
      <c r="C40" s="4"/>
      <c r="D40" s="94"/>
      <c r="E40" s="4"/>
      <c r="F40" s="94"/>
      <c r="G40" s="68"/>
    </row>
    <row r="41" spans="1:8" ht="15" customHeight="1">
      <c r="A41" s="4"/>
      <c r="B41" s="20"/>
      <c r="C41" s="49"/>
      <c r="D41" s="20"/>
      <c r="E41" s="49"/>
      <c r="F41" s="20"/>
      <c r="G41" s="49"/>
      <c r="H41" s="55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4:6" ht="15" customHeight="1">
      <c r="D43" s="23"/>
      <c r="F43" s="23"/>
    </row>
    <row r="44" spans="4:6" ht="15" customHeight="1">
      <c r="D44" s="23"/>
      <c r="F44" s="23"/>
    </row>
    <row r="45" spans="4:6" ht="15" customHeight="1">
      <c r="D45" s="23"/>
      <c r="F45" s="23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4" location="indice!B4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</cols>
  <sheetData>
    <row r="1" spans="1:13" s="1" customFormat="1" ht="39.75" customHeight="1">
      <c r="A1" s="312" t="s">
        <v>244</v>
      </c>
      <c r="B1" s="323"/>
      <c r="C1" s="323"/>
      <c r="D1" s="323"/>
      <c r="E1" s="323"/>
      <c r="F1" s="323"/>
      <c r="G1" s="323"/>
      <c r="H1" s="323"/>
      <c r="I1" s="323"/>
      <c r="J1" s="311"/>
      <c r="K1" s="311"/>
      <c r="L1" s="311"/>
      <c r="M1" s="311"/>
    </row>
    <row r="2" spans="1:13" s="2" customFormat="1" ht="18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223" t="s">
        <v>86</v>
      </c>
    </row>
    <row r="3" spans="1:14" s="2" customFormat="1" ht="36" customHeight="1">
      <c r="A3" s="166"/>
      <c r="B3" s="309" t="s">
        <v>1</v>
      </c>
      <c r="C3" s="309"/>
      <c r="D3" s="309"/>
      <c r="E3" s="309"/>
      <c r="F3" s="309" t="s">
        <v>131</v>
      </c>
      <c r="G3" s="309"/>
      <c r="H3" s="309"/>
      <c r="I3" s="309"/>
      <c r="J3" s="309" t="s">
        <v>137</v>
      </c>
      <c r="K3" s="309"/>
      <c r="L3" s="309"/>
      <c r="M3" s="309"/>
      <c r="N3" s="165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19" t="s">
        <v>169</v>
      </c>
      <c r="B5" s="145" t="s">
        <v>90</v>
      </c>
      <c r="C5" s="146" t="s">
        <v>89</v>
      </c>
      <c r="D5" s="145" t="s">
        <v>90</v>
      </c>
      <c r="E5" s="146" t="s">
        <v>89</v>
      </c>
      <c r="F5" s="145" t="s">
        <v>90</v>
      </c>
      <c r="G5" s="146" t="s">
        <v>89</v>
      </c>
      <c r="H5" s="145" t="s">
        <v>90</v>
      </c>
      <c r="I5" s="146" t="s">
        <v>89</v>
      </c>
      <c r="J5" s="145" t="s">
        <v>90</v>
      </c>
      <c r="K5" s="146" t="s">
        <v>89</v>
      </c>
      <c r="L5" s="145" t="s">
        <v>90</v>
      </c>
      <c r="M5" s="146" t="s">
        <v>89</v>
      </c>
    </row>
    <row r="6" spans="1:13" s="101" customFormat="1" ht="19.5" customHeight="1">
      <c r="A6" s="103" t="s">
        <v>23</v>
      </c>
      <c r="B6" s="107">
        <f>SUM(B7:B39)</f>
        <v>117340</v>
      </c>
      <c r="C6" s="107">
        <f>B6/B$6*100</f>
        <v>100</v>
      </c>
      <c r="D6" s="107">
        <f>SUM(D7:D39)</f>
        <v>141993</v>
      </c>
      <c r="E6" s="107">
        <f>D6/D$6*100</f>
        <v>100</v>
      </c>
      <c r="F6" s="107">
        <f>SUM(F7:F39)</f>
        <v>943</v>
      </c>
      <c r="G6" s="107">
        <f>F6/F$6*100</f>
        <v>100</v>
      </c>
      <c r="H6" s="107">
        <f>SUM(H7:H39)</f>
        <v>978</v>
      </c>
      <c r="I6" s="107">
        <f>H6/H$6*100</f>
        <v>100</v>
      </c>
      <c r="J6" s="107">
        <f>SUM(J7:J39)</f>
        <v>3085</v>
      </c>
      <c r="K6" s="107">
        <f>J6/J$6*100</f>
        <v>100</v>
      </c>
      <c r="L6" s="107">
        <f>SUM(L7:L39)</f>
        <v>4204</v>
      </c>
      <c r="M6" s="107">
        <f>L6/L$6*100</f>
        <v>100</v>
      </c>
    </row>
    <row r="7" spans="1:14" s="5" customFormat="1" ht="15" customHeight="1">
      <c r="A7" s="104" t="s">
        <v>94</v>
      </c>
      <c r="B7" s="122">
        <f>F7+J7+'pag 45'!B7+'pag 45'!F7+'pag 45'!J7</f>
        <v>2805</v>
      </c>
      <c r="C7" s="398">
        <f aca="true" t="shared" si="0" ref="C7:C39">B7/B$6*100</f>
        <v>2.390489176751321</v>
      </c>
      <c r="D7" s="122">
        <f>H7+L7+'pag 45'!D7+'pag 45'!H7+'pag 45'!L7</f>
        <v>3402</v>
      </c>
      <c r="E7" s="398">
        <f aca="true" t="shared" si="1" ref="E7:E39">D7/D$6*100</f>
        <v>2.3958927552766687</v>
      </c>
      <c r="F7" s="122">
        <v>25</v>
      </c>
      <c r="G7" s="398">
        <f aca="true" t="shared" si="2" ref="G7:G39">F7/F$6*100</f>
        <v>2.651113467656416</v>
      </c>
      <c r="H7" s="122">
        <v>23</v>
      </c>
      <c r="I7" s="398">
        <f aca="true" t="shared" si="3" ref="I7:I39">H7/H$6*100</f>
        <v>2.3517382413087935</v>
      </c>
      <c r="J7" s="122">
        <v>58</v>
      </c>
      <c r="K7" s="398">
        <f aca="true" t="shared" si="4" ref="K7:K39">J7/J$6*100</f>
        <v>1.880064829821718</v>
      </c>
      <c r="L7" s="122">
        <v>68</v>
      </c>
      <c r="M7" s="398">
        <f aca="true" t="shared" si="5" ref="M7:M39">L7/L$6*100</f>
        <v>1.6175071360608944</v>
      </c>
      <c r="N7" s="129"/>
    </row>
    <row r="8" spans="1:14" ht="15" customHeight="1">
      <c r="A8" s="104" t="s">
        <v>95</v>
      </c>
      <c r="B8" s="122">
        <f>F8+J8+'pag 45'!B8+'pag 45'!F8+'pag 45'!J8</f>
        <v>825</v>
      </c>
      <c r="C8" s="398">
        <f t="shared" si="0"/>
        <v>0.7030850519856826</v>
      </c>
      <c r="D8" s="122">
        <f>H8+L8+'pag 45'!D8+'pag 45'!H8+'pag 45'!L8</f>
        <v>1054</v>
      </c>
      <c r="E8" s="398">
        <f t="shared" si="1"/>
        <v>0.7422901128928892</v>
      </c>
      <c r="F8" s="122">
        <v>7</v>
      </c>
      <c r="G8" s="398">
        <f t="shared" si="2"/>
        <v>0.7423117709437964</v>
      </c>
      <c r="H8" s="122">
        <v>6</v>
      </c>
      <c r="I8" s="398">
        <f t="shared" si="3"/>
        <v>0.6134969325153374</v>
      </c>
      <c r="J8" s="122">
        <v>16</v>
      </c>
      <c r="K8" s="398">
        <f t="shared" si="4"/>
        <v>0.5186385737439222</v>
      </c>
      <c r="L8" s="122">
        <v>19</v>
      </c>
      <c r="M8" s="398">
        <f t="shared" si="5"/>
        <v>0.4519505233111323</v>
      </c>
      <c r="N8" s="397"/>
    </row>
    <row r="9" spans="1:14" ht="15" customHeight="1">
      <c r="A9" s="104" t="s">
        <v>96</v>
      </c>
      <c r="B9" s="122">
        <f>F9+J9+'pag 45'!B9+'pag 45'!F9+'pag 45'!J9</f>
        <v>1385</v>
      </c>
      <c r="C9" s="398">
        <f t="shared" si="0"/>
        <v>1.1803306630305095</v>
      </c>
      <c r="D9" s="122">
        <f>H9+L9+'pag 45'!D9+'pag 45'!H9+'pag 45'!L9</f>
        <v>1847</v>
      </c>
      <c r="E9" s="398">
        <f t="shared" si="1"/>
        <v>1.3007683477354517</v>
      </c>
      <c r="F9" s="122">
        <v>7</v>
      </c>
      <c r="G9" s="398">
        <f t="shared" si="2"/>
        <v>0.7423117709437964</v>
      </c>
      <c r="H9" s="122">
        <v>4</v>
      </c>
      <c r="I9" s="398">
        <f t="shared" si="3"/>
        <v>0.408997955010225</v>
      </c>
      <c r="J9" s="122">
        <v>10</v>
      </c>
      <c r="K9" s="398">
        <f t="shared" si="4"/>
        <v>0.3241491085899514</v>
      </c>
      <c r="L9" s="122">
        <v>22</v>
      </c>
      <c r="M9" s="398">
        <f t="shared" si="5"/>
        <v>0.5233111322549953</v>
      </c>
      <c r="N9" s="397"/>
    </row>
    <row r="10" spans="1:14" ht="15" customHeight="1">
      <c r="A10" s="104" t="s">
        <v>97</v>
      </c>
      <c r="B10" s="122">
        <f>F10+J10+'pag 45'!B10+'pag 45'!F10+'pag 45'!J10</f>
        <v>3248</v>
      </c>
      <c r="C10" s="398">
        <f t="shared" si="0"/>
        <v>2.7680245440599966</v>
      </c>
      <c r="D10" s="122">
        <f>H10+L10+'pag 45'!D10+'pag 45'!H10+'pag 45'!L10</f>
        <v>3989</v>
      </c>
      <c r="E10" s="398">
        <f t="shared" si="1"/>
        <v>2.8092934158726135</v>
      </c>
      <c r="F10" s="122">
        <v>8</v>
      </c>
      <c r="G10" s="398">
        <f t="shared" si="2"/>
        <v>0.8483563096500532</v>
      </c>
      <c r="H10" s="122">
        <v>13</v>
      </c>
      <c r="I10" s="398">
        <f t="shared" si="3"/>
        <v>1.329243353783231</v>
      </c>
      <c r="J10" s="122">
        <v>39</v>
      </c>
      <c r="K10" s="398">
        <f t="shared" si="4"/>
        <v>1.2641815235008105</v>
      </c>
      <c r="L10" s="122">
        <v>64</v>
      </c>
      <c r="M10" s="398">
        <f t="shared" si="5"/>
        <v>1.5223596574690772</v>
      </c>
      <c r="N10" s="397"/>
    </row>
    <row r="11" spans="1:14" ht="15" customHeight="1">
      <c r="A11" s="104" t="s">
        <v>98</v>
      </c>
      <c r="B11" s="122">
        <f>F11+J11+'pag 45'!B11+'pag 45'!F11+'pag 45'!J11</f>
        <v>2583</v>
      </c>
      <c r="C11" s="398">
        <f t="shared" si="0"/>
        <v>2.2012953809442646</v>
      </c>
      <c r="D11" s="122">
        <f>H11+L11+'pag 45'!D11+'pag 45'!H11+'pag 45'!L11</f>
        <v>3396</v>
      </c>
      <c r="E11" s="398">
        <f t="shared" si="1"/>
        <v>2.3916671948617187</v>
      </c>
      <c r="F11" s="122">
        <v>17</v>
      </c>
      <c r="G11" s="398">
        <f t="shared" si="2"/>
        <v>1.8027571580063628</v>
      </c>
      <c r="H11" s="122">
        <v>17</v>
      </c>
      <c r="I11" s="398">
        <f t="shared" si="3"/>
        <v>1.738241308793456</v>
      </c>
      <c r="J11" s="122">
        <v>54</v>
      </c>
      <c r="K11" s="398">
        <f t="shared" si="4"/>
        <v>1.7504051863857375</v>
      </c>
      <c r="L11" s="122">
        <v>85</v>
      </c>
      <c r="M11" s="398">
        <f t="shared" si="5"/>
        <v>2.0218839200761183</v>
      </c>
      <c r="N11" s="397"/>
    </row>
    <row r="12" spans="1:14" s="113" customFormat="1" ht="19.5" customHeight="1">
      <c r="A12" s="114" t="s">
        <v>99</v>
      </c>
      <c r="B12" s="122">
        <f>F12+J12+'pag 45'!B12+'pag 45'!F12+'pag 45'!J12</f>
        <v>6490</v>
      </c>
      <c r="C12" s="398">
        <f t="shared" si="0"/>
        <v>5.53093574228737</v>
      </c>
      <c r="D12" s="122">
        <f>H12+L12+'pag 45'!D12+'pag 45'!H12+'pag 45'!L12</f>
        <v>8156</v>
      </c>
      <c r="E12" s="398">
        <f t="shared" si="1"/>
        <v>5.743945124055411</v>
      </c>
      <c r="F12" s="122">
        <v>65</v>
      </c>
      <c r="G12" s="398">
        <f t="shared" si="2"/>
        <v>6.892895015906681</v>
      </c>
      <c r="H12" s="122">
        <v>54</v>
      </c>
      <c r="I12" s="398">
        <f t="shared" si="3"/>
        <v>5.521472392638037</v>
      </c>
      <c r="J12" s="122">
        <v>165</v>
      </c>
      <c r="K12" s="398">
        <f t="shared" si="4"/>
        <v>5.348460291734198</v>
      </c>
      <c r="L12" s="396">
        <v>201</v>
      </c>
      <c r="M12" s="398">
        <f t="shared" si="5"/>
        <v>4.78116079923882</v>
      </c>
      <c r="N12" s="126"/>
    </row>
    <row r="13" spans="1:14" s="5" customFormat="1" ht="15" customHeight="1">
      <c r="A13" s="104" t="s">
        <v>100</v>
      </c>
      <c r="B13" s="122">
        <f>F13+J13+'pag 45'!B13+'pag 45'!F13+'pag 45'!J13</f>
        <v>3187</v>
      </c>
      <c r="C13" s="398">
        <f t="shared" si="0"/>
        <v>2.716038861428328</v>
      </c>
      <c r="D13" s="122">
        <f>H13+L13+'pag 45'!D13+'pag 45'!H13+'pag 45'!L13</f>
        <v>3960</v>
      </c>
      <c r="E13" s="398">
        <f t="shared" si="1"/>
        <v>2.7888698738670215</v>
      </c>
      <c r="F13" s="122">
        <v>27</v>
      </c>
      <c r="G13" s="398">
        <f t="shared" si="2"/>
        <v>2.863202545068929</v>
      </c>
      <c r="H13" s="122">
        <v>26</v>
      </c>
      <c r="I13" s="398">
        <f t="shared" si="3"/>
        <v>2.658486707566462</v>
      </c>
      <c r="J13" s="122">
        <v>72</v>
      </c>
      <c r="K13" s="398">
        <f t="shared" si="4"/>
        <v>2.3338735818476497</v>
      </c>
      <c r="L13" s="122">
        <v>110</v>
      </c>
      <c r="M13" s="398">
        <f t="shared" si="5"/>
        <v>2.6165556612749765</v>
      </c>
      <c r="N13" s="129"/>
    </row>
    <row r="14" spans="1:14" ht="15" customHeight="1">
      <c r="A14" s="104" t="s">
        <v>101</v>
      </c>
      <c r="B14" s="122">
        <f>F14+J14+'pag 45'!B14+'pag 45'!F14+'pag 45'!J14</f>
        <v>1659</v>
      </c>
      <c r="C14" s="398">
        <f t="shared" si="0"/>
        <v>1.4138401227203</v>
      </c>
      <c r="D14" s="122">
        <f>H14+L14+'pag 45'!D14+'pag 45'!H14+'pag 45'!L14</f>
        <v>2139</v>
      </c>
      <c r="E14" s="398">
        <f t="shared" si="1"/>
        <v>1.5064122879296866</v>
      </c>
      <c r="F14" s="122">
        <v>10</v>
      </c>
      <c r="G14" s="398">
        <f t="shared" si="2"/>
        <v>1.0604453870625663</v>
      </c>
      <c r="H14" s="122">
        <v>14</v>
      </c>
      <c r="I14" s="398">
        <f t="shared" si="3"/>
        <v>1.4314928425357873</v>
      </c>
      <c r="J14" s="122">
        <v>40</v>
      </c>
      <c r="K14" s="398">
        <f t="shared" si="4"/>
        <v>1.2965964343598055</v>
      </c>
      <c r="L14" s="122">
        <v>57</v>
      </c>
      <c r="M14" s="398">
        <f t="shared" si="5"/>
        <v>1.3558515699333968</v>
      </c>
      <c r="N14" s="397"/>
    </row>
    <row r="15" spans="1:14" ht="15" customHeight="1">
      <c r="A15" s="104" t="s">
        <v>102</v>
      </c>
      <c r="B15" s="122">
        <f>F15+J15+'pag 45'!B15+'pag 45'!F15+'pag 45'!J15</f>
        <v>2125</v>
      </c>
      <c r="C15" s="398">
        <f t="shared" si="0"/>
        <v>1.8109766490540309</v>
      </c>
      <c r="D15" s="122">
        <f>H15+L15+'pag 45'!D15+'pag 45'!H15+'pag 45'!L15</f>
        <v>2785</v>
      </c>
      <c r="E15" s="398">
        <f t="shared" si="1"/>
        <v>1.9613642926059736</v>
      </c>
      <c r="F15" s="122">
        <v>7</v>
      </c>
      <c r="G15" s="398">
        <f t="shared" si="2"/>
        <v>0.7423117709437964</v>
      </c>
      <c r="H15" s="122">
        <v>11</v>
      </c>
      <c r="I15" s="398">
        <f t="shared" si="3"/>
        <v>1.1247443762781186</v>
      </c>
      <c r="J15" s="122">
        <v>42</v>
      </c>
      <c r="K15" s="398">
        <f t="shared" si="4"/>
        <v>1.3614262560777957</v>
      </c>
      <c r="L15" s="122">
        <v>61</v>
      </c>
      <c r="M15" s="398">
        <f t="shared" si="5"/>
        <v>1.450999048525214</v>
      </c>
      <c r="N15" s="397"/>
    </row>
    <row r="16" spans="1:14" ht="15" customHeight="1">
      <c r="A16" s="104" t="s">
        <v>103</v>
      </c>
      <c r="B16" s="122">
        <f>F16+J16+'pag 45'!B16+'pag 45'!F16+'pag 45'!J16</f>
        <v>1730</v>
      </c>
      <c r="C16" s="398">
        <f t="shared" si="0"/>
        <v>1.4743480484063405</v>
      </c>
      <c r="D16" s="122">
        <f>H16+L16+'pag 45'!D16+'pag 45'!H16+'pag 45'!L16</f>
        <v>2524</v>
      </c>
      <c r="E16" s="398">
        <f t="shared" si="1"/>
        <v>1.7775524145556472</v>
      </c>
      <c r="F16" s="122">
        <v>8</v>
      </c>
      <c r="G16" s="398">
        <f t="shared" si="2"/>
        <v>0.8483563096500532</v>
      </c>
      <c r="H16" s="122">
        <v>9</v>
      </c>
      <c r="I16" s="398">
        <f t="shared" si="3"/>
        <v>0.9202453987730062</v>
      </c>
      <c r="J16" s="122">
        <v>25</v>
      </c>
      <c r="K16" s="398">
        <f t="shared" si="4"/>
        <v>0.8103727714748784</v>
      </c>
      <c r="L16" s="122">
        <v>46</v>
      </c>
      <c r="M16" s="398">
        <f t="shared" si="5"/>
        <v>1.0941960038058993</v>
      </c>
      <c r="N16" s="397"/>
    </row>
    <row r="17" spans="1:14" ht="15" customHeight="1">
      <c r="A17" s="104" t="s">
        <v>104</v>
      </c>
      <c r="B17" s="122">
        <f>F17+J17+'pag 45'!B17+'pag 45'!F17+'pag 45'!J17</f>
        <v>2507</v>
      </c>
      <c r="C17" s="398">
        <f t="shared" si="0"/>
        <v>2.136526333731038</v>
      </c>
      <c r="D17" s="122">
        <f>H17+L17+'pag 45'!D17+'pag 45'!H17+'pag 45'!L17</f>
        <v>3214</v>
      </c>
      <c r="E17" s="398">
        <f t="shared" si="1"/>
        <v>2.263491862274901</v>
      </c>
      <c r="F17" s="122">
        <v>16</v>
      </c>
      <c r="G17" s="398">
        <f t="shared" si="2"/>
        <v>1.6967126193001063</v>
      </c>
      <c r="H17" s="122">
        <v>25</v>
      </c>
      <c r="I17" s="398">
        <f t="shared" si="3"/>
        <v>2.556237218813906</v>
      </c>
      <c r="J17" s="122">
        <v>55</v>
      </c>
      <c r="K17" s="398">
        <f t="shared" si="4"/>
        <v>1.7828200972447326</v>
      </c>
      <c r="L17" s="122">
        <v>84</v>
      </c>
      <c r="M17" s="398">
        <f t="shared" si="5"/>
        <v>1.9980970504281639</v>
      </c>
      <c r="N17" s="397"/>
    </row>
    <row r="18" spans="1:14" s="113" customFormat="1" ht="19.5" customHeight="1">
      <c r="A18" s="114" t="s">
        <v>105</v>
      </c>
      <c r="B18" s="122">
        <f>F18+J18+'pag 45'!B18+'pag 45'!F18+'pag 45'!J18</f>
        <v>1529</v>
      </c>
      <c r="C18" s="398">
        <f t="shared" si="0"/>
        <v>1.3030509630134652</v>
      </c>
      <c r="D18" s="122">
        <f>H18+L18+'pag 45'!D18+'pag 45'!H18+'pag 45'!L18</f>
        <v>1968</v>
      </c>
      <c r="E18" s="398">
        <f t="shared" si="1"/>
        <v>1.3859838161036107</v>
      </c>
      <c r="F18" s="122">
        <v>1</v>
      </c>
      <c r="G18" s="398">
        <f t="shared" si="2"/>
        <v>0.10604453870625664</v>
      </c>
      <c r="H18" s="122">
        <v>6</v>
      </c>
      <c r="I18" s="398">
        <f t="shared" si="3"/>
        <v>0.6134969325153374</v>
      </c>
      <c r="J18" s="122">
        <v>33</v>
      </c>
      <c r="K18" s="398">
        <f t="shared" si="4"/>
        <v>1.0696920583468394</v>
      </c>
      <c r="L18" s="396">
        <v>35</v>
      </c>
      <c r="M18" s="398">
        <f t="shared" si="5"/>
        <v>0.8325404376784016</v>
      </c>
      <c r="N18" s="126"/>
    </row>
    <row r="19" spans="1:14" s="5" customFormat="1" ht="15" customHeight="1">
      <c r="A19" s="104" t="s">
        <v>106</v>
      </c>
      <c r="B19" s="122">
        <f>F19+J19+'pag 45'!B19+'pag 45'!F19+'pag 45'!J19</f>
        <v>832</v>
      </c>
      <c r="C19" s="398">
        <f t="shared" si="0"/>
        <v>0.7090506221237429</v>
      </c>
      <c r="D19" s="122">
        <f>H19+L19+'pag 45'!D19+'pag 45'!H19+'pag 45'!L19</f>
        <v>1076</v>
      </c>
      <c r="E19" s="398">
        <f t="shared" si="1"/>
        <v>0.7577838344143726</v>
      </c>
      <c r="F19" s="122">
        <v>6</v>
      </c>
      <c r="G19" s="398">
        <f t="shared" si="2"/>
        <v>0.6362672322375398</v>
      </c>
      <c r="H19" s="122">
        <v>1</v>
      </c>
      <c r="I19" s="398">
        <f t="shared" si="3"/>
        <v>0.10224948875255625</v>
      </c>
      <c r="J19" s="122">
        <v>17</v>
      </c>
      <c r="K19" s="398">
        <f t="shared" si="4"/>
        <v>0.5510534846029173</v>
      </c>
      <c r="L19" s="122">
        <v>25</v>
      </c>
      <c r="M19" s="398">
        <f t="shared" si="5"/>
        <v>0.5946717411988582</v>
      </c>
      <c r="N19" s="129"/>
    </row>
    <row r="20" spans="1:14" ht="15" customHeight="1">
      <c r="A20" s="104" t="s">
        <v>107</v>
      </c>
      <c r="B20" s="122">
        <f>F20+J20+'pag 45'!B20+'pag 45'!F20+'pag 45'!J20</f>
        <v>580</v>
      </c>
      <c r="C20" s="398">
        <f t="shared" si="0"/>
        <v>0.4942900971535708</v>
      </c>
      <c r="D20" s="122">
        <f>H20+L20+'pag 45'!D20+'pag 45'!H20+'pag 45'!L20</f>
        <v>703</v>
      </c>
      <c r="E20" s="398">
        <f t="shared" si="1"/>
        <v>0.49509482861831217</v>
      </c>
      <c r="F20" s="122">
        <v>4</v>
      </c>
      <c r="G20" s="398">
        <f t="shared" si="2"/>
        <v>0.4241781548250266</v>
      </c>
      <c r="H20" s="122">
        <v>3</v>
      </c>
      <c r="I20" s="398">
        <f t="shared" si="3"/>
        <v>0.3067484662576687</v>
      </c>
      <c r="J20" s="122">
        <v>12</v>
      </c>
      <c r="K20" s="398">
        <f t="shared" si="4"/>
        <v>0.3889789303079416</v>
      </c>
      <c r="L20" s="122">
        <v>16</v>
      </c>
      <c r="M20" s="398">
        <f t="shared" si="5"/>
        <v>0.3805899143672693</v>
      </c>
      <c r="N20" s="397"/>
    </row>
    <row r="21" spans="1:14" ht="15" customHeight="1">
      <c r="A21" s="104" t="s">
        <v>108</v>
      </c>
      <c r="B21" s="122">
        <f>F21+J21+'pag 45'!B21+'pag 45'!F21+'pag 45'!J21</f>
        <v>1049</v>
      </c>
      <c r="C21" s="398">
        <f t="shared" si="0"/>
        <v>0.8939832964036134</v>
      </c>
      <c r="D21" s="122">
        <f>H21+L21+'pag 45'!D21+'pag 45'!H21+'pag 45'!L21</f>
        <v>1339</v>
      </c>
      <c r="E21" s="398">
        <f t="shared" si="1"/>
        <v>0.9430042326030156</v>
      </c>
      <c r="F21" s="122">
        <v>5</v>
      </c>
      <c r="G21" s="398">
        <f t="shared" si="2"/>
        <v>0.5302226935312832</v>
      </c>
      <c r="H21" s="122">
        <v>9</v>
      </c>
      <c r="I21" s="398">
        <f t="shared" si="3"/>
        <v>0.9202453987730062</v>
      </c>
      <c r="J21" s="122">
        <v>20</v>
      </c>
      <c r="K21" s="398">
        <f t="shared" si="4"/>
        <v>0.6482982171799028</v>
      </c>
      <c r="L21" s="122">
        <v>45</v>
      </c>
      <c r="M21" s="398">
        <f t="shared" si="5"/>
        <v>1.0704091341579447</v>
      </c>
      <c r="N21" s="397"/>
    </row>
    <row r="22" spans="1:14" ht="15" customHeight="1">
      <c r="A22" s="104" t="s">
        <v>109</v>
      </c>
      <c r="B22" s="122">
        <f>F22+J22+'pag 45'!B22+'pag 45'!F22+'pag 45'!J22</f>
        <v>1305</v>
      </c>
      <c r="C22" s="398">
        <f t="shared" si="0"/>
        <v>1.1121527185955344</v>
      </c>
      <c r="D22" s="122">
        <f>H22+L22+'pag 45'!D22+'pag 45'!H22+'pag 45'!L22</f>
        <v>1560</v>
      </c>
      <c r="E22" s="398">
        <f t="shared" si="1"/>
        <v>1.0986457078870087</v>
      </c>
      <c r="F22" s="122">
        <v>3</v>
      </c>
      <c r="G22" s="398">
        <f t="shared" si="2"/>
        <v>0.3181336161187699</v>
      </c>
      <c r="H22" s="122">
        <v>6</v>
      </c>
      <c r="I22" s="398">
        <f t="shared" si="3"/>
        <v>0.6134969325153374</v>
      </c>
      <c r="J22" s="122">
        <v>22</v>
      </c>
      <c r="K22" s="398">
        <f t="shared" si="4"/>
        <v>0.713128038897893</v>
      </c>
      <c r="L22" s="122">
        <v>51</v>
      </c>
      <c r="M22" s="398">
        <f t="shared" si="5"/>
        <v>1.2131303520456709</v>
      </c>
      <c r="N22" s="397"/>
    </row>
    <row r="23" spans="1:14" ht="15" customHeight="1">
      <c r="A23" s="104" t="s">
        <v>110</v>
      </c>
      <c r="B23" s="122">
        <f>F23+J23+'pag 45'!B23+'pag 45'!F23+'pag 45'!J23</f>
        <v>34757</v>
      </c>
      <c r="C23" s="398">
        <f t="shared" si="0"/>
        <v>29.620760184080453</v>
      </c>
      <c r="D23" s="122">
        <f>H23+L23+'pag 45'!D23+'pag 45'!H23+'pag 45'!L23</f>
        <v>39164</v>
      </c>
      <c r="E23" s="398">
        <f t="shared" si="1"/>
        <v>27.581641348517184</v>
      </c>
      <c r="F23" s="122">
        <v>484</v>
      </c>
      <c r="G23" s="398">
        <f t="shared" si="2"/>
        <v>51.3255567338282</v>
      </c>
      <c r="H23" s="122">
        <v>508</v>
      </c>
      <c r="I23" s="398">
        <f t="shared" si="3"/>
        <v>51.94274028629857</v>
      </c>
      <c r="J23" s="122">
        <v>1316</v>
      </c>
      <c r="K23" s="398">
        <f t="shared" si="4"/>
        <v>42.658022690437605</v>
      </c>
      <c r="L23" s="122">
        <v>1337</v>
      </c>
      <c r="M23" s="398">
        <f t="shared" si="5"/>
        <v>31.803044719314936</v>
      </c>
      <c r="N23" s="397"/>
    </row>
    <row r="24" spans="1:14" s="113" customFormat="1" ht="19.5" customHeight="1">
      <c r="A24" s="114" t="s">
        <v>111</v>
      </c>
      <c r="B24" s="122">
        <f>F24+J24+'pag 45'!B24+'pag 45'!F24+'pag 45'!J24</f>
        <v>915</v>
      </c>
      <c r="C24" s="398">
        <f t="shared" si="0"/>
        <v>0.7797852394750299</v>
      </c>
      <c r="D24" s="122">
        <f>H24+L24+'pag 45'!D24+'pag 45'!H24+'pag 45'!L24</f>
        <v>1144</v>
      </c>
      <c r="E24" s="398">
        <f t="shared" si="1"/>
        <v>0.8056735191171396</v>
      </c>
      <c r="F24" s="122">
        <v>1</v>
      </c>
      <c r="G24" s="398">
        <f t="shared" si="2"/>
        <v>0.10604453870625664</v>
      </c>
      <c r="H24" s="122">
        <v>5</v>
      </c>
      <c r="I24" s="398">
        <f t="shared" si="3"/>
        <v>0.5112474437627812</v>
      </c>
      <c r="J24" s="122">
        <v>16</v>
      </c>
      <c r="K24" s="398">
        <f t="shared" si="4"/>
        <v>0.5186385737439222</v>
      </c>
      <c r="L24" s="396">
        <v>38</v>
      </c>
      <c r="M24" s="398">
        <f t="shared" si="5"/>
        <v>0.9039010466222646</v>
      </c>
      <c r="N24" s="126"/>
    </row>
    <row r="25" spans="1:14" s="5" customFormat="1" ht="15" customHeight="1">
      <c r="A25" s="104" t="s">
        <v>112</v>
      </c>
      <c r="B25" s="122">
        <f>F25+J25+'pag 45'!B25+'pag 45'!F25+'pag 45'!J25</f>
        <v>1775</v>
      </c>
      <c r="C25" s="398">
        <f t="shared" si="0"/>
        <v>1.5126981421510142</v>
      </c>
      <c r="D25" s="122">
        <f>H25+L25+'pag 45'!D25+'pag 45'!H25+'pag 45'!L25</f>
        <v>2249</v>
      </c>
      <c r="E25" s="398">
        <f t="shared" si="1"/>
        <v>1.5838808955371038</v>
      </c>
      <c r="F25" s="122">
        <v>9</v>
      </c>
      <c r="G25" s="398">
        <f t="shared" si="2"/>
        <v>0.9544008483563097</v>
      </c>
      <c r="H25" s="122">
        <v>11</v>
      </c>
      <c r="I25" s="398">
        <f t="shared" si="3"/>
        <v>1.1247443762781186</v>
      </c>
      <c r="J25" s="122">
        <v>47</v>
      </c>
      <c r="K25" s="398">
        <f t="shared" si="4"/>
        <v>1.5235008103727714</v>
      </c>
      <c r="L25" s="122">
        <v>85</v>
      </c>
      <c r="M25" s="398">
        <f t="shared" si="5"/>
        <v>2.0218839200761183</v>
      </c>
      <c r="N25" s="129"/>
    </row>
    <row r="26" spans="1:14" ht="15" customHeight="1">
      <c r="A26" s="104" t="s">
        <v>113</v>
      </c>
      <c r="B26" s="122">
        <f>F26+J26+'pag 45'!B26+'pag 45'!F26+'pag 45'!J26</f>
        <v>7960</v>
      </c>
      <c r="C26" s="398">
        <f t="shared" si="0"/>
        <v>6.783705471280041</v>
      </c>
      <c r="D26" s="122">
        <f>H26+L26+'pag 45'!D26+'pag 45'!H26+'pag 45'!L26</f>
        <v>9205</v>
      </c>
      <c r="E26" s="398">
        <f t="shared" si="1"/>
        <v>6.482713936602509</v>
      </c>
      <c r="F26" s="122">
        <v>51</v>
      </c>
      <c r="G26" s="398">
        <f t="shared" si="2"/>
        <v>5.408271474019088</v>
      </c>
      <c r="H26" s="122">
        <v>48</v>
      </c>
      <c r="I26" s="398">
        <f t="shared" si="3"/>
        <v>4.9079754601226995</v>
      </c>
      <c r="J26" s="122">
        <v>152</v>
      </c>
      <c r="K26" s="398">
        <f t="shared" si="4"/>
        <v>4.927066450567261</v>
      </c>
      <c r="L26" s="122">
        <v>260</v>
      </c>
      <c r="M26" s="398">
        <f t="shared" si="5"/>
        <v>6.1845861084681255</v>
      </c>
      <c r="N26" s="397"/>
    </row>
    <row r="27" spans="1:14" ht="15" customHeight="1">
      <c r="A27" s="104" t="s">
        <v>114</v>
      </c>
      <c r="B27" s="122">
        <f>F27+J27+'pag 45'!B27+'pag 45'!F27+'pag 45'!J27</f>
        <v>637</v>
      </c>
      <c r="C27" s="398">
        <f t="shared" si="0"/>
        <v>0.5428668825634907</v>
      </c>
      <c r="D27" s="122">
        <f>H27+L27+'pag 45'!D27+'pag 45'!H27+'pag 45'!L27</f>
        <v>862</v>
      </c>
      <c r="E27" s="398">
        <f t="shared" si="1"/>
        <v>0.607072179614488</v>
      </c>
      <c r="F27" s="122">
        <v>3</v>
      </c>
      <c r="G27" s="398">
        <f t="shared" si="2"/>
        <v>0.3181336161187699</v>
      </c>
      <c r="H27" s="122">
        <v>1</v>
      </c>
      <c r="I27" s="398">
        <f t="shared" si="3"/>
        <v>0.10224948875255625</v>
      </c>
      <c r="J27" s="122">
        <v>11</v>
      </c>
      <c r="K27" s="398">
        <f t="shared" si="4"/>
        <v>0.3565640194489465</v>
      </c>
      <c r="L27" s="122">
        <v>21</v>
      </c>
      <c r="M27" s="398">
        <f t="shared" si="5"/>
        <v>0.49952426260704097</v>
      </c>
      <c r="N27" s="397"/>
    </row>
    <row r="28" spans="1:14" ht="15" customHeight="1">
      <c r="A28" s="104" t="s">
        <v>115</v>
      </c>
      <c r="B28" s="122">
        <f>F28+J28+'pag 45'!B28+'pag 45'!F28+'pag 45'!J28</f>
        <v>501</v>
      </c>
      <c r="C28" s="398">
        <f t="shared" si="0"/>
        <v>0.4269643770240327</v>
      </c>
      <c r="D28" s="122">
        <f>H28+L28+'pag 45'!D28+'pag 45'!H28+'pag 45'!L28</f>
        <v>664</v>
      </c>
      <c r="E28" s="398">
        <f t="shared" si="1"/>
        <v>0.46762868592113693</v>
      </c>
      <c r="F28" s="122">
        <v>0</v>
      </c>
      <c r="G28" s="398">
        <f t="shared" si="2"/>
        <v>0</v>
      </c>
      <c r="H28" s="122">
        <v>2</v>
      </c>
      <c r="I28" s="398">
        <f t="shared" si="3"/>
        <v>0.2044989775051125</v>
      </c>
      <c r="J28" s="122">
        <v>11</v>
      </c>
      <c r="K28" s="398">
        <f t="shared" si="4"/>
        <v>0.3565640194489465</v>
      </c>
      <c r="L28" s="122">
        <v>31</v>
      </c>
      <c r="M28" s="398">
        <f t="shared" si="5"/>
        <v>0.7373929590865842</v>
      </c>
      <c r="N28" s="397"/>
    </row>
    <row r="29" spans="1:14" ht="15" customHeight="1">
      <c r="A29" s="104" t="s">
        <v>116</v>
      </c>
      <c r="B29" s="122">
        <f>F29+J29+'pag 45'!B29+'pag 45'!F29+'pag 45'!J29</f>
        <v>1114</v>
      </c>
      <c r="C29" s="398">
        <f t="shared" si="0"/>
        <v>0.9493778762570309</v>
      </c>
      <c r="D29" s="122">
        <f>H29+L29+'pag 45'!D29+'pag 45'!H29+'pag 45'!L29</f>
        <v>1373</v>
      </c>
      <c r="E29" s="398">
        <f t="shared" si="1"/>
        <v>0.9669490749543992</v>
      </c>
      <c r="F29" s="122">
        <v>2</v>
      </c>
      <c r="G29" s="398">
        <f t="shared" si="2"/>
        <v>0.2120890774125133</v>
      </c>
      <c r="H29" s="122">
        <v>4</v>
      </c>
      <c r="I29" s="398">
        <f t="shared" si="3"/>
        <v>0.408997955010225</v>
      </c>
      <c r="J29" s="122">
        <v>17</v>
      </c>
      <c r="K29" s="398">
        <f t="shared" si="4"/>
        <v>0.5510534846029173</v>
      </c>
      <c r="L29" s="122">
        <v>46</v>
      </c>
      <c r="M29" s="398">
        <f t="shared" si="5"/>
        <v>1.0941960038058993</v>
      </c>
      <c r="N29" s="397"/>
    </row>
    <row r="30" spans="1:14" s="113" customFormat="1" ht="19.5" customHeight="1">
      <c r="A30" s="114" t="s">
        <v>117</v>
      </c>
      <c r="B30" s="122">
        <f>F30+J30+'pag 45'!B30+'pag 45'!F30+'pag 45'!J30</f>
        <v>1250</v>
      </c>
      <c r="C30" s="398">
        <f t="shared" si="0"/>
        <v>1.0652803817964889</v>
      </c>
      <c r="D30" s="122">
        <f>H30+L30+'pag 45'!D30+'pag 45'!H30+'pag 45'!L30</f>
        <v>1522</v>
      </c>
      <c r="E30" s="398">
        <f t="shared" si="1"/>
        <v>1.0718838252589915</v>
      </c>
      <c r="F30" s="122">
        <v>4</v>
      </c>
      <c r="G30" s="398">
        <f t="shared" si="2"/>
        <v>0.4241781548250266</v>
      </c>
      <c r="H30" s="122">
        <v>6</v>
      </c>
      <c r="I30" s="398">
        <f t="shared" si="3"/>
        <v>0.6134969325153374</v>
      </c>
      <c r="J30" s="122">
        <v>32</v>
      </c>
      <c r="K30" s="398">
        <f t="shared" si="4"/>
        <v>1.0372771474878444</v>
      </c>
      <c r="L30" s="396">
        <v>46</v>
      </c>
      <c r="M30" s="398">
        <f t="shared" si="5"/>
        <v>1.0941960038058993</v>
      </c>
      <c r="N30" s="126"/>
    </row>
    <row r="31" spans="1:14" s="5" customFormat="1" ht="15" customHeight="1">
      <c r="A31" s="104" t="s">
        <v>118</v>
      </c>
      <c r="B31" s="122">
        <f>F31+J31+'pag 45'!B31+'pag 45'!F31+'pag 45'!J31</f>
        <v>3755</v>
      </c>
      <c r="C31" s="398">
        <f t="shared" si="0"/>
        <v>3.2001022669166526</v>
      </c>
      <c r="D31" s="122">
        <f>H31+L31+'pag 45'!D31+'pag 45'!H31+'pag 45'!L31</f>
        <v>4707</v>
      </c>
      <c r="E31" s="398">
        <f t="shared" si="1"/>
        <v>3.314952145528301</v>
      </c>
      <c r="F31" s="122">
        <v>13</v>
      </c>
      <c r="G31" s="398">
        <f t="shared" si="2"/>
        <v>1.378579003181336</v>
      </c>
      <c r="H31" s="122">
        <v>18</v>
      </c>
      <c r="I31" s="398">
        <f t="shared" si="3"/>
        <v>1.8404907975460123</v>
      </c>
      <c r="J31" s="122">
        <v>51</v>
      </c>
      <c r="K31" s="398">
        <f t="shared" si="4"/>
        <v>1.653160453808752</v>
      </c>
      <c r="L31" s="122">
        <v>137</v>
      </c>
      <c r="M31" s="398">
        <f t="shared" si="5"/>
        <v>3.258801141769743</v>
      </c>
      <c r="N31" s="129"/>
    </row>
    <row r="32" spans="1:14" ht="15" customHeight="1">
      <c r="A32" s="104" t="s">
        <v>119</v>
      </c>
      <c r="B32" s="122">
        <f>F32+J32+'pag 45'!B32+'pag 45'!F32+'pag 45'!J32</f>
        <v>2988</v>
      </c>
      <c r="C32" s="398">
        <f t="shared" si="0"/>
        <v>2.546446224646327</v>
      </c>
      <c r="D32" s="122">
        <f>H32+L32+'pag 45'!D32+'pag 45'!H32+'pag 45'!L32</f>
        <v>3635</v>
      </c>
      <c r="E32" s="398">
        <f t="shared" si="1"/>
        <v>2.5599853513905613</v>
      </c>
      <c r="F32" s="122">
        <v>11</v>
      </c>
      <c r="G32" s="398">
        <f t="shared" si="2"/>
        <v>1.166489925768823</v>
      </c>
      <c r="H32" s="122">
        <v>12</v>
      </c>
      <c r="I32" s="398">
        <f t="shared" si="3"/>
        <v>1.2269938650306749</v>
      </c>
      <c r="J32" s="122">
        <v>53</v>
      </c>
      <c r="K32" s="398">
        <f t="shared" si="4"/>
        <v>1.7179902755267422</v>
      </c>
      <c r="L32" s="122">
        <v>69</v>
      </c>
      <c r="M32" s="398">
        <f t="shared" si="5"/>
        <v>1.6412940057088488</v>
      </c>
      <c r="N32" s="397"/>
    </row>
    <row r="33" spans="1:14" ht="15" customHeight="1">
      <c r="A33" s="104" t="s">
        <v>120</v>
      </c>
      <c r="B33" s="122">
        <f>F33+J33+'pag 45'!B33+'pag 45'!F33+'pag 45'!J33</f>
        <v>2139</v>
      </c>
      <c r="C33" s="398">
        <f t="shared" si="0"/>
        <v>1.8229077893301515</v>
      </c>
      <c r="D33" s="122">
        <f>H33+L33+'pag 45'!D33+'pag 45'!H33+'pag 45'!L33</f>
        <v>2560</v>
      </c>
      <c r="E33" s="398">
        <f t="shared" si="1"/>
        <v>1.8029057770453474</v>
      </c>
      <c r="F33" s="122">
        <v>6</v>
      </c>
      <c r="G33" s="398">
        <f t="shared" si="2"/>
        <v>0.6362672322375398</v>
      </c>
      <c r="H33" s="122">
        <v>14</v>
      </c>
      <c r="I33" s="398">
        <f t="shared" si="3"/>
        <v>1.4314928425357873</v>
      </c>
      <c r="J33" s="122">
        <v>32</v>
      </c>
      <c r="K33" s="398">
        <f t="shared" si="4"/>
        <v>1.0372771474878444</v>
      </c>
      <c r="L33" s="122">
        <v>53</v>
      </c>
      <c r="M33" s="398">
        <f t="shared" si="5"/>
        <v>1.2607040913415795</v>
      </c>
      <c r="N33" s="397"/>
    </row>
    <row r="34" spans="1:14" ht="15" customHeight="1">
      <c r="A34" s="104" t="s">
        <v>121</v>
      </c>
      <c r="B34" s="122">
        <f>F34+J34+'pag 45'!B34+'pag 45'!F34+'pag 45'!J34</f>
        <v>3886</v>
      </c>
      <c r="C34" s="398">
        <f t="shared" si="0"/>
        <v>3.3117436509289244</v>
      </c>
      <c r="D34" s="122">
        <f>H34+L34+'pag 45'!D34+'pag 45'!H34+'pag 45'!L34</f>
        <v>4665</v>
      </c>
      <c r="E34" s="398">
        <f t="shared" si="1"/>
        <v>3.2853732226236505</v>
      </c>
      <c r="F34" s="122">
        <v>24</v>
      </c>
      <c r="G34" s="398">
        <f t="shared" si="2"/>
        <v>2.545068928950159</v>
      </c>
      <c r="H34" s="122">
        <v>23</v>
      </c>
      <c r="I34" s="398">
        <f t="shared" si="3"/>
        <v>2.3517382413087935</v>
      </c>
      <c r="J34" s="122">
        <v>108</v>
      </c>
      <c r="K34" s="398">
        <f t="shared" si="4"/>
        <v>3.500810372771475</v>
      </c>
      <c r="L34" s="122">
        <v>131</v>
      </c>
      <c r="M34" s="398">
        <f t="shared" si="5"/>
        <v>3.116079923882017</v>
      </c>
      <c r="N34" s="397"/>
    </row>
    <row r="35" spans="1:14" ht="15" customHeight="1">
      <c r="A35" s="104" t="s">
        <v>122</v>
      </c>
      <c r="B35" s="122">
        <f>F35+J35+'pag 45'!B35+'pag 45'!F35+'pag 45'!J35</f>
        <v>10632</v>
      </c>
      <c r="C35" s="398">
        <f t="shared" si="0"/>
        <v>9.060848815408216</v>
      </c>
      <c r="D35" s="122">
        <f>H35+L35+'pag 45'!D35+'pag 45'!H35+'pag 45'!L35</f>
        <v>12610</v>
      </c>
      <c r="E35" s="398">
        <f t="shared" si="1"/>
        <v>8.880719472086653</v>
      </c>
      <c r="F35" s="122">
        <v>84</v>
      </c>
      <c r="G35" s="398">
        <f t="shared" si="2"/>
        <v>8.907741251325557</v>
      </c>
      <c r="H35" s="122">
        <v>63</v>
      </c>
      <c r="I35" s="398">
        <f t="shared" si="3"/>
        <v>6.441717791411043</v>
      </c>
      <c r="J35" s="122">
        <v>293</v>
      </c>
      <c r="K35" s="398">
        <f t="shared" si="4"/>
        <v>9.497568881685575</v>
      </c>
      <c r="L35" s="122">
        <v>409</v>
      </c>
      <c r="M35" s="398">
        <f t="shared" si="5"/>
        <v>9.728829686013322</v>
      </c>
      <c r="N35" s="397"/>
    </row>
    <row r="36" spans="1:14" s="113" customFormat="1" ht="19.5" customHeight="1">
      <c r="A36" s="114" t="s">
        <v>123</v>
      </c>
      <c r="B36" s="122">
        <f>F36+J36+'pag 45'!B36+'pag 45'!F36+'pag 45'!J36</f>
        <v>2186</v>
      </c>
      <c r="C36" s="398">
        <f t="shared" si="0"/>
        <v>1.8629623316856998</v>
      </c>
      <c r="D36" s="122">
        <f>H36+L36+'pag 45'!D36+'pag 45'!H36+'pag 45'!L36</f>
        <v>2968</v>
      </c>
      <c r="E36" s="398">
        <f t="shared" si="1"/>
        <v>2.0902438852619496</v>
      </c>
      <c r="F36" s="122">
        <v>2</v>
      </c>
      <c r="G36" s="398">
        <f t="shared" si="2"/>
        <v>0.2120890774125133</v>
      </c>
      <c r="H36" s="122">
        <v>5</v>
      </c>
      <c r="I36" s="398">
        <f t="shared" si="3"/>
        <v>0.5112474437627812</v>
      </c>
      <c r="J36" s="122">
        <v>49</v>
      </c>
      <c r="K36" s="398">
        <f t="shared" si="4"/>
        <v>1.5883306320907615</v>
      </c>
      <c r="L36" s="396">
        <v>95</v>
      </c>
      <c r="M36" s="398">
        <f t="shared" si="5"/>
        <v>2.2597526165556614</v>
      </c>
      <c r="N36" s="126"/>
    </row>
    <row r="37" spans="1:14" s="5" customFormat="1" ht="15" customHeight="1">
      <c r="A37" s="104" t="s">
        <v>124</v>
      </c>
      <c r="B37" s="122">
        <f>F37+J37+'pag 45'!B37+'pag 45'!F37+'pag 45'!J37</f>
        <v>2006</v>
      </c>
      <c r="C37" s="398">
        <f t="shared" si="0"/>
        <v>1.7095619567070053</v>
      </c>
      <c r="D37" s="122">
        <f>H37+L37+'pag 45'!D37+'pag 45'!H37+'pag 45'!L37</f>
        <v>2592</v>
      </c>
      <c r="E37" s="398">
        <f t="shared" si="1"/>
        <v>1.825442099258414</v>
      </c>
      <c r="F37" s="122">
        <v>8</v>
      </c>
      <c r="G37" s="398">
        <f t="shared" si="2"/>
        <v>0.8483563096500532</v>
      </c>
      <c r="H37" s="122">
        <v>7</v>
      </c>
      <c r="I37" s="398">
        <f t="shared" si="3"/>
        <v>0.7157464212678937</v>
      </c>
      <c r="J37" s="122">
        <v>47</v>
      </c>
      <c r="K37" s="398">
        <f t="shared" si="4"/>
        <v>1.5235008103727714</v>
      </c>
      <c r="L37" s="122">
        <v>114</v>
      </c>
      <c r="M37" s="398">
        <f t="shared" si="5"/>
        <v>2.7117031398667937</v>
      </c>
      <c r="N37" s="129"/>
    </row>
    <row r="38" spans="1:14" ht="15" customHeight="1">
      <c r="A38" s="104" t="s">
        <v>125</v>
      </c>
      <c r="B38" s="122">
        <f>F38+J38+'pag 45'!B38+'pag 45'!F38+'pag 45'!J38</f>
        <v>4911</v>
      </c>
      <c r="C38" s="398">
        <f t="shared" si="0"/>
        <v>4.1852735640020455</v>
      </c>
      <c r="D38" s="122">
        <f>H38+L38+'pag 45'!D38+'pag 45'!H38+'pag 45'!L38</f>
        <v>6229</v>
      </c>
      <c r="E38" s="398">
        <f t="shared" si="1"/>
        <v>4.386835970787292</v>
      </c>
      <c r="F38" s="122">
        <v>19</v>
      </c>
      <c r="G38" s="398">
        <f t="shared" si="2"/>
        <v>2.014846235418876</v>
      </c>
      <c r="H38" s="122">
        <v>14</v>
      </c>
      <c r="I38" s="398">
        <f t="shared" si="3"/>
        <v>1.4314928425357873</v>
      </c>
      <c r="J38" s="122">
        <v>133</v>
      </c>
      <c r="K38" s="398">
        <f t="shared" si="4"/>
        <v>4.311183144246353</v>
      </c>
      <c r="L38" s="122">
        <v>270</v>
      </c>
      <c r="M38" s="398">
        <f t="shared" si="5"/>
        <v>6.4224548049476695</v>
      </c>
      <c r="N38" s="397"/>
    </row>
    <row r="39" spans="1:14" ht="15" customHeight="1">
      <c r="A39" s="110" t="s">
        <v>126</v>
      </c>
      <c r="B39" s="402">
        <f>F39+J39+'pag 45'!B39+'pag 45'!F39+'pag 45'!J39</f>
        <v>2089</v>
      </c>
      <c r="C39" s="403">
        <f t="shared" si="0"/>
        <v>1.7802965740582921</v>
      </c>
      <c r="D39" s="402">
        <f>H39+L39+'pag 45'!D39+'pag 45'!H39+'pag 45'!L39</f>
        <v>2732</v>
      </c>
      <c r="E39" s="403">
        <f t="shared" si="1"/>
        <v>1.9240385089405816</v>
      </c>
      <c r="F39" s="402">
        <v>6</v>
      </c>
      <c r="G39" s="403">
        <f t="shared" si="2"/>
        <v>0.6362672322375398</v>
      </c>
      <c r="H39" s="402">
        <v>10</v>
      </c>
      <c r="I39" s="403">
        <f t="shared" si="3"/>
        <v>1.0224948875255624</v>
      </c>
      <c r="J39" s="402">
        <v>37</v>
      </c>
      <c r="K39" s="403">
        <f t="shared" si="4"/>
        <v>1.1993517017828201</v>
      </c>
      <c r="L39" s="402">
        <v>73</v>
      </c>
      <c r="M39" s="403">
        <f t="shared" si="5"/>
        <v>1.736441484300666</v>
      </c>
      <c r="N39" s="397"/>
    </row>
    <row r="40" spans="1:14" s="101" customFormat="1" ht="16.5" customHeight="1">
      <c r="A40" s="156" t="s">
        <v>146</v>
      </c>
      <c r="B40" s="123"/>
      <c r="C40" s="399"/>
      <c r="D40" s="123"/>
      <c r="E40" s="399"/>
      <c r="F40" s="123"/>
      <c r="G40" s="399"/>
      <c r="H40" s="123"/>
      <c r="I40" s="399"/>
      <c r="J40" s="123"/>
      <c r="K40" s="400"/>
      <c r="L40" s="125"/>
      <c r="M40" s="401"/>
      <c r="N40" s="126"/>
    </row>
    <row r="41" spans="2:14" s="5" customFormat="1" ht="15" customHeight="1"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4" ht="15" customHeight="1">
      <c r="D45" s="23"/>
      <c r="F45" s="23"/>
      <c r="G45" s="23"/>
      <c r="H45" s="23"/>
      <c r="M45" s="33"/>
      <c r="N45" s="38"/>
    </row>
    <row r="46" spans="4:14" ht="15" customHeight="1">
      <c r="D46" s="23"/>
      <c r="F46" s="23"/>
      <c r="G46" s="23"/>
      <c r="H46" s="23"/>
      <c r="M46" s="35"/>
      <c r="N46" s="38"/>
    </row>
    <row r="47" spans="4:14" ht="15" customHeight="1">
      <c r="D47" s="23"/>
      <c r="F47" s="23"/>
      <c r="G47" s="23"/>
      <c r="H47" s="23"/>
      <c r="M47" s="37"/>
      <c r="N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8" display="Índice"/>
    <hyperlink ref="M2" location="'pag 4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310" t="s">
        <v>263</v>
      </c>
      <c r="B1" s="311"/>
      <c r="C1" s="311"/>
      <c r="D1" s="311"/>
      <c r="E1" s="311"/>
      <c r="F1" s="311"/>
      <c r="G1" s="311"/>
    </row>
    <row r="2" spans="1:13" s="17" customFormat="1" ht="36" customHeight="1">
      <c r="A2" s="166"/>
      <c r="B2" s="309" t="s">
        <v>1</v>
      </c>
      <c r="C2" s="309"/>
      <c r="D2" s="309" t="s">
        <v>2</v>
      </c>
      <c r="E2" s="309"/>
      <c r="F2" s="309" t="s">
        <v>3</v>
      </c>
      <c r="G2" s="309" t="s">
        <v>0</v>
      </c>
      <c r="H2" s="16"/>
      <c r="I2" s="16"/>
      <c r="J2" s="67"/>
      <c r="K2" s="67"/>
      <c r="L2" s="67"/>
      <c r="M2" s="67"/>
    </row>
    <row r="3" spans="1:12" s="14" customFormat="1" ht="19.5" customHeight="1">
      <c r="A3" s="219" t="s">
        <v>169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167"/>
      <c r="K3" s="167"/>
      <c r="L3" s="3"/>
    </row>
    <row r="4" spans="1:10" s="5" customFormat="1" ht="15" customHeight="1">
      <c r="A4" s="31" t="s">
        <v>23</v>
      </c>
      <c r="B4" s="30">
        <f>D4+F4</f>
        <v>79777</v>
      </c>
      <c r="C4" s="30">
        <f>B4/$B$4*100</f>
        <v>100</v>
      </c>
      <c r="D4" s="30">
        <f>SUM(D5:D22)</f>
        <v>35706</v>
      </c>
      <c r="E4" s="30">
        <f>D4/$D$4*100</f>
        <v>100</v>
      </c>
      <c r="F4" s="30">
        <f>SUM(F5:F22)</f>
        <v>44071</v>
      </c>
      <c r="G4" s="30">
        <f>F4/$F$4*100</f>
        <v>100</v>
      </c>
      <c r="H4"/>
      <c r="I4"/>
      <c r="J4" s="52"/>
    </row>
    <row r="5" spans="1:10" ht="15" customHeight="1">
      <c r="A5" s="6" t="s">
        <v>6</v>
      </c>
      <c r="B5" s="21">
        <f aca="true" t="shared" si="0" ref="B5:B22">D5+F5</f>
        <v>218</v>
      </c>
      <c r="C5" s="24">
        <f aca="true" t="shared" si="1" ref="C5:C22">B5/$B$4*100</f>
        <v>0.2732617170362385</v>
      </c>
      <c r="D5" s="36">
        <v>117</v>
      </c>
      <c r="E5" s="24">
        <f aca="true" t="shared" si="2" ref="E5:E22">D5/$D$4*100</f>
        <v>0.3276760208368341</v>
      </c>
      <c r="F5" s="36">
        <v>101</v>
      </c>
      <c r="G5" s="24">
        <f aca="true" t="shared" si="3" ref="G5:G22">F5/$F$4*100</f>
        <v>0.22917564838555965</v>
      </c>
      <c r="J5" s="4"/>
    </row>
    <row r="6" spans="1:7" ht="15" customHeight="1">
      <c r="A6" s="6" t="s">
        <v>7</v>
      </c>
      <c r="B6" s="21">
        <f t="shared" si="0"/>
        <v>303</v>
      </c>
      <c r="C6" s="24">
        <f t="shared" si="1"/>
        <v>0.37980871679807465</v>
      </c>
      <c r="D6" s="36">
        <v>166</v>
      </c>
      <c r="E6" s="24">
        <f t="shared" si="2"/>
        <v>0.46490785862320055</v>
      </c>
      <c r="F6" s="36">
        <v>137</v>
      </c>
      <c r="G6" s="24">
        <f t="shared" si="3"/>
        <v>0.3108620181071453</v>
      </c>
    </row>
    <row r="7" spans="1:7" ht="15" customHeight="1">
      <c r="A7" s="6" t="s">
        <v>8</v>
      </c>
      <c r="B7" s="21">
        <f t="shared" si="0"/>
        <v>351</v>
      </c>
      <c r="C7" s="24">
        <f t="shared" si="1"/>
        <v>0.43997643431064093</v>
      </c>
      <c r="D7" s="36">
        <v>167</v>
      </c>
      <c r="E7" s="24">
        <f t="shared" si="2"/>
        <v>0.4677085083739428</v>
      </c>
      <c r="F7" s="36">
        <v>184</v>
      </c>
      <c r="G7" s="24">
        <f t="shared" si="3"/>
        <v>0.4175081119103265</v>
      </c>
    </row>
    <row r="8" spans="1:7" ht="15" customHeight="1">
      <c r="A8" s="6" t="s">
        <v>9</v>
      </c>
      <c r="B8" s="21">
        <f t="shared" si="0"/>
        <v>482</v>
      </c>
      <c r="C8" s="24">
        <f t="shared" si="1"/>
        <v>0.6041841633553531</v>
      </c>
      <c r="D8" s="36">
        <v>243</v>
      </c>
      <c r="E8" s="24">
        <f t="shared" si="2"/>
        <v>0.6805578894303478</v>
      </c>
      <c r="F8" s="36">
        <v>239</v>
      </c>
      <c r="G8" s="24">
        <f t="shared" si="3"/>
        <v>0.5423067323183045</v>
      </c>
    </row>
    <row r="9" spans="1:7" ht="22.5" customHeight="1">
      <c r="A9" s="4" t="s">
        <v>10</v>
      </c>
      <c r="B9" s="20">
        <f t="shared" si="0"/>
        <v>834</v>
      </c>
      <c r="C9" s="24">
        <f t="shared" si="1"/>
        <v>1.045414091780839</v>
      </c>
      <c r="D9" s="36">
        <v>401</v>
      </c>
      <c r="E9" s="24">
        <f t="shared" si="2"/>
        <v>1.123060550047611</v>
      </c>
      <c r="F9" s="36">
        <v>433</v>
      </c>
      <c r="G9" s="24">
        <f t="shared" si="3"/>
        <v>0.982505502484627</v>
      </c>
    </row>
    <row r="10" spans="1:7" ht="15" customHeight="1">
      <c r="A10" s="4" t="s">
        <v>11</v>
      </c>
      <c r="B10" s="20">
        <f t="shared" si="0"/>
        <v>1471</v>
      </c>
      <c r="C10" s="24">
        <f t="shared" si="1"/>
        <v>1.8438898429371873</v>
      </c>
      <c r="D10" s="36">
        <v>720</v>
      </c>
      <c r="E10" s="24">
        <f t="shared" si="2"/>
        <v>2.016467820534364</v>
      </c>
      <c r="F10" s="36">
        <v>751</v>
      </c>
      <c r="G10" s="24">
        <f t="shared" si="3"/>
        <v>1.7040684350253001</v>
      </c>
    </row>
    <row r="11" spans="1:7" ht="15" customHeight="1">
      <c r="A11" s="4" t="s">
        <v>12</v>
      </c>
      <c r="B11" s="20">
        <f t="shared" si="0"/>
        <v>1923</v>
      </c>
      <c r="C11" s="24">
        <f t="shared" si="1"/>
        <v>2.4104691828471867</v>
      </c>
      <c r="D11" s="36">
        <v>963</v>
      </c>
      <c r="E11" s="24">
        <f t="shared" si="2"/>
        <v>2.697025709964712</v>
      </c>
      <c r="F11" s="36">
        <v>960</v>
      </c>
      <c r="G11" s="24">
        <f t="shared" si="3"/>
        <v>2.178303192575617</v>
      </c>
    </row>
    <row r="12" spans="1:7" ht="15" customHeight="1">
      <c r="A12" s="4" t="s">
        <v>13</v>
      </c>
      <c r="B12" s="20">
        <f t="shared" si="0"/>
        <v>2694</v>
      </c>
      <c r="C12" s="24">
        <f t="shared" si="1"/>
        <v>3.3769131453927828</v>
      </c>
      <c r="D12" s="36">
        <v>1311</v>
      </c>
      <c r="E12" s="24">
        <f t="shared" si="2"/>
        <v>3.6716518232229878</v>
      </c>
      <c r="F12" s="36">
        <v>1383</v>
      </c>
      <c r="G12" s="24">
        <f t="shared" si="3"/>
        <v>3.138118036804248</v>
      </c>
    </row>
    <row r="13" spans="1:7" ht="15" customHeight="1">
      <c r="A13" s="4" t="s">
        <v>14</v>
      </c>
      <c r="B13" s="20">
        <f t="shared" si="0"/>
        <v>4029</v>
      </c>
      <c r="C13" s="24">
        <f t="shared" si="1"/>
        <v>5.050327788711032</v>
      </c>
      <c r="D13" s="36">
        <v>1935</v>
      </c>
      <c r="E13" s="24">
        <f t="shared" si="2"/>
        <v>5.4192572676861035</v>
      </c>
      <c r="F13" s="36">
        <v>2094</v>
      </c>
      <c r="G13" s="24">
        <f t="shared" si="3"/>
        <v>4.751423838805564</v>
      </c>
    </row>
    <row r="14" spans="1:7" ht="22.5" customHeight="1">
      <c r="A14" s="4" t="s">
        <v>15</v>
      </c>
      <c r="B14" s="20">
        <f t="shared" si="0"/>
        <v>6025</v>
      </c>
      <c r="C14" s="24">
        <f t="shared" si="1"/>
        <v>7.552302041941913</v>
      </c>
      <c r="D14" s="36">
        <v>2881</v>
      </c>
      <c r="E14" s="24">
        <f t="shared" si="2"/>
        <v>8.068671931888199</v>
      </c>
      <c r="F14" s="36">
        <v>3144</v>
      </c>
      <c r="G14" s="24">
        <f t="shared" si="3"/>
        <v>7.133942955685145</v>
      </c>
    </row>
    <row r="15" spans="1:7" ht="15" customHeight="1">
      <c r="A15" s="4" t="s">
        <v>16</v>
      </c>
      <c r="B15" s="20">
        <f t="shared" si="0"/>
        <v>8057</v>
      </c>
      <c r="C15" s="24">
        <f t="shared" si="1"/>
        <v>10.099402083307218</v>
      </c>
      <c r="D15" s="36">
        <v>3877</v>
      </c>
      <c r="E15" s="24">
        <f t="shared" si="2"/>
        <v>10.858119083627402</v>
      </c>
      <c r="F15" s="36">
        <v>4180</v>
      </c>
      <c r="G15" s="24">
        <f t="shared" si="3"/>
        <v>9.484695151006331</v>
      </c>
    </row>
    <row r="16" spans="1:7" ht="15" customHeight="1">
      <c r="A16" s="4" t="s">
        <v>17</v>
      </c>
      <c r="B16" s="20">
        <f t="shared" si="0"/>
        <v>8946</v>
      </c>
      <c r="C16" s="24">
        <f t="shared" si="1"/>
        <v>11.21375835140454</v>
      </c>
      <c r="D16" s="36">
        <v>4286</v>
      </c>
      <c r="E16" s="24">
        <f t="shared" si="2"/>
        <v>12.00358483168095</v>
      </c>
      <c r="F16" s="36">
        <v>4660</v>
      </c>
      <c r="G16" s="24">
        <f t="shared" si="3"/>
        <v>10.573846747294139</v>
      </c>
    </row>
    <row r="17" spans="1:7" ht="15" customHeight="1">
      <c r="A17" s="4" t="s">
        <v>18</v>
      </c>
      <c r="B17" s="20">
        <f t="shared" si="0"/>
        <v>9015</v>
      </c>
      <c r="C17" s="24">
        <f t="shared" si="1"/>
        <v>11.300249445328854</v>
      </c>
      <c r="D17" s="36">
        <v>4272</v>
      </c>
      <c r="E17" s="24">
        <f t="shared" si="2"/>
        <v>11.96437573517056</v>
      </c>
      <c r="F17" s="36">
        <v>4743</v>
      </c>
      <c r="G17" s="24">
        <f t="shared" si="3"/>
        <v>10.762179210818907</v>
      </c>
    </row>
    <row r="18" spans="1:7" s="10" customFormat="1" ht="15" customHeight="1">
      <c r="A18" s="4" t="s">
        <v>19</v>
      </c>
      <c r="B18" s="22">
        <f t="shared" si="0"/>
        <v>6428</v>
      </c>
      <c r="C18" s="24">
        <f t="shared" si="1"/>
        <v>8.0574601702245</v>
      </c>
      <c r="D18" s="36">
        <v>3030</v>
      </c>
      <c r="E18" s="24">
        <f t="shared" si="2"/>
        <v>8.485968744748781</v>
      </c>
      <c r="F18" s="36">
        <v>3398</v>
      </c>
      <c r="G18" s="24">
        <f t="shared" si="3"/>
        <v>7.710285675387444</v>
      </c>
    </row>
    <row r="19" spans="1:7" ht="22.5" customHeight="1">
      <c r="A19" t="s">
        <v>20</v>
      </c>
      <c r="B19" s="22">
        <f t="shared" si="0"/>
        <v>8804</v>
      </c>
      <c r="C19" s="24">
        <f t="shared" si="1"/>
        <v>11.035762187096532</v>
      </c>
      <c r="D19" s="36">
        <v>3952</v>
      </c>
      <c r="E19" s="24">
        <f t="shared" si="2"/>
        <v>11.068167814933066</v>
      </c>
      <c r="F19" s="36">
        <v>4852</v>
      </c>
      <c r="G19" s="24">
        <f t="shared" si="3"/>
        <v>11.009507385809263</v>
      </c>
    </row>
    <row r="20" spans="1:7" ht="15" customHeight="1">
      <c r="A20" t="s">
        <v>21</v>
      </c>
      <c r="B20" s="22">
        <f t="shared" si="0"/>
        <v>8169</v>
      </c>
      <c r="C20" s="24">
        <f t="shared" si="1"/>
        <v>10.239793424169875</v>
      </c>
      <c r="D20" s="36">
        <v>3450</v>
      </c>
      <c r="E20" s="24">
        <f t="shared" si="2"/>
        <v>9.662241640060493</v>
      </c>
      <c r="F20" s="36">
        <v>4719</v>
      </c>
      <c r="G20" s="24">
        <f t="shared" si="3"/>
        <v>10.707721631004516</v>
      </c>
    </row>
    <row r="21" spans="1:7" ht="15" customHeight="1">
      <c r="A21" t="s">
        <v>22</v>
      </c>
      <c r="B21" s="22">
        <f t="shared" si="0"/>
        <v>6162</v>
      </c>
      <c r="C21" s="24">
        <f t="shared" si="1"/>
        <v>7.724030735675696</v>
      </c>
      <c r="D21" s="36">
        <v>2277</v>
      </c>
      <c r="E21" s="24">
        <f t="shared" si="2"/>
        <v>6.377079482439926</v>
      </c>
      <c r="F21" s="36">
        <v>3885</v>
      </c>
      <c r="G21" s="24">
        <f t="shared" si="3"/>
        <v>8.815320732454449</v>
      </c>
    </row>
    <row r="22" spans="1:7" ht="15" customHeight="1">
      <c r="A22" s="8" t="s">
        <v>266</v>
      </c>
      <c r="B22" s="25">
        <f t="shared" si="0"/>
        <v>5866</v>
      </c>
      <c r="C22" s="28">
        <f t="shared" si="1"/>
        <v>7.352996477681538</v>
      </c>
      <c r="D22" s="82">
        <v>1658</v>
      </c>
      <c r="E22" s="28">
        <f t="shared" si="2"/>
        <v>4.643477286730521</v>
      </c>
      <c r="F22" s="82">
        <v>4208</v>
      </c>
      <c r="G22" s="28">
        <f t="shared" si="3"/>
        <v>9.54822899412312</v>
      </c>
    </row>
    <row r="23" spans="2:5" ht="30" customHeight="1">
      <c r="B23" s="4"/>
      <c r="C23" s="4"/>
      <c r="D23" s="4"/>
      <c r="E23" s="4"/>
    </row>
    <row r="24" spans="11:14" ht="15" customHeight="1">
      <c r="K24" s="10"/>
      <c r="L24" s="10"/>
      <c r="M24" s="10"/>
      <c r="N24" s="10"/>
    </row>
    <row r="25" spans="11:14" ht="15" customHeight="1">
      <c r="K25" s="10"/>
      <c r="L25" s="10" t="s">
        <v>2</v>
      </c>
      <c r="M25" s="10" t="s">
        <v>3</v>
      </c>
      <c r="N25" s="10"/>
    </row>
    <row r="26" spans="11:14" ht="15" customHeight="1">
      <c r="K26" s="154" t="s">
        <v>6</v>
      </c>
      <c r="L26" s="157">
        <f>-D5</f>
        <v>-117</v>
      </c>
      <c r="M26" s="157">
        <f>F5</f>
        <v>101</v>
      </c>
      <c r="N26" s="155"/>
    </row>
    <row r="27" spans="11:14" ht="15" customHeight="1">
      <c r="K27" s="154" t="s">
        <v>7</v>
      </c>
      <c r="L27" s="157">
        <f aca="true" t="shared" si="4" ref="L27:L43">-D6</f>
        <v>-166</v>
      </c>
      <c r="M27" s="157">
        <f aca="true" t="shared" si="5" ref="M27:M43">F6</f>
        <v>137</v>
      </c>
      <c r="N27" s="155"/>
    </row>
    <row r="28" spans="11:14" ht="15" customHeight="1">
      <c r="K28" s="154" t="s">
        <v>8</v>
      </c>
      <c r="L28" s="157">
        <f t="shared" si="4"/>
        <v>-167</v>
      </c>
      <c r="M28" s="157">
        <f t="shared" si="5"/>
        <v>184</v>
      </c>
      <c r="N28" s="155"/>
    </row>
    <row r="29" spans="11:14" ht="15" customHeight="1">
      <c r="K29" s="154" t="s">
        <v>9</v>
      </c>
      <c r="L29" s="157">
        <f t="shared" si="4"/>
        <v>-243</v>
      </c>
      <c r="M29" s="157">
        <f t="shared" si="5"/>
        <v>239</v>
      </c>
      <c r="N29" s="155"/>
    </row>
    <row r="30" spans="11:14" ht="15" customHeight="1">
      <c r="K30" s="154" t="s">
        <v>10</v>
      </c>
      <c r="L30" s="157">
        <f t="shared" si="4"/>
        <v>-401</v>
      </c>
      <c r="M30" s="157">
        <f t="shared" si="5"/>
        <v>433</v>
      </c>
      <c r="N30" s="155"/>
    </row>
    <row r="31" spans="11:14" ht="15" customHeight="1">
      <c r="K31" s="53" t="s">
        <v>11</v>
      </c>
      <c r="L31" s="157">
        <f t="shared" si="4"/>
        <v>-720</v>
      </c>
      <c r="M31" s="157">
        <f t="shared" si="5"/>
        <v>751</v>
      </c>
      <c r="N31" s="155"/>
    </row>
    <row r="32" spans="11:14" ht="15" customHeight="1">
      <c r="K32" s="53" t="s">
        <v>12</v>
      </c>
      <c r="L32" s="157">
        <f t="shared" si="4"/>
        <v>-963</v>
      </c>
      <c r="M32" s="157">
        <f t="shared" si="5"/>
        <v>960</v>
      </c>
      <c r="N32" s="155"/>
    </row>
    <row r="33" spans="11:14" ht="15" customHeight="1">
      <c r="K33" s="53" t="s">
        <v>13</v>
      </c>
      <c r="L33" s="157">
        <f t="shared" si="4"/>
        <v>-1311</v>
      </c>
      <c r="M33" s="157">
        <f t="shared" si="5"/>
        <v>1383</v>
      </c>
      <c r="N33" s="155"/>
    </row>
    <row r="34" spans="11:14" ht="15" customHeight="1">
      <c r="K34" s="53" t="s">
        <v>14</v>
      </c>
      <c r="L34" s="157">
        <f t="shared" si="4"/>
        <v>-1935</v>
      </c>
      <c r="M34" s="157">
        <f t="shared" si="5"/>
        <v>2094</v>
      </c>
      <c r="N34" s="155"/>
    </row>
    <row r="35" spans="11:14" ht="15" customHeight="1">
      <c r="K35" s="53" t="s">
        <v>15</v>
      </c>
      <c r="L35" s="157">
        <f t="shared" si="4"/>
        <v>-2881</v>
      </c>
      <c r="M35" s="157">
        <f t="shared" si="5"/>
        <v>3144</v>
      </c>
      <c r="N35" s="155"/>
    </row>
    <row r="36" spans="11:14" ht="15" customHeight="1">
      <c r="K36" s="53" t="s">
        <v>16</v>
      </c>
      <c r="L36" s="157">
        <f t="shared" si="4"/>
        <v>-3877</v>
      </c>
      <c r="M36" s="157">
        <f t="shared" si="5"/>
        <v>4180</v>
      </c>
      <c r="N36" s="155"/>
    </row>
    <row r="37" spans="11:14" ht="15" customHeight="1">
      <c r="K37" s="53" t="s">
        <v>17</v>
      </c>
      <c r="L37" s="157">
        <f t="shared" si="4"/>
        <v>-4286</v>
      </c>
      <c r="M37" s="157">
        <f t="shared" si="5"/>
        <v>4660</v>
      </c>
      <c r="N37" s="155"/>
    </row>
    <row r="38" spans="11:14" ht="15" customHeight="1">
      <c r="K38" s="53" t="s">
        <v>18</v>
      </c>
      <c r="L38" s="157">
        <f t="shared" si="4"/>
        <v>-4272</v>
      </c>
      <c r="M38" s="157">
        <f t="shared" si="5"/>
        <v>4743</v>
      </c>
      <c r="N38" s="155"/>
    </row>
    <row r="39" spans="11:14" ht="15" customHeight="1">
      <c r="K39" s="53" t="s">
        <v>19</v>
      </c>
      <c r="L39" s="157">
        <f t="shared" si="4"/>
        <v>-3030</v>
      </c>
      <c r="M39" s="157">
        <f t="shared" si="5"/>
        <v>3398</v>
      </c>
      <c r="N39" s="155"/>
    </row>
    <row r="40" spans="11:14" ht="15" customHeight="1">
      <c r="K40" s="10" t="s">
        <v>20</v>
      </c>
      <c r="L40" s="157">
        <f t="shared" si="4"/>
        <v>-3952</v>
      </c>
      <c r="M40" s="157">
        <f t="shared" si="5"/>
        <v>4852</v>
      </c>
      <c r="N40" s="155"/>
    </row>
    <row r="41" spans="11:14" ht="15" customHeight="1">
      <c r="K41" s="10" t="s">
        <v>21</v>
      </c>
      <c r="L41" s="157">
        <f t="shared" si="4"/>
        <v>-3450</v>
      </c>
      <c r="M41" s="157">
        <f t="shared" si="5"/>
        <v>4719</v>
      </c>
      <c r="N41" s="155"/>
    </row>
    <row r="42" spans="11:14" ht="15" customHeight="1">
      <c r="K42" s="10" t="s">
        <v>22</v>
      </c>
      <c r="L42" s="157">
        <f t="shared" si="4"/>
        <v>-2277</v>
      </c>
      <c r="M42" s="157">
        <f t="shared" si="5"/>
        <v>3885</v>
      </c>
      <c r="N42" s="155"/>
    </row>
    <row r="43" spans="11:14" ht="11.25">
      <c r="K43" s="53" t="s">
        <v>266</v>
      </c>
      <c r="L43" s="157">
        <f t="shared" si="4"/>
        <v>-1658</v>
      </c>
      <c r="M43" s="157">
        <f t="shared" si="5"/>
        <v>4208</v>
      </c>
      <c r="N43" s="155"/>
    </row>
    <row r="44" spans="11:14" ht="11.25">
      <c r="K44" s="156"/>
      <c r="L44" s="157"/>
      <c r="M44" s="157"/>
      <c r="N44" s="10"/>
    </row>
    <row r="45" spans="11:14" ht="11.25">
      <c r="K45" s="10"/>
      <c r="L45" s="10"/>
      <c r="M45" s="10"/>
      <c r="N45" s="10"/>
    </row>
    <row r="46" spans="11:14" ht="11.25">
      <c r="K46" s="10"/>
      <c r="L46" s="10"/>
      <c r="M46" s="10"/>
      <c r="N46" s="10"/>
    </row>
    <row r="47" spans="11:14" ht="11.25">
      <c r="K47" s="10"/>
      <c r="L47" s="10"/>
      <c r="M47" s="10"/>
      <c r="N47" s="10"/>
    </row>
    <row r="48" spans="11:14" ht="11.25">
      <c r="K48" s="10"/>
      <c r="L48" s="10"/>
      <c r="M48" s="10"/>
      <c r="N48" s="10"/>
    </row>
    <row r="49" spans="11:14" ht="11.25">
      <c r="K49" s="10"/>
      <c r="L49" s="10"/>
      <c r="M49" s="10"/>
      <c r="N49" s="10"/>
    </row>
  </sheetData>
  <mergeCells count="4">
    <mergeCell ref="F2:G2"/>
    <mergeCell ref="A1:G1"/>
    <mergeCell ref="B2:C2"/>
    <mergeCell ref="D2:E2"/>
  </mergeCells>
  <hyperlinks>
    <hyperlink ref="A3" location="indice!B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2008.&amp;R&amp;9&amp;P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4" bestFit="1" customWidth="1"/>
  </cols>
  <sheetData>
    <row r="1" spans="1:14" s="1" customFormat="1" ht="39.75" customHeight="1">
      <c r="A1" s="312" t="s">
        <v>244</v>
      </c>
      <c r="B1" s="323"/>
      <c r="C1" s="323"/>
      <c r="D1" s="323"/>
      <c r="E1" s="323"/>
      <c r="F1" s="323"/>
      <c r="G1" s="323"/>
      <c r="H1" s="323"/>
      <c r="I1" s="323"/>
      <c r="J1" s="311"/>
      <c r="K1" s="311"/>
      <c r="L1" s="311"/>
      <c r="M1" s="311"/>
      <c r="N1" s="112"/>
    </row>
    <row r="2" spans="1:14" s="2" customFormat="1" ht="18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223" t="s">
        <v>87</v>
      </c>
      <c r="N2" s="13"/>
    </row>
    <row r="3" spans="1:14" s="2" customFormat="1" ht="36" customHeight="1">
      <c r="A3" s="166"/>
      <c r="B3" s="324" t="s">
        <v>138</v>
      </c>
      <c r="C3" s="324"/>
      <c r="D3" s="324"/>
      <c r="E3" s="324"/>
      <c r="F3" s="324" t="s">
        <v>139</v>
      </c>
      <c r="G3" s="324"/>
      <c r="H3" s="324"/>
      <c r="I3" s="324"/>
      <c r="J3" s="324" t="s">
        <v>135</v>
      </c>
      <c r="K3" s="324"/>
      <c r="L3" s="324"/>
      <c r="M3" s="324"/>
      <c r="N3" s="165"/>
    </row>
    <row r="4" spans="1:14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7"/>
      <c r="N4" s="67"/>
    </row>
    <row r="5" spans="1:14" s="14" customFormat="1" ht="19.5" customHeight="1">
      <c r="A5" s="29"/>
      <c r="B5" s="145" t="s">
        <v>90</v>
      </c>
      <c r="C5" s="146" t="s">
        <v>89</v>
      </c>
      <c r="D5" s="145" t="s">
        <v>90</v>
      </c>
      <c r="E5" s="146" t="s">
        <v>89</v>
      </c>
      <c r="F5" s="145" t="s">
        <v>90</v>
      </c>
      <c r="G5" s="146" t="s">
        <v>89</v>
      </c>
      <c r="H5" s="145" t="s">
        <v>90</v>
      </c>
      <c r="I5" s="146" t="s">
        <v>89</v>
      </c>
      <c r="J5" s="145" t="s">
        <v>90</v>
      </c>
      <c r="K5" s="146" t="s">
        <v>89</v>
      </c>
      <c r="L5" s="145" t="s">
        <v>90</v>
      </c>
      <c r="M5" s="392" t="s">
        <v>89</v>
      </c>
      <c r="N5" s="3"/>
    </row>
    <row r="6" spans="1:14" s="101" customFormat="1" ht="19.5" customHeight="1">
      <c r="A6" s="103" t="s">
        <v>23</v>
      </c>
      <c r="B6" s="107">
        <f>SUM(B7:B39)</f>
        <v>38860</v>
      </c>
      <c r="C6" s="107">
        <f>B6/B$6*100</f>
        <v>100</v>
      </c>
      <c r="D6" s="107">
        <f>SUM(D7:D39)</f>
        <v>58683</v>
      </c>
      <c r="E6" s="107">
        <f>D6/D$6*100</f>
        <v>100</v>
      </c>
      <c r="F6" s="107">
        <f>SUM(F7:F39)</f>
        <v>28785</v>
      </c>
      <c r="G6" s="107">
        <f>F6/F$6*100</f>
        <v>100</v>
      </c>
      <c r="H6" s="107">
        <f>SUM(H7:H39)</f>
        <v>34021</v>
      </c>
      <c r="I6" s="107">
        <f>H6/H$6*100</f>
        <v>100</v>
      </c>
      <c r="J6" s="107">
        <f>SUM(J7:J39)</f>
        <v>45667</v>
      </c>
      <c r="K6" s="107">
        <f>J6/J$6*100</f>
        <v>100</v>
      </c>
      <c r="L6" s="107">
        <f>SUM(L7:L39)</f>
        <v>44107</v>
      </c>
      <c r="M6" s="393">
        <f>L6/L$6*100</f>
        <v>100</v>
      </c>
      <c r="N6" s="113"/>
    </row>
    <row r="7" spans="1:14" s="5" customFormat="1" ht="15" customHeight="1">
      <c r="A7" s="104" t="s">
        <v>94</v>
      </c>
      <c r="B7" s="108">
        <v>758</v>
      </c>
      <c r="C7" s="394">
        <f aca="true" t="shared" si="0" ref="C7:C39">B7/B$6*100</f>
        <v>1.9505918682449819</v>
      </c>
      <c r="D7" s="108">
        <v>1088</v>
      </c>
      <c r="E7" s="394">
        <f aca="true" t="shared" si="1" ref="E7:E39">D7/D$6*100</f>
        <v>1.854029275940221</v>
      </c>
      <c r="F7" s="108">
        <v>692</v>
      </c>
      <c r="G7" s="394">
        <f aca="true" t="shared" si="2" ref="G7:G39">F7/F$6*100</f>
        <v>2.4040298766718777</v>
      </c>
      <c r="H7" s="108">
        <v>883</v>
      </c>
      <c r="I7" s="394">
        <f aca="true" t="shared" si="3" ref="I7:I39">H7/H$6*100</f>
        <v>2.595455747920402</v>
      </c>
      <c r="J7" s="108">
        <v>1272</v>
      </c>
      <c r="K7" s="394">
        <f aca="true" t="shared" si="4" ref="K7:K39">J7/J$6*100</f>
        <v>2.7853811286049006</v>
      </c>
      <c r="L7" s="108">
        <v>1340</v>
      </c>
      <c r="M7" s="394">
        <f aca="true" t="shared" si="5" ref="M7:M39">L7/L$6*100</f>
        <v>3.038066520053506</v>
      </c>
      <c r="N7" s="52"/>
    </row>
    <row r="8" spans="1:14" ht="15" customHeight="1">
      <c r="A8" s="104" t="s">
        <v>95</v>
      </c>
      <c r="B8" s="108">
        <v>255</v>
      </c>
      <c r="C8" s="394">
        <f t="shared" si="0"/>
        <v>0.656201749871333</v>
      </c>
      <c r="D8" s="108">
        <v>402</v>
      </c>
      <c r="E8" s="394">
        <f t="shared" si="1"/>
        <v>0.6850365523235008</v>
      </c>
      <c r="F8" s="108">
        <v>224</v>
      </c>
      <c r="G8" s="394">
        <f t="shared" si="2"/>
        <v>0.7781830814660414</v>
      </c>
      <c r="H8" s="108">
        <v>295</v>
      </c>
      <c r="I8" s="394">
        <f t="shared" si="3"/>
        <v>0.8671114899620823</v>
      </c>
      <c r="J8" s="108">
        <v>323</v>
      </c>
      <c r="K8" s="394">
        <f t="shared" si="4"/>
        <v>0.7072941073422822</v>
      </c>
      <c r="L8" s="108">
        <v>332</v>
      </c>
      <c r="M8" s="394">
        <f t="shared" si="5"/>
        <v>0.7527149885505702</v>
      </c>
      <c r="N8" s="391"/>
    </row>
    <row r="9" spans="1:14" ht="15" customHeight="1">
      <c r="A9" s="104" t="s">
        <v>96</v>
      </c>
      <c r="B9" s="108">
        <v>651</v>
      </c>
      <c r="C9" s="394">
        <f t="shared" si="0"/>
        <v>1.6752444673185793</v>
      </c>
      <c r="D9" s="108">
        <v>1060</v>
      </c>
      <c r="E9" s="394">
        <f t="shared" si="1"/>
        <v>1.8063152872211714</v>
      </c>
      <c r="F9" s="108">
        <v>318</v>
      </c>
      <c r="G9" s="394">
        <f t="shared" si="2"/>
        <v>1.1047420531526837</v>
      </c>
      <c r="H9" s="108">
        <v>419</v>
      </c>
      <c r="I9" s="394">
        <f t="shared" si="3"/>
        <v>1.231592251844449</v>
      </c>
      <c r="J9" s="108">
        <v>399</v>
      </c>
      <c r="K9" s="394">
        <f t="shared" si="4"/>
        <v>0.8737162502463486</v>
      </c>
      <c r="L9" s="108">
        <v>342</v>
      </c>
      <c r="M9" s="394">
        <f t="shared" si="5"/>
        <v>0.7753871267599247</v>
      </c>
      <c r="N9" s="391"/>
    </row>
    <row r="10" spans="1:14" ht="15" customHeight="1">
      <c r="A10" s="104" t="s">
        <v>97</v>
      </c>
      <c r="B10" s="108">
        <v>1510</v>
      </c>
      <c r="C10" s="394">
        <f t="shared" si="0"/>
        <v>3.885743695316521</v>
      </c>
      <c r="D10" s="108">
        <v>2121</v>
      </c>
      <c r="E10" s="394">
        <f t="shared" si="1"/>
        <v>3.614334645468023</v>
      </c>
      <c r="F10" s="108">
        <v>784</v>
      </c>
      <c r="G10" s="394">
        <f t="shared" si="2"/>
        <v>2.7236407851311446</v>
      </c>
      <c r="H10" s="108">
        <v>910</v>
      </c>
      <c r="I10" s="394">
        <f t="shared" si="3"/>
        <v>2.6748184944593043</v>
      </c>
      <c r="J10" s="108">
        <v>907</v>
      </c>
      <c r="K10" s="394">
        <f t="shared" si="4"/>
        <v>1.9861168896577397</v>
      </c>
      <c r="L10" s="108">
        <v>881</v>
      </c>
      <c r="M10" s="394">
        <f t="shared" si="5"/>
        <v>1.9974153762441338</v>
      </c>
      <c r="N10" s="391"/>
    </row>
    <row r="11" spans="1:14" ht="15" customHeight="1">
      <c r="A11" s="104" t="s">
        <v>98</v>
      </c>
      <c r="B11" s="108">
        <v>848</v>
      </c>
      <c r="C11" s="394">
        <f t="shared" si="0"/>
        <v>2.1821924858466293</v>
      </c>
      <c r="D11" s="108">
        <v>1395</v>
      </c>
      <c r="E11" s="394">
        <f t="shared" si="1"/>
        <v>2.3771790808240887</v>
      </c>
      <c r="F11" s="108">
        <v>828</v>
      </c>
      <c r="G11" s="394">
        <f t="shared" si="2"/>
        <v>2.8764981761334028</v>
      </c>
      <c r="H11" s="108">
        <v>1099</v>
      </c>
      <c r="I11" s="394">
        <f t="shared" si="3"/>
        <v>3.230357720231622</v>
      </c>
      <c r="J11" s="108">
        <v>836</v>
      </c>
      <c r="K11" s="394">
        <f t="shared" si="4"/>
        <v>1.8306435719447303</v>
      </c>
      <c r="L11" s="108">
        <v>800</v>
      </c>
      <c r="M11" s="394">
        <f t="shared" si="5"/>
        <v>1.813771056748362</v>
      </c>
      <c r="N11" s="391"/>
    </row>
    <row r="12" spans="1:13" s="113" customFormat="1" ht="19.5" customHeight="1">
      <c r="A12" s="114" t="s">
        <v>99</v>
      </c>
      <c r="B12" s="108">
        <v>1820</v>
      </c>
      <c r="C12" s="394">
        <f t="shared" si="0"/>
        <v>4.683479155944416</v>
      </c>
      <c r="D12" s="108">
        <v>2788</v>
      </c>
      <c r="E12" s="394">
        <f t="shared" si="1"/>
        <v>4.750950019596817</v>
      </c>
      <c r="F12" s="108">
        <v>1432</v>
      </c>
      <c r="G12" s="394">
        <f t="shared" si="2"/>
        <v>4.974813270800764</v>
      </c>
      <c r="H12" s="108">
        <v>1759</v>
      </c>
      <c r="I12" s="394">
        <f t="shared" si="3"/>
        <v>5.170335968960348</v>
      </c>
      <c r="J12" s="108">
        <v>3008</v>
      </c>
      <c r="K12" s="394">
        <f t="shared" si="4"/>
        <v>6.586813234939891</v>
      </c>
      <c r="L12" s="115">
        <v>3354</v>
      </c>
      <c r="M12" s="394">
        <f t="shared" si="5"/>
        <v>7.604235155417507</v>
      </c>
    </row>
    <row r="13" spans="1:14" s="5" customFormat="1" ht="15" customHeight="1">
      <c r="A13" s="104" t="s">
        <v>100</v>
      </c>
      <c r="B13" s="108">
        <v>946</v>
      </c>
      <c r="C13" s="394">
        <f t="shared" si="0"/>
        <v>2.4343798250128668</v>
      </c>
      <c r="D13" s="108">
        <v>1651</v>
      </c>
      <c r="E13" s="394">
        <f t="shared" si="1"/>
        <v>2.8134212633982583</v>
      </c>
      <c r="F13" s="108">
        <v>796</v>
      </c>
      <c r="G13" s="394">
        <f t="shared" si="2"/>
        <v>2.765329164495397</v>
      </c>
      <c r="H13" s="108">
        <v>869</v>
      </c>
      <c r="I13" s="394">
        <f t="shared" si="3"/>
        <v>2.5543046941594896</v>
      </c>
      <c r="J13" s="108">
        <v>1346</v>
      </c>
      <c r="K13" s="394">
        <f t="shared" si="4"/>
        <v>2.9474237414325444</v>
      </c>
      <c r="L13" s="108">
        <v>1304</v>
      </c>
      <c r="M13" s="394">
        <f t="shared" si="5"/>
        <v>2.95644682249983</v>
      </c>
      <c r="N13" s="52"/>
    </row>
    <row r="14" spans="1:14" ht="15" customHeight="1">
      <c r="A14" s="104" t="s">
        <v>101</v>
      </c>
      <c r="B14" s="108">
        <v>538</v>
      </c>
      <c r="C14" s="394">
        <f t="shared" si="0"/>
        <v>1.3844570252187338</v>
      </c>
      <c r="D14" s="108">
        <v>978</v>
      </c>
      <c r="E14" s="394">
        <f t="shared" si="1"/>
        <v>1.6665814631153828</v>
      </c>
      <c r="F14" s="108">
        <v>400</v>
      </c>
      <c r="G14" s="394">
        <f t="shared" si="2"/>
        <v>1.389612645475074</v>
      </c>
      <c r="H14" s="108">
        <v>520</v>
      </c>
      <c r="I14" s="394">
        <f t="shared" si="3"/>
        <v>1.5284677111196026</v>
      </c>
      <c r="J14" s="108">
        <v>671</v>
      </c>
      <c r="K14" s="394">
        <f t="shared" si="4"/>
        <v>1.4693323406398495</v>
      </c>
      <c r="L14" s="108">
        <v>570</v>
      </c>
      <c r="M14" s="394">
        <f t="shared" si="5"/>
        <v>1.292311877933208</v>
      </c>
      <c r="N14" s="391"/>
    </row>
    <row r="15" spans="1:14" ht="15" customHeight="1">
      <c r="A15" s="104" t="s">
        <v>102</v>
      </c>
      <c r="B15" s="108">
        <v>810</v>
      </c>
      <c r="C15" s="394">
        <f t="shared" si="0"/>
        <v>2.0844055584148222</v>
      </c>
      <c r="D15" s="108">
        <v>1354</v>
      </c>
      <c r="E15" s="394">
        <f t="shared" si="1"/>
        <v>2.3073121687711944</v>
      </c>
      <c r="F15" s="108">
        <v>485</v>
      </c>
      <c r="G15" s="394">
        <f t="shared" si="2"/>
        <v>1.6849053326385268</v>
      </c>
      <c r="H15" s="108">
        <v>585</v>
      </c>
      <c r="I15" s="394">
        <f t="shared" si="3"/>
        <v>1.7195261750095532</v>
      </c>
      <c r="J15" s="108">
        <v>781</v>
      </c>
      <c r="K15" s="394">
        <f t="shared" si="4"/>
        <v>1.7102064948431033</v>
      </c>
      <c r="L15" s="108">
        <v>774</v>
      </c>
      <c r="M15" s="394">
        <f t="shared" si="5"/>
        <v>1.7548234974040404</v>
      </c>
      <c r="N15" s="391"/>
    </row>
    <row r="16" spans="1:14" ht="15" customHeight="1">
      <c r="A16" s="104" t="s">
        <v>103</v>
      </c>
      <c r="B16" s="108">
        <v>744</v>
      </c>
      <c r="C16" s="394">
        <f t="shared" si="0"/>
        <v>1.914565105506948</v>
      </c>
      <c r="D16" s="108">
        <v>1412</v>
      </c>
      <c r="E16" s="394">
        <f t="shared" si="1"/>
        <v>2.4061482882606544</v>
      </c>
      <c r="F16" s="108">
        <v>398</v>
      </c>
      <c r="G16" s="394">
        <f t="shared" si="2"/>
        <v>1.3826645822476984</v>
      </c>
      <c r="H16" s="108">
        <v>587</v>
      </c>
      <c r="I16" s="394">
        <f t="shared" si="3"/>
        <v>1.7254048969753977</v>
      </c>
      <c r="J16" s="108">
        <v>555</v>
      </c>
      <c r="K16" s="394">
        <f t="shared" si="4"/>
        <v>1.215319596207327</v>
      </c>
      <c r="L16" s="108">
        <v>470</v>
      </c>
      <c r="M16" s="394">
        <f t="shared" si="5"/>
        <v>1.0655904958396627</v>
      </c>
      <c r="N16" s="391"/>
    </row>
    <row r="17" spans="1:14" ht="15" customHeight="1">
      <c r="A17" s="104" t="s">
        <v>104</v>
      </c>
      <c r="B17" s="108">
        <v>979</v>
      </c>
      <c r="C17" s="394">
        <f t="shared" si="0"/>
        <v>2.5193000514668036</v>
      </c>
      <c r="D17" s="108">
        <v>1552</v>
      </c>
      <c r="E17" s="394">
        <f t="shared" si="1"/>
        <v>2.6447182318559035</v>
      </c>
      <c r="F17" s="108">
        <v>663</v>
      </c>
      <c r="G17" s="394">
        <f t="shared" si="2"/>
        <v>2.303282959874935</v>
      </c>
      <c r="H17" s="108">
        <v>763</v>
      </c>
      <c r="I17" s="394">
        <f t="shared" si="3"/>
        <v>2.2427324299697244</v>
      </c>
      <c r="J17" s="108">
        <v>794</v>
      </c>
      <c r="K17" s="394">
        <f t="shared" si="4"/>
        <v>1.7386734403398516</v>
      </c>
      <c r="L17" s="108">
        <v>790</v>
      </c>
      <c r="M17" s="394">
        <f t="shared" si="5"/>
        <v>1.7910989185390074</v>
      </c>
      <c r="N17" s="391"/>
    </row>
    <row r="18" spans="1:13" s="113" customFormat="1" ht="19.5" customHeight="1">
      <c r="A18" s="114" t="s">
        <v>105</v>
      </c>
      <c r="B18" s="108">
        <v>456</v>
      </c>
      <c r="C18" s="394">
        <f t="shared" si="0"/>
        <v>1.1734431291816778</v>
      </c>
      <c r="D18" s="108">
        <v>800</v>
      </c>
      <c r="E18" s="394">
        <f t="shared" si="1"/>
        <v>1.3632568205442803</v>
      </c>
      <c r="F18" s="108">
        <v>499</v>
      </c>
      <c r="G18" s="394">
        <f t="shared" si="2"/>
        <v>1.7335417752301545</v>
      </c>
      <c r="H18" s="108">
        <v>672</v>
      </c>
      <c r="I18" s="394">
        <f t="shared" si="3"/>
        <v>1.9752505805237943</v>
      </c>
      <c r="J18" s="108">
        <v>540</v>
      </c>
      <c r="K18" s="394">
        <f t="shared" si="4"/>
        <v>1.1824731206341559</v>
      </c>
      <c r="L18" s="115">
        <v>455</v>
      </c>
      <c r="M18" s="394">
        <f t="shared" si="5"/>
        <v>1.0315822885256307</v>
      </c>
    </row>
    <row r="19" spans="1:14" s="5" customFormat="1" ht="15" customHeight="1">
      <c r="A19" s="104" t="s">
        <v>106</v>
      </c>
      <c r="B19" s="108">
        <v>282</v>
      </c>
      <c r="C19" s="394">
        <f t="shared" si="0"/>
        <v>0.7256819351518271</v>
      </c>
      <c r="D19" s="108">
        <v>492</v>
      </c>
      <c r="E19" s="394">
        <f t="shared" si="1"/>
        <v>0.8384029446347323</v>
      </c>
      <c r="F19" s="108">
        <v>279</v>
      </c>
      <c r="G19" s="394">
        <f t="shared" si="2"/>
        <v>0.969254820218864</v>
      </c>
      <c r="H19" s="108">
        <v>336</v>
      </c>
      <c r="I19" s="394">
        <f t="shared" si="3"/>
        <v>0.9876252902618972</v>
      </c>
      <c r="J19" s="108">
        <v>248</v>
      </c>
      <c r="K19" s="394">
        <f t="shared" si="4"/>
        <v>0.5430617294764272</v>
      </c>
      <c r="L19" s="108">
        <v>222</v>
      </c>
      <c r="M19" s="394">
        <f t="shared" si="5"/>
        <v>0.5033214682476704</v>
      </c>
      <c r="N19" s="52"/>
    </row>
    <row r="20" spans="1:14" ht="15" customHeight="1">
      <c r="A20" s="104" t="s">
        <v>107</v>
      </c>
      <c r="B20" s="108">
        <v>220</v>
      </c>
      <c r="C20" s="394">
        <f t="shared" si="0"/>
        <v>0.5661348430262481</v>
      </c>
      <c r="D20" s="108">
        <v>392</v>
      </c>
      <c r="E20" s="394">
        <f t="shared" si="1"/>
        <v>0.6679958420666974</v>
      </c>
      <c r="F20" s="108">
        <v>137</v>
      </c>
      <c r="G20" s="394">
        <f t="shared" si="2"/>
        <v>0.4759423310752128</v>
      </c>
      <c r="H20" s="108">
        <v>178</v>
      </c>
      <c r="I20" s="394">
        <f t="shared" si="3"/>
        <v>0.5232062549601717</v>
      </c>
      <c r="J20" s="108">
        <v>207</v>
      </c>
      <c r="K20" s="394">
        <f t="shared" si="4"/>
        <v>0.4532813629097598</v>
      </c>
      <c r="L20" s="108">
        <v>114</v>
      </c>
      <c r="M20" s="394">
        <f t="shared" si="5"/>
        <v>0.2584623755866416</v>
      </c>
      <c r="N20" s="391"/>
    </row>
    <row r="21" spans="1:14" ht="15" customHeight="1">
      <c r="A21" s="104" t="s">
        <v>108</v>
      </c>
      <c r="B21" s="108">
        <v>358</v>
      </c>
      <c r="C21" s="394">
        <f t="shared" si="0"/>
        <v>0.92125579001544</v>
      </c>
      <c r="D21" s="108">
        <v>640</v>
      </c>
      <c r="E21" s="394">
        <f t="shared" si="1"/>
        <v>1.0906054564354242</v>
      </c>
      <c r="F21" s="108">
        <v>307</v>
      </c>
      <c r="G21" s="394">
        <f t="shared" si="2"/>
        <v>1.0665277054021192</v>
      </c>
      <c r="H21" s="108">
        <v>375</v>
      </c>
      <c r="I21" s="394">
        <f t="shared" si="3"/>
        <v>1.1022603685958672</v>
      </c>
      <c r="J21" s="108">
        <v>359</v>
      </c>
      <c r="K21" s="394">
        <f t="shared" si="4"/>
        <v>0.7861256487178926</v>
      </c>
      <c r="L21" s="108">
        <v>270</v>
      </c>
      <c r="M21" s="394">
        <f t="shared" si="5"/>
        <v>0.6121477316525722</v>
      </c>
      <c r="N21" s="391"/>
    </row>
    <row r="22" spans="1:14" ht="15" customHeight="1">
      <c r="A22" s="104" t="s">
        <v>109</v>
      </c>
      <c r="B22" s="108">
        <v>468</v>
      </c>
      <c r="C22" s="394">
        <f t="shared" si="0"/>
        <v>1.204323211528564</v>
      </c>
      <c r="D22" s="108">
        <v>764</v>
      </c>
      <c r="E22" s="394">
        <f t="shared" si="1"/>
        <v>1.3019102636197877</v>
      </c>
      <c r="F22" s="108">
        <v>327</v>
      </c>
      <c r="G22" s="394">
        <f t="shared" si="2"/>
        <v>1.136008337675873</v>
      </c>
      <c r="H22" s="108">
        <v>384</v>
      </c>
      <c r="I22" s="394">
        <f t="shared" si="3"/>
        <v>1.128714617442168</v>
      </c>
      <c r="J22" s="108">
        <v>485</v>
      </c>
      <c r="K22" s="394">
        <f t="shared" si="4"/>
        <v>1.0620360435325291</v>
      </c>
      <c r="L22" s="108">
        <v>355</v>
      </c>
      <c r="M22" s="394">
        <f t="shared" si="5"/>
        <v>0.8048609064320856</v>
      </c>
      <c r="N22" s="391"/>
    </row>
    <row r="23" spans="1:14" ht="15" customHeight="1">
      <c r="A23" s="104" t="s">
        <v>110</v>
      </c>
      <c r="B23" s="108">
        <v>6283</v>
      </c>
      <c r="C23" s="394">
        <f t="shared" si="0"/>
        <v>16.16829644879053</v>
      </c>
      <c r="D23" s="108">
        <v>8608</v>
      </c>
      <c r="E23" s="394">
        <f t="shared" si="1"/>
        <v>14.668643389056458</v>
      </c>
      <c r="F23" s="108">
        <v>7759</v>
      </c>
      <c r="G23" s="394">
        <f t="shared" si="2"/>
        <v>26.955011290602744</v>
      </c>
      <c r="H23" s="108">
        <v>9186</v>
      </c>
      <c r="I23" s="394">
        <f t="shared" si="3"/>
        <v>27.000969989124364</v>
      </c>
      <c r="J23" s="108">
        <v>18915</v>
      </c>
      <c r="K23" s="394">
        <f t="shared" si="4"/>
        <v>41.41940569776863</v>
      </c>
      <c r="L23" s="108">
        <v>19525</v>
      </c>
      <c r="M23" s="394">
        <f t="shared" si="5"/>
        <v>44.267349853764706</v>
      </c>
      <c r="N23" s="391"/>
    </row>
    <row r="24" spans="1:13" s="113" customFormat="1" ht="19.5" customHeight="1">
      <c r="A24" s="114" t="s">
        <v>111</v>
      </c>
      <c r="B24" s="108">
        <v>366</v>
      </c>
      <c r="C24" s="394">
        <f t="shared" si="0"/>
        <v>0.9418425115800309</v>
      </c>
      <c r="D24" s="108">
        <v>549</v>
      </c>
      <c r="E24" s="394">
        <f t="shared" si="1"/>
        <v>0.9355349930985123</v>
      </c>
      <c r="F24" s="108">
        <v>267</v>
      </c>
      <c r="G24" s="394">
        <f t="shared" si="2"/>
        <v>0.9275664408546118</v>
      </c>
      <c r="H24" s="108">
        <v>327</v>
      </c>
      <c r="I24" s="394">
        <f t="shared" si="3"/>
        <v>0.9611710414155962</v>
      </c>
      <c r="J24" s="108">
        <v>265</v>
      </c>
      <c r="K24" s="394">
        <f t="shared" si="4"/>
        <v>0.5802877351260209</v>
      </c>
      <c r="L24" s="115">
        <v>225</v>
      </c>
      <c r="M24" s="394">
        <f t="shared" si="5"/>
        <v>0.5101231097104768</v>
      </c>
    </row>
    <row r="25" spans="1:14" s="5" customFormat="1" ht="15" customHeight="1">
      <c r="A25" s="104" t="s">
        <v>112</v>
      </c>
      <c r="B25" s="108">
        <v>772</v>
      </c>
      <c r="C25" s="394">
        <f t="shared" si="0"/>
        <v>1.9866186309830158</v>
      </c>
      <c r="D25" s="108">
        <v>1224</v>
      </c>
      <c r="E25" s="394">
        <f t="shared" si="1"/>
        <v>2.085782935432749</v>
      </c>
      <c r="F25" s="108">
        <v>480</v>
      </c>
      <c r="G25" s="394">
        <f t="shared" si="2"/>
        <v>1.6675351745700884</v>
      </c>
      <c r="H25" s="108">
        <v>588</v>
      </c>
      <c r="I25" s="394">
        <f t="shared" si="3"/>
        <v>1.7283442579583197</v>
      </c>
      <c r="J25" s="108">
        <v>467</v>
      </c>
      <c r="K25" s="394">
        <f t="shared" si="4"/>
        <v>1.0226202728447236</v>
      </c>
      <c r="L25" s="108">
        <v>341</v>
      </c>
      <c r="M25" s="394">
        <f t="shared" si="5"/>
        <v>0.7731199129389893</v>
      </c>
      <c r="N25" s="52"/>
    </row>
    <row r="26" spans="1:14" ht="15" customHeight="1">
      <c r="A26" s="104" t="s">
        <v>113</v>
      </c>
      <c r="B26" s="108">
        <v>2827</v>
      </c>
      <c r="C26" s="394">
        <f t="shared" si="0"/>
        <v>7.274832732887288</v>
      </c>
      <c r="D26" s="108">
        <v>4191</v>
      </c>
      <c r="E26" s="394">
        <f t="shared" si="1"/>
        <v>7.141761668626348</v>
      </c>
      <c r="F26" s="108">
        <v>2011</v>
      </c>
      <c r="G26" s="394">
        <f t="shared" si="2"/>
        <v>6.986277575125934</v>
      </c>
      <c r="H26" s="108">
        <v>2219</v>
      </c>
      <c r="I26" s="394">
        <f t="shared" si="3"/>
        <v>6.522442021104611</v>
      </c>
      <c r="J26" s="108">
        <v>2919</v>
      </c>
      <c r="K26" s="394">
        <f t="shared" si="4"/>
        <v>6.391924146539077</v>
      </c>
      <c r="L26" s="108">
        <v>2487</v>
      </c>
      <c r="M26" s="394">
        <f t="shared" si="5"/>
        <v>5.63856077266647</v>
      </c>
      <c r="N26" s="391"/>
    </row>
    <row r="27" spans="1:14" ht="15" customHeight="1">
      <c r="A27" s="104" t="s">
        <v>114</v>
      </c>
      <c r="B27" s="108">
        <v>230</v>
      </c>
      <c r="C27" s="394">
        <f t="shared" si="0"/>
        <v>0.5918682449819866</v>
      </c>
      <c r="D27" s="108">
        <v>491</v>
      </c>
      <c r="E27" s="394">
        <f t="shared" si="1"/>
        <v>0.836698873609052</v>
      </c>
      <c r="F27" s="108">
        <v>168</v>
      </c>
      <c r="G27" s="394">
        <f t="shared" si="2"/>
        <v>0.583637311099531</v>
      </c>
      <c r="H27" s="108">
        <v>192</v>
      </c>
      <c r="I27" s="394">
        <f t="shared" si="3"/>
        <v>0.564357308721084</v>
      </c>
      <c r="J27" s="108">
        <v>225</v>
      </c>
      <c r="K27" s="394">
        <f t="shared" si="4"/>
        <v>0.49269713359756495</v>
      </c>
      <c r="L27" s="108">
        <v>157</v>
      </c>
      <c r="M27" s="394">
        <f t="shared" si="5"/>
        <v>0.355952569886866</v>
      </c>
      <c r="N27" s="391"/>
    </row>
    <row r="28" spans="1:14" ht="15" customHeight="1">
      <c r="A28" s="104" t="s">
        <v>115</v>
      </c>
      <c r="B28" s="108">
        <v>189</v>
      </c>
      <c r="C28" s="394">
        <f t="shared" si="0"/>
        <v>0.4863612969634586</v>
      </c>
      <c r="D28" s="108">
        <v>340</v>
      </c>
      <c r="E28" s="394">
        <f t="shared" si="1"/>
        <v>0.5793841487313192</v>
      </c>
      <c r="F28" s="108">
        <v>132</v>
      </c>
      <c r="G28" s="394">
        <f t="shared" si="2"/>
        <v>0.45857217300677433</v>
      </c>
      <c r="H28" s="108">
        <v>153</v>
      </c>
      <c r="I28" s="394">
        <f t="shared" si="3"/>
        <v>0.4497222303871139</v>
      </c>
      <c r="J28" s="108">
        <v>169</v>
      </c>
      <c r="K28" s="394">
        <f t="shared" si="4"/>
        <v>0.37007029145772663</v>
      </c>
      <c r="L28" s="108">
        <v>138</v>
      </c>
      <c r="M28" s="394">
        <f t="shared" si="5"/>
        <v>0.3128755072890924</v>
      </c>
      <c r="N28" s="391"/>
    </row>
    <row r="29" spans="1:14" ht="15" customHeight="1">
      <c r="A29" s="104" t="s">
        <v>116</v>
      </c>
      <c r="B29" s="108">
        <v>520</v>
      </c>
      <c r="C29" s="394">
        <f t="shared" si="0"/>
        <v>1.3381369016984046</v>
      </c>
      <c r="D29" s="108">
        <v>781</v>
      </c>
      <c r="E29" s="394">
        <f t="shared" si="1"/>
        <v>1.3308794710563536</v>
      </c>
      <c r="F29" s="108">
        <v>263</v>
      </c>
      <c r="G29" s="394">
        <f t="shared" si="2"/>
        <v>0.9136703143998611</v>
      </c>
      <c r="H29" s="108">
        <v>342</v>
      </c>
      <c r="I29" s="394">
        <f t="shared" si="3"/>
        <v>1.0052614561594309</v>
      </c>
      <c r="J29" s="108">
        <v>312</v>
      </c>
      <c r="K29" s="394">
        <f t="shared" si="4"/>
        <v>0.6832066919219568</v>
      </c>
      <c r="L29" s="108">
        <v>200</v>
      </c>
      <c r="M29" s="394">
        <f t="shared" si="5"/>
        <v>0.4534427641870905</v>
      </c>
      <c r="N29" s="391"/>
    </row>
    <row r="30" spans="1:13" s="113" customFormat="1" ht="19.5" customHeight="1">
      <c r="A30" s="114" t="s">
        <v>117</v>
      </c>
      <c r="B30" s="108">
        <v>494</v>
      </c>
      <c r="C30" s="394">
        <f t="shared" si="0"/>
        <v>1.2712300566134842</v>
      </c>
      <c r="D30" s="108">
        <v>776</v>
      </c>
      <c r="E30" s="394">
        <f t="shared" si="1"/>
        <v>1.3223591159279517</v>
      </c>
      <c r="F30" s="108">
        <v>300</v>
      </c>
      <c r="G30" s="394">
        <f t="shared" si="2"/>
        <v>1.0422094841063054</v>
      </c>
      <c r="H30" s="108">
        <v>365</v>
      </c>
      <c r="I30" s="394">
        <f t="shared" si="3"/>
        <v>1.072866758766644</v>
      </c>
      <c r="J30" s="108">
        <v>420</v>
      </c>
      <c r="K30" s="394">
        <f t="shared" si="4"/>
        <v>0.919701316048788</v>
      </c>
      <c r="L30" s="115">
        <v>329</v>
      </c>
      <c r="M30" s="394">
        <f t="shared" si="5"/>
        <v>0.7459133470877639</v>
      </c>
    </row>
    <row r="31" spans="1:14" s="5" customFormat="1" ht="15" customHeight="1">
      <c r="A31" s="104" t="s">
        <v>118</v>
      </c>
      <c r="B31" s="108">
        <v>1616</v>
      </c>
      <c r="C31" s="394">
        <f t="shared" si="0"/>
        <v>4.15851775604735</v>
      </c>
      <c r="D31" s="108">
        <v>2727</v>
      </c>
      <c r="E31" s="394">
        <f t="shared" si="1"/>
        <v>4.647001687030315</v>
      </c>
      <c r="F31" s="108">
        <v>929</v>
      </c>
      <c r="G31" s="394">
        <f t="shared" si="2"/>
        <v>3.227375369115859</v>
      </c>
      <c r="H31" s="108">
        <v>967</v>
      </c>
      <c r="I31" s="394">
        <f t="shared" si="3"/>
        <v>2.8423620704858763</v>
      </c>
      <c r="J31" s="108">
        <v>1146</v>
      </c>
      <c r="K31" s="394">
        <f t="shared" si="4"/>
        <v>2.5094707337902644</v>
      </c>
      <c r="L31" s="108">
        <v>858</v>
      </c>
      <c r="M31" s="394">
        <f t="shared" si="5"/>
        <v>1.9452694583626182</v>
      </c>
      <c r="N31" s="52"/>
    </row>
    <row r="32" spans="1:14" ht="15" customHeight="1">
      <c r="A32" s="104" t="s">
        <v>119</v>
      </c>
      <c r="B32" s="108">
        <v>1354</v>
      </c>
      <c r="C32" s="394">
        <f t="shared" si="0"/>
        <v>3.4843026248069995</v>
      </c>
      <c r="D32" s="108">
        <v>1992</v>
      </c>
      <c r="E32" s="394">
        <f t="shared" si="1"/>
        <v>3.394509483155258</v>
      </c>
      <c r="F32" s="108">
        <v>857</v>
      </c>
      <c r="G32" s="394">
        <f t="shared" si="2"/>
        <v>2.9772450929303456</v>
      </c>
      <c r="H32" s="108">
        <v>1018</v>
      </c>
      <c r="I32" s="394">
        <f t="shared" si="3"/>
        <v>2.9922694806149144</v>
      </c>
      <c r="J32" s="108">
        <v>713</v>
      </c>
      <c r="K32" s="394">
        <f t="shared" si="4"/>
        <v>1.5613024722447282</v>
      </c>
      <c r="L32" s="108">
        <v>544</v>
      </c>
      <c r="M32" s="394">
        <f t="shared" si="5"/>
        <v>1.233364318588886</v>
      </c>
      <c r="N32" s="391"/>
    </row>
    <row r="33" spans="1:14" ht="15" customHeight="1">
      <c r="A33" s="104" t="s">
        <v>120</v>
      </c>
      <c r="B33" s="108">
        <v>953</v>
      </c>
      <c r="C33" s="394">
        <f t="shared" si="0"/>
        <v>2.452393206381884</v>
      </c>
      <c r="D33" s="108">
        <v>1399</v>
      </c>
      <c r="E33" s="394">
        <f t="shared" si="1"/>
        <v>2.38399536492681</v>
      </c>
      <c r="F33" s="108">
        <v>605</v>
      </c>
      <c r="G33" s="394">
        <f t="shared" si="2"/>
        <v>2.1017891262810493</v>
      </c>
      <c r="H33" s="108">
        <v>718</v>
      </c>
      <c r="I33" s="394">
        <f t="shared" si="3"/>
        <v>2.1104611857382207</v>
      </c>
      <c r="J33" s="108">
        <v>543</v>
      </c>
      <c r="K33" s="394">
        <f t="shared" si="4"/>
        <v>1.1890424157487902</v>
      </c>
      <c r="L33" s="108">
        <v>376</v>
      </c>
      <c r="M33" s="394">
        <f t="shared" si="5"/>
        <v>0.8524723966717301</v>
      </c>
      <c r="N33" s="391"/>
    </row>
    <row r="34" spans="1:14" ht="15" customHeight="1">
      <c r="A34" s="104" t="s">
        <v>121</v>
      </c>
      <c r="B34" s="108">
        <v>1521</v>
      </c>
      <c r="C34" s="394">
        <f t="shared" si="0"/>
        <v>3.914050437467833</v>
      </c>
      <c r="D34" s="108">
        <v>2135</v>
      </c>
      <c r="E34" s="394">
        <f t="shared" si="1"/>
        <v>3.6381916398275482</v>
      </c>
      <c r="F34" s="108">
        <v>1022</v>
      </c>
      <c r="G34" s="394">
        <f t="shared" si="2"/>
        <v>3.550460309188814</v>
      </c>
      <c r="H34" s="108">
        <v>1213</v>
      </c>
      <c r="I34" s="394">
        <f t="shared" si="3"/>
        <v>3.5654448722847656</v>
      </c>
      <c r="J34" s="108">
        <v>1211</v>
      </c>
      <c r="K34" s="394">
        <f t="shared" si="4"/>
        <v>2.651805461274005</v>
      </c>
      <c r="L34" s="108">
        <v>1163</v>
      </c>
      <c r="M34" s="394">
        <f t="shared" si="5"/>
        <v>2.6367696737479314</v>
      </c>
      <c r="N34" s="391"/>
    </row>
    <row r="35" spans="1:14" ht="15" customHeight="1">
      <c r="A35" s="104" t="s">
        <v>122</v>
      </c>
      <c r="B35" s="108">
        <v>3840</v>
      </c>
      <c r="C35" s="394">
        <f t="shared" si="0"/>
        <v>9.881626351003604</v>
      </c>
      <c r="D35" s="108">
        <v>5379</v>
      </c>
      <c r="E35" s="394">
        <f t="shared" si="1"/>
        <v>9.166198047134605</v>
      </c>
      <c r="F35" s="108">
        <v>2678</v>
      </c>
      <c r="G35" s="394">
        <f t="shared" si="2"/>
        <v>9.30345666145562</v>
      </c>
      <c r="H35" s="108">
        <v>2961</v>
      </c>
      <c r="I35" s="394">
        <f t="shared" si="3"/>
        <v>8.703447870432967</v>
      </c>
      <c r="J35" s="108">
        <v>3737</v>
      </c>
      <c r="K35" s="394">
        <f t="shared" si="4"/>
        <v>8.183151947796</v>
      </c>
      <c r="L35" s="108">
        <v>3798</v>
      </c>
      <c r="M35" s="394">
        <f t="shared" si="5"/>
        <v>8.610878091912848</v>
      </c>
      <c r="N35" s="391"/>
    </row>
    <row r="36" spans="1:13" s="113" customFormat="1" ht="19.5" customHeight="1">
      <c r="A36" s="114" t="s">
        <v>123</v>
      </c>
      <c r="B36" s="108">
        <v>1268</v>
      </c>
      <c r="C36" s="394">
        <f t="shared" si="0"/>
        <v>3.2629953679876476</v>
      </c>
      <c r="D36" s="108">
        <v>1904</v>
      </c>
      <c r="E36" s="394">
        <f t="shared" si="1"/>
        <v>3.2445512328953874</v>
      </c>
      <c r="F36" s="108">
        <v>510</v>
      </c>
      <c r="G36" s="394">
        <f t="shared" si="2"/>
        <v>1.771756122980719</v>
      </c>
      <c r="H36" s="108">
        <v>650</v>
      </c>
      <c r="I36" s="394">
        <f t="shared" si="3"/>
        <v>1.9105846388995034</v>
      </c>
      <c r="J36" s="108">
        <v>357</v>
      </c>
      <c r="K36" s="394">
        <f t="shared" si="4"/>
        <v>0.7817461186414697</v>
      </c>
      <c r="L36" s="115">
        <v>314</v>
      </c>
      <c r="M36" s="394">
        <f t="shared" si="5"/>
        <v>0.711905139773732</v>
      </c>
    </row>
    <row r="37" spans="1:14" s="5" customFormat="1" ht="15" customHeight="1">
      <c r="A37" s="104" t="s">
        <v>124</v>
      </c>
      <c r="B37" s="108">
        <v>1028</v>
      </c>
      <c r="C37" s="394">
        <f t="shared" si="0"/>
        <v>2.6453937210499228</v>
      </c>
      <c r="D37" s="108">
        <v>1549</v>
      </c>
      <c r="E37" s="394">
        <f t="shared" si="1"/>
        <v>2.6396060187788626</v>
      </c>
      <c r="F37" s="108">
        <v>517</v>
      </c>
      <c r="G37" s="394">
        <f t="shared" si="2"/>
        <v>1.796074344276533</v>
      </c>
      <c r="H37" s="108">
        <v>575</v>
      </c>
      <c r="I37" s="394">
        <f t="shared" si="3"/>
        <v>1.6901325651803296</v>
      </c>
      <c r="J37" s="108">
        <v>406</v>
      </c>
      <c r="K37" s="394">
        <f t="shared" si="4"/>
        <v>0.8890446055138285</v>
      </c>
      <c r="L37" s="108">
        <v>347</v>
      </c>
      <c r="M37" s="394">
        <f t="shared" si="5"/>
        <v>0.7867231958646019</v>
      </c>
      <c r="N37" s="52"/>
    </row>
    <row r="38" spans="1:14" ht="15" customHeight="1">
      <c r="A38" s="104" t="s">
        <v>125</v>
      </c>
      <c r="B38" s="108">
        <v>2857</v>
      </c>
      <c r="C38" s="394">
        <f t="shared" si="0"/>
        <v>7.352032938754503</v>
      </c>
      <c r="D38" s="108">
        <v>4115</v>
      </c>
      <c r="E38" s="394">
        <f t="shared" si="1"/>
        <v>7.012252270674642</v>
      </c>
      <c r="F38" s="108">
        <v>1205</v>
      </c>
      <c r="G38" s="394">
        <f t="shared" si="2"/>
        <v>4.18620809449366</v>
      </c>
      <c r="H38" s="108">
        <v>1270</v>
      </c>
      <c r="I38" s="394">
        <f t="shared" si="3"/>
        <v>3.732988448311337</v>
      </c>
      <c r="J38" s="108">
        <v>697</v>
      </c>
      <c r="K38" s="394">
        <f t="shared" si="4"/>
        <v>1.5262662316333457</v>
      </c>
      <c r="L38" s="108">
        <v>560</v>
      </c>
      <c r="M38" s="394">
        <f t="shared" si="5"/>
        <v>1.2696397397238535</v>
      </c>
      <c r="N38" s="391"/>
    </row>
    <row r="39" spans="1:14" ht="15" customHeight="1">
      <c r="A39" s="110" t="s">
        <v>126</v>
      </c>
      <c r="B39" s="111">
        <v>1099</v>
      </c>
      <c r="C39" s="395">
        <f t="shared" si="0"/>
        <v>2.828100874935666</v>
      </c>
      <c r="D39" s="111">
        <v>1634</v>
      </c>
      <c r="E39" s="395">
        <f t="shared" si="1"/>
        <v>2.7844520559616925</v>
      </c>
      <c r="F39" s="111">
        <v>513</v>
      </c>
      <c r="G39" s="395">
        <f t="shared" si="2"/>
        <v>1.782178217821782</v>
      </c>
      <c r="H39" s="111">
        <v>643</v>
      </c>
      <c r="I39" s="395">
        <f t="shared" si="3"/>
        <v>1.890009112019047</v>
      </c>
      <c r="J39" s="111">
        <v>434</v>
      </c>
      <c r="K39" s="395">
        <f t="shared" si="4"/>
        <v>0.9503580265837477</v>
      </c>
      <c r="L39" s="111">
        <v>372</v>
      </c>
      <c r="M39" s="395">
        <f t="shared" si="5"/>
        <v>0.8434035413879883</v>
      </c>
      <c r="N39" s="391"/>
    </row>
    <row r="40" spans="1:14" s="101" customFormat="1" ht="19.5" customHeight="1">
      <c r="A40" s="156" t="s">
        <v>175</v>
      </c>
      <c r="B40" s="123"/>
      <c r="C40" s="123"/>
      <c r="D40" s="123"/>
      <c r="E40" s="123"/>
      <c r="F40" s="123"/>
      <c r="G40" s="123"/>
      <c r="H40" s="123"/>
      <c r="I40" s="124"/>
      <c r="J40" s="125"/>
      <c r="K40" s="125"/>
      <c r="L40" s="126"/>
      <c r="N40" s="113"/>
    </row>
    <row r="41" spans="1:14" s="5" customFormat="1" ht="15" customHeight="1">
      <c r="A41" s="119"/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4" ht="15" customHeight="1">
      <c r="D45" s="23"/>
      <c r="F45" s="23"/>
      <c r="G45" s="23"/>
      <c r="H45" s="23"/>
      <c r="M45" s="33"/>
      <c r="N45" s="54"/>
    </row>
    <row r="46" spans="4:14" ht="15" customHeight="1">
      <c r="D46" s="23"/>
      <c r="F46" s="23"/>
      <c r="G46" s="23"/>
      <c r="H46" s="23"/>
      <c r="M46" s="35"/>
      <c r="N46" s="54"/>
    </row>
    <row r="47" spans="4:14" ht="15" customHeight="1">
      <c r="D47" s="23"/>
      <c r="F47" s="23"/>
      <c r="G47" s="23"/>
      <c r="H47" s="23"/>
      <c r="M47" s="37"/>
      <c r="N47" s="54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M2" location="'pag 4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31.8320312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312" t="s">
        <v>244</v>
      </c>
      <c r="B1" s="323"/>
      <c r="C1" s="323"/>
      <c r="D1" s="323"/>
      <c r="E1" s="323"/>
      <c r="F1" s="323"/>
      <c r="G1" s="323"/>
      <c r="H1" s="323"/>
      <c r="I1" s="323"/>
      <c r="J1" s="311"/>
      <c r="K1" s="311"/>
      <c r="L1" s="311"/>
      <c r="M1" s="311"/>
    </row>
    <row r="2" spans="1:13" s="2" customFormat="1" ht="18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223" t="s">
        <v>86</v>
      </c>
    </row>
    <row r="3" spans="1:14" s="2" customFormat="1" ht="36" customHeight="1">
      <c r="A3" s="166"/>
      <c r="B3" s="309" t="s">
        <v>1</v>
      </c>
      <c r="C3" s="309"/>
      <c r="D3" s="309"/>
      <c r="E3" s="309"/>
      <c r="F3" s="309" t="s">
        <v>131</v>
      </c>
      <c r="G3" s="309"/>
      <c r="H3" s="309"/>
      <c r="I3" s="309"/>
      <c r="J3" s="309" t="s">
        <v>137</v>
      </c>
      <c r="K3" s="309"/>
      <c r="L3" s="309"/>
      <c r="M3" s="309"/>
      <c r="N3" s="172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19" t="s">
        <v>169</v>
      </c>
      <c r="B5" s="145" t="s">
        <v>90</v>
      </c>
      <c r="C5" s="146" t="s">
        <v>89</v>
      </c>
      <c r="D5" s="145" t="s">
        <v>90</v>
      </c>
      <c r="E5" s="146" t="s">
        <v>89</v>
      </c>
      <c r="F5" s="145" t="s">
        <v>90</v>
      </c>
      <c r="G5" s="146" t="s">
        <v>89</v>
      </c>
      <c r="H5" s="145" t="s">
        <v>90</v>
      </c>
      <c r="I5" s="146" t="s">
        <v>89</v>
      </c>
      <c r="J5" s="145" t="s">
        <v>90</v>
      </c>
      <c r="K5" s="146" t="s">
        <v>89</v>
      </c>
      <c r="L5" s="145" t="s">
        <v>90</v>
      </c>
      <c r="M5" s="146" t="s">
        <v>89</v>
      </c>
    </row>
    <row r="6" spans="1:13" s="409" customFormat="1" ht="19.5" customHeight="1">
      <c r="A6" s="103" t="s">
        <v>23</v>
      </c>
      <c r="B6" s="107">
        <f>SUM(B7:B39)</f>
        <v>117340</v>
      </c>
      <c r="C6" s="408">
        <f>B6/($D6+$B6)*100</f>
        <v>45.24684479028893</v>
      </c>
      <c r="D6" s="107">
        <f>SUM(D7:D39)</f>
        <v>141993</v>
      </c>
      <c r="E6" s="408">
        <f>D6/($D6+$B6)*100</f>
        <v>54.75315520971107</v>
      </c>
      <c r="F6" s="107">
        <f>SUM(F7:F39)</f>
        <v>943</v>
      </c>
      <c r="G6" s="408">
        <f>F6/($F6+$H6)*100</f>
        <v>49.08901613742842</v>
      </c>
      <c r="H6" s="107">
        <f>SUM(H7:H39)</f>
        <v>978</v>
      </c>
      <c r="I6" s="408">
        <f>H6/($F6+$H6)*100</f>
        <v>50.91098386257158</v>
      </c>
      <c r="J6" s="107">
        <f>SUM(J7:J39)</f>
        <v>3085</v>
      </c>
      <c r="K6" s="408">
        <f>J6/(J6+L6)*100</f>
        <v>42.32404993826314</v>
      </c>
      <c r="L6" s="107">
        <f>SUM(L7:L39)</f>
        <v>4204</v>
      </c>
      <c r="M6" s="408">
        <f>L6/(J6+L6)*100</f>
        <v>57.67595006173687</v>
      </c>
    </row>
    <row r="7" spans="1:13" s="5" customFormat="1" ht="15" customHeight="1">
      <c r="A7" s="104" t="s">
        <v>94</v>
      </c>
      <c r="B7" s="108">
        <v>2805</v>
      </c>
      <c r="C7" s="394">
        <f>B7/($D7+$B7)*100</f>
        <v>45.19091348477525</v>
      </c>
      <c r="D7" s="108">
        <v>3402</v>
      </c>
      <c r="E7" s="394">
        <f aca="true" t="shared" si="0" ref="E7:E39">D7/($D7+$B7)*100</f>
        <v>54.80908651522475</v>
      </c>
      <c r="F7" s="108">
        <v>25</v>
      </c>
      <c r="G7" s="394">
        <f aca="true" t="shared" si="1" ref="G7:G39">F7/($F7+$H7)*100</f>
        <v>52.083333333333336</v>
      </c>
      <c r="H7" s="108">
        <v>23</v>
      </c>
      <c r="I7" s="394">
        <f aca="true" t="shared" si="2" ref="I7:I39">H7/($F7+$H7)*100</f>
        <v>47.91666666666667</v>
      </c>
      <c r="J7" s="108">
        <v>58</v>
      </c>
      <c r="K7" s="394">
        <f aca="true" t="shared" si="3" ref="K7:K39">J7/(J7+L7)*100</f>
        <v>46.03174603174603</v>
      </c>
      <c r="L7" s="108">
        <v>68</v>
      </c>
      <c r="M7" s="394">
        <f aca="true" t="shared" si="4" ref="M7:M39">L7/(J7+L7)*100</f>
        <v>53.96825396825397</v>
      </c>
    </row>
    <row r="8" spans="1:13" ht="15" customHeight="1">
      <c r="A8" s="104" t="s">
        <v>95</v>
      </c>
      <c r="B8" s="108">
        <v>825</v>
      </c>
      <c r="C8" s="394">
        <f aca="true" t="shared" si="5" ref="C8:C39">B8/($D8+$B8)*100</f>
        <v>43.90633315593401</v>
      </c>
      <c r="D8" s="108">
        <v>1054</v>
      </c>
      <c r="E8" s="394">
        <f t="shared" si="0"/>
        <v>56.09366684406599</v>
      </c>
      <c r="F8" s="108">
        <v>7</v>
      </c>
      <c r="G8" s="394">
        <f t="shared" si="1"/>
        <v>53.84615384615385</v>
      </c>
      <c r="H8" s="108">
        <v>6</v>
      </c>
      <c r="I8" s="394">
        <f t="shared" si="2"/>
        <v>46.15384615384615</v>
      </c>
      <c r="J8" s="108">
        <v>16</v>
      </c>
      <c r="K8" s="394">
        <f t="shared" si="3"/>
        <v>45.714285714285715</v>
      </c>
      <c r="L8" s="108">
        <v>19</v>
      </c>
      <c r="M8" s="394">
        <f t="shared" si="4"/>
        <v>54.285714285714285</v>
      </c>
    </row>
    <row r="9" spans="1:13" ht="15" customHeight="1">
      <c r="A9" s="104" t="s">
        <v>96</v>
      </c>
      <c r="B9" s="108">
        <v>1385</v>
      </c>
      <c r="C9" s="394">
        <f t="shared" si="5"/>
        <v>42.85272277227723</v>
      </c>
      <c r="D9" s="108">
        <v>1847</v>
      </c>
      <c r="E9" s="394">
        <f t="shared" si="0"/>
        <v>57.14727722772277</v>
      </c>
      <c r="F9" s="108">
        <v>7</v>
      </c>
      <c r="G9" s="394">
        <f t="shared" si="1"/>
        <v>63.63636363636363</v>
      </c>
      <c r="H9" s="108">
        <v>4</v>
      </c>
      <c r="I9" s="394">
        <f t="shared" si="2"/>
        <v>36.36363636363637</v>
      </c>
      <c r="J9" s="108">
        <v>10</v>
      </c>
      <c r="K9" s="394">
        <f t="shared" si="3"/>
        <v>31.25</v>
      </c>
      <c r="L9" s="108">
        <v>22</v>
      </c>
      <c r="M9" s="394">
        <f t="shared" si="4"/>
        <v>68.75</v>
      </c>
    </row>
    <row r="10" spans="1:13" ht="15" customHeight="1">
      <c r="A10" s="104" t="s">
        <v>97</v>
      </c>
      <c r="B10" s="108">
        <v>3248</v>
      </c>
      <c r="C10" s="394">
        <f t="shared" si="5"/>
        <v>44.880475335083595</v>
      </c>
      <c r="D10" s="108">
        <v>3989</v>
      </c>
      <c r="E10" s="394">
        <f t="shared" si="0"/>
        <v>55.1195246649164</v>
      </c>
      <c r="F10" s="108">
        <v>8</v>
      </c>
      <c r="G10" s="394">
        <f t="shared" si="1"/>
        <v>38.095238095238095</v>
      </c>
      <c r="H10" s="108">
        <v>13</v>
      </c>
      <c r="I10" s="394">
        <f t="shared" si="2"/>
        <v>61.904761904761905</v>
      </c>
      <c r="J10" s="108">
        <v>39</v>
      </c>
      <c r="K10" s="394">
        <f t="shared" si="3"/>
        <v>37.86407766990291</v>
      </c>
      <c r="L10" s="108">
        <v>64</v>
      </c>
      <c r="M10" s="394">
        <f t="shared" si="4"/>
        <v>62.13592233009708</v>
      </c>
    </row>
    <row r="11" spans="1:13" ht="15" customHeight="1">
      <c r="A11" s="104" t="s">
        <v>98</v>
      </c>
      <c r="B11" s="108">
        <v>2583</v>
      </c>
      <c r="C11" s="394">
        <f t="shared" si="5"/>
        <v>43.201204214751634</v>
      </c>
      <c r="D11" s="108">
        <v>3396</v>
      </c>
      <c r="E11" s="394">
        <f t="shared" si="0"/>
        <v>56.798795785248366</v>
      </c>
      <c r="F11" s="108">
        <v>17</v>
      </c>
      <c r="G11" s="394">
        <f t="shared" si="1"/>
        <v>50</v>
      </c>
      <c r="H11" s="108">
        <v>17</v>
      </c>
      <c r="I11" s="394">
        <f t="shared" si="2"/>
        <v>50</v>
      </c>
      <c r="J11" s="108">
        <v>54</v>
      </c>
      <c r="K11" s="394">
        <f t="shared" si="3"/>
        <v>38.84892086330935</v>
      </c>
      <c r="L11" s="108">
        <v>85</v>
      </c>
      <c r="M11" s="394">
        <f t="shared" si="4"/>
        <v>61.15107913669065</v>
      </c>
    </row>
    <row r="12" spans="1:13" s="113" customFormat="1" ht="19.5" customHeight="1">
      <c r="A12" s="114" t="s">
        <v>99</v>
      </c>
      <c r="B12" s="108">
        <v>6490</v>
      </c>
      <c r="C12" s="394">
        <f t="shared" si="5"/>
        <v>44.31244025672539</v>
      </c>
      <c r="D12" s="108">
        <v>8156</v>
      </c>
      <c r="E12" s="394">
        <f t="shared" si="0"/>
        <v>55.68755974327462</v>
      </c>
      <c r="F12" s="108">
        <v>65</v>
      </c>
      <c r="G12" s="394">
        <f t="shared" si="1"/>
        <v>54.621848739495796</v>
      </c>
      <c r="H12" s="108">
        <v>54</v>
      </c>
      <c r="I12" s="394">
        <f t="shared" si="2"/>
        <v>45.378151260504204</v>
      </c>
      <c r="J12" s="108">
        <v>165</v>
      </c>
      <c r="K12" s="394">
        <f t="shared" si="3"/>
        <v>45.08196721311475</v>
      </c>
      <c r="L12" s="115">
        <v>201</v>
      </c>
      <c r="M12" s="394">
        <f t="shared" si="4"/>
        <v>54.91803278688525</v>
      </c>
    </row>
    <row r="13" spans="1:13" s="5" customFormat="1" ht="15" customHeight="1">
      <c r="A13" s="104" t="s">
        <v>100</v>
      </c>
      <c r="B13" s="108">
        <v>3187</v>
      </c>
      <c r="C13" s="394">
        <f t="shared" si="5"/>
        <v>44.592136560794735</v>
      </c>
      <c r="D13" s="108">
        <v>3960</v>
      </c>
      <c r="E13" s="394">
        <f t="shared" si="0"/>
        <v>55.407863439205265</v>
      </c>
      <c r="F13" s="108">
        <v>27</v>
      </c>
      <c r="G13" s="394">
        <f t="shared" si="1"/>
        <v>50.943396226415096</v>
      </c>
      <c r="H13" s="108">
        <v>26</v>
      </c>
      <c r="I13" s="394">
        <f t="shared" si="2"/>
        <v>49.056603773584904</v>
      </c>
      <c r="J13" s="108">
        <v>72</v>
      </c>
      <c r="K13" s="394">
        <f t="shared" si="3"/>
        <v>39.56043956043956</v>
      </c>
      <c r="L13" s="108">
        <v>110</v>
      </c>
      <c r="M13" s="394">
        <f t="shared" si="4"/>
        <v>60.43956043956044</v>
      </c>
    </row>
    <row r="14" spans="1:13" ht="15" customHeight="1">
      <c r="A14" s="104" t="s">
        <v>101</v>
      </c>
      <c r="B14" s="108">
        <v>1659</v>
      </c>
      <c r="C14" s="394">
        <f t="shared" si="5"/>
        <v>43.68088467614534</v>
      </c>
      <c r="D14" s="108">
        <v>2139</v>
      </c>
      <c r="E14" s="394">
        <f t="shared" si="0"/>
        <v>56.31911532385466</v>
      </c>
      <c r="F14" s="108">
        <v>10</v>
      </c>
      <c r="G14" s="394">
        <f t="shared" si="1"/>
        <v>41.66666666666667</v>
      </c>
      <c r="H14" s="108">
        <v>14</v>
      </c>
      <c r="I14" s="394">
        <f t="shared" si="2"/>
        <v>58.333333333333336</v>
      </c>
      <c r="J14" s="108">
        <v>40</v>
      </c>
      <c r="K14" s="394">
        <f t="shared" si="3"/>
        <v>41.23711340206185</v>
      </c>
      <c r="L14" s="108">
        <v>57</v>
      </c>
      <c r="M14" s="394">
        <f t="shared" si="4"/>
        <v>58.76288659793815</v>
      </c>
    </row>
    <row r="15" spans="1:13" ht="15" customHeight="1">
      <c r="A15" s="104" t="s">
        <v>102</v>
      </c>
      <c r="B15" s="108">
        <v>2125</v>
      </c>
      <c r="C15" s="394">
        <f t="shared" si="5"/>
        <v>43.27902240325866</v>
      </c>
      <c r="D15" s="108">
        <v>2785</v>
      </c>
      <c r="E15" s="394">
        <f t="shared" si="0"/>
        <v>56.72097759674134</v>
      </c>
      <c r="F15" s="108">
        <v>7</v>
      </c>
      <c r="G15" s="394">
        <f t="shared" si="1"/>
        <v>38.88888888888889</v>
      </c>
      <c r="H15" s="108">
        <v>11</v>
      </c>
      <c r="I15" s="394">
        <f t="shared" si="2"/>
        <v>61.111111111111114</v>
      </c>
      <c r="J15" s="108">
        <v>42</v>
      </c>
      <c r="K15" s="394">
        <f t="shared" si="3"/>
        <v>40.77669902912621</v>
      </c>
      <c r="L15" s="108">
        <v>61</v>
      </c>
      <c r="M15" s="394">
        <f t="shared" si="4"/>
        <v>59.22330097087378</v>
      </c>
    </row>
    <row r="16" spans="1:13" ht="15" customHeight="1">
      <c r="A16" s="104" t="s">
        <v>103</v>
      </c>
      <c r="B16" s="108">
        <v>1730</v>
      </c>
      <c r="C16" s="394">
        <f t="shared" si="5"/>
        <v>40.66760695815702</v>
      </c>
      <c r="D16" s="108">
        <v>2524</v>
      </c>
      <c r="E16" s="394">
        <f t="shared" si="0"/>
        <v>59.33239304184297</v>
      </c>
      <c r="F16" s="108">
        <v>8</v>
      </c>
      <c r="G16" s="394">
        <f t="shared" si="1"/>
        <v>47.05882352941176</v>
      </c>
      <c r="H16" s="108">
        <v>9</v>
      </c>
      <c r="I16" s="394">
        <f t="shared" si="2"/>
        <v>52.94117647058824</v>
      </c>
      <c r="J16" s="108">
        <v>25</v>
      </c>
      <c r="K16" s="394">
        <f t="shared" si="3"/>
        <v>35.2112676056338</v>
      </c>
      <c r="L16" s="108">
        <v>46</v>
      </c>
      <c r="M16" s="394">
        <f t="shared" si="4"/>
        <v>64.7887323943662</v>
      </c>
    </row>
    <row r="17" spans="1:13" ht="15" customHeight="1">
      <c r="A17" s="104" t="s">
        <v>104</v>
      </c>
      <c r="B17" s="108">
        <v>2507</v>
      </c>
      <c r="C17" s="394">
        <f t="shared" si="5"/>
        <v>43.821010312882365</v>
      </c>
      <c r="D17" s="108">
        <v>3214</v>
      </c>
      <c r="E17" s="394">
        <f t="shared" si="0"/>
        <v>56.17898968711764</v>
      </c>
      <c r="F17" s="108">
        <v>16</v>
      </c>
      <c r="G17" s="394">
        <f t="shared" si="1"/>
        <v>39.02439024390244</v>
      </c>
      <c r="H17" s="108">
        <v>25</v>
      </c>
      <c r="I17" s="394">
        <f t="shared" si="2"/>
        <v>60.97560975609756</v>
      </c>
      <c r="J17" s="108">
        <v>55</v>
      </c>
      <c r="K17" s="394">
        <f t="shared" si="3"/>
        <v>39.568345323741006</v>
      </c>
      <c r="L17" s="108">
        <v>84</v>
      </c>
      <c r="M17" s="394">
        <f t="shared" si="4"/>
        <v>60.431654676258994</v>
      </c>
    </row>
    <row r="18" spans="1:13" s="113" customFormat="1" ht="19.5" customHeight="1">
      <c r="A18" s="114" t="s">
        <v>105</v>
      </c>
      <c r="B18" s="108">
        <v>1529</v>
      </c>
      <c r="C18" s="394">
        <f t="shared" si="5"/>
        <v>43.72319130683443</v>
      </c>
      <c r="D18" s="108">
        <v>1968</v>
      </c>
      <c r="E18" s="394">
        <f t="shared" si="0"/>
        <v>56.27680869316557</v>
      </c>
      <c r="F18" s="108">
        <v>1</v>
      </c>
      <c r="G18" s="394">
        <f t="shared" si="1"/>
        <v>14.285714285714285</v>
      </c>
      <c r="H18" s="108">
        <v>6</v>
      </c>
      <c r="I18" s="394">
        <f t="shared" si="2"/>
        <v>85.71428571428571</v>
      </c>
      <c r="J18" s="108">
        <v>33</v>
      </c>
      <c r="K18" s="394">
        <f t="shared" si="3"/>
        <v>48.529411764705884</v>
      </c>
      <c r="L18" s="115">
        <v>35</v>
      </c>
      <c r="M18" s="394">
        <f t="shared" si="4"/>
        <v>51.470588235294116</v>
      </c>
    </row>
    <row r="19" spans="1:13" s="5" customFormat="1" ht="15" customHeight="1">
      <c r="A19" s="104" t="s">
        <v>106</v>
      </c>
      <c r="B19" s="108">
        <v>832</v>
      </c>
      <c r="C19" s="394">
        <f t="shared" si="5"/>
        <v>43.60587002096436</v>
      </c>
      <c r="D19" s="108">
        <v>1076</v>
      </c>
      <c r="E19" s="394">
        <f t="shared" si="0"/>
        <v>56.39412997903563</v>
      </c>
      <c r="F19" s="108">
        <v>6</v>
      </c>
      <c r="G19" s="394">
        <f t="shared" si="1"/>
        <v>85.71428571428571</v>
      </c>
      <c r="H19" s="108">
        <v>1</v>
      </c>
      <c r="I19" s="394">
        <f t="shared" si="2"/>
        <v>14.285714285714285</v>
      </c>
      <c r="J19" s="108">
        <v>17</v>
      </c>
      <c r="K19" s="394">
        <f t="shared" si="3"/>
        <v>40.476190476190474</v>
      </c>
      <c r="L19" s="108">
        <v>25</v>
      </c>
      <c r="M19" s="394">
        <f t="shared" si="4"/>
        <v>59.523809523809526</v>
      </c>
    </row>
    <row r="20" spans="1:13" ht="15" customHeight="1">
      <c r="A20" s="104" t="s">
        <v>107</v>
      </c>
      <c r="B20" s="108">
        <v>580</v>
      </c>
      <c r="C20" s="394">
        <f t="shared" si="5"/>
        <v>45.20654715510522</v>
      </c>
      <c r="D20" s="108">
        <v>703</v>
      </c>
      <c r="E20" s="394">
        <f t="shared" si="0"/>
        <v>54.79345284489477</v>
      </c>
      <c r="F20" s="108">
        <v>4</v>
      </c>
      <c r="G20" s="394">
        <f t="shared" si="1"/>
        <v>57.14285714285714</v>
      </c>
      <c r="H20" s="108">
        <v>3</v>
      </c>
      <c r="I20" s="394">
        <f t="shared" si="2"/>
        <v>42.857142857142854</v>
      </c>
      <c r="J20" s="108">
        <v>12</v>
      </c>
      <c r="K20" s="394">
        <f t="shared" si="3"/>
        <v>42.857142857142854</v>
      </c>
      <c r="L20" s="108">
        <v>16</v>
      </c>
      <c r="M20" s="394">
        <f t="shared" si="4"/>
        <v>57.14285714285714</v>
      </c>
    </row>
    <row r="21" spans="1:13" ht="15" customHeight="1">
      <c r="A21" s="104" t="s">
        <v>108</v>
      </c>
      <c r="B21" s="108">
        <v>1049</v>
      </c>
      <c r="C21" s="394">
        <f t="shared" si="5"/>
        <v>43.92797319932998</v>
      </c>
      <c r="D21" s="108">
        <v>1339</v>
      </c>
      <c r="E21" s="394">
        <f t="shared" si="0"/>
        <v>56.07202680067002</v>
      </c>
      <c r="F21" s="108">
        <v>5</v>
      </c>
      <c r="G21" s="394">
        <f t="shared" si="1"/>
        <v>35.714285714285715</v>
      </c>
      <c r="H21" s="108">
        <v>9</v>
      </c>
      <c r="I21" s="394">
        <f t="shared" si="2"/>
        <v>64.28571428571429</v>
      </c>
      <c r="J21" s="108">
        <v>20</v>
      </c>
      <c r="K21" s="394">
        <f t="shared" si="3"/>
        <v>30.76923076923077</v>
      </c>
      <c r="L21" s="108">
        <v>45</v>
      </c>
      <c r="M21" s="394">
        <f t="shared" si="4"/>
        <v>69.23076923076923</v>
      </c>
    </row>
    <row r="22" spans="1:13" ht="15" customHeight="1">
      <c r="A22" s="104" t="s">
        <v>109</v>
      </c>
      <c r="B22" s="108">
        <v>1305</v>
      </c>
      <c r="C22" s="394">
        <f t="shared" si="5"/>
        <v>45.54973821989529</v>
      </c>
      <c r="D22" s="108">
        <v>1560</v>
      </c>
      <c r="E22" s="394">
        <f t="shared" si="0"/>
        <v>54.45026178010471</v>
      </c>
      <c r="F22" s="108">
        <v>3</v>
      </c>
      <c r="G22" s="394">
        <f t="shared" si="1"/>
        <v>33.33333333333333</v>
      </c>
      <c r="H22" s="108">
        <v>6</v>
      </c>
      <c r="I22" s="394">
        <f t="shared" si="2"/>
        <v>66.66666666666666</v>
      </c>
      <c r="J22" s="108">
        <v>22</v>
      </c>
      <c r="K22" s="394">
        <f t="shared" si="3"/>
        <v>30.136986301369863</v>
      </c>
      <c r="L22" s="108">
        <v>51</v>
      </c>
      <c r="M22" s="394">
        <f t="shared" si="4"/>
        <v>69.86301369863014</v>
      </c>
    </row>
    <row r="23" spans="1:13" ht="15" customHeight="1">
      <c r="A23" s="104" t="s">
        <v>110</v>
      </c>
      <c r="B23" s="108">
        <v>34757</v>
      </c>
      <c r="C23" s="394">
        <f t="shared" si="5"/>
        <v>47.01911500114988</v>
      </c>
      <c r="D23" s="108">
        <v>39164</v>
      </c>
      <c r="E23" s="394">
        <f t="shared" si="0"/>
        <v>52.98088499885012</v>
      </c>
      <c r="F23" s="108">
        <v>484</v>
      </c>
      <c r="G23" s="394">
        <f t="shared" si="1"/>
        <v>48.79032258064516</v>
      </c>
      <c r="H23" s="108">
        <v>508</v>
      </c>
      <c r="I23" s="394">
        <f t="shared" si="2"/>
        <v>51.20967741935484</v>
      </c>
      <c r="J23" s="108">
        <v>1316</v>
      </c>
      <c r="K23" s="394">
        <f t="shared" si="3"/>
        <v>49.6042216358839</v>
      </c>
      <c r="L23" s="108">
        <v>1337</v>
      </c>
      <c r="M23" s="394">
        <f t="shared" si="4"/>
        <v>50.3957783641161</v>
      </c>
    </row>
    <row r="24" spans="1:13" s="113" customFormat="1" ht="19.5" customHeight="1">
      <c r="A24" s="114" t="s">
        <v>111</v>
      </c>
      <c r="B24" s="108">
        <v>915</v>
      </c>
      <c r="C24" s="394">
        <f t="shared" si="5"/>
        <v>44.43904808159301</v>
      </c>
      <c r="D24" s="108">
        <v>1144</v>
      </c>
      <c r="E24" s="394">
        <f t="shared" si="0"/>
        <v>55.560951918407</v>
      </c>
      <c r="F24" s="108">
        <v>1</v>
      </c>
      <c r="G24" s="394">
        <f t="shared" si="1"/>
        <v>16.666666666666664</v>
      </c>
      <c r="H24" s="108">
        <v>5</v>
      </c>
      <c r="I24" s="394">
        <f t="shared" si="2"/>
        <v>83.33333333333334</v>
      </c>
      <c r="J24" s="108">
        <v>16</v>
      </c>
      <c r="K24" s="394">
        <f t="shared" si="3"/>
        <v>29.629629629629626</v>
      </c>
      <c r="L24" s="115">
        <v>38</v>
      </c>
      <c r="M24" s="394">
        <f t="shared" si="4"/>
        <v>70.37037037037037</v>
      </c>
    </row>
    <row r="25" spans="1:13" s="5" customFormat="1" ht="15" customHeight="1">
      <c r="A25" s="104" t="s">
        <v>112</v>
      </c>
      <c r="B25" s="108">
        <v>1775</v>
      </c>
      <c r="C25" s="394">
        <f t="shared" si="5"/>
        <v>44.110337972166995</v>
      </c>
      <c r="D25" s="108">
        <v>2249</v>
      </c>
      <c r="E25" s="394">
        <f t="shared" si="0"/>
        <v>55.889662027833</v>
      </c>
      <c r="F25" s="108">
        <v>9</v>
      </c>
      <c r="G25" s="394">
        <f t="shared" si="1"/>
        <v>45</v>
      </c>
      <c r="H25" s="108">
        <v>11</v>
      </c>
      <c r="I25" s="394">
        <f t="shared" si="2"/>
        <v>55.00000000000001</v>
      </c>
      <c r="J25" s="108">
        <v>47</v>
      </c>
      <c r="K25" s="394">
        <f t="shared" si="3"/>
        <v>35.60606060606061</v>
      </c>
      <c r="L25" s="108">
        <v>85</v>
      </c>
      <c r="M25" s="394">
        <f t="shared" si="4"/>
        <v>64.39393939393939</v>
      </c>
    </row>
    <row r="26" spans="1:13" ht="15" customHeight="1">
      <c r="A26" s="104" t="s">
        <v>113</v>
      </c>
      <c r="B26" s="108">
        <v>7960</v>
      </c>
      <c r="C26" s="394">
        <f t="shared" si="5"/>
        <v>46.37343431401107</v>
      </c>
      <c r="D26" s="108">
        <v>9205</v>
      </c>
      <c r="E26" s="394">
        <f t="shared" si="0"/>
        <v>53.626565685988936</v>
      </c>
      <c r="F26" s="108">
        <v>51</v>
      </c>
      <c r="G26" s="394">
        <f t="shared" si="1"/>
        <v>51.515151515151516</v>
      </c>
      <c r="H26" s="108">
        <v>48</v>
      </c>
      <c r="I26" s="394">
        <f t="shared" si="2"/>
        <v>48.484848484848484</v>
      </c>
      <c r="J26" s="108">
        <v>152</v>
      </c>
      <c r="K26" s="394">
        <f t="shared" si="3"/>
        <v>36.89320388349515</v>
      </c>
      <c r="L26" s="108">
        <v>260</v>
      </c>
      <c r="M26" s="394">
        <f t="shared" si="4"/>
        <v>63.10679611650486</v>
      </c>
    </row>
    <row r="27" spans="1:13" ht="15" customHeight="1">
      <c r="A27" s="104" t="s">
        <v>114</v>
      </c>
      <c r="B27" s="108">
        <v>637</v>
      </c>
      <c r="C27" s="394">
        <f t="shared" si="5"/>
        <v>42.494996664442965</v>
      </c>
      <c r="D27" s="108">
        <v>862</v>
      </c>
      <c r="E27" s="394">
        <f t="shared" si="0"/>
        <v>57.505003335557035</v>
      </c>
      <c r="F27" s="108">
        <v>3</v>
      </c>
      <c r="G27" s="394">
        <f t="shared" si="1"/>
        <v>75</v>
      </c>
      <c r="H27" s="108">
        <v>1</v>
      </c>
      <c r="I27" s="394">
        <f t="shared" si="2"/>
        <v>25</v>
      </c>
      <c r="J27" s="108">
        <v>11</v>
      </c>
      <c r="K27" s="394">
        <f t="shared" si="3"/>
        <v>34.375</v>
      </c>
      <c r="L27" s="108">
        <v>21</v>
      </c>
      <c r="M27" s="394">
        <f t="shared" si="4"/>
        <v>65.625</v>
      </c>
    </row>
    <row r="28" spans="1:13" ht="15" customHeight="1">
      <c r="A28" s="104" t="s">
        <v>115</v>
      </c>
      <c r="B28" s="108">
        <v>501</v>
      </c>
      <c r="C28" s="394">
        <f t="shared" si="5"/>
        <v>43.00429184549356</v>
      </c>
      <c r="D28" s="108">
        <v>664</v>
      </c>
      <c r="E28" s="394">
        <f t="shared" si="0"/>
        <v>56.99570815450644</v>
      </c>
      <c r="F28" s="108">
        <v>0</v>
      </c>
      <c r="G28" s="394">
        <f t="shared" si="1"/>
        <v>0</v>
      </c>
      <c r="H28" s="108">
        <v>2</v>
      </c>
      <c r="I28" s="394">
        <f t="shared" si="2"/>
        <v>100</v>
      </c>
      <c r="J28" s="108">
        <v>11</v>
      </c>
      <c r="K28" s="394">
        <f t="shared" si="3"/>
        <v>26.190476190476193</v>
      </c>
      <c r="L28" s="108">
        <v>31</v>
      </c>
      <c r="M28" s="394">
        <f t="shared" si="4"/>
        <v>73.80952380952381</v>
      </c>
    </row>
    <row r="29" spans="1:13" ht="15" customHeight="1">
      <c r="A29" s="104" t="s">
        <v>116</v>
      </c>
      <c r="B29" s="108">
        <v>1114</v>
      </c>
      <c r="C29" s="394">
        <f t="shared" si="5"/>
        <v>44.79292320064335</v>
      </c>
      <c r="D29" s="108">
        <v>1373</v>
      </c>
      <c r="E29" s="394">
        <f t="shared" si="0"/>
        <v>55.207076799356656</v>
      </c>
      <c r="F29" s="108">
        <v>2</v>
      </c>
      <c r="G29" s="394">
        <f t="shared" si="1"/>
        <v>33.33333333333333</v>
      </c>
      <c r="H29" s="108">
        <v>4</v>
      </c>
      <c r="I29" s="394">
        <f t="shared" si="2"/>
        <v>66.66666666666666</v>
      </c>
      <c r="J29" s="108">
        <v>17</v>
      </c>
      <c r="K29" s="394">
        <f t="shared" si="3"/>
        <v>26.984126984126984</v>
      </c>
      <c r="L29" s="108">
        <v>46</v>
      </c>
      <c r="M29" s="394">
        <f t="shared" si="4"/>
        <v>73.01587301587301</v>
      </c>
    </row>
    <row r="30" spans="1:13" s="113" customFormat="1" ht="19.5" customHeight="1">
      <c r="A30" s="114" t="s">
        <v>117</v>
      </c>
      <c r="B30" s="108">
        <v>1250</v>
      </c>
      <c r="C30" s="394">
        <f t="shared" si="5"/>
        <v>45.093795093795094</v>
      </c>
      <c r="D30" s="108">
        <v>1522</v>
      </c>
      <c r="E30" s="394">
        <f t="shared" si="0"/>
        <v>54.906204906204906</v>
      </c>
      <c r="F30" s="108">
        <v>4</v>
      </c>
      <c r="G30" s="394">
        <f t="shared" si="1"/>
        <v>40</v>
      </c>
      <c r="H30" s="108">
        <v>6</v>
      </c>
      <c r="I30" s="394">
        <f t="shared" si="2"/>
        <v>60</v>
      </c>
      <c r="J30" s="108">
        <v>32</v>
      </c>
      <c r="K30" s="394">
        <f t="shared" si="3"/>
        <v>41.02564102564102</v>
      </c>
      <c r="L30" s="115">
        <v>46</v>
      </c>
      <c r="M30" s="394">
        <f t="shared" si="4"/>
        <v>58.97435897435898</v>
      </c>
    </row>
    <row r="31" spans="1:13" s="5" customFormat="1" ht="15" customHeight="1">
      <c r="A31" s="104" t="s">
        <v>118</v>
      </c>
      <c r="B31" s="108">
        <v>3755</v>
      </c>
      <c r="C31" s="394">
        <f t="shared" si="5"/>
        <v>44.37485228078468</v>
      </c>
      <c r="D31" s="108">
        <v>4707</v>
      </c>
      <c r="E31" s="394">
        <f t="shared" si="0"/>
        <v>55.62514771921532</v>
      </c>
      <c r="F31" s="108">
        <v>13</v>
      </c>
      <c r="G31" s="394">
        <f t="shared" si="1"/>
        <v>41.935483870967744</v>
      </c>
      <c r="H31" s="108">
        <v>18</v>
      </c>
      <c r="I31" s="394">
        <f t="shared" si="2"/>
        <v>58.06451612903226</v>
      </c>
      <c r="J31" s="108">
        <v>51</v>
      </c>
      <c r="K31" s="394">
        <f t="shared" si="3"/>
        <v>27.127659574468083</v>
      </c>
      <c r="L31" s="108">
        <v>137</v>
      </c>
      <c r="M31" s="394">
        <f t="shared" si="4"/>
        <v>72.87234042553192</v>
      </c>
    </row>
    <row r="32" spans="1:13" ht="15" customHeight="1">
      <c r="A32" s="104" t="s">
        <v>119</v>
      </c>
      <c r="B32" s="108">
        <v>2988</v>
      </c>
      <c r="C32" s="394">
        <f t="shared" si="5"/>
        <v>45.115506568020535</v>
      </c>
      <c r="D32" s="108">
        <v>3635</v>
      </c>
      <c r="E32" s="394">
        <f t="shared" si="0"/>
        <v>54.884493431979465</v>
      </c>
      <c r="F32" s="108">
        <v>11</v>
      </c>
      <c r="G32" s="394">
        <f t="shared" si="1"/>
        <v>47.82608695652174</v>
      </c>
      <c r="H32" s="108">
        <v>12</v>
      </c>
      <c r="I32" s="394">
        <f t="shared" si="2"/>
        <v>52.17391304347826</v>
      </c>
      <c r="J32" s="108">
        <v>53</v>
      </c>
      <c r="K32" s="394">
        <f t="shared" si="3"/>
        <v>43.44262295081967</v>
      </c>
      <c r="L32" s="108">
        <v>69</v>
      </c>
      <c r="M32" s="394">
        <f t="shared" si="4"/>
        <v>56.557377049180324</v>
      </c>
    </row>
    <row r="33" spans="1:13" ht="15" customHeight="1">
      <c r="A33" s="104" t="s">
        <v>120</v>
      </c>
      <c r="B33" s="108">
        <v>2139</v>
      </c>
      <c r="C33" s="394">
        <f t="shared" si="5"/>
        <v>45.52032347307938</v>
      </c>
      <c r="D33" s="108">
        <v>2560</v>
      </c>
      <c r="E33" s="394">
        <f t="shared" si="0"/>
        <v>54.47967652692062</v>
      </c>
      <c r="F33" s="108">
        <v>6</v>
      </c>
      <c r="G33" s="394">
        <f t="shared" si="1"/>
        <v>30</v>
      </c>
      <c r="H33" s="108">
        <v>14</v>
      </c>
      <c r="I33" s="394">
        <f t="shared" si="2"/>
        <v>70</v>
      </c>
      <c r="J33" s="108">
        <v>32</v>
      </c>
      <c r="K33" s="394">
        <f t="shared" si="3"/>
        <v>37.64705882352941</v>
      </c>
      <c r="L33" s="108">
        <v>53</v>
      </c>
      <c r="M33" s="394">
        <f t="shared" si="4"/>
        <v>62.35294117647059</v>
      </c>
    </row>
    <row r="34" spans="1:13" ht="15" customHeight="1">
      <c r="A34" s="104" t="s">
        <v>121</v>
      </c>
      <c r="B34" s="108">
        <v>3886</v>
      </c>
      <c r="C34" s="394">
        <f t="shared" si="5"/>
        <v>45.444977195649635</v>
      </c>
      <c r="D34" s="108">
        <v>4665</v>
      </c>
      <c r="E34" s="394">
        <f t="shared" si="0"/>
        <v>54.55502280435037</v>
      </c>
      <c r="F34" s="108">
        <v>24</v>
      </c>
      <c r="G34" s="394">
        <f t="shared" si="1"/>
        <v>51.06382978723404</v>
      </c>
      <c r="H34" s="108">
        <v>23</v>
      </c>
      <c r="I34" s="394">
        <f t="shared" si="2"/>
        <v>48.93617021276596</v>
      </c>
      <c r="J34" s="108">
        <v>108</v>
      </c>
      <c r="K34" s="394">
        <f t="shared" si="3"/>
        <v>45.18828451882845</v>
      </c>
      <c r="L34" s="108">
        <v>131</v>
      </c>
      <c r="M34" s="394">
        <f t="shared" si="4"/>
        <v>54.811715481171554</v>
      </c>
    </row>
    <row r="35" spans="1:13" ht="15" customHeight="1">
      <c r="A35" s="104" t="s">
        <v>122</v>
      </c>
      <c r="B35" s="108">
        <v>10632</v>
      </c>
      <c r="C35" s="394">
        <f t="shared" si="5"/>
        <v>45.74477239480251</v>
      </c>
      <c r="D35" s="108">
        <v>12610</v>
      </c>
      <c r="E35" s="394">
        <f t="shared" si="0"/>
        <v>54.25522760519749</v>
      </c>
      <c r="F35" s="108">
        <v>84</v>
      </c>
      <c r="G35" s="394">
        <f t="shared" si="1"/>
        <v>57.14285714285714</v>
      </c>
      <c r="H35" s="108">
        <v>63</v>
      </c>
      <c r="I35" s="394">
        <f t="shared" si="2"/>
        <v>42.857142857142854</v>
      </c>
      <c r="J35" s="108">
        <v>293</v>
      </c>
      <c r="K35" s="394">
        <f t="shared" si="3"/>
        <v>41.73789173789174</v>
      </c>
      <c r="L35" s="108">
        <v>409</v>
      </c>
      <c r="M35" s="394">
        <f t="shared" si="4"/>
        <v>58.262108262108256</v>
      </c>
    </row>
    <row r="36" spans="1:13" s="113" customFormat="1" ht="19.5" customHeight="1">
      <c r="A36" s="114" t="s">
        <v>123</v>
      </c>
      <c r="B36" s="108">
        <v>2186</v>
      </c>
      <c r="C36" s="394">
        <f t="shared" si="5"/>
        <v>42.413659293752424</v>
      </c>
      <c r="D36" s="108">
        <v>2968</v>
      </c>
      <c r="E36" s="394">
        <f t="shared" si="0"/>
        <v>57.586340706247576</v>
      </c>
      <c r="F36" s="108">
        <v>2</v>
      </c>
      <c r="G36" s="394">
        <f t="shared" si="1"/>
        <v>28.57142857142857</v>
      </c>
      <c r="H36" s="108">
        <v>5</v>
      </c>
      <c r="I36" s="394">
        <f t="shared" si="2"/>
        <v>71.42857142857143</v>
      </c>
      <c r="J36" s="108">
        <v>49</v>
      </c>
      <c r="K36" s="394">
        <f t="shared" si="3"/>
        <v>34.02777777777778</v>
      </c>
      <c r="L36" s="115">
        <v>95</v>
      </c>
      <c r="M36" s="394">
        <f t="shared" si="4"/>
        <v>65.97222222222221</v>
      </c>
    </row>
    <row r="37" spans="1:13" s="5" customFormat="1" ht="15" customHeight="1">
      <c r="A37" s="104" t="s">
        <v>124</v>
      </c>
      <c r="B37" s="108">
        <v>2006</v>
      </c>
      <c r="C37" s="394">
        <f t="shared" si="5"/>
        <v>43.62766420182688</v>
      </c>
      <c r="D37" s="108">
        <v>2592</v>
      </c>
      <c r="E37" s="394">
        <f t="shared" si="0"/>
        <v>56.372335798173125</v>
      </c>
      <c r="F37" s="108">
        <v>8</v>
      </c>
      <c r="G37" s="394">
        <f t="shared" si="1"/>
        <v>53.333333333333336</v>
      </c>
      <c r="H37" s="108">
        <v>7</v>
      </c>
      <c r="I37" s="394">
        <f t="shared" si="2"/>
        <v>46.666666666666664</v>
      </c>
      <c r="J37" s="108">
        <v>47</v>
      </c>
      <c r="K37" s="394">
        <f t="shared" si="3"/>
        <v>29.19254658385093</v>
      </c>
      <c r="L37" s="108">
        <v>114</v>
      </c>
      <c r="M37" s="394">
        <f t="shared" si="4"/>
        <v>70.80745341614907</v>
      </c>
    </row>
    <row r="38" spans="1:13" ht="15" customHeight="1">
      <c r="A38" s="104" t="s">
        <v>125</v>
      </c>
      <c r="B38" s="108">
        <v>4911</v>
      </c>
      <c r="C38" s="394">
        <f t="shared" si="5"/>
        <v>44.08438061041293</v>
      </c>
      <c r="D38" s="108">
        <v>6229</v>
      </c>
      <c r="E38" s="394">
        <f t="shared" si="0"/>
        <v>55.91561938958708</v>
      </c>
      <c r="F38" s="108">
        <v>19</v>
      </c>
      <c r="G38" s="394">
        <f t="shared" si="1"/>
        <v>57.57575757575758</v>
      </c>
      <c r="H38" s="108">
        <v>14</v>
      </c>
      <c r="I38" s="394">
        <f t="shared" si="2"/>
        <v>42.42424242424242</v>
      </c>
      <c r="J38" s="108">
        <v>133</v>
      </c>
      <c r="K38" s="394">
        <f t="shared" si="3"/>
        <v>33.002481389578165</v>
      </c>
      <c r="L38" s="108">
        <v>270</v>
      </c>
      <c r="M38" s="394">
        <f t="shared" si="4"/>
        <v>66.99751861042184</v>
      </c>
    </row>
    <row r="39" spans="1:13" ht="15" customHeight="1">
      <c r="A39" s="110" t="s">
        <v>126</v>
      </c>
      <c r="B39" s="111">
        <v>2089</v>
      </c>
      <c r="C39" s="395">
        <f t="shared" si="5"/>
        <v>43.33125907488073</v>
      </c>
      <c r="D39" s="111">
        <v>2732</v>
      </c>
      <c r="E39" s="395">
        <f t="shared" si="0"/>
        <v>56.668740925119266</v>
      </c>
      <c r="F39" s="111">
        <v>6</v>
      </c>
      <c r="G39" s="395">
        <f t="shared" si="1"/>
        <v>37.5</v>
      </c>
      <c r="H39" s="111">
        <v>10</v>
      </c>
      <c r="I39" s="395">
        <f t="shared" si="2"/>
        <v>62.5</v>
      </c>
      <c r="J39" s="111">
        <v>37</v>
      </c>
      <c r="K39" s="395">
        <f t="shared" si="3"/>
        <v>33.63636363636363</v>
      </c>
      <c r="L39" s="111">
        <v>73</v>
      </c>
      <c r="M39" s="395">
        <f t="shared" si="4"/>
        <v>66.36363636363637</v>
      </c>
    </row>
    <row r="40" spans="1:14" s="101" customFormat="1" ht="16.5" customHeight="1">
      <c r="A40" s="156" t="s">
        <v>146</v>
      </c>
      <c r="B40" s="404"/>
      <c r="C40" s="404"/>
      <c r="D40" s="404"/>
      <c r="E40" s="404"/>
      <c r="F40" s="404"/>
      <c r="G40" s="404"/>
      <c r="H40" s="404"/>
      <c r="I40" s="404"/>
      <c r="J40" s="404"/>
      <c r="K40" s="405"/>
      <c r="L40" s="406"/>
      <c r="M40" s="407"/>
      <c r="N40" s="126"/>
    </row>
    <row r="41" spans="2:14" s="5" customFormat="1" ht="15" customHeight="1"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9" display="Índice"/>
    <hyperlink ref="M2" location="'pag 4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workbookViewId="0" topLeftCell="A1">
      <selection activeCell="B1" sqref="B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312" t="s">
        <v>244</v>
      </c>
      <c r="B1" s="323"/>
      <c r="C1" s="323"/>
      <c r="D1" s="323"/>
      <c r="E1" s="323"/>
      <c r="F1" s="323"/>
      <c r="G1" s="323"/>
      <c r="H1" s="323"/>
      <c r="I1" s="323"/>
      <c r="J1" s="311"/>
      <c r="K1" s="311"/>
      <c r="L1" s="311"/>
      <c r="M1" s="311"/>
    </row>
    <row r="2" spans="1:13" s="2" customFormat="1" ht="18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223" t="s">
        <v>87</v>
      </c>
    </row>
    <row r="3" spans="1:13" s="2" customFormat="1" ht="36" customHeight="1">
      <c r="A3" s="166"/>
      <c r="B3" s="324" t="s">
        <v>138</v>
      </c>
      <c r="C3" s="324"/>
      <c r="D3" s="324"/>
      <c r="E3" s="324"/>
      <c r="F3" s="324" t="s">
        <v>139</v>
      </c>
      <c r="G3" s="324"/>
      <c r="H3" s="324"/>
      <c r="I3" s="324"/>
      <c r="J3" s="324" t="s">
        <v>135</v>
      </c>
      <c r="K3" s="324"/>
      <c r="L3" s="324"/>
      <c r="M3" s="324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9"/>
      <c r="B5" s="145" t="s">
        <v>90</v>
      </c>
      <c r="C5" s="146" t="s">
        <v>89</v>
      </c>
      <c r="D5" s="145" t="s">
        <v>90</v>
      </c>
      <c r="E5" s="146" t="s">
        <v>89</v>
      </c>
      <c r="F5" s="145" t="s">
        <v>90</v>
      </c>
      <c r="G5" s="146" t="s">
        <v>89</v>
      </c>
      <c r="H5" s="145" t="s">
        <v>90</v>
      </c>
      <c r="I5" s="146" t="s">
        <v>89</v>
      </c>
      <c r="J5" s="145" t="s">
        <v>90</v>
      </c>
      <c r="K5" s="146" t="s">
        <v>89</v>
      </c>
      <c r="L5" s="145" t="s">
        <v>90</v>
      </c>
      <c r="M5" s="146" t="s">
        <v>89</v>
      </c>
    </row>
    <row r="6" spans="1:14" s="101" customFormat="1" ht="19.5" customHeight="1">
      <c r="A6" s="103" t="s">
        <v>23</v>
      </c>
      <c r="B6" s="107">
        <f>SUM(B7:B39)</f>
        <v>38860</v>
      </c>
      <c r="C6" s="148">
        <f>B6/($D6+$B6)*100</f>
        <v>39.83884030632644</v>
      </c>
      <c r="D6" s="107">
        <f>SUM(D7:D39)</f>
        <v>58683</v>
      </c>
      <c r="E6" s="148">
        <f>D6/($D6+$B6)*100</f>
        <v>60.16115969367356</v>
      </c>
      <c r="F6" s="107">
        <f>SUM(F7:F39)</f>
        <v>28785</v>
      </c>
      <c r="G6" s="148">
        <f>F6/($F6+$H6)*100</f>
        <v>45.83160844505302</v>
      </c>
      <c r="H6" s="107">
        <f>SUM(H7:H39)</f>
        <v>34021</v>
      </c>
      <c r="I6" s="148">
        <f>H6/($F6+$H6)*100</f>
        <v>54.16839155494698</v>
      </c>
      <c r="J6" s="107">
        <f>SUM(J7:J39)</f>
        <v>45667</v>
      </c>
      <c r="K6" s="148">
        <f>J6/($J6+$L6)*100</f>
        <v>50.86884844164234</v>
      </c>
      <c r="L6" s="107">
        <f>SUM(L7:L39)</f>
        <v>44107</v>
      </c>
      <c r="M6" s="148">
        <f>L6/($J6+$L6)*100</f>
        <v>49.13115155835766</v>
      </c>
      <c r="N6" s="149"/>
    </row>
    <row r="7" spans="1:14" s="5" customFormat="1" ht="15" customHeight="1">
      <c r="A7" s="104" t="s">
        <v>94</v>
      </c>
      <c r="B7" s="122">
        <v>758</v>
      </c>
      <c r="C7" s="411">
        <f aca="true" t="shared" si="0" ref="C7:C39">B7/($D7+$B7)*100</f>
        <v>41.06175514626219</v>
      </c>
      <c r="D7" s="122">
        <v>1088</v>
      </c>
      <c r="E7" s="411">
        <f aca="true" t="shared" si="1" ref="E7:E39">D7/($D7+$B7)*100</f>
        <v>58.93824485373781</v>
      </c>
      <c r="F7" s="122">
        <v>692</v>
      </c>
      <c r="G7" s="411">
        <f aca="true" t="shared" si="2" ref="G7:G39">F7/($F7+$H7)*100</f>
        <v>43.93650793650794</v>
      </c>
      <c r="H7" s="122">
        <v>883</v>
      </c>
      <c r="I7" s="411">
        <f aca="true" t="shared" si="3" ref="I7:I39">H7/($F7+$H7)*100</f>
        <v>56.06349206349206</v>
      </c>
      <c r="J7" s="122">
        <v>1272</v>
      </c>
      <c r="K7" s="411">
        <f aca="true" t="shared" si="4" ref="K7:K39">J7/($J7+$L7)*100</f>
        <v>48.698315467075034</v>
      </c>
      <c r="L7" s="122">
        <v>1340</v>
      </c>
      <c r="M7" s="411">
        <f aca="true" t="shared" si="5" ref="M7:M39">L7/($J7+$L7)*100</f>
        <v>51.301684532924966</v>
      </c>
      <c r="N7" s="410"/>
    </row>
    <row r="8" spans="1:14" ht="15" customHeight="1">
      <c r="A8" s="104" t="s">
        <v>95</v>
      </c>
      <c r="B8" s="122">
        <v>255</v>
      </c>
      <c r="C8" s="411">
        <f t="shared" si="0"/>
        <v>38.81278538812785</v>
      </c>
      <c r="D8" s="122">
        <v>402</v>
      </c>
      <c r="E8" s="411">
        <f t="shared" si="1"/>
        <v>61.18721461187214</v>
      </c>
      <c r="F8" s="122">
        <v>224</v>
      </c>
      <c r="G8" s="411">
        <f t="shared" si="2"/>
        <v>43.15992292870906</v>
      </c>
      <c r="H8" s="122">
        <v>295</v>
      </c>
      <c r="I8" s="411">
        <f t="shared" si="3"/>
        <v>56.84007707129094</v>
      </c>
      <c r="J8" s="122">
        <v>323</v>
      </c>
      <c r="K8" s="411">
        <f t="shared" si="4"/>
        <v>49.31297709923664</v>
      </c>
      <c r="L8" s="122">
        <v>332</v>
      </c>
      <c r="M8" s="411">
        <f t="shared" si="5"/>
        <v>50.68702290076336</v>
      </c>
      <c r="N8" s="410"/>
    </row>
    <row r="9" spans="1:14" ht="15" customHeight="1">
      <c r="A9" s="104" t="s">
        <v>96</v>
      </c>
      <c r="B9" s="122">
        <v>651</v>
      </c>
      <c r="C9" s="411">
        <f t="shared" si="0"/>
        <v>38.0479251899474</v>
      </c>
      <c r="D9" s="122">
        <v>1060</v>
      </c>
      <c r="E9" s="411">
        <f t="shared" si="1"/>
        <v>61.95207481005261</v>
      </c>
      <c r="F9" s="122">
        <v>318</v>
      </c>
      <c r="G9" s="411">
        <f t="shared" si="2"/>
        <v>43.14789687924016</v>
      </c>
      <c r="H9" s="122">
        <v>419</v>
      </c>
      <c r="I9" s="411">
        <f t="shared" si="3"/>
        <v>56.852103120759836</v>
      </c>
      <c r="J9" s="122">
        <v>399</v>
      </c>
      <c r="K9" s="411">
        <f t="shared" si="4"/>
        <v>53.84615384615385</v>
      </c>
      <c r="L9" s="122">
        <v>342</v>
      </c>
      <c r="M9" s="411">
        <f t="shared" si="5"/>
        <v>46.15384615384615</v>
      </c>
      <c r="N9" s="410"/>
    </row>
    <row r="10" spans="1:14" ht="15" customHeight="1">
      <c r="A10" s="104" t="s">
        <v>97</v>
      </c>
      <c r="B10" s="122">
        <v>1510</v>
      </c>
      <c r="C10" s="411">
        <f t="shared" si="0"/>
        <v>41.58633985128064</v>
      </c>
      <c r="D10" s="122">
        <v>2121</v>
      </c>
      <c r="E10" s="411">
        <f t="shared" si="1"/>
        <v>58.41366014871936</v>
      </c>
      <c r="F10" s="122">
        <v>784</v>
      </c>
      <c r="G10" s="411">
        <f t="shared" si="2"/>
        <v>46.28099173553719</v>
      </c>
      <c r="H10" s="122">
        <v>910</v>
      </c>
      <c r="I10" s="411">
        <f t="shared" si="3"/>
        <v>53.71900826446281</v>
      </c>
      <c r="J10" s="122">
        <v>907</v>
      </c>
      <c r="K10" s="411">
        <f t="shared" si="4"/>
        <v>50.727069351230426</v>
      </c>
      <c r="L10" s="122">
        <v>881</v>
      </c>
      <c r="M10" s="411">
        <f t="shared" si="5"/>
        <v>49.272930648769574</v>
      </c>
      <c r="N10" s="410"/>
    </row>
    <row r="11" spans="1:14" ht="15" customHeight="1">
      <c r="A11" s="104" t="s">
        <v>98</v>
      </c>
      <c r="B11" s="122">
        <v>848</v>
      </c>
      <c r="C11" s="411">
        <f t="shared" si="0"/>
        <v>37.806509139545255</v>
      </c>
      <c r="D11" s="122">
        <v>1395</v>
      </c>
      <c r="E11" s="411">
        <f t="shared" si="1"/>
        <v>62.193490860454745</v>
      </c>
      <c r="F11" s="122">
        <v>828</v>
      </c>
      <c r="G11" s="411">
        <f t="shared" si="2"/>
        <v>42.96834457706279</v>
      </c>
      <c r="H11" s="122">
        <v>1099</v>
      </c>
      <c r="I11" s="411">
        <f t="shared" si="3"/>
        <v>57.03165542293721</v>
      </c>
      <c r="J11" s="122">
        <v>836</v>
      </c>
      <c r="K11" s="411">
        <f t="shared" si="4"/>
        <v>51.1002444987775</v>
      </c>
      <c r="L11" s="122">
        <v>800</v>
      </c>
      <c r="M11" s="411">
        <f t="shared" si="5"/>
        <v>48.899755501222494</v>
      </c>
      <c r="N11" s="410"/>
    </row>
    <row r="12" spans="1:14" s="113" customFormat="1" ht="19.5" customHeight="1">
      <c r="A12" s="114" t="s">
        <v>99</v>
      </c>
      <c r="B12" s="122">
        <v>1820</v>
      </c>
      <c r="C12" s="411">
        <f t="shared" si="0"/>
        <v>39.49652777777778</v>
      </c>
      <c r="D12" s="122">
        <v>2788</v>
      </c>
      <c r="E12" s="411">
        <f t="shared" si="1"/>
        <v>60.50347222222222</v>
      </c>
      <c r="F12" s="122">
        <v>1432</v>
      </c>
      <c r="G12" s="411">
        <f t="shared" si="2"/>
        <v>44.876214352867436</v>
      </c>
      <c r="H12" s="122">
        <v>1759</v>
      </c>
      <c r="I12" s="411">
        <f t="shared" si="3"/>
        <v>55.123785647132564</v>
      </c>
      <c r="J12" s="122">
        <v>3008</v>
      </c>
      <c r="K12" s="411">
        <f t="shared" si="4"/>
        <v>47.28072933039925</v>
      </c>
      <c r="L12" s="396">
        <v>3354</v>
      </c>
      <c r="M12" s="411">
        <f t="shared" si="5"/>
        <v>52.71927066960076</v>
      </c>
      <c r="N12" s="410"/>
    </row>
    <row r="13" spans="1:14" s="5" customFormat="1" ht="15" customHeight="1">
      <c r="A13" s="104" t="s">
        <v>100</v>
      </c>
      <c r="B13" s="122">
        <v>946</v>
      </c>
      <c r="C13" s="411">
        <f t="shared" si="0"/>
        <v>36.426646130150175</v>
      </c>
      <c r="D13" s="122">
        <v>1651</v>
      </c>
      <c r="E13" s="411">
        <f t="shared" si="1"/>
        <v>63.573353869849825</v>
      </c>
      <c r="F13" s="122">
        <v>796</v>
      </c>
      <c r="G13" s="411">
        <f t="shared" si="2"/>
        <v>47.807807807807805</v>
      </c>
      <c r="H13" s="122">
        <v>869</v>
      </c>
      <c r="I13" s="411">
        <f t="shared" si="3"/>
        <v>52.19219219219219</v>
      </c>
      <c r="J13" s="122">
        <v>1346</v>
      </c>
      <c r="K13" s="411">
        <f t="shared" si="4"/>
        <v>50.79245283018869</v>
      </c>
      <c r="L13" s="122">
        <v>1304</v>
      </c>
      <c r="M13" s="411">
        <f t="shared" si="5"/>
        <v>49.20754716981132</v>
      </c>
      <c r="N13" s="410"/>
    </row>
    <row r="14" spans="1:14" ht="15" customHeight="1">
      <c r="A14" s="104" t="s">
        <v>101</v>
      </c>
      <c r="B14" s="122">
        <v>538</v>
      </c>
      <c r="C14" s="411">
        <f t="shared" si="0"/>
        <v>35.48812664907652</v>
      </c>
      <c r="D14" s="122">
        <v>978</v>
      </c>
      <c r="E14" s="411">
        <f t="shared" si="1"/>
        <v>64.5118733509235</v>
      </c>
      <c r="F14" s="122">
        <v>400</v>
      </c>
      <c r="G14" s="411">
        <f t="shared" si="2"/>
        <v>43.47826086956522</v>
      </c>
      <c r="H14" s="122">
        <v>520</v>
      </c>
      <c r="I14" s="411">
        <f t="shared" si="3"/>
        <v>56.52173913043478</v>
      </c>
      <c r="J14" s="122">
        <v>671</v>
      </c>
      <c r="K14" s="411">
        <f t="shared" si="4"/>
        <v>54.0692989524577</v>
      </c>
      <c r="L14" s="122">
        <v>570</v>
      </c>
      <c r="M14" s="411">
        <f t="shared" si="5"/>
        <v>45.93070104754231</v>
      </c>
      <c r="N14" s="410"/>
    </row>
    <row r="15" spans="1:14" ht="15" customHeight="1">
      <c r="A15" s="104" t="s">
        <v>102</v>
      </c>
      <c r="B15" s="122">
        <v>810</v>
      </c>
      <c r="C15" s="411">
        <f t="shared" si="0"/>
        <v>37.43068391866913</v>
      </c>
      <c r="D15" s="122">
        <v>1354</v>
      </c>
      <c r="E15" s="411">
        <f t="shared" si="1"/>
        <v>62.569316081330875</v>
      </c>
      <c r="F15" s="122">
        <v>485</v>
      </c>
      <c r="G15" s="411">
        <f t="shared" si="2"/>
        <v>45.32710280373832</v>
      </c>
      <c r="H15" s="122">
        <v>585</v>
      </c>
      <c r="I15" s="411">
        <f t="shared" si="3"/>
        <v>54.67289719626168</v>
      </c>
      <c r="J15" s="122">
        <v>781</v>
      </c>
      <c r="K15" s="411">
        <f t="shared" si="4"/>
        <v>50.225080385852095</v>
      </c>
      <c r="L15" s="122">
        <v>774</v>
      </c>
      <c r="M15" s="411">
        <f t="shared" si="5"/>
        <v>49.77491961414791</v>
      </c>
      <c r="N15" s="410"/>
    </row>
    <row r="16" spans="1:14" ht="15" customHeight="1">
      <c r="A16" s="104" t="s">
        <v>103</v>
      </c>
      <c r="B16" s="122">
        <v>744</v>
      </c>
      <c r="C16" s="411">
        <f t="shared" si="0"/>
        <v>34.50834879406308</v>
      </c>
      <c r="D16" s="122">
        <v>1412</v>
      </c>
      <c r="E16" s="411">
        <f t="shared" si="1"/>
        <v>65.49165120593692</v>
      </c>
      <c r="F16" s="122">
        <v>398</v>
      </c>
      <c r="G16" s="411">
        <f t="shared" si="2"/>
        <v>40.40609137055838</v>
      </c>
      <c r="H16" s="122">
        <v>587</v>
      </c>
      <c r="I16" s="411">
        <f t="shared" si="3"/>
        <v>59.59390862944163</v>
      </c>
      <c r="J16" s="122">
        <v>555</v>
      </c>
      <c r="K16" s="411">
        <f t="shared" si="4"/>
        <v>54.146341463414636</v>
      </c>
      <c r="L16" s="122">
        <v>470</v>
      </c>
      <c r="M16" s="411">
        <f t="shared" si="5"/>
        <v>45.85365853658537</v>
      </c>
      <c r="N16" s="410"/>
    </row>
    <row r="17" spans="1:14" ht="15" customHeight="1">
      <c r="A17" s="104" t="s">
        <v>104</v>
      </c>
      <c r="B17" s="122">
        <v>979</v>
      </c>
      <c r="C17" s="411">
        <f t="shared" si="0"/>
        <v>38.68036349269063</v>
      </c>
      <c r="D17" s="122">
        <v>1552</v>
      </c>
      <c r="E17" s="411">
        <f t="shared" si="1"/>
        <v>61.31963650730936</v>
      </c>
      <c r="F17" s="122">
        <v>663</v>
      </c>
      <c r="G17" s="411">
        <f t="shared" si="2"/>
        <v>46.49368863955119</v>
      </c>
      <c r="H17" s="122">
        <v>763</v>
      </c>
      <c r="I17" s="411">
        <f t="shared" si="3"/>
        <v>53.50631136044881</v>
      </c>
      <c r="J17" s="122">
        <v>794</v>
      </c>
      <c r="K17" s="411">
        <f t="shared" si="4"/>
        <v>50.12626262626263</v>
      </c>
      <c r="L17" s="122">
        <v>790</v>
      </c>
      <c r="M17" s="411">
        <f t="shared" si="5"/>
        <v>49.87373737373738</v>
      </c>
      <c r="N17" s="410"/>
    </row>
    <row r="18" spans="1:14" s="113" customFormat="1" ht="19.5" customHeight="1">
      <c r="A18" s="114" t="s">
        <v>105</v>
      </c>
      <c r="B18" s="122">
        <v>456</v>
      </c>
      <c r="C18" s="411">
        <f t="shared" si="0"/>
        <v>36.30573248407643</v>
      </c>
      <c r="D18" s="122">
        <v>800</v>
      </c>
      <c r="E18" s="411">
        <f t="shared" si="1"/>
        <v>63.69426751592356</v>
      </c>
      <c r="F18" s="122">
        <v>499</v>
      </c>
      <c r="G18" s="411">
        <f t="shared" si="2"/>
        <v>42.6131511528608</v>
      </c>
      <c r="H18" s="122">
        <v>672</v>
      </c>
      <c r="I18" s="411">
        <f t="shared" si="3"/>
        <v>57.38684884713919</v>
      </c>
      <c r="J18" s="122">
        <v>540</v>
      </c>
      <c r="K18" s="411">
        <f t="shared" si="4"/>
        <v>54.2713567839196</v>
      </c>
      <c r="L18" s="396">
        <v>455</v>
      </c>
      <c r="M18" s="411">
        <f t="shared" si="5"/>
        <v>45.7286432160804</v>
      </c>
      <c r="N18" s="410"/>
    </row>
    <row r="19" spans="1:14" s="5" customFormat="1" ht="15" customHeight="1">
      <c r="A19" s="104" t="s">
        <v>106</v>
      </c>
      <c r="B19" s="122">
        <v>282</v>
      </c>
      <c r="C19" s="411">
        <f t="shared" si="0"/>
        <v>36.434108527131784</v>
      </c>
      <c r="D19" s="122">
        <v>492</v>
      </c>
      <c r="E19" s="411">
        <f t="shared" si="1"/>
        <v>63.565891472868216</v>
      </c>
      <c r="F19" s="122">
        <v>279</v>
      </c>
      <c r="G19" s="411">
        <f t="shared" si="2"/>
        <v>45.36585365853659</v>
      </c>
      <c r="H19" s="122">
        <v>336</v>
      </c>
      <c r="I19" s="411">
        <f t="shared" si="3"/>
        <v>54.63414634146342</v>
      </c>
      <c r="J19" s="122">
        <v>248</v>
      </c>
      <c r="K19" s="411">
        <f t="shared" si="4"/>
        <v>52.76595744680851</v>
      </c>
      <c r="L19" s="122">
        <v>222</v>
      </c>
      <c r="M19" s="411">
        <f t="shared" si="5"/>
        <v>47.23404255319149</v>
      </c>
      <c r="N19" s="410"/>
    </row>
    <row r="20" spans="1:14" ht="15" customHeight="1">
      <c r="A20" s="104" t="s">
        <v>107</v>
      </c>
      <c r="B20" s="122">
        <v>220</v>
      </c>
      <c r="C20" s="411">
        <f t="shared" si="0"/>
        <v>35.947712418300654</v>
      </c>
      <c r="D20" s="122">
        <v>392</v>
      </c>
      <c r="E20" s="411">
        <f t="shared" si="1"/>
        <v>64.05228758169935</v>
      </c>
      <c r="F20" s="122">
        <v>137</v>
      </c>
      <c r="G20" s="411">
        <f t="shared" si="2"/>
        <v>43.492063492063494</v>
      </c>
      <c r="H20" s="122">
        <v>178</v>
      </c>
      <c r="I20" s="411">
        <f t="shared" si="3"/>
        <v>56.507936507936506</v>
      </c>
      <c r="J20" s="122">
        <v>207</v>
      </c>
      <c r="K20" s="411">
        <f t="shared" si="4"/>
        <v>64.48598130841121</v>
      </c>
      <c r="L20" s="122">
        <v>114</v>
      </c>
      <c r="M20" s="411">
        <f t="shared" si="5"/>
        <v>35.51401869158878</v>
      </c>
      <c r="N20" s="410"/>
    </row>
    <row r="21" spans="1:14" ht="15" customHeight="1">
      <c r="A21" s="104" t="s">
        <v>108</v>
      </c>
      <c r="B21" s="122">
        <v>358</v>
      </c>
      <c r="C21" s="411">
        <f t="shared" si="0"/>
        <v>35.87174348697395</v>
      </c>
      <c r="D21" s="122">
        <v>640</v>
      </c>
      <c r="E21" s="411">
        <f t="shared" si="1"/>
        <v>64.12825651302605</v>
      </c>
      <c r="F21" s="122">
        <v>307</v>
      </c>
      <c r="G21" s="411">
        <f t="shared" si="2"/>
        <v>45.01466275659824</v>
      </c>
      <c r="H21" s="122">
        <v>375</v>
      </c>
      <c r="I21" s="411">
        <f t="shared" si="3"/>
        <v>54.98533724340176</v>
      </c>
      <c r="J21" s="122">
        <v>359</v>
      </c>
      <c r="K21" s="411">
        <f t="shared" si="4"/>
        <v>57.07472178060413</v>
      </c>
      <c r="L21" s="122">
        <v>270</v>
      </c>
      <c r="M21" s="411">
        <f t="shared" si="5"/>
        <v>42.92527821939587</v>
      </c>
      <c r="N21" s="410"/>
    </row>
    <row r="22" spans="1:14" ht="15" customHeight="1">
      <c r="A22" s="104" t="s">
        <v>109</v>
      </c>
      <c r="B22" s="122">
        <v>468</v>
      </c>
      <c r="C22" s="411">
        <f t="shared" si="0"/>
        <v>37.98701298701299</v>
      </c>
      <c r="D22" s="122">
        <v>764</v>
      </c>
      <c r="E22" s="411">
        <f t="shared" si="1"/>
        <v>62.01298701298701</v>
      </c>
      <c r="F22" s="122">
        <v>327</v>
      </c>
      <c r="G22" s="411">
        <f t="shared" si="2"/>
        <v>45.9915611814346</v>
      </c>
      <c r="H22" s="122">
        <v>384</v>
      </c>
      <c r="I22" s="411">
        <f t="shared" si="3"/>
        <v>54.008438818565395</v>
      </c>
      <c r="J22" s="122">
        <v>485</v>
      </c>
      <c r="K22" s="411">
        <f t="shared" si="4"/>
        <v>57.738095238095234</v>
      </c>
      <c r="L22" s="122">
        <v>355</v>
      </c>
      <c r="M22" s="411">
        <f t="shared" si="5"/>
        <v>42.26190476190476</v>
      </c>
      <c r="N22" s="410"/>
    </row>
    <row r="23" spans="1:14" ht="15" customHeight="1">
      <c r="A23" s="104" t="s">
        <v>110</v>
      </c>
      <c r="B23" s="122">
        <v>6283</v>
      </c>
      <c r="C23" s="411">
        <f t="shared" si="0"/>
        <v>42.193271103351016</v>
      </c>
      <c r="D23" s="122">
        <v>8608</v>
      </c>
      <c r="E23" s="411">
        <f t="shared" si="1"/>
        <v>57.806728896648984</v>
      </c>
      <c r="F23" s="122">
        <v>7759</v>
      </c>
      <c r="G23" s="411">
        <f t="shared" si="2"/>
        <v>45.78931838300384</v>
      </c>
      <c r="H23" s="122">
        <v>9186</v>
      </c>
      <c r="I23" s="411">
        <f t="shared" si="3"/>
        <v>54.21068161699616</v>
      </c>
      <c r="J23" s="122">
        <v>18915</v>
      </c>
      <c r="K23" s="411">
        <f t="shared" si="4"/>
        <v>49.20655567117586</v>
      </c>
      <c r="L23" s="122">
        <v>19525</v>
      </c>
      <c r="M23" s="411">
        <f t="shared" si="5"/>
        <v>50.793444328824144</v>
      </c>
      <c r="N23" s="410"/>
    </row>
    <row r="24" spans="1:14" s="113" customFormat="1" ht="19.5" customHeight="1">
      <c r="A24" s="114" t="s">
        <v>111</v>
      </c>
      <c r="B24" s="122">
        <v>366</v>
      </c>
      <c r="C24" s="411">
        <f t="shared" si="0"/>
        <v>40</v>
      </c>
      <c r="D24" s="122">
        <v>549</v>
      </c>
      <c r="E24" s="411">
        <f t="shared" si="1"/>
        <v>60</v>
      </c>
      <c r="F24" s="122">
        <v>267</v>
      </c>
      <c r="G24" s="411">
        <f t="shared" si="2"/>
        <v>44.94949494949495</v>
      </c>
      <c r="H24" s="122">
        <v>327</v>
      </c>
      <c r="I24" s="411">
        <f t="shared" si="3"/>
        <v>55.05050505050505</v>
      </c>
      <c r="J24" s="122">
        <v>265</v>
      </c>
      <c r="K24" s="411">
        <f t="shared" si="4"/>
        <v>54.08163265306123</v>
      </c>
      <c r="L24" s="396">
        <v>225</v>
      </c>
      <c r="M24" s="411">
        <f t="shared" si="5"/>
        <v>45.91836734693878</v>
      </c>
      <c r="N24" s="410"/>
    </row>
    <row r="25" spans="1:14" s="5" customFormat="1" ht="15" customHeight="1">
      <c r="A25" s="104" t="s">
        <v>112</v>
      </c>
      <c r="B25" s="122">
        <v>772</v>
      </c>
      <c r="C25" s="411">
        <f t="shared" si="0"/>
        <v>38.677354709418836</v>
      </c>
      <c r="D25" s="122">
        <v>1224</v>
      </c>
      <c r="E25" s="411">
        <f t="shared" si="1"/>
        <v>61.32264529058116</v>
      </c>
      <c r="F25" s="122">
        <v>480</v>
      </c>
      <c r="G25" s="411">
        <f t="shared" si="2"/>
        <v>44.9438202247191</v>
      </c>
      <c r="H25" s="122">
        <v>588</v>
      </c>
      <c r="I25" s="411">
        <f t="shared" si="3"/>
        <v>55.0561797752809</v>
      </c>
      <c r="J25" s="122">
        <v>467</v>
      </c>
      <c r="K25" s="411">
        <f t="shared" si="4"/>
        <v>57.79702970297029</v>
      </c>
      <c r="L25" s="122">
        <v>341</v>
      </c>
      <c r="M25" s="411">
        <f t="shared" si="5"/>
        <v>42.2029702970297</v>
      </c>
      <c r="N25" s="410"/>
    </row>
    <row r="26" spans="1:14" ht="15" customHeight="1">
      <c r="A26" s="104" t="s">
        <v>113</v>
      </c>
      <c r="B26" s="122">
        <v>2827</v>
      </c>
      <c r="C26" s="411">
        <f t="shared" si="0"/>
        <v>40.28213166144201</v>
      </c>
      <c r="D26" s="122">
        <v>4191</v>
      </c>
      <c r="E26" s="411">
        <f t="shared" si="1"/>
        <v>59.71786833855799</v>
      </c>
      <c r="F26" s="122">
        <v>2011</v>
      </c>
      <c r="G26" s="411">
        <f t="shared" si="2"/>
        <v>47.54137115839244</v>
      </c>
      <c r="H26" s="122">
        <v>2219</v>
      </c>
      <c r="I26" s="411">
        <f t="shared" si="3"/>
        <v>52.45862884160757</v>
      </c>
      <c r="J26" s="122">
        <v>2919</v>
      </c>
      <c r="K26" s="411">
        <f t="shared" si="4"/>
        <v>53.995560488346285</v>
      </c>
      <c r="L26" s="122">
        <v>2487</v>
      </c>
      <c r="M26" s="411">
        <f t="shared" si="5"/>
        <v>46.004439511653715</v>
      </c>
      <c r="N26" s="410"/>
    </row>
    <row r="27" spans="1:14" ht="15" customHeight="1">
      <c r="A27" s="104" t="s">
        <v>114</v>
      </c>
      <c r="B27" s="122">
        <v>230</v>
      </c>
      <c r="C27" s="411">
        <f t="shared" si="0"/>
        <v>31.900138696255205</v>
      </c>
      <c r="D27" s="122">
        <v>491</v>
      </c>
      <c r="E27" s="411">
        <f t="shared" si="1"/>
        <v>68.0998613037448</v>
      </c>
      <c r="F27" s="122">
        <v>168</v>
      </c>
      <c r="G27" s="411">
        <f t="shared" si="2"/>
        <v>46.666666666666664</v>
      </c>
      <c r="H27" s="122">
        <v>192</v>
      </c>
      <c r="I27" s="411">
        <f t="shared" si="3"/>
        <v>53.333333333333336</v>
      </c>
      <c r="J27" s="122">
        <v>225</v>
      </c>
      <c r="K27" s="411">
        <f t="shared" si="4"/>
        <v>58.90052356020943</v>
      </c>
      <c r="L27" s="122">
        <v>157</v>
      </c>
      <c r="M27" s="411">
        <f t="shared" si="5"/>
        <v>41.09947643979058</v>
      </c>
      <c r="N27" s="410"/>
    </row>
    <row r="28" spans="1:14" ht="15" customHeight="1">
      <c r="A28" s="104" t="s">
        <v>115</v>
      </c>
      <c r="B28" s="122">
        <v>189</v>
      </c>
      <c r="C28" s="411">
        <f t="shared" si="0"/>
        <v>35.72778827977316</v>
      </c>
      <c r="D28" s="122">
        <v>340</v>
      </c>
      <c r="E28" s="411">
        <f t="shared" si="1"/>
        <v>64.27221172022685</v>
      </c>
      <c r="F28" s="122">
        <v>132</v>
      </c>
      <c r="G28" s="411">
        <f t="shared" si="2"/>
        <v>46.31578947368421</v>
      </c>
      <c r="H28" s="122">
        <v>153</v>
      </c>
      <c r="I28" s="411">
        <f t="shared" si="3"/>
        <v>53.68421052631579</v>
      </c>
      <c r="J28" s="122">
        <v>169</v>
      </c>
      <c r="K28" s="411">
        <f t="shared" si="4"/>
        <v>55.048859934853425</v>
      </c>
      <c r="L28" s="122">
        <v>138</v>
      </c>
      <c r="M28" s="411">
        <f t="shared" si="5"/>
        <v>44.951140065146575</v>
      </c>
      <c r="N28" s="410"/>
    </row>
    <row r="29" spans="1:14" ht="15" customHeight="1">
      <c r="A29" s="104" t="s">
        <v>116</v>
      </c>
      <c r="B29" s="122">
        <v>520</v>
      </c>
      <c r="C29" s="411">
        <f t="shared" si="0"/>
        <v>39.96925441967717</v>
      </c>
      <c r="D29" s="122">
        <v>781</v>
      </c>
      <c r="E29" s="411">
        <f t="shared" si="1"/>
        <v>60.03074558032283</v>
      </c>
      <c r="F29" s="122">
        <v>263</v>
      </c>
      <c r="G29" s="411">
        <f t="shared" si="2"/>
        <v>43.471074380165284</v>
      </c>
      <c r="H29" s="122">
        <v>342</v>
      </c>
      <c r="I29" s="411">
        <f t="shared" si="3"/>
        <v>56.528925619834716</v>
      </c>
      <c r="J29" s="122">
        <v>312</v>
      </c>
      <c r="K29" s="411">
        <f t="shared" si="4"/>
        <v>60.9375</v>
      </c>
      <c r="L29" s="122">
        <v>200</v>
      </c>
      <c r="M29" s="411">
        <f t="shared" si="5"/>
        <v>39.0625</v>
      </c>
      <c r="N29" s="410"/>
    </row>
    <row r="30" spans="1:14" s="113" customFormat="1" ht="19.5" customHeight="1">
      <c r="A30" s="114" t="s">
        <v>117</v>
      </c>
      <c r="B30" s="122">
        <v>494</v>
      </c>
      <c r="C30" s="411">
        <f t="shared" si="0"/>
        <v>38.89763779527559</v>
      </c>
      <c r="D30" s="122">
        <v>776</v>
      </c>
      <c r="E30" s="411">
        <f t="shared" si="1"/>
        <v>61.102362204724415</v>
      </c>
      <c r="F30" s="122">
        <v>300</v>
      </c>
      <c r="G30" s="411">
        <f t="shared" si="2"/>
        <v>45.11278195488722</v>
      </c>
      <c r="H30" s="122">
        <v>365</v>
      </c>
      <c r="I30" s="411">
        <f t="shared" si="3"/>
        <v>54.88721804511278</v>
      </c>
      <c r="J30" s="122">
        <v>420</v>
      </c>
      <c r="K30" s="411">
        <f t="shared" si="4"/>
        <v>56.074766355140184</v>
      </c>
      <c r="L30" s="396">
        <v>329</v>
      </c>
      <c r="M30" s="411">
        <f t="shared" si="5"/>
        <v>43.925233644859816</v>
      </c>
      <c r="N30" s="410"/>
    </row>
    <row r="31" spans="1:14" s="5" customFormat="1" ht="15" customHeight="1">
      <c r="A31" s="104" t="s">
        <v>118</v>
      </c>
      <c r="B31" s="122">
        <v>1616</v>
      </c>
      <c r="C31" s="411">
        <f t="shared" si="0"/>
        <v>37.2093023255814</v>
      </c>
      <c r="D31" s="122">
        <v>2727</v>
      </c>
      <c r="E31" s="411">
        <f t="shared" si="1"/>
        <v>62.7906976744186</v>
      </c>
      <c r="F31" s="122">
        <v>929</v>
      </c>
      <c r="G31" s="411">
        <f t="shared" si="2"/>
        <v>48.99789029535865</v>
      </c>
      <c r="H31" s="122">
        <v>967</v>
      </c>
      <c r="I31" s="411">
        <f t="shared" si="3"/>
        <v>51.00210970464135</v>
      </c>
      <c r="J31" s="122">
        <v>1146</v>
      </c>
      <c r="K31" s="411">
        <f t="shared" si="4"/>
        <v>57.18562874251497</v>
      </c>
      <c r="L31" s="122">
        <v>858</v>
      </c>
      <c r="M31" s="411">
        <f t="shared" si="5"/>
        <v>42.81437125748503</v>
      </c>
      <c r="N31" s="410"/>
    </row>
    <row r="32" spans="1:14" ht="15" customHeight="1">
      <c r="A32" s="104" t="s">
        <v>119</v>
      </c>
      <c r="B32" s="122">
        <v>1354</v>
      </c>
      <c r="C32" s="411">
        <f t="shared" si="0"/>
        <v>40.46622833233712</v>
      </c>
      <c r="D32" s="122">
        <v>1992</v>
      </c>
      <c r="E32" s="411">
        <f t="shared" si="1"/>
        <v>59.53377166766288</v>
      </c>
      <c r="F32" s="122">
        <v>857</v>
      </c>
      <c r="G32" s="411">
        <f t="shared" si="2"/>
        <v>45.70666666666667</v>
      </c>
      <c r="H32" s="122">
        <v>1018</v>
      </c>
      <c r="I32" s="411">
        <f t="shared" si="3"/>
        <v>54.29333333333334</v>
      </c>
      <c r="J32" s="122">
        <v>713</v>
      </c>
      <c r="K32" s="411">
        <f t="shared" si="4"/>
        <v>56.72235481304694</v>
      </c>
      <c r="L32" s="122">
        <v>544</v>
      </c>
      <c r="M32" s="411">
        <f t="shared" si="5"/>
        <v>43.27764518695306</v>
      </c>
      <c r="N32" s="410"/>
    </row>
    <row r="33" spans="1:14" ht="15" customHeight="1">
      <c r="A33" s="104" t="s">
        <v>120</v>
      </c>
      <c r="B33" s="122">
        <v>953</v>
      </c>
      <c r="C33" s="411">
        <f t="shared" si="0"/>
        <v>40.5187074829932</v>
      </c>
      <c r="D33" s="122">
        <v>1399</v>
      </c>
      <c r="E33" s="411">
        <f t="shared" si="1"/>
        <v>59.4812925170068</v>
      </c>
      <c r="F33" s="122">
        <v>605</v>
      </c>
      <c r="G33" s="411">
        <f t="shared" si="2"/>
        <v>45.72940287226002</v>
      </c>
      <c r="H33" s="122">
        <v>718</v>
      </c>
      <c r="I33" s="411">
        <f t="shared" si="3"/>
        <v>54.27059712773998</v>
      </c>
      <c r="J33" s="122">
        <v>543</v>
      </c>
      <c r="K33" s="411">
        <f t="shared" si="4"/>
        <v>59.08596300326442</v>
      </c>
      <c r="L33" s="122">
        <v>376</v>
      </c>
      <c r="M33" s="411">
        <f t="shared" si="5"/>
        <v>40.91403699673558</v>
      </c>
      <c r="N33" s="410"/>
    </row>
    <row r="34" spans="1:14" ht="15" customHeight="1">
      <c r="A34" s="104" t="s">
        <v>121</v>
      </c>
      <c r="B34" s="122">
        <v>1521</v>
      </c>
      <c r="C34" s="411">
        <f t="shared" si="0"/>
        <v>41.60284463894967</v>
      </c>
      <c r="D34" s="122">
        <v>2135</v>
      </c>
      <c r="E34" s="411">
        <f t="shared" si="1"/>
        <v>58.397155361050324</v>
      </c>
      <c r="F34" s="122">
        <v>1022</v>
      </c>
      <c r="G34" s="411">
        <f t="shared" si="2"/>
        <v>45.727069351230426</v>
      </c>
      <c r="H34" s="122">
        <v>1213</v>
      </c>
      <c r="I34" s="411">
        <f t="shared" si="3"/>
        <v>54.27293064876958</v>
      </c>
      <c r="J34" s="122">
        <v>1211</v>
      </c>
      <c r="K34" s="411">
        <f t="shared" si="4"/>
        <v>51.01095197978096</v>
      </c>
      <c r="L34" s="122">
        <v>1163</v>
      </c>
      <c r="M34" s="411">
        <f t="shared" si="5"/>
        <v>48.98904802021904</v>
      </c>
      <c r="N34" s="410"/>
    </row>
    <row r="35" spans="1:14" ht="15" customHeight="1">
      <c r="A35" s="104" t="s">
        <v>122</v>
      </c>
      <c r="B35" s="122">
        <v>3840</v>
      </c>
      <c r="C35" s="411">
        <f t="shared" si="0"/>
        <v>41.653107712333224</v>
      </c>
      <c r="D35" s="122">
        <v>5379</v>
      </c>
      <c r="E35" s="411">
        <f t="shared" si="1"/>
        <v>58.346892287666776</v>
      </c>
      <c r="F35" s="122">
        <v>2678</v>
      </c>
      <c r="G35" s="411">
        <f t="shared" si="2"/>
        <v>47.490689838623865</v>
      </c>
      <c r="H35" s="122">
        <v>2961</v>
      </c>
      <c r="I35" s="411">
        <f t="shared" si="3"/>
        <v>52.509310161376135</v>
      </c>
      <c r="J35" s="122">
        <v>3737</v>
      </c>
      <c r="K35" s="411">
        <f t="shared" si="4"/>
        <v>49.595222295952226</v>
      </c>
      <c r="L35" s="122">
        <v>3798</v>
      </c>
      <c r="M35" s="411">
        <f t="shared" si="5"/>
        <v>50.404777704047774</v>
      </c>
      <c r="N35" s="410"/>
    </row>
    <row r="36" spans="1:14" s="113" customFormat="1" ht="19.5" customHeight="1">
      <c r="A36" s="114" t="s">
        <v>123</v>
      </c>
      <c r="B36" s="122">
        <v>1268</v>
      </c>
      <c r="C36" s="411">
        <f t="shared" si="0"/>
        <v>39.974779319041616</v>
      </c>
      <c r="D36" s="122">
        <v>1904</v>
      </c>
      <c r="E36" s="411">
        <f t="shared" si="1"/>
        <v>60.02522068095839</v>
      </c>
      <c r="F36" s="122">
        <v>510</v>
      </c>
      <c r="G36" s="411">
        <f t="shared" si="2"/>
        <v>43.96551724137931</v>
      </c>
      <c r="H36" s="122">
        <v>650</v>
      </c>
      <c r="I36" s="411">
        <f t="shared" si="3"/>
        <v>56.03448275862068</v>
      </c>
      <c r="J36" s="122">
        <v>357</v>
      </c>
      <c r="K36" s="411">
        <f t="shared" si="4"/>
        <v>53.20417287630402</v>
      </c>
      <c r="L36" s="396">
        <v>314</v>
      </c>
      <c r="M36" s="411">
        <f t="shared" si="5"/>
        <v>46.79582712369598</v>
      </c>
      <c r="N36" s="410"/>
    </row>
    <row r="37" spans="1:14" s="5" customFormat="1" ht="15" customHeight="1">
      <c r="A37" s="104" t="s">
        <v>124</v>
      </c>
      <c r="B37" s="122">
        <v>1028</v>
      </c>
      <c r="C37" s="411">
        <f t="shared" si="0"/>
        <v>39.89134652696934</v>
      </c>
      <c r="D37" s="122">
        <v>1549</v>
      </c>
      <c r="E37" s="411">
        <f t="shared" si="1"/>
        <v>60.10865347303066</v>
      </c>
      <c r="F37" s="122">
        <v>517</v>
      </c>
      <c r="G37" s="411">
        <f t="shared" si="2"/>
        <v>47.34432234432234</v>
      </c>
      <c r="H37" s="122">
        <v>575</v>
      </c>
      <c r="I37" s="411">
        <f t="shared" si="3"/>
        <v>52.65567765567766</v>
      </c>
      <c r="J37" s="122">
        <v>406</v>
      </c>
      <c r="K37" s="411">
        <f t="shared" si="4"/>
        <v>53.917662682602916</v>
      </c>
      <c r="L37" s="122">
        <v>347</v>
      </c>
      <c r="M37" s="411">
        <f t="shared" si="5"/>
        <v>46.08233731739708</v>
      </c>
      <c r="N37" s="410"/>
    </row>
    <row r="38" spans="1:14" ht="15" customHeight="1">
      <c r="A38" s="104" t="s">
        <v>125</v>
      </c>
      <c r="B38" s="122">
        <v>2857</v>
      </c>
      <c r="C38" s="411">
        <f t="shared" si="0"/>
        <v>40.97819850831899</v>
      </c>
      <c r="D38" s="122">
        <v>4115</v>
      </c>
      <c r="E38" s="411">
        <f t="shared" si="1"/>
        <v>59.02180149168102</v>
      </c>
      <c r="F38" s="122">
        <v>1205</v>
      </c>
      <c r="G38" s="411">
        <f t="shared" si="2"/>
        <v>48.68686868686869</v>
      </c>
      <c r="H38" s="122">
        <v>1270</v>
      </c>
      <c r="I38" s="411">
        <f t="shared" si="3"/>
        <v>51.31313131313131</v>
      </c>
      <c r="J38" s="122">
        <v>697</v>
      </c>
      <c r="K38" s="411">
        <f t="shared" si="4"/>
        <v>55.44948289578361</v>
      </c>
      <c r="L38" s="122">
        <v>560</v>
      </c>
      <c r="M38" s="411">
        <f t="shared" si="5"/>
        <v>44.55051710421639</v>
      </c>
      <c r="N38" s="410"/>
    </row>
    <row r="39" spans="1:14" ht="15" customHeight="1">
      <c r="A39" s="110" t="s">
        <v>126</v>
      </c>
      <c r="B39" s="402">
        <v>1099</v>
      </c>
      <c r="C39" s="412">
        <f t="shared" si="0"/>
        <v>40.212221002561286</v>
      </c>
      <c r="D39" s="402">
        <v>1634</v>
      </c>
      <c r="E39" s="412">
        <f t="shared" si="1"/>
        <v>59.787778997438714</v>
      </c>
      <c r="F39" s="402">
        <v>513</v>
      </c>
      <c r="G39" s="412">
        <f t="shared" si="2"/>
        <v>44.37716262975779</v>
      </c>
      <c r="H39" s="402">
        <v>643</v>
      </c>
      <c r="I39" s="412">
        <f t="shared" si="3"/>
        <v>55.622837370242216</v>
      </c>
      <c r="J39" s="402">
        <v>434</v>
      </c>
      <c r="K39" s="412">
        <f t="shared" si="4"/>
        <v>53.84615384615385</v>
      </c>
      <c r="L39" s="402">
        <v>372</v>
      </c>
      <c r="M39" s="412">
        <f t="shared" si="5"/>
        <v>46.15384615384615</v>
      </c>
      <c r="N39" s="410"/>
    </row>
    <row r="40" spans="1:14" s="5" customFormat="1" ht="15" customHeight="1">
      <c r="A40" s="119"/>
      <c r="B40" s="120"/>
      <c r="C40" s="127"/>
      <c r="D40" s="121"/>
      <c r="E40" s="121"/>
      <c r="F40" s="121"/>
      <c r="G40" s="121"/>
      <c r="H40" s="121"/>
      <c r="I40" s="121"/>
      <c r="J40" s="121"/>
      <c r="K40" s="122"/>
      <c r="L40" s="122"/>
      <c r="M40" s="128"/>
      <c r="N40" s="129"/>
    </row>
    <row r="41" spans="4:9" ht="15" customHeight="1">
      <c r="D41" s="23"/>
      <c r="F41" s="23"/>
      <c r="G41" s="23"/>
      <c r="H41" s="23"/>
      <c r="I41" s="56"/>
    </row>
    <row r="42" spans="1:11" ht="15" customHeight="1">
      <c r="A42" s="4"/>
      <c r="B42" s="20"/>
      <c r="C42" s="49"/>
      <c r="D42" s="20"/>
      <c r="E42" s="49"/>
      <c r="F42" s="20"/>
      <c r="G42" s="20"/>
      <c r="H42" s="20"/>
      <c r="I42" s="49"/>
      <c r="J42" s="55"/>
      <c r="K42" s="55"/>
    </row>
    <row r="43" spans="1:9" ht="15" customHeight="1">
      <c r="A43" s="4"/>
      <c r="B43" s="20"/>
      <c r="C43" s="49"/>
      <c r="D43" s="20"/>
      <c r="E43" s="49"/>
      <c r="F43" s="20"/>
      <c r="G43" s="20"/>
      <c r="H43" s="20"/>
      <c r="I43" s="49"/>
    </row>
    <row r="44" spans="4:16" ht="15" customHeight="1">
      <c r="D44" s="23"/>
      <c r="F44" s="23"/>
      <c r="G44" s="23"/>
      <c r="H44" s="23"/>
      <c r="M44" s="33"/>
      <c r="N44" s="38"/>
      <c r="O44" s="38"/>
      <c r="P44" s="23"/>
    </row>
    <row r="45" spans="4:16" ht="15" customHeight="1">
      <c r="D45" s="23"/>
      <c r="F45" s="23"/>
      <c r="G45" s="23"/>
      <c r="H45" s="23"/>
      <c r="M45" s="35"/>
      <c r="N45" s="38"/>
      <c r="O45" s="38"/>
      <c r="P45" s="23"/>
    </row>
    <row r="46" spans="4:15" ht="15" customHeight="1">
      <c r="D46" s="23"/>
      <c r="F46" s="23"/>
      <c r="G46" s="23"/>
      <c r="H46" s="23"/>
      <c r="M46" s="37"/>
      <c r="N46" s="38"/>
      <c r="O46" s="38"/>
    </row>
    <row r="47" spans="4:8" ht="15" customHeight="1">
      <c r="D47" s="23"/>
      <c r="F47" s="23"/>
      <c r="G47" s="23"/>
      <c r="H47" s="23"/>
    </row>
    <row r="48" spans="4:8" ht="15" customHeight="1">
      <c r="D48" s="23"/>
      <c r="F48" s="23"/>
      <c r="G48" s="23"/>
      <c r="H48" s="23"/>
    </row>
    <row r="49" spans="4:8" ht="11.25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6:8" ht="11.25"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</sheetData>
  <mergeCells count="4">
    <mergeCell ref="B3:E3"/>
    <mergeCell ref="J3:M3"/>
    <mergeCell ref="A1:M1"/>
    <mergeCell ref="F3:I3"/>
  </mergeCells>
  <hyperlinks>
    <hyperlink ref="M2" location="'pag 4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310" t="s">
        <v>262</v>
      </c>
      <c r="B1" s="311"/>
      <c r="C1" s="311"/>
      <c r="D1" s="311"/>
      <c r="E1" s="311"/>
      <c r="F1" s="311"/>
      <c r="G1" s="311"/>
    </row>
    <row r="2" spans="1:10" s="17" customFormat="1" ht="36" customHeight="1">
      <c r="A2" s="166"/>
      <c r="B2" s="309" t="s">
        <v>1</v>
      </c>
      <c r="C2" s="309"/>
      <c r="D2" s="309" t="s">
        <v>2</v>
      </c>
      <c r="E2" s="309"/>
      <c r="F2" s="309" t="s">
        <v>3</v>
      </c>
      <c r="G2" s="309" t="s">
        <v>0</v>
      </c>
      <c r="H2" s="16"/>
      <c r="I2" s="16"/>
      <c r="J2" s="67"/>
    </row>
    <row r="3" spans="1:9" s="14" customFormat="1" ht="19.5" customHeight="1">
      <c r="A3" s="219" t="s">
        <v>169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</row>
    <row r="4" spans="1:10" s="5" customFormat="1" ht="15" customHeight="1">
      <c r="A4" s="31" t="s">
        <v>23</v>
      </c>
      <c r="B4" s="30">
        <f>SUM(B5:B22)</f>
        <v>123174</v>
      </c>
      <c r="C4" s="30">
        <f>B4/$B$4*100</f>
        <v>100</v>
      </c>
      <c r="D4" s="30">
        <f>SUM(D5:D22)</f>
        <v>56837</v>
      </c>
      <c r="E4" s="30">
        <f>D4/$D$4*100</f>
        <v>100</v>
      </c>
      <c r="F4" s="30">
        <f>SUM(F5:F22)</f>
        <v>66337</v>
      </c>
      <c r="G4" s="30">
        <f>F4/$F$4*100</f>
        <v>100</v>
      </c>
      <c r="H4"/>
      <c r="I4"/>
      <c r="J4" s="52"/>
    </row>
    <row r="5" spans="1:10" ht="15" customHeight="1">
      <c r="A5" s="6" t="s">
        <v>6</v>
      </c>
      <c r="B5" s="20">
        <f>D5+F5</f>
        <v>1324</v>
      </c>
      <c r="C5" s="24">
        <f aca="true" t="shared" si="0" ref="C5:C22">B5/$B$4*100</f>
        <v>1.0749021709126927</v>
      </c>
      <c r="D5" s="36">
        <v>683</v>
      </c>
      <c r="E5" s="158">
        <f aca="true" t="shared" si="1" ref="E5:E22">D5/$D$4*100</f>
        <v>1.2016820029206328</v>
      </c>
      <c r="F5" s="36">
        <v>641</v>
      </c>
      <c r="G5" s="24">
        <f aca="true" t="shared" si="2" ref="G5:G22">F5/$F$4*100</f>
        <v>0.9662782459261046</v>
      </c>
      <c r="J5" s="4"/>
    </row>
    <row r="6" spans="1:7" ht="15" customHeight="1">
      <c r="A6" s="6" t="s">
        <v>7</v>
      </c>
      <c r="B6" s="20">
        <f aca="true" t="shared" si="3" ref="B6:B22">D6+F6</f>
        <v>1726</v>
      </c>
      <c r="C6" s="24">
        <f t="shared" si="0"/>
        <v>1.4012697484858818</v>
      </c>
      <c r="D6" s="36">
        <v>849</v>
      </c>
      <c r="E6" s="158">
        <f t="shared" si="1"/>
        <v>1.4937452715660573</v>
      </c>
      <c r="F6" s="36">
        <v>877</v>
      </c>
      <c r="G6" s="24">
        <f t="shared" si="2"/>
        <v>1.3220374753154347</v>
      </c>
    </row>
    <row r="7" spans="1:7" ht="15" customHeight="1">
      <c r="A7" s="6" t="s">
        <v>8</v>
      </c>
      <c r="B7" s="20">
        <f t="shared" si="3"/>
        <v>2073</v>
      </c>
      <c r="C7" s="24">
        <f t="shared" si="0"/>
        <v>1.6829850455453261</v>
      </c>
      <c r="D7" s="36">
        <v>1049</v>
      </c>
      <c r="E7" s="158">
        <f t="shared" si="1"/>
        <v>1.8456287277653642</v>
      </c>
      <c r="F7" s="36">
        <v>1024</v>
      </c>
      <c r="G7" s="24">
        <f t="shared" si="2"/>
        <v>1.5436332665028565</v>
      </c>
    </row>
    <row r="8" spans="1:7" ht="15" customHeight="1">
      <c r="A8" s="6" t="s">
        <v>9</v>
      </c>
      <c r="B8" s="20">
        <f t="shared" si="3"/>
        <v>2350</v>
      </c>
      <c r="C8" s="24">
        <f t="shared" si="0"/>
        <v>1.907870167405459</v>
      </c>
      <c r="D8" s="36">
        <v>1183</v>
      </c>
      <c r="E8" s="158">
        <f t="shared" si="1"/>
        <v>2.0813906434189</v>
      </c>
      <c r="F8" s="36">
        <v>1167</v>
      </c>
      <c r="G8" s="24">
        <f t="shared" si="2"/>
        <v>1.7591992402430017</v>
      </c>
    </row>
    <row r="9" spans="1:7" ht="22.5" customHeight="1">
      <c r="A9" s="4" t="s">
        <v>10</v>
      </c>
      <c r="B9" s="20">
        <f t="shared" si="3"/>
        <v>3528</v>
      </c>
      <c r="C9" s="24">
        <f t="shared" si="0"/>
        <v>2.864240830045302</v>
      </c>
      <c r="D9" s="36">
        <v>1714</v>
      </c>
      <c r="E9" s="158">
        <f t="shared" si="1"/>
        <v>3.0156412196280593</v>
      </c>
      <c r="F9" s="36">
        <v>1814</v>
      </c>
      <c r="G9" s="24">
        <f t="shared" si="2"/>
        <v>2.7345222123400212</v>
      </c>
    </row>
    <row r="10" spans="1:7" ht="15" customHeight="1">
      <c r="A10" s="4" t="s">
        <v>11</v>
      </c>
      <c r="B10" s="20">
        <f t="shared" si="3"/>
        <v>5930</v>
      </c>
      <c r="C10" s="24">
        <f t="shared" si="0"/>
        <v>4.814327699027392</v>
      </c>
      <c r="D10" s="36">
        <v>2719</v>
      </c>
      <c r="E10" s="158">
        <f t="shared" si="1"/>
        <v>4.783855587029576</v>
      </c>
      <c r="F10" s="36">
        <v>3211</v>
      </c>
      <c r="G10" s="24">
        <f t="shared" si="2"/>
        <v>4.840435955801438</v>
      </c>
    </row>
    <row r="11" spans="1:7" ht="15" customHeight="1">
      <c r="A11" s="4" t="s">
        <v>12</v>
      </c>
      <c r="B11" s="20">
        <f t="shared" si="3"/>
        <v>8918</v>
      </c>
      <c r="C11" s="24">
        <f t="shared" si="0"/>
        <v>7.2401643203922905</v>
      </c>
      <c r="D11" s="36">
        <v>4269</v>
      </c>
      <c r="E11" s="158">
        <f t="shared" si="1"/>
        <v>7.510952372574203</v>
      </c>
      <c r="F11" s="36">
        <v>4649</v>
      </c>
      <c r="G11" s="24">
        <f t="shared" si="2"/>
        <v>7.008155328097441</v>
      </c>
    </row>
    <row r="12" spans="1:7" ht="15" customHeight="1">
      <c r="A12" s="4" t="s">
        <v>13</v>
      </c>
      <c r="B12" s="20">
        <f t="shared" si="3"/>
        <v>9462</v>
      </c>
      <c r="C12" s="24">
        <f t="shared" si="0"/>
        <v>7.681815967655512</v>
      </c>
      <c r="D12" s="36">
        <v>4661</v>
      </c>
      <c r="E12" s="158">
        <f t="shared" si="1"/>
        <v>8.200643946724846</v>
      </c>
      <c r="F12" s="36">
        <v>4801</v>
      </c>
      <c r="G12" s="24">
        <f t="shared" si="2"/>
        <v>7.23728839109396</v>
      </c>
    </row>
    <row r="13" spans="1:7" ht="15" customHeight="1">
      <c r="A13" s="4" t="s">
        <v>14</v>
      </c>
      <c r="B13" s="20">
        <f t="shared" si="3"/>
        <v>10023</v>
      </c>
      <c r="C13" s="24">
        <f t="shared" si="0"/>
        <v>8.13726922889571</v>
      </c>
      <c r="D13" s="36">
        <v>4839</v>
      </c>
      <c r="E13" s="158">
        <f t="shared" si="1"/>
        <v>8.513820222742227</v>
      </c>
      <c r="F13" s="36">
        <v>5184</v>
      </c>
      <c r="G13" s="24">
        <f t="shared" si="2"/>
        <v>7.814643411670712</v>
      </c>
    </row>
    <row r="14" spans="1:7" ht="22.5" customHeight="1">
      <c r="A14" s="4" t="s">
        <v>15</v>
      </c>
      <c r="B14" s="20">
        <f t="shared" si="3"/>
        <v>10265</v>
      </c>
      <c r="C14" s="24">
        <f t="shared" si="0"/>
        <v>8.333739263156186</v>
      </c>
      <c r="D14" s="36">
        <v>5062</v>
      </c>
      <c r="E14" s="158">
        <f t="shared" si="1"/>
        <v>8.906170276404454</v>
      </c>
      <c r="F14" s="36">
        <v>5203</v>
      </c>
      <c r="G14" s="24">
        <f t="shared" si="2"/>
        <v>7.843285044545277</v>
      </c>
    </row>
    <row r="15" spans="1:7" ht="15" customHeight="1">
      <c r="A15" s="4" t="s">
        <v>16</v>
      </c>
      <c r="B15" s="20">
        <f t="shared" si="3"/>
        <v>10091</v>
      </c>
      <c r="C15" s="24">
        <f t="shared" si="0"/>
        <v>8.192475684803611</v>
      </c>
      <c r="D15" s="36">
        <v>4809</v>
      </c>
      <c r="E15" s="158">
        <f t="shared" si="1"/>
        <v>8.46103770431233</v>
      </c>
      <c r="F15" s="36">
        <v>5282</v>
      </c>
      <c r="G15" s="24">
        <f t="shared" si="2"/>
        <v>7.962373939128993</v>
      </c>
    </row>
    <row r="16" spans="1:7" ht="15" customHeight="1">
      <c r="A16" s="4" t="s">
        <v>17</v>
      </c>
      <c r="B16" s="20">
        <f t="shared" si="3"/>
        <v>10656</v>
      </c>
      <c r="C16" s="24">
        <f t="shared" si="0"/>
        <v>8.651176384626625</v>
      </c>
      <c r="D16" s="36">
        <v>5287</v>
      </c>
      <c r="E16" s="158">
        <f t="shared" si="1"/>
        <v>9.302039164628676</v>
      </c>
      <c r="F16" s="36">
        <v>5369</v>
      </c>
      <c r="G16" s="24">
        <f t="shared" si="2"/>
        <v>8.093522468607263</v>
      </c>
    </row>
    <row r="17" spans="1:7" ht="15" customHeight="1">
      <c r="A17" s="4" t="s">
        <v>18</v>
      </c>
      <c r="B17" s="20">
        <f t="shared" si="3"/>
        <v>10595</v>
      </c>
      <c r="C17" s="24">
        <f t="shared" si="0"/>
        <v>8.601652946238653</v>
      </c>
      <c r="D17" s="36">
        <v>5025</v>
      </c>
      <c r="E17" s="158">
        <f t="shared" si="1"/>
        <v>8.841071837007583</v>
      </c>
      <c r="F17" s="36">
        <v>5570</v>
      </c>
      <c r="G17" s="24">
        <f t="shared" si="2"/>
        <v>8.39652079533292</v>
      </c>
    </row>
    <row r="18" spans="1:9" s="10" customFormat="1" ht="15" customHeight="1">
      <c r="A18" s="4" t="s">
        <v>19</v>
      </c>
      <c r="B18" s="20">
        <f t="shared" si="3"/>
        <v>8779</v>
      </c>
      <c r="C18" s="24">
        <f t="shared" si="0"/>
        <v>7.127315829639372</v>
      </c>
      <c r="D18" s="36">
        <v>4175</v>
      </c>
      <c r="E18" s="158">
        <f t="shared" si="1"/>
        <v>7.34556714816053</v>
      </c>
      <c r="F18" s="36">
        <v>4604</v>
      </c>
      <c r="G18" s="294">
        <f t="shared" si="2"/>
        <v>6.940319881815578</v>
      </c>
      <c r="H18"/>
      <c r="I18"/>
    </row>
    <row r="19" spans="1:7" ht="22.5" customHeight="1">
      <c r="A19" t="s">
        <v>20</v>
      </c>
      <c r="B19" s="20">
        <f t="shared" si="3"/>
        <v>8514</v>
      </c>
      <c r="C19" s="24">
        <f t="shared" si="0"/>
        <v>6.912173023527693</v>
      </c>
      <c r="D19" s="36">
        <v>3746</v>
      </c>
      <c r="E19" s="158">
        <f t="shared" si="1"/>
        <v>6.590777134613016</v>
      </c>
      <c r="F19" s="36">
        <v>4768</v>
      </c>
      <c r="G19" s="24">
        <f t="shared" si="2"/>
        <v>7.187542397153926</v>
      </c>
    </row>
    <row r="20" spans="1:7" ht="15" customHeight="1">
      <c r="A20" t="s">
        <v>21</v>
      </c>
      <c r="B20" s="20">
        <f t="shared" si="3"/>
        <v>7666</v>
      </c>
      <c r="C20" s="24">
        <f t="shared" si="0"/>
        <v>6.2237160439703185</v>
      </c>
      <c r="D20" s="36">
        <v>3191</v>
      </c>
      <c r="E20" s="158">
        <f t="shared" si="1"/>
        <v>5.61430054365994</v>
      </c>
      <c r="F20" s="36">
        <v>4475</v>
      </c>
      <c r="G20" s="24">
        <f t="shared" si="2"/>
        <v>6.745858269140902</v>
      </c>
    </row>
    <row r="21" spans="1:7" ht="15" customHeight="1">
      <c r="A21" s="4" t="s">
        <v>22</v>
      </c>
      <c r="B21" s="20">
        <f t="shared" si="3"/>
        <v>5809</v>
      </c>
      <c r="C21" s="49">
        <f t="shared" si="0"/>
        <v>4.716092681897154</v>
      </c>
      <c r="D21" s="96">
        <v>2145</v>
      </c>
      <c r="E21" s="293">
        <f t="shared" si="1"/>
        <v>3.773950067737565</v>
      </c>
      <c r="F21" s="96">
        <v>3664</v>
      </c>
      <c r="G21" s="24">
        <f t="shared" si="2"/>
        <v>5.523312781705534</v>
      </c>
    </row>
    <row r="22" spans="1:7" ht="15" customHeight="1">
      <c r="A22" s="8" t="s">
        <v>266</v>
      </c>
      <c r="B22" s="60">
        <f t="shared" si="3"/>
        <v>5465</v>
      </c>
      <c r="C22" s="28">
        <f t="shared" si="0"/>
        <v>4.436812963774823</v>
      </c>
      <c r="D22" s="82">
        <v>1431</v>
      </c>
      <c r="E22" s="159">
        <f t="shared" si="1"/>
        <v>2.51772612910604</v>
      </c>
      <c r="F22" s="82">
        <v>4034</v>
      </c>
      <c r="G22" s="28">
        <f t="shared" si="2"/>
        <v>6.081070895578637</v>
      </c>
    </row>
    <row r="23" spans="2:5" ht="30" customHeight="1">
      <c r="B23" s="4"/>
      <c r="C23" s="4"/>
      <c r="D23" s="4"/>
      <c r="E23" s="4"/>
    </row>
    <row r="24" spans="11:13" ht="15" customHeight="1">
      <c r="K24" s="10"/>
      <c r="L24" s="10" t="s">
        <v>2</v>
      </c>
      <c r="M24" s="10" t="s">
        <v>3</v>
      </c>
    </row>
    <row r="25" spans="11:14" ht="15" customHeight="1">
      <c r="K25" s="154" t="s">
        <v>6</v>
      </c>
      <c r="L25" s="157">
        <f aca="true" t="shared" si="4" ref="L25:L42">-D5</f>
        <v>-683</v>
      </c>
      <c r="M25" s="157">
        <f>F5</f>
        <v>641</v>
      </c>
      <c r="N25" s="23"/>
    </row>
    <row r="26" spans="11:14" ht="15" customHeight="1">
      <c r="K26" s="154" t="s">
        <v>7</v>
      </c>
      <c r="L26" s="157">
        <f t="shared" si="4"/>
        <v>-849</v>
      </c>
      <c r="M26" s="157">
        <f aca="true" t="shared" si="5" ref="M26:M42">F6</f>
        <v>877</v>
      </c>
      <c r="N26" s="23"/>
    </row>
    <row r="27" spans="11:14" ht="15" customHeight="1">
      <c r="K27" s="154" t="s">
        <v>8</v>
      </c>
      <c r="L27" s="157">
        <f t="shared" si="4"/>
        <v>-1049</v>
      </c>
      <c r="M27" s="157">
        <f t="shared" si="5"/>
        <v>1024</v>
      </c>
      <c r="N27" s="23"/>
    </row>
    <row r="28" spans="11:14" ht="15" customHeight="1">
      <c r="K28" s="154" t="s">
        <v>9</v>
      </c>
      <c r="L28" s="157">
        <f t="shared" si="4"/>
        <v>-1183</v>
      </c>
      <c r="M28" s="157">
        <f t="shared" si="5"/>
        <v>1167</v>
      </c>
      <c r="N28" s="23"/>
    </row>
    <row r="29" spans="11:14" ht="15" customHeight="1">
      <c r="K29" s="154" t="s">
        <v>10</v>
      </c>
      <c r="L29" s="157">
        <f t="shared" si="4"/>
        <v>-1714</v>
      </c>
      <c r="M29" s="157">
        <f t="shared" si="5"/>
        <v>1814</v>
      </c>
      <c r="N29" s="23"/>
    </row>
    <row r="30" spans="11:14" ht="15" customHeight="1">
      <c r="K30" s="53" t="s">
        <v>11</v>
      </c>
      <c r="L30" s="157">
        <f t="shared" si="4"/>
        <v>-2719</v>
      </c>
      <c r="M30" s="157">
        <f t="shared" si="5"/>
        <v>3211</v>
      </c>
      <c r="N30" s="23"/>
    </row>
    <row r="31" spans="11:14" ht="15" customHeight="1">
      <c r="K31" s="53" t="s">
        <v>12</v>
      </c>
      <c r="L31" s="157">
        <f t="shared" si="4"/>
        <v>-4269</v>
      </c>
      <c r="M31" s="157">
        <f t="shared" si="5"/>
        <v>4649</v>
      </c>
      <c r="N31" s="23"/>
    </row>
    <row r="32" spans="11:14" ht="15" customHeight="1">
      <c r="K32" s="53" t="s">
        <v>13</v>
      </c>
      <c r="L32" s="157">
        <f t="shared" si="4"/>
        <v>-4661</v>
      </c>
      <c r="M32" s="157">
        <f t="shared" si="5"/>
        <v>4801</v>
      </c>
      <c r="N32" s="23"/>
    </row>
    <row r="33" spans="11:14" ht="15" customHeight="1">
      <c r="K33" s="53" t="s">
        <v>14</v>
      </c>
      <c r="L33" s="157">
        <f t="shared" si="4"/>
        <v>-4839</v>
      </c>
      <c r="M33" s="157">
        <f t="shared" si="5"/>
        <v>5184</v>
      </c>
      <c r="N33" s="23"/>
    </row>
    <row r="34" spans="11:14" ht="15" customHeight="1">
      <c r="K34" s="53" t="s">
        <v>15</v>
      </c>
      <c r="L34" s="157">
        <f t="shared" si="4"/>
        <v>-5062</v>
      </c>
      <c r="M34" s="157">
        <f t="shared" si="5"/>
        <v>5203</v>
      </c>
      <c r="N34" s="23"/>
    </row>
    <row r="35" spans="11:14" ht="15" customHeight="1">
      <c r="K35" s="53" t="s">
        <v>16</v>
      </c>
      <c r="L35" s="157">
        <f t="shared" si="4"/>
        <v>-4809</v>
      </c>
      <c r="M35" s="157">
        <f t="shared" si="5"/>
        <v>5282</v>
      </c>
      <c r="N35" s="23"/>
    </row>
    <row r="36" spans="11:14" ht="15" customHeight="1">
      <c r="K36" s="53" t="s">
        <v>17</v>
      </c>
      <c r="L36" s="157">
        <f t="shared" si="4"/>
        <v>-5287</v>
      </c>
      <c r="M36" s="157">
        <f t="shared" si="5"/>
        <v>5369</v>
      </c>
      <c r="N36" s="23"/>
    </row>
    <row r="37" spans="11:14" ht="15" customHeight="1">
      <c r="K37" s="53" t="s">
        <v>18</v>
      </c>
      <c r="L37" s="157">
        <f t="shared" si="4"/>
        <v>-5025</v>
      </c>
      <c r="M37" s="157">
        <f t="shared" si="5"/>
        <v>5570</v>
      </c>
      <c r="N37" s="23"/>
    </row>
    <row r="38" spans="11:14" ht="15" customHeight="1">
      <c r="K38" s="53" t="s">
        <v>19</v>
      </c>
      <c r="L38" s="157">
        <f t="shared" si="4"/>
        <v>-4175</v>
      </c>
      <c r="M38" s="157">
        <f t="shared" si="5"/>
        <v>4604</v>
      </c>
      <c r="N38" s="23"/>
    </row>
    <row r="39" spans="11:14" ht="15" customHeight="1">
      <c r="K39" s="10" t="s">
        <v>20</v>
      </c>
      <c r="L39" s="157">
        <f t="shared" si="4"/>
        <v>-3746</v>
      </c>
      <c r="M39" s="157">
        <f t="shared" si="5"/>
        <v>4768</v>
      </c>
      <c r="N39" s="23"/>
    </row>
    <row r="40" spans="11:14" ht="15" customHeight="1">
      <c r="K40" s="10" t="s">
        <v>21</v>
      </c>
      <c r="L40" s="157">
        <f t="shared" si="4"/>
        <v>-3191</v>
      </c>
      <c r="M40" s="157">
        <f t="shared" si="5"/>
        <v>4475</v>
      </c>
      <c r="N40" s="23"/>
    </row>
    <row r="41" spans="11:14" ht="15" customHeight="1">
      <c r="K41" s="10" t="s">
        <v>22</v>
      </c>
      <c r="L41" s="157">
        <f t="shared" si="4"/>
        <v>-2145</v>
      </c>
      <c r="M41" s="157">
        <f t="shared" si="5"/>
        <v>3664</v>
      </c>
      <c r="N41" s="23"/>
    </row>
    <row r="42" spans="11:14" ht="15" customHeight="1">
      <c r="K42" s="53" t="s">
        <v>266</v>
      </c>
      <c r="L42" s="157">
        <f t="shared" si="4"/>
        <v>-1431</v>
      </c>
      <c r="M42" s="157">
        <f t="shared" si="5"/>
        <v>4034</v>
      </c>
      <c r="N42" s="23"/>
    </row>
    <row r="43" spans="11:13" ht="11.25">
      <c r="K43" s="156"/>
      <c r="L43" s="157"/>
      <c r="M43" s="157"/>
    </row>
    <row r="44" spans="11:13" ht="11.25">
      <c r="K44" s="10"/>
      <c r="L44" s="10"/>
      <c r="M44" s="10"/>
    </row>
  </sheetData>
  <mergeCells count="4">
    <mergeCell ref="F2:G2"/>
    <mergeCell ref="A1:G1"/>
    <mergeCell ref="B2:C2"/>
    <mergeCell ref="D2:E2"/>
  </mergeCells>
  <hyperlinks>
    <hyperlink ref="A3" location="indice!B1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2008.&amp;R&amp;9&amp;P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0.83203125" style="0" customWidth="1"/>
    <col min="2" max="2" width="12.83203125" style="23" customWidth="1"/>
    <col min="3" max="3" width="12.83203125" style="0" customWidth="1"/>
    <col min="4" max="4" width="12.83203125" style="23" customWidth="1"/>
    <col min="5" max="5" width="12.83203125" style="0" customWidth="1"/>
    <col min="6" max="6" width="12.83203125" style="23" customWidth="1"/>
    <col min="7" max="7" width="12.83203125" style="0" customWidth="1"/>
  </cols>
  <sheetData>
    <row r="1" spans="1:7" s="1" customFormat="1" ht="39.75" customHeight="1">
      <c r="A1" s="312" t="s">
        <v>261</v>
      </c>
      <c r="B1" s="313"/>
      <c r="C1" s="313"/>
      <c r="D1" s="313"/>
      <c r="E1" s="313"/>
      <c r="F1" s="313"/>
      <c r="G1" s="313"/>
    </row>
    <row r="2" spans="1:7" s="17" customFormat="1" ht="36" customHeight="1">
      <c r="A2" s="166"/>
      <c r="B2" s="309" t="s">
        <v>1</v>
      </c>
      <c r="C2" s="309"/>
      <c r="D2" s="309" t="s">
        <v>2</v>
      </c>
      <c r="E2" s="309"/>
      <c r="F2" s="309" t="s">
        <v>3</v>
      </c>
      <c r="G2" s="309" t="s">
        <v>0</v>
      </c>
    </row>
    <row r="3" spans="1:7" s="14" customFormat="1" ht="19.5" customHeight="1">
      <c r="A3" s="219" t="s">
        <v>169</v>
      </c>
      <c r="B3" s="170" t="s">
        <v>4</v>
      </c>
      <c r="C3" s="19" t="s">
        <v>5</v>
      </c>
      <c r="D3" s="170" t="s">
        <v>4</v>
      </c>
      <c r="E3" s="19" t="s">
        <v>5</v>
      </c>
      <c r="F3" s="170" t="s">
        <v>4</v>
      </c>
      <c r="G3" s="19" t="s">
        <v>5</v>
      </c>
    </row>
    <row r="4" spans="1:7" s="5" customFormat="1" ht="15" customHeight="1">
      <c r="A4" s="31" t="s">
        <v>1</v>
      </c>
      <c r="B4" s="30">
        <v>259333</v>
      </c>
      <c r="C4" s="32">
        <v>100</v>
      </c>
      <c r="D4" s="30">
        <v>117340</v>
      </c>
      <c r="E4" s="32">
        <v>100</v>
      </c>
      <c r="F4" s="30">
        <v>141993</v>
      </c>
      <c r="G4" s="32">
        <v>100</v>
      </c>
    </row>
    <row r="5" spans="1:7" ht="22.5" customHeight="1">
      <c r="A5" s="39" t="s">
        <v>131</v>
      </c>
      <c r="B5" s="21">
        <v>1921</v>
      </c>
      <c r="C5" s="7">
        <v>0.7399752441841185</v>
      </c>
      <c r="D5" s="21">
        <v>943</v>
      </c>
      <c r="E5" s="7">
        <v>0.8027952957218341</v>
      </c>
      <c r="F5" s="23">
        <v>978</v>
      </c>
      <c r="G5" s="24">
        <v>0.6880620875676969</v>
      </c>
    </row>
    <row r="6" spans="1:7" ht="15" customHeight="1">
      <c r="A6" s="39" t="s">
        <v>170</v>
      </c>
      <c r="B6" s="21">
        <v>1054</v>
      </c>
      <c r="C6" s="7">
        <f>B6/$B$5*100</f>
        <v>54.86725663716814</v>
      </c>
      <c r="D6" s="21">
        <v>546</v>
      </c>
      <c r="E6" s="7">
        <f>D6/$D$5*100</f>
        <v>57.90031813361611</v>
      </c>
      <c r="F6" s="23">
        <v>508</v>
      </c>
      <c r="G6" s="24">
        <f>F6/$F$5*100</f>
        <v>51.94274028629857</v>
      </c>
    </row>
    <row r="7" spans="1:7" ht="15" customHeight="1">
      <c r="A7" s="39" t="s">
        <v>171</v>
      </c>
      <c r="B7" s="21">
        <v>119</v>
      </c>
      <c r="C7" s="7">
        <f>B7/$B$5*100</f>
        <v>6.1946902654867255</v>
      </c>
      <c r="D7" s="21">
        <v>61</v>
      </c>
      <c r="E7" s="7">
        <f>D7/$D$5*100</f>
        <v>6.468716861081654</v>
      </c>
      <c r="F7" s="23">
        <v>58</v>
      </c>
      <c r="G7" s="24">
        <f>F7/$F$5*100</f>
        <v>5.930470347648262</v>
      </c>
    </row>
    <row r="8" spans="1:7" ht="15" customHeight="1">
      <c r="A8" s="39" t="s">
        <v>173</v>
      </c>
      <c r="B8" s="21">
        <v>262</v>
      </c>
      <c r="C8" s="7">
        <f>B8/$B$5*100</f>
        <v>13.63872982821447</v>
      </c>
      <c r="D8" s="21">
        <v>128</v>
      </c>
      <c r="E8" s="7">
        <f>D8/$D$5*100</f>
        <v>13.57370095440085</v>
      </c>
      <c r="F8" s="23">
        <v>134</v>
      </c>
      <c r="G8" s="24">
        <f>F8/$F$5*100</f>
        <v>13.701431492842536</v>
      </c>
    </row>
    <row r="9" spans="1:7" ht="15" customHeight="1">
      <c r="A9" s="39" t="s">
        <v>172</v>
      </c>
      <c r="B9" s="21">
        <v>212</v>
      </c>
      <c r="C9" s="7">
        <f>B9/$B$5*100</f>
        <v>11.035918792295679</v>
      </c>
      <c r="D9" s="21">
        <v>100</v>
      </c>
      <c r="E9" s="7">
        <f>D9/$D$5*100</f>
        <v>10.604453870625663</v>
      </c>
      <c r="F9" s="23">
        <v>112</v>
      </c>
      <c r="G9" s="24">
        <f>F9/$F$5*100</f>
        <v>11.451942740286299</v>
      </c>
    </row>
    <row r="10" spans="1:7" ht="15" customHeight="1">
      <c r="A10" s="142" t="s">
        <v>88</v>
      </c>
      <c r="B10" s="20">
        <v>274</v>
      </c>
      <c r="C10" s="7">
        <f>B10/$B$5*100</f>
        <v>14.263404476834982</v>
      </c>
      <c r="D10" s="20">
        <v>108</v>
      </c>
      <c r="E10" s="7">
        <f>D10/$D$5*100</f>
        <v>11.452810180275716</v>
      </c>
      <c r="F10" s="23">
        <v>166</v>
      </c>
      <c r="G10" s="24">
        <f>F10/$F$5*100</f>
        <v>16.973415132924334</v>
      </c>
    </row>
    <row r="11" spans="1:7" ht="22.5" customHeight="1">
      <c r="A11" s="142" t="s">
        <v>132</v>
      </c>
      <c r="B11" s="20">
        <v>7289</v>
      </c>
      <c r="C11" s="12">
        <v>2.8106719931516624</v>
      </c>
      <c r="D11" s="23">
        <v>3085</v>
      </c>
      <c r="E11" s="12">
        <v>2.6291119822737343</v>
      </c>
      <c r="F11" s="23">
        <v>4204</v>
      </c>
      <c r="G11" s="24">
        <v>2.9607093307416563</v>
      </c>
    </row>
    <row r="12" spans="1:7" ht="15" customHeight="1">
      <c r="A12" s="39" t="s">
        <v>170</v>
      </c>
      <c r="B12" s="20">
        <v>2608</v>
      </c>
      <c r="C12" s="12">
        <f>B12/$B$11*100</f>
        <v>35.779942378927146</v>
      </c>
      <c r="D12" s="20">
        <v>1344</v>
      </c>
      <c r="E12" s="12">
        <f>D12/$D$11*100</f>
        <v>43.56564019448946</v>
      </c>
      <c r="F12" s="23">
        <v>1264</v>
      </c>
      <c r="G12" s="24">
        <f>F12/$F$11*100</f>
        <v>30.066603235014274</v>
      </c>
    </row>
    <row r="13" spans="1:7" ht="15" customHeight="1">
      <c r="A13" s="39" t="s">
        <v>171</v>
      </c>
      <c r="B13" s="20">
        <v>663</v>
      </c>
      <c r="C13" s="12">
        <f>B13/$B$11*100</f>
        <v>9.095897928385238</v>
      </c>
      <c r="D13" s="23">
        <v>370</v>
      </c>
      <c r="E13" s="12">
        <f>D13/$D$11*100</f>
        <v>11.9935170178282</v>
      </c>
      <c r="F13" s="23">
        <v>293</v>
      </c>
      <c r="G13" s="24">
        <f>F13/$F$11*100</f>
        <v>6.969552806850618</v>
      </c>
    </row>
    <row r="14" spans="1:7" ht="15" customHeight="1">
      <c r="A14" s="39" t="s">
        <v>173</v>
      </c>
      <c r="B14" s="20">
        <v>560</v>
      </c>
      <c r="C14" s="12">
        <f>B14/$B$11*100</f>
        <v>7.682809713266566</v>
      </c>
      <c r="D14" s="23">
        <v>280</v>
      </c>
      <c r="E14" s="12">
        <f>D14/$D$11*100</f>
        <v>9.076175040518638</v>
      </c>
      <c r="F14" s="23">
        <v>280</v>
      </c>
      <c r="G14" s="24">
        <f>F14/$F$11*100</f>
        <v>6.660323501427213</v>
      </c>
    </row>
    <row r="15" spans="1:7" ht="15" customHeight="1">
      <c r="A15" s="39" t="s">
        <v>172</v>
      </c>
      <c r="B15" s="20">
        <v>864</v>
      </c>
      <c r="C15" s="12">
        <f>B15/$B$11*100</f>
        <v>11.853477843325559</v>
      </c>
      <c r="D15" s="23">
        <v>365</v>
      </c>
      <c r="E15" s="12">
        <f>D15/$D$11*100</f>
        <v>11.831442463533225</v>
      </c>
      <c r="F15" s="23">
        <v>499</v>
      </c>
      <c r="G15" s="24">
        <f>F15/$F$11*100</f>
        <v>11.86964795432921</v>
      </c>
    </row>
    <row r="16" spans="1:7" ht="15" customHeight="1">
      <c r="A16" s="142" t="s">
        <v>88</v>
      </c>
      <c r="B16" s="20">
        <v>2594</v>
      </c>
      <c r="C16" s="12">
        <f>B16/$B$11*100</f>
        <v>35.58787213609549</v>
      </c>
      <c r="D16" s="23">
        <v>726</v>
      </c>
      <c r="E16" s="12">
        <f>D16/$D$11*100</f>
        <v>23.533225283630472</v>
      </c>
      <c r="F16" s="23">
        <v>1868</v>
      </c>
      <c r="G16" s="24">
        <f>F16/$F$11*100</f>
        <v>44.433872502378684</v>
      </c>
    </row>
    <row r="17" spans="1:7" ht="30" customHeight="1">
      <c r="A17" s="137" t="s">
        <v>133</v>
      </c>
      <c r="B17" s="20">
        <v>97543</v>
      </c>
      <c r="C17" s="12">
        <v>37.61303035093875</v>
      </c>
      <c r="D17" s="23">
        <v>38860</v>
      </c>
      <c r="E17" s="12">
        <v>33.11743650928924</v>
      </c>
      <c r="F17" s="23">
        <v>58683</v>
      </c>
      <c r="G17" s="24">
        <v>41.32809363841879</v>
      </c>
    </row>
    <row r="18" spans="1:7" s="10" customFormat="1" ht="15" customHeight="1">
      <c r="A18" s="39" t="s">
        <v>170</v>
      </c>
      <c r="B18" s="20">
        <v>3390</v>
      </c>
      <c r="C18" s="12">
        <f>B18/$B$17*100</f>
        <v>3.475390340670269</v>
      </c>
      <c r="D18" s="23">
        <v>1678</v>
      </c>
      <c r="E18" s="12">
        <f>D18/$D$17*100</f>
        <v>4.318064848172928</v>
      </c>
      <c r="F18" s="23">
        <v>1712</v>
      </c>
      <c r="G18" s="24">
        <f>F18/$F$17*100</f>
        <v>2.9173695959647596</v>
      </c>
    </row>
    <row r="19" spans="1:7" ht="15" customHeight="1">
      <c r="A19" s="39" t="s">
        <v>171</v>
      </c>
      <c r="B19" s="20">
        <v>5368</v>
      </c>
      <c r="C19" s="12">
        <f>B19/$B$17*100</f>
        <v>5.503213967173451</v>
      </c>
      <c r="D19" s="20">
        <v>2784</v>
      </c>
      <c r="E19" s="12">
        <f>D19/$D$17*100</f>
        <v>7.164179104477612</v>
      </c>
      <c r="F19" s="23">
        <v>2584</v>
      </c>
      <c r="G19" s="24">
        <f>F19/$F$17*100</f>
        <v>4.403319530358026</v>
      </c>
    </row>
    <row r="20" spans="1:7" ht="15" customHeight="1">
      <c r="A20" s="39" t="s">
        <v>173</v>
      </c>
      <c r="B20" s="20">
        <v>7361</v>
      </c>
      <c r="C20" s="12">
        <f>B20/$B$17*100</f>
        <v>7.546415427042433</v>
      </c>
      <c r="D20" s="23">
        <v>3705</v>
      </c>
      <c r="E20" s="12">
        <f>D20/$D$17*100</f>
        <v>9.534225424601132</v>
      </c>
      <c r="F20" s="23">
        <v>3656</v>
      </c>
      <c r="G20" s="24">
        <f>F20/$F$17*100</f>
        <v>6.230083669887361</v>
      </c>
    </row>
    <row r="21" spans="1:7" ht="15" customHeight="1">
      <c r="A21" s="39" t="s">
        <v>172</v>
      </c>
      <c r="B21" s="20">
        <v>22803</v>
      </c>
      <c r="C21" s="12">
        <f>B21/$B$17*100</f>
        <v>23.377382282685584</v>
      </c>
      <c r="D21" s="23">
        <v>9542</v>
      </c>
      <c r="E21" s="12">
        <f>D21/$D$17*100</f>
        <v>24.554812146165723</v>
      </c>
      <c r="F21" s="23">
        <v>13261</v>
      </c>
      <c r="G21" s="24">
        <f>F21/$F$17*100</f>
        <v>22.597685871547128</v>
      </c>
    </row>
    <row r="22" spans="1:7" ht="15" customHeight="1">
      <c r="A22" s="142" t="s">
        <v>88</v>
      </c>
      <c r="B22" s="20">
        <v>58621</v>
      </c>
      <c r="C22" s="12">
        <f>B22/$B$17*100</f>
        <v>60.09759798242826</v>
      </c>
      <c r="D22" s="23">
        <v>21151</v>
      </c>
      <c r="E22" s="12">
        <f>D22/$D$17*100</f>
        <v>54.4287184765826</v>
      </c>
      <c r="F22" s="23">
        <v>37470</v>
      </c>
      <c r="G22" s="24">
        <f>F22/$F$17*100</f>
        <v>63.851541332242725</v>
      </c>
    </row>
    <row r="23" spans="1:7" ht="30" customHeight="1">
      <c r="A23" s="137" t="s">
        <v>134</v>
      </c>
      <c r="B23" s="20">
        <v>62806</v>
      </c>
      <c r="C23" s="12">
        <v>24.218283056919095</v>
      </c>
      <c r="D23" s="22">
        <v>28785</v>
      </c>
      <c r="E23" s="12">
        <v>24.531276632009543</v>
      </c>
      <c r="F23" s="94">
        <v>34021</v>
      </c>
      <c r="G23" s="24">
        <v>23.959631812835845</v>
      </c>
    </row>
    <row r="24" spans="1:7" ht="15" customHeight="1">
      <c r="A24" s="39" t="s">
        <v>170</v>
      </c>
      <c r="B24" s="20">
        <v>147</v>
      </c>
      <c r="C24" s="12">
        <f>B24/$B$23*100</f>
        <v>0.2340540712670764</v>
      </c>
      <c r="D24" s="23">
        <v>70</v>
      </c>
      <c r="E24" s="12">
        <f>D24/$D$23*100</f>
        <v>0.2431822129581379</v>
      </c>
      <c r="F24" s="23">
        <v>77</v>
      </c>
      <c r="G24" s="24">
        <f>F24/$F$23*100</f>
        <v>0.22633079568501807</v>
      </c>
    </row>
    <row r="25" spans="1:7" ht="15" customHeight="1">
      <c r="A25" s="39" t="s">
        <v>171</v>
      </c>
      <c r="B25" s="20">
        <v>5487</v>
      </c>
      <c r="C25" s="12">
        <f>B25/$B$23*100</f>
        <v>8.736426456071076</v>
      </c>
      <c r="D25" s="23">
        <v>2794</v>
      </c>
      <c r="E25" s="12">
        <f>D25/$D$23*100</f>
        <v>9.706444328643391</v>
      </c>
      <c r="F25" s="23">
        <v>2693</v>
      </c>
      <c r="G25" s="24">
        <f>F25/$F$23*100</f>
        <v>7.9156991270097885</v>
      </c>
    </row>
    <row r="26" spans="1:7" ht="15" customHeight="1">
      <c r="A26" s="39" t="s">
        <v>173</v>
      </c>
      <c r="B26" s="20">
        <v>17996</v>
      </c>
      <c r="C26" s="12">
        <f>B26/$B$23*100</f>
        <v>28.653313377702766</v>
      </c>
      <c r="D26" s="23">
        <v>8911</v>
      </c>
      <c r="E26" s="12">
        <f>D26/$D$23*100</f>
        <v>30.957095709570957</v>
      </c>
      <c r="F26" s="23">
        <v>9085</v>
      </c>
      <c r="G26" s="24">
        <f>F26/$F$23*100</f>
        <v>26.704094529849208</v>
      </c>
    </row>
    <row r="27" spans="1:7" ht="15" customHeight="1">
      <c r="A27" s="39" t="s">
        <v>172</v>
      </c>
      <c r="B27" s="20">
        <v>21618</v>
      </c>
      <c r="C27" s="12">
        <f>B27/$B$23*100</f>
        <v>34.42027831735822</v>
      </c>
      <c r="D27" s="23">
        <v>9553</v>
      </c>
      <c r="E27" s="12">
        <f>D27/$D$23*100</f>
        <v>33.187424005558455</v>
      </c>
      <c r="F27" s="23">
        <v>12065</v>
      </c>
      <c r="G27" s="24">
        <f>F27/$F$23*100</f>
        <v>35.4633902589577</v>
      </c>
    </row>
    <row r="28" spans="1:7" ht="15" customHeight="1">
      <c r="A28" s="142" t="s">
        <v>88</v>
      </c>
      <c r="B28" s="20">
        <v>17558</v>
      </c>
      <c r="C28" s="12">
        <f>B28/$B$23*100</f>
        <v>27.955927777600863</v>
      </c>
      <c r="D28" s="23">
        <v>7457</v>
      </c>
      <c r="E28" s="12">
        <f>D28/$D$23*100</f>
        <v>25.905853743269063</v>
      </c>
      <c r="F28" s="23">
        <v>10101</v>
      </c>
      <c r="G28" s="24">
        <f>F28/$F$23*100</f>
        <v>29.69048528849828</v>
      </c>
    </row>
    <row r="29" spans="1:7" ht="30" customHeight="1">
      <c r="A29" s="137" t="s">
        <v>136</v>
      </c>
      <c r="B29" s="20">
        <v>89774</v>
      </c>
      <c r="C29" s="12">
        <v>34.61726814558887</v>
      </c>
      <c r="D29" s="22">
        <v>45667</v>
      </c>
      <c r="E29" s="12">
        <v>38.918527356400205</v>
      </c>
      <c r="F29" s="21">
        <v>44107</v>
      </c>
      <c r="G29" s="24">
        <v>31.062798870366848</v>
      </c>
    </row>
    <row r="30" spans="1:7" ht="15" customHeight="1">
      <c r="A30" s="39" t="s">
        <v>170</v>
      </c>
      <c r="B30" s="20">
        <v>19</v>
      </c>
      <c r="C30" s="12">
        <f>B30/$B$29*100</f>
        <v>0.021164256911800745</v>
      </c>
      <c r="D30" s="94">
        <v>7</v>
      </c>
      <c r="E30" s="12">
        <f>D30/$D$29*100</f>
        <v>0.0153283552674798</v>
      </c>
      <c r="F30" s="94">
        <v>12</v>
      </c>
      <c r="G30" s="24">
        <f>F30/$F$29*100</f>
        <v>0.027206565851225425</v>
      </c>
    </row>
    <row r="31" spans="1:7" ht="15" customHeight="1">
      <c r="A31" s="39" t="s">
        <v>171</v>
      </c>
      <c r="B31" s="20">
        <v>5887</v>
      </c>
      <c r="C31" s="12">
        <f>B31/$B$29*100</f>
        <v>6.557577917882683</v>
      </c>
      <c r="D31" s="94">
        <v>2371</v>
      </c>
      <c r="E31" s="12">
        <f>D31/$D$29*100</f>
        <v>5.19193290559923</v>
      </c>
      <c r="F31" s="94">
        <v>3516</v>
      </c>
      <c r="G31" s="24">
        <f>F31/$F$29*100</f>
        <v>7.971523794409051</v>
      </c>
    </row>
    <row r="32" spans="1:7" ht="15" customHeight="1">
      <c r="A32" s="39" t="s">
        <v>173</v>
      </c>
      <c r="B32" s="20">
        <v>40994</v>
      </c>
      <c r="C32" s="12">
        <f>B32/$B$29*100</f>
        <v>45.663555149597876</v>
      </c>
      <c r="D32" s="94">
        <v>19444</v>
      </c>
      <c r="E32" s="12">
        <f>D32/$D$29*100</f>
        <v>42.57779140298246</v>
      </c>
      <c r="F32" s="94">
        <v>21550</v>
      </c>
      <c r="G32" s="24">
        <f>F32/$F$29*100</f>
        <v>48.858457841158994</v>
      </c>
    </row>
    <row r="33" spans="1:7" ht="15" customHeight="1">
      <c r="A33" s="39" t="s">
        <v>172</v>
      </c>
      <c r="B33" s="20">
        <v>28413</v>
      </c>
      <c r="C33" s="12">
        <f>B33/$B$29*100</f>
        <v>31.64947534921024</v>
      </c>
      <c r="D33" s="94">
        <v>15610</v>
      </c>
      <c r="E33" s="12">
        <f>D33/$D$29*100</f>
        <v>34.182232246479956</v>
      </c>
      <c r="F33" s="94">
        <v>12803</v>
      </c>
      <c r="G33" s="24">
        <f>F33/$F$29*100</f>
        <v>29.0271385494366</v>
      </c>
    </row>
    <row r="34" spans="1:7" ht="15" customHeight="1">
      <c r="A34" s="136" t="s">
        <v>88</v>
      </c>
      <c r="B34" s="60">
        <v>14461</v>
      </c>
      <c r="C34" s="241">
        <f>B34/$B$29*100</f>
        <v>16.108227326397397</v>
      </c>
      <c r="D34" s="27">
        <v>8235</v>
      </c>
      <c r="E34" s="241">
        <f>D34/$D$29*100</f>
        <v>18.032715089670877</v>
      </c>
      <c r="F34" s="27">
        <v>6226</v>
      </c>
      <c r="G34" s="28">
        <f>F34/$F$29*100</f>
        <v>14.115673249144125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4">
    <mergeCell ref="A1:G1"/>
    <mergeCell ref="F2:G2"/>
    <mergeCell ref="B2:C2"/>
    <mergeCell ref="D2:E2"/>
  </mergeCells>
  <hyperlinks>
    <hyperlink ref="A3" location="indice!B1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7">
      <selection activeCell="B1" sqref="B1"/>
    </sheetView>
  </sheetViews>
  <sheetFormatPr defaultColWidth="12" defaultRowHeight="11.25"/>
  <cols>
    <col min="1" max="1" width="20.83203125" style="0" customWidth="1"/>
    <col min="2" max="7" width="13" style="0" customWidth="1"/>
    <col min="8" max="8" width="7.5" style="0" bestFit="1" customWidth="1"/>
  </cols>
  <sheetData>
    <row r="1" spans="1:7" s="1" customFormat="1" ht="39.75" customHeight="1">
      <c r="A1" s="312" t="s">
        <v>260</v>
      </c>
      <c r="B1" s="313"/>
      <c r="C1" s="313"/>
      <c r="D1" s="313"/>
      <c r="E1" s="313"/>
      <c r="F1" s="313"/>
      <c r="G1" s="313"/>
    </row>
    <row r="2" spans="1:7" s="2" customFormat="1" ht="18" customHeight="1">
      <c r="A2" s="3" t="s">
        <v>39</v>
      </c>
      <c r="B2" s="4"/>
      <c r="C2" s="4"/>
      <c r="D2" s="4"/>
      <c r="E2" s="4"/>
      <c r="F2" s="4"/>
      <c r="G2" s="4"/>
    </row>
    <row r="3" spans="1:7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</row>
    <row r="4" spans="1:9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7"/>
      <c r="I4" s="17"/>
    </row>
    <row r="5" spans="1:7" s="5" customFormat="1" ht="15" customHeight="1">
      <c r="A5" s="31" t="s">
        <v>23</v>
      </c>
      <c r="B5" s="30">
        <v>259333</v>
      </c>
      <c r="C5" s="32">
        <f>B5/$B$5*100</f>
        <v>100</v>
      </c>
      <c r="D5" s="30">
        <v>117340</v>
      </c>
      <c r="E5" s="32">
        <f>D5/$D$5*100</f>
        <v>100</v>
      </c>
      <c r="F5" s="30">
        <v>141993</v>
      </c>
      <c r="G5" s="32">
        <f>F5/$F$5*100</f>
        <v>100</v>
      </c>
    </row>
    <row r="6" spans="1:7" ht="15" customHeight="1">
      <c r="A6" s="6" t="s">
        <v>24</v>
      </c>
      <c r="B6" s="21">
        <v>11561</v>
      </c>
      <c r="C6" s="7">
        <f aca="true" t="shared" si="0" ref="C6:C23">B6/$B$5*100</f>
        <v>4.457974881715787</v>
      </c>
      <c r="D6" s="21">
        <v>5605</v>
      </c>
      <c r="E6" s="7">
        <f aca="true" t="shared" si="1" ref="E6:E23">D6/$D$5*100</f>
        <v>4.776717231975456</v>
      </c>
      <c r="F6" s="94">
        <v>5956</v>
      </c>
      <c r="G6" s="24">
        <f aca="true" t="shared" si="2" ref="G6:G23">F6/$F$5*100</f>
        <v>4.194572971907066</v>
      </c>
    </row>
    <row r="7" spans="1:7" ht="15" customHeight="1">
      <c r="A7" s="39" t="s">
        <v>141</v>
      </c>
      <c r="B7" s="21">
        <v>1627</v>
      </c>
      <c r="C7" s="7">
        <f t="shared" si="0"/>
        <v>0.6273786984302037</v>
      </c>
      <c r="D7" s="21">
        <v>774</v>
      </c>
      <c r="E7" s="7">
        <f t="shared" si="1"/>
        <v>0.6596216124083859</v>
      </c>
      <c r="F7" s="94">
        <v>853</v>
      </c>
      <c r="G7" s="24">
        <f t="shared" si="2"/>
        <v>0.600733838992063</v>
      </c>
    </row>
    <row r="8" spans="1:7" ht="15" customHeight="1">
      <c r="A8" s="39" t="s">
        <v>142</v>
      </c>
      <c r="B8" s="21">
        <v>4414</v>
      </c>
      <c r="C8" s="7">
        <f t="shared" si="0"/>
        <v>1.7020587430060963</v>
      </c>
      <c r="D8" s="21">
        <v>2152</v>
      </c>
      <c r="E8" s="7">
        <f t="shared" si="1"/>
        <v>1.833986705300835</v>
      </c>
      <c r="F8" s="94">
        <v>2262</v>
      </c>
      <c r="G8" s="24">
        <f t="shared" si="2"/>
        <v>1.5930362764361623</v>
      </c>
    </row>
    <row r="9" spans="1:7" ht="15" customHeight="1">
      <c r="A9" s="6" t="s">
        <v>25</v>
      </c>
      <c r="B9" s="21">
        <v>4126</v>
      </c>
      <c r="C9" s="7">
        <f t="shared" si="0"/>
        <v>1.5910046156871664</v>
      </c>
      <c r="D9" s="21">
        <v>2222</v>
      </c>
      <c r="E9" s="7">
        <f t="shared" si="1"/>
        <v>1.8936424066814384</v>
      </c>
      <c r="F9" s="94">
        <v>1904</v>
      </c>
      <c r="G9" s="24">
        <f t="shared" si="2"/>
        <v>1.340911171677477</v>
      </c>
    </row>
    <row r="10" spans="1:7" ht="15" customHeight="1">
      <c r="A10" s="6" t="s">
        <v>26</v>
      </c>
      <c r="B10" s="21">
        <v>1433</v>
      </c>
      <c r="C10" s="7">
        <f t="shared" si="0"/>
        <v>0.5525714043334246</v>
      </c>
      <c r="D10" s="21">
        <v>716</v>
      </c>
      <c r="E10" s="7">
        <f t="shared" si="1"/>
        <v>0.6101926026930289</v>
      </c>
      <c r="F10" s="94">
        <v>717</v>
      </c>
      <c r="G10" s="24">
        <f t="shared" si="2"/>
        <v>0.5049544695865289</v>
      </c>
    </row>
    <row r="11" spans="1:7" ht="22.5" customHeight="1">
      <c r="A11" s="4" t="s">
        <v>27</v>
      </c>
      <c r="B11" s="20">
        <v>7424</v>
      </c>
      <c r="C11" s="12">
        <f t="shared" si="0"/>
        <v>2.8627286153324105</v>
      </c>
      <c r="D11" s="21">
        <v>3517</v>
      </c>
      <c r="E11" s="12">
        <f t="shared" si="1"/>
        <v>2.997272882222601</v>
      </c>
      <c r="F11" s="94">
        <v>3907</v>
      </c>
      <c r="G11" s="24">
        <f t="shared" si="2"/>
        <v>2.7515440902016297</v>
      </c>
    </row>
    <row r="12" spans="1:7" ht="15" customHeight="1">
      <c r="A12" s="4" t="s">
        <v>145</v>
      </c>
      <c r="B12" s="20">
        <v>5356</v>
      </c>
      <c r="C12" s="12">
        <f t="shared" si="0"/>
        <v>2.0652982844450958</v>
      </c>
      <c r="D12" s="21">
        <v>2576</v>
      </c>
      <c r="E12" s="12">
        <f t="shared" si="1"/>
        <v>2.195329810806204</v>
      </c>
      <c r="F12" s="94">
        <v>2780</v>
      </c>
      <c r="G12" s="24">
        <f t="shared" si="2"/>
        <v>1.9578429922601819</v>
      </c>
    </row>
    <row r="13" spans="1:7" ht="15" customHeight="1">
      <c r="A13" s="4" t="s">
        <v>28</v>
      </c>
      <c r="B13" s="20">
        <v>116746</v>
      </c>
      <c r="C13" s="12">
        <f t="shared" si="0"/>
        <v>45.01779565269364</v>
      </c>
      <c r="D13" s="21">
        <v>51071</v>
      </c>
      <c r="E13" s="12">
        <f t="shared" si="1"/>
        <v>43.523947502982786</v>
      </c>
      <c r="F13" s="94">
        <v>65675</v>
      </c>
      <c r="G13" s="24">
        <f t="shared" si="2"/>
        <v>46.2522800419739</v>
      </c>
    </row>
    <row r="14" spans="1:7" ht="15" customHeight="1">
      <c r="A14" s="4" t="s">
        <v>29</v>
      </c>
      <c r="B14" s="20">
        <v>45430</v>
      </c>
      <c r="C14" s="12">
        <f t="shared" si="0"/>
        <v>17.51801737534367</v>
      </c>
      <c r="D14" s="21">
        <v>20389</v>
      </c>
      <c r="E14" s="12">
        <f t="shared" si="1"/>
        <v>17.37600136355889</v>
      </c>
      <c r="F14" s="94">
        <v>25041</v>
      </c>
      <c r="G14" s="24">
        <f t="shared" si="2"/>
        <v>17.63537639179396</v>
      </c>
    </row>
    <row r="15" spans="1:7" ht="15" customHeight="1">
      <c r="A15" s="4" t="s">
        <v>30</v>
      </c>
      <c r="B15" s="20">
        <v>1479</v>
      </c>
      <c r="C15" s="12">
        <f t="shared" si="0"/>
        <v>0.5703092163357537</v>
      </c>
      <c r="D15" s="21">
        <v>711</v>
      </c>
      <c r="E15" s="12">
        <f t="shared" si="1"/>
        <v>0.6059314811658428</v>
      </c>
      <c r="F15" s="94">
        <v>768</v>
      </c>
      <c r="G15" s="24">
        <f t="shared" si="2"/>
        <v>0.5408717331136041</v>
      </c>
    </row>
    <row r="16" spans="1:7" ht="15" customHeight="1">
      <c r="A16" s="4" t="s">
        <v>31</v>
      </c>
      <c r="B16" s="20">
        <v>2655</v>
      </c>
      <c r="C16" s="12">
        <f t="shared" si="0"/>
        <v>1.0237802362213833</v>
      </c>
      <c r="D16" s="21">
        <v>1270</v>
      </c>
      <c r="E16" s="12">
        <f t="shared" si="1"/>
        <v>1.0823248679052326</v>
      </c>
      <c r="F16" s="94">
        <v>1385</v>
      </c>
      <c r="G16" s="24">
        <f t="shared" si="2"/>
        <v>0.9754001957842993</v>
      </c>
    </row>
    <row r="17" spans="1:7" ht="22.5" customHeight="1">
      <c r="A17" s="4" t="s">
        <v>130</v>
      </c>
      <c r="B17" s="20">
        <v>32269</v>
      </c>
      <c r="C17" s="12">
        <f t="shared" si="0"/>
        <v>12.44307511963383</v>
      </c>
      <c r="D17" s="21">
        <v>14660</v>
      </c>
      <c r="E17" s="12">
        <f t="shared" si="1"/>
        <v>12.49360831770922</v>
      </c>
      <c r="F17" s="94">
        <v>17609</v>
      </c>
      <c r="G17" s="24">
        <f t="shared" si="2"/>
        <v>12.401315557809188</v>
      </c>
    </row>
    <row r="18" spans="1:7" ht="15" customHeight="1">
      <c r="A18" s="4" t="s">
        <v>143</v>
      </c>
      <c r="B18" s="20">
        <v>2096</v>
      </c>
      <c r="C18" s="12">
        <f t="shared" si="0"/>
        <v>0.8082272599322107</v>
      </c>
      <c r="D18" s="21">
        <v>962</v>
      </c>
      <c r="E18" s="12">
        <f t="shared" si="1"/>
        <v>0.8198397818305778</v>
      </c>
      <c r="F18" s="94">
        <v>1134</v>
      </c>
      <c r="G18" s="24">
        <f t="shared" si="2"/>
        <v>0.7986309184255562</v>
      </c>
    </row>
    <row r="19" spans="1:7" s="10" customFormat="1" ht="15" customHeight="1">
      <c r="A19" s="4" t="s">
        <v>144</v>
      </c>
      <c r="B19" s="22">
        <v>11522</v>
      </c>
      <c r="C19" s="9">
        <f t="shared" si="0"/>
        <v>4.442936301974681</v>
      </c>
      <c r="D19" s="21">
        <v>5400</v>
      </c>
      <c r="E19" s="9">
        <f t="shared" si="1"/>
        <v>4.602011249360832</v>
      </c>
      <c r="F19" s="94">
        <v>6122</v>
      </c>
      <c r="G19" s="24">
        <f t="shared" si="2"/>
        <v>4.31148014338735</v>
      </c>
    </row>
    <row r="20" spans="1:7" ht="15" customHeight="1">
      <c r="A20" t="s">
        <v>33</v>
      </c>
      <c r="B20" s="22">
        <v>6712</v>
      </c>
      <c r="C20" s="9">
        <f t="shared" si="0"/>
        <v>2.5881781339050565</v>
      </c>
      <c r="D20" s="21">
        <v>3094</v>
      </c>
      <c r="E20" s="9">
        <f t="shared" si="1"/>
        <v>2.6367820010226692</v>
      </c>
      <c r="F20" s="94">
        <v>3618</v>
      </c>
      <c r="G20" s="24">
        <f t="shared" si="2"/>
        <v>2.54801293021487</v>
      </c>
    </row>
    <row r="21" spans="1:7" ht="15" customHeight="1">
      <c r="A21" t="s">
        <v>34</v>
      </c>
      <c r="B21" s="22">
        <v>3956</v>
      </c>
      <c r="C21" s="9">
        <f t="shared" si="0"/>
        <v>1.5254518322002986</v>
      </c>
      <c r="D21" s="21">
        <v>1933</v>
      </c>
      <c r="E21" s="9">
        <f t="shared" si="1"/>
        <v>1.6473495824100903</v>
      </c>
      <c r="F21" s="94">
        <v>2023</v>
      </c>
      <c r="G21" s="24">
        <f t="shared" si="2"/>
        <v>1.4247181199073193</v>
      </c>
    </row>
    <row r="22" spans="1:7" ht="15" customHeight="1">
      <c r="A22" t="s">
        <v>35</v>
      </c>
      <c r="B22" s="22">
        <v>274</v>
      </c>
      <c r="C22" s="9">
        <f t="shared" si="0"/>
        <v>0.10565566279648175</v>
      </c>
      <c r="D22" s="21">
        <v>143</v>
      </c>
      <c r="E22" s="9">
        <f t="shared" si="1"/>
        <v>0.12186807567751833</v>
      </c>
      <c r="F22" s="94">
        <v>131</v>
      </c>
      <c r="G22" s="24">
        <f t="shared" si="2"/>
        <v>0.09225806905974239</v>
      </c>
    </row>
    <row r="23" spans="1:7" ht="15" customHeight="1">
      <c r="A23" s="8" t="s">
        <v>36</v>
      </c>
      <c r="B23" s="25">
        <v>253</v>
      </c>
      <c r="C23" s="26">
        <f t="shared" si="0"/>
        <v>0.09755796601280979</v>
      </c>
      <c r="D23" s="60">
        <v>145</v>
      </c>
      <c r="E23" s="26">
        <f t="shared" si="1"/>
        <v>0.1235725242883927</v>
      </c>
      <c r="F23" s="27">
        <v>108</v>
      </c>
      <c r="G23" s="28">
        <f t="shared" si="2"/>
        <v>0.07606008746910059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>
      <c r="H28" s="40"/>
    </row>
    <row r="29" spans="8:9" ht="15" customHeight="1">
      <c r="H29" s="41"/>
      <c r="I29" s="23"/>
    </row>
    <row r="30" spans="8:9" ht="15" customHeight="1">
      <c r="H30" s="41"/>
      <c r="I30" s="23"/>
    </row>
    <row r="31" spans="8:9" ht="15" customHeight="1">
      <c r="H31" s="41"/>
      <c r="I31" s="23"/>
    </row>
    <row r="32" spans="8:9" ht="15" customHeight="1">
      <c r="H32" s="41"/>
      <c r="I32" s="23"/>
    </row>
    <row r="33" spans="8:9" ht="15" customHeight="1">
      <c r="H33" s="41"/>
      <c r="I33" s="23"/>
    </row>
    <row r="34" spans="8:9" ht="15" customHeight="1">
      <c r="H34" s="41"/>
      <c r="I34" s="23"/>
    </row>
    <row r="35" spans="8:9" ht="15" customHeight="1">
      <c r="H35" s="41"/>
      <c r="I35" s="23"/>
    </row>
    <row r="36" spans="8:9" ht="15" customHeight="1">
      <c r="H36" s="41"/>
      <c r="I36" s="23"/>
    </row>
    <row r="37" spans="8:9" ht="15" customHeight="1">
      <c r="H37" s="41"/>
      <c r="I37" s="23"/>
    </row>
    <row r="38" spans="8:9" ht="15" customHeight="1">
      <c r="H38" s="41"/>
      <c r="I38" s="23"/>
    </row>
    <row r="39" spans="8:9" ht="15" customHeight="1">
      <c r="H39" s="41"/>
      <c r="I39" s="23"/>
    </row>
    <row r="40" spans="8:9" ht="15" customHeight="1">
      <c r="H40" s="41"/>
      <c r="I40" s="23"/>
    </row>
    <row r="41" spans="8:9" ht="15" customHeight="1">
      <c r="H41" s="41"/>
      <c r="I41" s="23"/>
    </row>
    <row r="42" spans="8:9" ht="15" customHeight="1">
      <c r="H42" s="41"/>
      <c r="I42" s="23"/>
    </row>
    <row r="43" spans="8:9" ht="15" customHeight="1">
      <c r="H43" s="41"/>
      <c r="I43" s="23"/>
    </row>
    <row r="44" spans="8:9" ht="15" customHeight="1">
      <c r="H44" s="41"/>
      <c r="I44" s="23"/>
    </row>
    <row r="45" spans="8:9" ht="15" customHeight="1">
      <c r="H45" s="41"/>
      <c r="I45" s="23"/>
    </row>
    <row r="46" spans="8:9" ht="15" customHeight="1">
      <c r="H46" s="41"/>
      <c r="I46" s="23"/>
    </row>
    <row r="47" ht="15" customHeight="1">
      <c r="H47" s="41"/>
    </row>
  </sheetData>
  <mergeCells count="4">
    <mergeCell ref="A1:G1"/>
    <mergeCell ref="F3:G3"/>
    <mergeCell ref="B3:C3"/>
    <mergeCell ref="D3:E3"/>
  </mergeCells>
  <hyperlinks>
    <hyperlink ref="A4" location="indice!B15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312" t="s">
        <v>259</v>
      </c>
      <c r="B1" s="313"/>
      <c r="C1" s="313"/>
      <c r="D1" s="313"/>
      <c r="E1" s="313"/>
      <c r="F1" s="313"/>
      <c r="G1" s="313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13"/>
      <c r="I2" s="13"/>
    </row>
    <row r="3" spans="1:8" s="17" customFormat="1" ht="36" customHeight="1">
      <c r="A3" s="166"/>
      <c r="B3" s="309" t="s">
        <v>1</v>
      </c>
      <c r="C3" s="309"/>
      <c r="D3" s="309" t="s">
        <v>2</v>
      </c>
      <c r="E3" s="309"/>
      <c r="F3" s="309" t="s">
        <v>3</v>
      </c>
      <c r="G3" s="309" t="s">
        <v>0</v>
      </c>
      <c r="H3" s="16"/>
    </row>
    <row r="4" spans="1:8" s="14" customFormat="1" ht="19.5" customHeight="1">
      <c r="A4" s="219" t="s">
        <v>169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</row>
    <row r="5" spans="1:8" s="5" customFormat="1" ht="15" customHeight="1">
      <c r="A5" s="31" t="s">
        <v>23</v>
      </c>
      <c r="B5" s="30">
        <v>259333</v>
      </c>
      <c r="C5" s="32">
        <f>B5/$B5*100</f>
        <v>100</v>
      </c>
      <c r="D5" s="30">
        <v>117340</v>
      </c>
      <c r="E5" s="44">
        <f>D5/$B5*100</f>
        <v>45.24684479028893</v>
      </c>
      <c r="F5" s="30">
        <v>141993</v>
      </c>
      <c r="G5" s="44">
        <f>F5/$B5*100</f>
        <v>54.75315520971107</v>
      </c>
      <c r="H5"/>
    </row>
    <row r="6" spans="1:7" ht="15" customHeight="1">
      <c r="A6" s="6" t="s">
        <v>24</v>
      </c>
      <c r="B6" s="20">
        <v>11561</v>
      </c>
      <c r="C6" s="54">
        <f aca="true" t="shared" si="0" ref="C6:C23">B6/$B6*100</f>
        <v>100</v>
      </c>
      <c r="D6" s="20">
        <v>5605</v>
      </c>
      <c r="E6" s="293">
        <f aca="true" t="shared" si="1" ref="E6:E23">D6/$B6*100</f>
        <v>48.48196522792146</v>
      </c>
      <c r="F6" s="94">
        <v>5956</v>
      </c>
      <c r="G6" s="293">
        <f aca="true" t="shared" si="2" ref="G6:G23">F6/$B6*100</f>
        <v>51.518034772078536</v>
      </c>
    </row>
    <row r="7" spans="1:7" ht="15" customHeight="1">
      <c r="A7" s="39" t="s">
        <v>141</v>
      </c>
      <c r="B7" s="20">
        <v>1627</v>
      </c>
      <c r="C7" s="54">
        <f t="shared" si="0"/>
        <v>100</v>
      </c>
      <c r="D7" s="20">
        <v>774</v>
      </c>
      <c r="E7" s="293">
        <f t="shared" si="1"/>
        <v>47.57221880762139</v>
      </c>
      <c r="F7" s="94">
        <v>853</v>
      </c>
      <c r="G7" s="293">
        <f t="shared" si="2"/>
        <v>52.42778119237861</v>
      </c>
    </row>
    <row r="8" spans="1:7" ht="15" customHeight="1">
      <c r="A8" s="39" t="s">
        <v>142</v>
      </c>
      <c r="B8" s="20">
        <v>4414</v>
      </c>
      <c r="C8" s="54">
        <f t="shared" si="0"/>
        <v>100</v>
      </c>
      <c r="D8" s="20">
        <v>2152</v>
      </c>
      <c r="E8" s="293">
        <f t="shared" si="1"/>
        <v>48.753964657906664</v>
      </c>
      <c r="F8" s="94">
        <v>2262</v>
      </c>
      <c r="G8" s="293">
        <f t="shared" si="2"/>
        <v>51.24603534209334</v>
      </c>
    </row>
    <row r="9" spans="1:7" ht="15" customHeight="1">
      <c r="A9" s="6" t="s">
        <v>25</v>
      </c>
      <c r="B9" s="20">
        <v>4126</v>
      </c>
      <c r="C9" s="54">
        <f t="shared" si="0"/>
        <v>100</v>
      </c>
      <c r="D9" s="20">
        <v>2222</v>
      </c>
      <c r="E9" s="293">
        <f t="shared" si="1"/>
        <v>53.8536112457586</v>
      </c>
      <c r="F9" s="94">
        <v>1904</v>
      </c>
      <c r="G9" s="293">
        <f t="shared" si="2"/>
        <v>46.1463887542414</v>
      </c>
    </row>
    <row r="10" spans="1:7" ht="15" customHeight="1">
      <c r="A10" s="6" t="s">
        <v>26</v>
      </c>
      <c r="B10" s="20">
        <v>1433</v>
      </c>
      <c r="C10" s="54">
        <f t="shared" si="0"/>
        <v>100</v>
      </c>
      <c r="D10" s="20">
        <v>716</v>
      </c>
      <c r="E10" s="293">
        <f t="shared" si="1"/>
        <v>49.96510816468947</v>
      </c>
      <c r="F10" s="94">
        <v>717</v>
      </c>
      <c r="G10" s="293">
        <f t="shared" si="2"/>
        <v>50.03489183531053</v>
      </c>
    </row>
    <row r="11" spans="1:7" ht="22.5" customHeight="1">
      <c r="A11" s="4" t="s">
        <v>27</v>
      </c>
      <c r="B11" s="20">
        <v>7424</v>
      </c>
      <c r="C11" s="54">
        <f t="shared" si="0"/>
        <v>100</v>
      </c>
      <c r="D11" s="20">
        <v>3517</v>
      </c>
      <c r="E11" s="293">
        <f t="shared" si="1"/>
        <v>47.37338362068966</v>
      </c>
      <c r="F11" s="94">
        <v>3907</v>
      </c>
      <c r="G11" s="293">
        <f t="shared" si="2"/>
        <v>52.62661637931034</v>
      </c>
    </row>
    <row r="12" spans="1:7" ht="15" customHeight="1">
      <c r="A12" s="4" t="s">
        <v>145</v>
      </c>
      <c r="B12" s="20">
        <v>5356</v>
      </c>
      <c r="C12" s="54">
        <f t="shared" si="0"/>
        <v>100</v>
      </c>
      <c r="D12" s="20">
        <v>2576</v>
      </c>
      <c r="E12" s="293">
        <f t="shared" si="1"/>
        <v>48.09559372666169</v>
      </c>
      <c r="F12" s="94">
        <v>2780</v>
      </c>
      <c r="G12" s="293">
        <f t="shared" si="2"/>
        <v>51.90440627333831</v>
      </c>
    </row>
    <row r="13" spans="1:7" ht="15" customHeight="1">
      <c r="A13" s="4" t="s">
        <v>28</v>
      </c>
      <c r="B13" s="20">
        <v>116746</v>
      </c>
      <c r="C13" s="54">
        <f t="shared" si="0"/>
        <v>100</v>
      </c>
      <c r="D13" s="20">
        <v>51071</v>
      </c>
      <c r="E13" s="293">
        <f t="shared" si="1"/>
        <v>43.745395987871106</v>
      </c>
      <c r="F13" s="94">
        <v>65675</v>
      </c>
      <c r="G13" s="293">
        <f t="shared" si="2"/>
        <v>56.254604012128894</v>
      </c>
    </row>
    <row r="14" spans="1:7" ht="15" customHeight="1">
      <c r="A14" s="4" t="s">
        <v>29</v>
      </c>
      <c r="B14" s="20">
        <v>45430</v>
      </c>
      <c r="C14" s="54">
        <f t="shared" si="0"/>
        <v>100</v>
      </c>
      <c r="D14" s="20">
        <v>20389</v>
      </c>
      <c r="E14" s="293">
        <f t="shared" si="1"/>
        <v>44.880035219018275</v>
      </c>
      <c r="F14" s="94">
        <v>25041</v>
      </c>
      <c r="G14" s="293">
        <f t="shared" si="2"/>
        <v>55.11996478098173</v>
      </c>
    </row>
    <row r="15" spans="1:7" ht="15" customHeight="1">
      <c r="A15" s="4" t="s">
        <v>30</v>
      </c>
      <c r="B15" s="20">
        <v>1479</v>
      </c>
      <c r="C15" s="54">
        <f t="shared" si="0"/>
        <v>100</v>
      </c>
      <c r="D15" s="20">
        <v>711</v>
      </c>
      <c r="E15" s="293">
        <f t="shared" si="1"/>
        <v>48.073022312373226</v>
      </c>
      <c r="F15" s="94">
        <v>768</v>
      </c>
      <c r="G15" s="293">
        <f t="shared" si="2"/>
        <v>51.926977687626774</v>
      </c>
    </row>
    <row r="16" spans="1:7" ht="15" customHeight="1">
      <c r="A16" s="4" t="s">
        <v>31</v>
      </c>
      <c r="B16" s="20">
        <v>2655</v>
      </c>
      <c r="C16" s="54">
        <f t="shared" si="0"/>
        <v>100</v>
      </c>
      <c r="D16" s="20">
        <v>1270</v>
      </c>
      <c r="E16" s="293">
        <f t="shared" si="1"/>
        <v>47.83427495291902</v>
      </c>
      <c r="F16" s="94">
        <v>1385</v>
      </c>
      <c r="G16" s="293">
        <f t="shared" si="2"/>
        <v>52.16572504708098</v>
      </c>
    </row>
    <row r="17" spans="1:7" ht="22.5" customHeight="1">
      <c r="A17" s="4" t="s">
        <v>130</v>
      </c>
      <c r="B17" s="20">
        <v>32269</v>
      </c>
      <c r="C17" s="54">
        <f t="shared" si="0"/>
        <v>100</v>
      </c>
      <c r="D17" s="20">
        <v>14660</v>
      </c>
      <c r="E17" s="293">
        <f t="shared" si="1"/>
        <v>45.43059902692987</v>
      </c>
      <c r="F17" s="94">
        <v>17609</v>
      </c>
      <c r="G17" s="293">
        <f t="shared" si="2"/>
        <v>54.569400973070124</v>
      </c>
    </row>
    <row r="18" spans="1:7" ht="15" customHeight="1">
      <c r="A18" s="4" t="s">
        <v>143</v>
      </c>
      <c r="B18" s="20">
        <v>2096</v>
      </c>
      <c r="C18" s="54">
        <f t="shared" si="0"/>
        <v>100</v>
      </c>
      <c r="D18" s="20">
        <v>962</v>
      </c>
      <c r="E18" s="293">
        <f t="shared" si="1"/>
        <v>45.896946564885496</v>
      </c>
      <c r="F18" s="94">
        <v>1134</v>
      </c>
      <c r="G18" s="293">
        <f t="shared" si="2"/>
        <v>54.103053435114504</v>
      </c>
    </row>
    <row r="19" spans="1:8" s="10" customFormat="1" ht="15" customHeight="1">
      <c r="A19" s="4" t="s">
        <v>144</v>
      </c>
      <c r="B19" s="22">
        <v>11522</v>
      </c>
      <c r="C19" s="54">
        <f t="shared" si="0"/>
        <v>100</v>
      </c>
      <c r="D19" s="20">
        <v>5400</v>
      </c>
      <c r="E19" s="293">
        <f t="shared" si="1"/>
        <v>46.86686339177226</v>
      </c>
      <c r="F19" s="94">
        <v>6122</v>
      </c>
      <c r="G19" s="293">
        <f t="shared" si="2"/>
        <v>53.13313660822774</v>
      </c>
      <c r="H19"/>
    </row>
    <row r="20" spans="1:7" ht="15" customHeight="1">
      <c r="A20" t="s">
        <v>33</v>
      </c>
      <c r="B20" s="22">
        <v>6712</v>
      </c>
      <c r="C20" s="54">
        <f t="shared" si="0"/>
        <v>100</v>
      </c>
      <c r="D20" s="20">
        <v>3094</v>
      </c>
      <c r="E20" s="293">
        <f t="shared" si="1"/>
        <v>46.096543504171635</v>
      </c>
      <c r="F20" s="94">
        <v>3618</v>
      </c>
      <c r="G20" s="293">
        <f t="shared" si="2"/>
        <v>53.90345649582837</v>
      </c>
    </row>
    <row r="21" spans="1:7" ht="15" customHeight="1">
      <c r="A21" t="s">
        <v>34</v>
      </c>
      <c r="B21" s="22">
        <v>3956</v>
      </c>
      <c r="C21" s="54">
        <f t="shared" si="0"/>
        <v>100</v>
      </c>
      <c r="D21" s="20">
        <v>1933</v>
      </c>
      <c r="E21" s="293">
        <f t="shared" si="1"/>
        <v>48.86248736097068</v>
      </c>
      <c r="F21" s="94">
        <v>2023</v>
      </c>
      <c r="G21" s="293">
        <f t="shared" si="2"/>
        <v>51.137512639029325</v>
      </c>
    </row>
    <row r="22" spans="1:7" ht="15" customHeight="1">
      <c r="A22" t="s">
        <v>35</v>
      </c>
      <c r="B22" s="22">
        <v>274</v>
      </c>
      <c r="C22" s="54">
        <f t="shared" si="0"/>
        <v>100</v>
      </c>
      <c r="D22" s="20">
        <v>143</v>
      </c>
      <c r="E22" s="293">
        <f t="shared" si="1"/>
        <v>52.18978102189781</v>
      </c>
      <c r="F22" s="94">
        <v>131</v>
      </c>
      <c r="G22" s="293">
        <f t="shared" si="2"/>
        <v>47.81021897810219</v>
      </c>
    </row>
    <row r="23" spans="1:7" ht="15" customHeight="1">
      <c r="A23" s="8" t="s">
        <v>36</v>
      </c>
      <c r="B23" s="25">
        <v>253</v>
      </c>
      <c r="C23" s="160">
        <f t="shared" si="0"/>
        <v>100</v>
      </c>
      <c r="D23" s="60">
        <v>145</v>
      </c>
      <c r="E23" s="159">
        <f t="shared" si="1"/>
        <v>57.31225296442688</v>
      </c>
      <c r="F23" s="27">
        <v>108</v>
      </c>
      <c r="G23" s="159">
        <f t="shared" si="2"/>
        <v>42.68774703557312</v>
      </c>
    </row>
    <row r="24" spans="2:7" ht="15" customHeight="1">
      <c r="B24" s="4"/>
      <c r="C24" s="4"/>
      <c r="D24" s="4"/>
      <c r="E24" s="4"/>
      <c r="F24" s="4"/>
      <c r="G24" s="4"/>
    </row>
    <row r="25" ht="15" customHeight="1"/>
    <row r="26" spans="9:10" ht="15" customHeight="1">
      <c r="I26" s="40"/>
      <c r="J26" s="40"/>
    </row>
    <row r="27" spans="9:11" ht="15" customHeight="1">
      <c r="I27" s="41"/>
      <c r="J27" s="41"/>
      <c r="K27" s="23"/>
    </row>
    <row r="28" spans="9:11" ht="15" customHeight="1">
      <c r="I28" s="41"/>
      <c r="J28" s="41"/>
      <c r="K28" s="23"/>
    </row>
    <row r="29" spans="9:11" ht="15" customHeight="1">
      <c r="I29" s="41"/>
      <c r="J29" s="41"/>
      <c r="K29" s="23"/>
    </row>
    <row r="30" spans="9:11" ht="15" customHeight="1">
      <c r="I30" s="41"/>
      <c r="J30" s="41"/>
      <c r="K30" s="23"/>
    </row>
    <row r="31" spans="9:11" ht="15" customHeight="1">
      <c r="I31" s="41"/>
      <c r="J31" s="41"/>
      <c r="K31" s="23"/>
    </row>
    <row r="32" spans="9:11" ht="15" customHeight="1">
      <c r="I32" s="41"/>
      <c r="J32" s="41"/>
      <c r="K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4" location="indice!B1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B1" sqref="B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314" t="s">
        <v>258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6"/>
      <c r="B3" s="309" t="s">
        <v>1</v>
      </c>
      <c r="C3" s="309"/>
      <c r="D3" s="309" t="s">
        <v>170</v>
      </c>
      <c r="E3" s="309"/>
      <c r="F3" s="309" t="s">
        <v>171</v>
      </c>
      <c r="G3" s="309"/>
      <c r="H3" s="309" t="s">
        <v>173</v>
      </c>
      <c r="I3" s="309"/>
      <c r="J3" s="309" t="s">
        <v>172</v>
      </c>
      <c r="K3" s="309"/>
      <c r="L3" s="309" t="s">
        <v>88</v>
      </c>
      <c r="M3" s="309"/>
    </row>
    <row r="4" spans="1:13" s="14" customFormat="1" ht="19.5" customHeight="1">
      <c r="A4" s="219" t="s">
        <v>169</v>
      </c>
      <c r="B4" s="18" t="s">
        <v>90</v>
      </c>
      <c r="C4" s="19" t="s">
        <v>89</v>
      </c>
      <c r="D4" s="18" t="s">
        <v>90</v>
      </c>
      <c r="E4" s="19" t="s">
        <v>89</v>
      </c>
      <c r="F4" s="18" t="s">
        <v>90</v>
      </c>
      <c r="G4" s="19" t="s">
        <v>89</v>
      </c>
      <c r="H4" s="18" t="s">
        <v>90</v>
      </c>
      <c r="I4" s="19" t="s">
        <v>89</v>
      </c>
      <c r="J4" s="18" t="s">
        <v>90</v>
      </c>
      <c r="K4" s="19" t="s">
        <v>89</v>
      </c>
      <c r="L4" s="18" t="s">
        <v>90</v>
      </c>
      <c r="M4" s="19" t="s">
        <v>89</v>
      </c>
    </row>
    <row r="5" spans="1:13" s="78" customFormat="1" ht="15" customHeight="1">
      <c r="A5" s="31" t="s">
        <v>23</v>
      </c>
      <c r="B5" s="30">
        <v>259333</v>
      </c>
      <c r="C5" s="32">
        <v>100</v>
      </c>
      <c r="D5" s="30">
        <v>7218</v>
      </c>
      <c r="E5" s="32">
        <v>100</v>
      </c>
      <c r="F5" s="30">
        <v>17524</v>
      </c>
      <c r="G5" s="32">
        <v>100</v>
      </c>
      <c r="H5" s="30">
        <v>67173</v>
      </c>
      <c r="I5" s="32">
        <v>100</v>
      </c>
      <c r="J5" s="30">
        <v>73910</v>
      </c>
      <c r="K5" s="32">
        <v>100</v>
      </c>
      <c r="L5" s="30">
        <v>93508</v>
      </c>
      <c r="M5" s="32">
        <v>100</v>
      </c>
    </row>
    <row r="6" spans="1:13" ht="15" customHeight="1">
      <c r="A6" s="6" t="s">
        <v>24</v>
      </c>
      <c r="B6" s="21">
        <v>11561</v>
      </c>
      <c r="C6" s="7">
        <v>4.457974881715787</v>
      </c>
      <c r="D6" s="21">
        <v>715</v>
      </c>
      <c r="E6" s="7">
        <v>9.905791077860904</v>
      </c>
      <c r="F6" s="23">
        <v>1765</v>
      </c>
      <c r="G6" s="24">
        <v>10.07190139237617</v>
      </c>
      <c r="H6" s="23">
        <v>4383</v>
      </c>
      <c r="I6" s="79">
        <v>6.524943057478451</v>
      </c>
      <c r="J6" s="36">
        <v>2624</v>
      </c>
      <c r="K6" s="80">
        <v>3.550263834393181</v>
      </c>
      <c r="L6" s="36">
        <v>2074</v>
      </c>
      <c r="M6" s="80">
        <v>2.217992043461522</v>
      </c>
    </row>
    <row r="7" spans="1:13" ht="15" customHeight="1">
      <c r="A7" s="39" t="s">
        <v>141</v>
      </c>
      <c r="B7" s="21">
        <v>1627</v>
      </c>
      <c r="C7" s="7">
        <v>0.6273786984302037</v>
      </c>
      <c r="D7" s="21">
        <v>94</v>
      </c>
      <c r="E7" s="7">
        <v>1.3022998060404543</v>
      </c>
      <c r="F7" s="23">
        <v>174</v>
      </c>
      <c r="G7" s="24">
        <v>0.992923989956631</v>
      </c>
      <c r="H7" s="23">
        <v>529</v>
      </c>
      <c r="I7" s="79">
        <v>0.7875187947538446</v>
      </c>
      <c r="J7" s="36">
        <v>455</v>
      </c>
      <c r="K7" s="80">
        <v>0.6156135840887567</v>
      </c>
      <c r="L7" s="36">
        <v>375</v>
      </c>
      <c r="M7" s="80">
        <v>0.40103520554391064</v>
      </c>
    </row>
    <row r="8" spans="1:13" ht="15" customHeight="1">
      <c r="A8" s="39" t="s">
        <v>142</v>
      </c>
      <c r="B8" s="21">
        <v>4414</v>
      </c>
      <c r="C8" s="7">
        <v>1.7020587430060963</v>
      </c>
      <c r="D8" s="21">
        <v>134</v>
      </c>
      <c r="E8" s="7">
        <v>1.8564699362704349</v>
      </c>
      <c r="F8" s="23">
        <v>535</v>
      </c>
      <c r="G8" s="24">
        <v>3.0529559461310205</v>
      </c>
      <c r="H8" s="23">
        <v>1669</v>
      </c>
      <c r="I8" s="79">
        <v>2.4846292409152486</v>
      </c>
      <c r="J8" s="36">
        <v>1229</v>
      </c>
      <c r="K8" s="80">
        <v>1.6628331754836962</v>
      </c>
      <c r="L8" s="36">
        <v>847</v>
      </c>
      <c r="M8" s="80">
        <v>0.9058048509218464</v>
      </c>
    </row>
    <row r="9" spans="1:13" ht="15" customHeight="1">
      <c r="A9" s="6" t="s">
        <v>25</v>
      </c>
      <c r="B9" s="21">
        <v>4126</v>
      </c>
      <c r="C9" s="7">
        <v>1.5910046156871664</v>
      </c>
      <c r="D9" s="21">
        <v>233</v>
      </c>
      <c r="E9" s="7">
        <v>3.2280410085896367</v>
      </c>
      <c r="F9" s="23">
        <v>594</v>
      </c>
      <c r="G9" s="24">
        <v>3.3896370691622915</v>
      </c>
      <c r="H9" s="23">
        <v>1670</v>
      </c>
      <c r="I9" s="79">
        <v>2.4861179342890742</v>
      </c>
      <c r="J9" s="36">
        <v>1038</v>
      </c>
      <c r="K9" s="80">
        <v>1.4044107698552293</v>
      </c>
      <c r="L9" s="36">
        <v>591</v>
      </c>
      <c r="M9" s="80">
        <v>0.6320314839372032</v>
      </c>
    </row>
    <row r="10" spans="1:13" ht="15" customHeight="1">
      <c r="A10" s="6" t="s">
        <v>26</v>
      </c>
      <c r="B10" s="21">
        <v>1433</v>
      </c>
      <c r="C10" s="7">
        <v>0.5525714043334246</v>
      </c>
      <c r="D10" s="21">
        <v>103</v>
      </c>
      <c r="E10" s="7">
        <v>1.4269880853422001</v>
      </c>
      <c r="F10" s="23">
        <v>169</v>
      </c>
      <c r="G10" s="24">
        <v>0.9643916913946587</v>
      </c>
      <c r="H10" s="23">
        <v>454</v>
      </c>
      <c r="I10" s="79">
        <v>0.6758667917169101</v>
      </c>
      <c r="J10" s="36">
        <v>384</v>
      </c>
      <c r="K10" s="80">
        <v>0.5195508050331484</v>
      </c>
      <c r="L10" s="36">
        <v>323</v>
      </c>
      <c r="M10" s="80">
        <v>0.34542499037515506</v>
      </c>
    </row>
    <row r="11" spans="1:13" ht="22.5" customHeight="1">
      <c r="A11" s="4" t="s">
        <v>27</v>
      </c>
      <c r="B11" s="20">
        <v>7424</v>
      </c>
      <c r="C11" s="12">
        <v>2.8627286153324105</v>
      </c>
      <c r="D11" s="20">
        <v>501</v>
      </c>
      <c r="E11" s="12">
        <v>6.940980881130507</v>
      </c>
      <c r="F11" s="23">
        <v>933</v>
      </c>
      <c r="G11" s="24">
        <v>5.3241269116640035</v>
      </c>
      <c r="H11" s="23">
        <v>2564</v>
      </c>
      <c r="I11" s="79">
        <v>3.8170098104893335</v>
      </c>
      <c r="J11" s="36">
        <v>1748</v>
      </c>
      <c r="K11" s="80">
        <v>2.365038560411311</v>
      </c>
      <c r="L11" s="36">
        <v>1678</v>
      </c>
      <c r="M11" s="80">
        <v>1.7944988664071522</v>
      </c>
    </row>
    <row r="12" spans="1:13" ht="15" customHeight="1">
      <c r="A12" s="4" t="s">
        <v>145</v>
      </c>
      <c r="B12" s="20">
        <v>5356</v>
      </c>
      <c r="C12" s="12">
        <v>2.0652982844450958</v>
      </c>
      <c r="D12" s="20">
        <v>364</v>
      </c>
      <c r="E12" s="12">
        <v>5.042948185092824</v>
      </c>
      <c r="F12" s="23">
        <v>854</v>
      </c>
      <c r="G12" s="24">
        <v>4.8733165943848435</v>
      </c>
      <c r="H12" s="23">
        <v>2099</v>
      </c>
      <c r="I12" s="79">
        <v>3.1247673916603396</v>
      </c>
      <c r="J12" s="36">
        <v>1102</v>
      </c>
      <c r="K12" s="80">
        <v>1.4910025706940875</v>
      </c>
      <c r="L12" s="36">
        <v>937</v>
      </c>
      <c r="M12" s="80">
        <v>1.0020533002523848</v>
      </c>
    </row>
    <row r="13" spans="1:13" ht="15" customHeight="1">
      <c r="A13" s="4" t="s">
        <v>28</v>
      </c>
      <c r="B13" s="20">
        <v>116746</v>
      </c>
      <c r="C13" s="12">
        <v>45.01779565269364</v>
      </c>
      <c r="D13" s="20">
        <v>1557</v>
      </c>
      <c r="E13" s="12">
        <v>21.571072319201996</v>
      </c>
      <c r="F13" s="23">
        <v>4127</v>
      </c>
      <c r="G13" s="24">
        <v>23.550559233051814</v>
      </c>
      <c r="H13" s="23">
        <v>22776</v>
      </c>
      <c r="I13" s="79">
        <v>33.90648028225626</v>
      </c>
      <c r="J13" s="36">
        <v>35665</v>
      </c>
      <c r="K13" s="80">
        <v>48.25463401434177</v>
      </c>
      <c r="L13" s="36">
        <v>52621</v>
      </c>
      <c r="M13" s="80">
        <v>56.27432946913633</v>
      </c>
    </row>
    <row r="14" spans="1:13" ht="15" customHeight="1">
      <c r="A14" s="4" t="s">
        <v>29</v>
      </c>
      <c r="B14" s="20">
        <v>45430</v>
      </c>
      <c r="C14" s="12">
        <v>17.51801737534367</v>
      </c>
      <c r="D14" s="20">
        <v>1009</v>
      </c>
      <c r="E14" s="12">
        <v>13.978941535051263</v>
      </c>
      <c r="F14" s="23">
        <v>2738</v>
      </c>
      <c r="G14" s="24">
        <v>15.624286692535952</v>
      </c>
      <c r="H14" s="23">
        <v>11380</v>
      </c>
      <c r="I14" s="79">
        <v>16.941330594137526</v>
      </c>
      <c r="J14" s="36">
        <v>13487</v>
      </c>
      <c r="K14" s="80">
        <v>18.24786902990123</v>
      </c>
      <c r="L14" s="36">
        <v>16816</v>
      </c>
      <c r="M14" s="80">
        <v>17.98348804380374</v>
      </c>
    </row>
    <row r="15" spans="1:13" ht="15" customHeight="1">
      <c r="A15" s="4" t="s">
        <v>30</v>
      </c>
      <c r="B15" s="20">
        <v>1479</v>
      </c>
      <c r="C15" s="12">
        <v>0.5703092163357537</v>
      </c>
      <c r="D15" s="20">
        <v>131</v>
      </c>
      <c r="E15" s="12">
        <v>1.8149071765031863</v>
      </c>
      <c r="F15" s="23">
        <v>262</v>
      </c>
      <c r="G15" s="24">
        <v>1.4950924446473408</v>
      </c>
      <c r="H15" s="23">
        <v>625</v>
      </c>
      <c r="I15" s="79">
        <v>0.9304333586411208</v>
      </c>
      <c r="J15" s="36">
        <v>259</v>
      </c>
      <c r="K15" s="80">
        <v>0.3504261940197538</v>
      </c>
      <c r="L15" s="36">
        <v>202</v>
      </c>
      <c r="M15" s="80">
        <v>0.2160242973863199</v>
      </c>
    </row>
    <row r="16" spans="1:13" ht="15" customHeight="1">
      <c r="A16" s="4" t="s">
        <v>31</v>
      </c>
      <c r="B16" s="20">
        <v>2655</v>
      </c>
      <c r="C16" s="12">
        <v>1.0237802362213833</v>
      </c>
      <c r="D16" s="20">
        <v>194</v>
      </c>
      <c r="E16" s="12">
        <v>2.687725131615406</v>
      </c>
      <c r="F16" s="23">
        <v>311</v>
      </c>
      <c r="G16" s="24">
        <v>1.7747089705546677</v>
      </c>
      <c r="H16" s="23">
        <v>855</v>
      </c>
      <c r="I16" s="79">
        <v>1.2728328346210531</v>
      </c>
      <c r="J16" s="36">
        <v>708</v>
      </c>
      <c r="K16" s="80">
        <v>0.9579217967798673</v>
      </c>
      <c r="L16" s="36">
        <v>587</v>
      </c>
      <c r="M16" s="80">
        <v>0.6277537750780682</v>
      </c>
    </row>
    <row r="17" spans="1:13" ht="22.5" customHeight="1">
      <c r="A17" s="4" t="s">
        <v>130</v>
      </c>
      <c r="B17" s="20">
        <v>32269</v>
      </c>
      <c r="C17" s="12">
        <v>12.44307511963383</v>
      </c>
      <c r="D17" s="20">
        <v>1000</v>
      </c>
      <c r="E17" s="12">
        <v>13.854253255749516</v>
      </c>
      <c r="F17" s="23">
        <v>2523</v>
      </c>
      <c r="G17" s="24">
        <v>14.39739785437115</v>
      </c>
      <c r="H17" s="23">
        <v>10626</v>
      </c>
      <c r="I17" s="79">
        <v>15.81885579027288</v>
      </c>
      <c r="J17" s="36">
        <v>8538</v>
      </c>
      <c r="K17" s="80">
        <v>11.55188743065891</v>
      </c>
      <c r="L17" s="36">
        <v>9582</v>
      </c>
      <c r="M17" s="80">
        <v>10.247251572058005</v>
      </c>
    </row>
    <row r="18" spans="1:13" ht="15" customHeight="1">
      <c r="A18" s="4" t="s">
        <v>143</v>
      </c>
      <c r="B18" s="20">
        <v>2096</v>
      </c>
      <c r="C18" s="12">
        <v>0.8082272599322107</v>
      </c>
      <c r="D18" s="20">
        <v>160</v>
      </c>
      <c r="E18" s="12">
        <v>2.2166805209199225</v>
      </c>
      <c r="F18" s="23">
        <v>254</v>
      </c>
      <c r="G18" s="24">
        <v>1.4494407669481852</v>
      </c>
      <c r="H18" s="23">
        <v>671</v>
      </c>
      <c r="I18" s="79">
        <v>0.9989132538371072</v>
      </c>
      <c r="J18" s="36">
        <v>528</v>
      </c>
      <c r="K18" s="80">
        <v>0.714382356920579</v>
      </c>
      <c r="L18" s="36">
        <v>483</v>
      </c>
      <c r="M18" s="80">
        <v>0.5165333447405569</v>
      </c>
    </row>
    <row r="19" spans="1:13" s="10" customFormat="1" ht="15" customHeight="1">
      <c r="A19" s="4" t="s">
        <v>144</v>
      </c>
      <c r="B19" s="22">
        <v>11522</v>
      </c>
      <c r="C19" s="9">
        <v>4.442936301974681</v>
      </c>
      <c r="D19" s="22">
        <v>453</v>
      </c>
      <c r="E19" s="9">
        <v>6.27597672485453</v>
      </c>
      <c r="F19" s="23">
        <v>1151</v>
      </c>
      <c r="G19" s="24">
        <v>6.568135128965989</v>
      </c>
      <c r="H19" s="23">
        <v>3549</v>
      </c>
      <c r="I19" s="79">
        <v>5.2833727837077396</v>
      </c>
      <c r="J19" s="36">
        <v>3092</v>
      </c>
      <c r="K19" s="80">
        <v>4.1834663780273305</v>
      </c>
      <c r="L19" s="36">
        <v>3277</v>
      </c>
      <c r="M19" s="80">
        <v>3.5045129828463875</v>
      </c>
    </row>
    <row r="20" spans="1:13" ht="15" customHeight="1">
      <c r="A20" t="s">
        <v>33</v>
      </c>
      <c r="B20" s="22">
        <v>6712</v>
      </c>
      <c r="C20" s="9">
        <v>2.5881781339050565</v>
      </c>
      <c r="D20" s="22">
        <v>182</v>
      </c>
      <c r="E20" s="9">
        <v>2.521474092546412</v>
      </c>
      <c r="F20" s="23">
        <v>432</v>
      </c>
      <c r="G20" s="24">
        <v>2.465190595754394</v>
      </c>
      <c r="H20" s="23">
        <v>1583</v>
      </c>
      <c r="I20" s="79">
        <v>2.3566016107662304</v>
      </c>
      <c r="J20" s="36">
        <v>2074</v>
      </c>
      <c r="K20" s="80">
        <v>2.806115545934244</v>
      </c>
      <c r="L20" s="36">
        <v>2441</v>
      </c>
      <c r="M20" s="80">
        <v>2.6104718312871626</v>
      </c>
    </row>
    <row r="21" spans="1:13" ht="15" customHeight="1">
      <c r="A21" t="s">
        <v>34</v>
      </c>
      <c r="B21" s="22">
        <v>3956</v>
      </c>
      <c r="C21" s="9">
        <v>1.5254518322002986</v>
      </c>
      <c r="D21" s="22">
        <v>330</v>
      </c>
      <c r="E21" s="9">
        <v>4.57190357439734</v>
      </c>
      <c r="F21" s="23">
        <v>587</v>
      </c>
      <c r="G21" s="24">
        <v>3.3496918511755305</v>
      </c>
      <c r="H21" s="23">
        <v>1551</v>
      </c>
      <c r="I21" s="79">
        <v>2.308963422803805</v>
      </c>
      <c r="J21" s="36">
        <v>886</v>
      </c>
      <c r="K21" s="80">
        <v>1.1987552428629413</v>
      </c>
      <c r="L21" s="36">
        <v>602</v>
      </c>
      <c r="M21" s="80">
        <v>0.6437951832998245</v>
      </c>
    </row>
    <row r="22" spans="1:13" ht="15" customHeight="1">
      <c r="A22" t="s">
        <v>35</v>
      </c>
      <c r="B22" s="22">
        <v>274</v>
      </c>
      <c r="C22" s="9">
        <v>0.10565566279648175</v>
      </c>
      <c r="D22" s="22">
        <v>35</v>
      </c>
      <c r="E22" s="9">
        <v>0.48489886395123305</v>
      </c>
      <c r="F22" s="23">
        <v>60</v>
      </c>
      <c r="G22" s="24">
        <v>0.3423875827436658</v>
      </c>
      <c r="H22" s="23">
        <v>105</v>
      </c>
      <c r="I22" s="79">
        <v>0.15631280425170826</v>
      </c>
      <c r="J22" s="36">
        <v>37</v>
      </c>
      <c r="K22" s="80">
        <v>0.050060884859964815</v>
      </c>
      <c r="L22" s="36">
        <v>37</v>
      </c>
      <c r="M22" s="80">
        <v>0.039568806946999185</v>
      </c>
    </row>
    <row r="23" spans="1:13" ht="15" customHeight="1">
      <c r="A23" s="8" t="s">
        <v>36</v>
      </c>
      <c r="B23" s="25">
        <v>253</v>
      </c>
      <c r="C23" s="26">
        <v>0.09755796601280979</v>
      </c>
      <c r="D23" s="25">
        <v>23</v>
      </c>
      <c r="E23" s="26">
        <v>0.31864782488223886</v>
      </c>
      <c r="F23" s="27">
        <v>55</v>
      </c>
      <c r="G23" s="28">
        <v>0.3138552841816937</v>
      </c>
      <c r="H23" s="27">
        <v>84</v>
      </c>
      <c r="I23" s="81">
        <v>0.12505024340136664</v>
      </c>
      <c r="J23" s="82">
        <v>56</v>
      </c>
      <c r="K23" s="83">
        <v>0.07576782573400082</v>
      </c>
      <c r="L23" s="82">
        <v>35</v>
      </c>
      <c r="M23" s="83">
        <v>0.03742995251743167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>
      <c r="K27" s="84"/>
    </row>
    <row r="28" ht="15" customHeight="1">
      <c r="K28" s="84"/>
    </row>
    <row r="29" ht="15" customHeight="1">
      <c r="K29" s="84"/>
    </row>
    <row r="30" ht="15" customHeight="1">
      <c r="K30" s="84"/>
    </row>
    <row r="31" ht="15" customHeight="1">
      <c r="K31" s="84"/>
    </row>
    <row r="32" ht="15" customHeight="1">
      <c r="K32" s="85"/>
    </row>
    <row r="33" ht="15" customHeight="1">
      <c r="K33" s="85"/>
    </row>
    <row r="34" ht="15" customHeight="1">
      <c r="K34" s="85"/>
    </row>
    <row r="35" ht="15" customHeight="1">
      <c r="K35" s="85"/>
    </row>
    <row r="36" ht="15" customHeight="1">
      <c r="K36" s="85"/>
    </row>
    <row r="37" ht="15" customHeight="1">
      <c r="K37" s="85"/>
    </row>
    <row r="38" ht="15" customHeight="1">
      <c r="K38" s="85"/>
    </row>
    <row r="39" ht="15" customHeight="1">
      <c r="K39" s="85"/>
    </row>
    <row r="40" ht="15" customHeight="1">
      <c r="K40" s="85"/>
    </row>
    <row r="41" ht="15" customHeight="1"/>
    <row r="42" ht="15" customHeight="1"/>
    <row r="43" ht="15" customHeight="1"/>
    <row r="44" ht="15" customHeight="1">
      <c r="K44" s="85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2008.&amp;R&amp;9&amp;P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Administrador</cp:lastModifiedBy>
  <cp:lastPrinted>2009-02-24T12:15:11Z</cp:lastPrinted>
  <dcterms:created xsi:type="dcterms:W3CDTF">2003-10-30T11:58:24Z</dcterms:created>
  <dcterms:modified xsi:type="dcterms:W3CDTF">2009-02-24T12:20:05Z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