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20" windowHeight="9120" tabRatio="509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'indice'!$A$1:$H$49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47'!$A$1:$M$40</definedName>
    <definedName name="_xlnm.Print_Area" localSheetId="5">'pag11'!$A$1:$G$42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'pag16'!$A$1:$M$45</definedName>
    <definedName name="_xlnm.Print_Area" localSheetId="11">'pag17'!$A$1:$M$45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AR'!$A$1:$I$41</definedName>
    <definedName name="_xlnm.Print_Area" localSheetId="2">'Piramide HU'!$A$1:$I$41</definedName>
    <definedName name="_xlnm.Print_Area" localSheetId="3">'Piramide TE'!$A$1:$I$41</definedName>
    <definedName name="_xlnm.Print_Area" localSheetId="4">'Piramide ZA'!$A$1:$I$41</definedName>
  </definedNames>
  <calcPr fullCalcOnLoad="1"/>
</workbook>
</file>

<file path=xl/sharedStrings.xml><?xml version="1.0" encoding="utf-8"?>
<sst xmlns="http://schemas.openxmlformats.org/spreadsheetml/2006/main" count="1937" uniqueCount="212">
  <si>
    <t>Teruel</t>
  </si>
  <si>
    <t>Total</t>
  </si>
  <si>
    <t>Hombres</t>
  </si>
  <si>
    <t>Mujeres</t>
  </si>
  <si>
    <t>Número</t>
  </si>
  <si>
    <t>Porcentaje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</si>
  <si>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</si>
  <si>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</si>
  <si>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</si>
  <si>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</si>
  <si>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</si>
  <si>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</si>
  <si>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</si>
  <si>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</si>
  <si>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</si>
  <si>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</si>
  <si>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</si>
  <si>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</si>
  <si>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</si>
  <si>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</si>
  <si>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</si>
  <si>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</si>
  <si>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</si>
  <si>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</si>
  <si>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85-89</t>
  </si>
  <si>
    <t>90 y más</t>
  </si>
  <si>
    <t>Andalucía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</si>
  <si>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</si>
  <si>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</si>
  <si>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</si>
  <si>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</si>
  <si>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</si>
  <si>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</si>
  <si>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</si>
  <si>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Navarra</t>
  </si>
  <si>
    <t>País Vasco</t>
  </si>
  <si>
    <t>La Rioja</t>
  </si>
  <si>
    <t>Ceuta</t>
  </si>
  <si>
    <t>Melilla</t>
  </si>
  <si>
    <t>Huesca</t>
  </si>
  <si>
    <t>Zaragoza</t>
  </si>
  <si>
    <t>Unidad: Porcentajes verticales.</t>
  </si>
  <si>
    <t>Unidad: Porcentajes horizontales.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</si>
  <si>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</si>
  <si>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</si>
  <si>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</si>
  <si>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</si>
  <si>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</si>
  <si>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</si>
  <si>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</si>
  <si>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</si>
  <si>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</si>
  <si>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</si>
  <si>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</si>
  <si>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</si>
  <si>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</si>
  <si>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</si>
  <si>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</si>
  <si>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</si>
  <si>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</si>
  <si>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</si>
  <si>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</si>
  <si>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</si>
  <si>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</si>
  <si>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</si>
  <si>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</si>
  <si>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</si>
  <si>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</si>
  <si>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</si>
  <si>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</si>
  <si>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</si>
  <si>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</si>
  <si>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</si>
  <si>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</si>
  <si>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</si>
  <si>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</si>
  <si>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</si>
  <si>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</si>
  <si>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</si>
  <si>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</si>
  <si>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</si>
  <si>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</si>
  <si>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</si>
  <si>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</si>
  <si>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</si>
  <si>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</si>
  <si>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</si>
  <si>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</si>
  <si>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(Continúa en la página siguiente)</t>
  </si>
  <si>
    <t>(Viene de la página anterior)</t>
  </si>
  <si>
    <t>65 y más</t>
  </si>
  <si>
    <t>%</t>
  </si>
  <si>
    <t>Num</t>
  </si>
  <si>
    <t>Numero</t>
  </si>
  <si>
    <t>Aragón</t>
  </si>
  <si>
    <t>Nacidos en Aragón residentes en otra C.A./ Población residente en la provincia</t>
  </si>
  <si>
    <t>Nacidos en Aragón residentes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</si>
  <si>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</si>
  <si>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</si>
  <si>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</si>
  <si>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</si>
  <si>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</si>
  <si>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</si>
  <si>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</si>
  <si>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</si>
  <si>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</si>
  <si>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</si>
  <si>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</si>
  <si>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</si>
  <si>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</si>
  <si>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</si>
  <si>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</si>
  <si>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</si>
  <si>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</si>
  <si>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</si>
  <si>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</si>
  <si>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</si>
  <si>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</si>
  <si>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</si>
  <si>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</si>
  <si>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</si>
  <si>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</si>
  <si>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</si>
  <si>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</si>
  <si>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</si>
  <si>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</si>
  <si>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</si>
  <si>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</si>
  <si>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</si>
  <si>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</si>
  <si>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r>
      <t xml:space="preserve">Navarra </t>
    </r>
    <r>
      <rPr>
        <sz val="6"/>
        <rFont val="Arial"/>
        <family val="2"/>
      </rPr>
      <t>(Comunidad Foral)</t>
    </r>
  </si>
  <si>
    <r>
      <t xml:space="preserve">Rioja </t>
    </r>
    <r>
      <rPr>
        <sz val="6"/>
        <rFont val="Arial"/>
        <family val="2"/>
      </rPr>
      <t>(La)</t>
    </r>
  </si>
  <si>
    <r>
      <t xml:space="preserve">Murcia </t>
    </r>
    <r>
      <rPr>
        <sz val="6"/>
        <rFont val="Arial"/>
        <family val="2"/>
      </rPr>
      <t>(Región)</t>
    </r>
  </si>
  <si>
    <r>
      <t xml:space="preserve">Madrid </t>
    </r>
    <r>
      <rPr>
        <sz val="6"/>
        <rFont val="Arial"/>
        <family val="2"/>
      </rPr>
      <t>(Comunidad de)</t>
    </r>
  </si>
  <si>
    <t>No contesta</t>
  </si>
  <si>
    <t>No sabe leer ni escribir</t>
  </si>
  <si>
    <t>Titulación inferior al grado de escolaridad</t>
  </si>
  <si>
    <t>Graduado escolar o equivalente</t>
  </si>
  <si>
    <t>Bachiller, FP de 2º grado, equivalentes o superiores</t>
  </si>
  <si>
    <t>Bachiller, FP 2º grado, equivalentes o superior</t>
  </si>
  <si>
    <t>No sabe ni leer ni escribir</t>
  </si>
  <si>
    <t>Titulación inferior al Grado de Escolaridad</t>
  </si>
  <si>
    <t>Graduado Escolar o equivalente</t>
  </si>
  <si>
    <r>
      <t>Asturias (</t>
    </r>
    <r>
      <rPr>
        <sz val="6"/>
        <rFont val="Arial"/>
        <family val="2"/>
      </rPr>
      <t>Principado de</t>
    </r>
    <r>
      <rPr>
        <sz val="7.5"/>
        <rFont val="Arial"/>
        <family val="2"/>
      </rPr>
      <t>)</t>
    </r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</si>
  <si>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</si>
  <si>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</si>
  <si>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</si>
  <si>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</si>
  <si>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Castilla-La Mancha</t>
  </si>
  <si>
    <t>D.C.: Delimitación Comarcal</t>
  </si>
  <si>
    <t>22</t>
  </si>
  <si>
    <t>44</t>
  </si>
  <si>
    <t>50</t>
  </si>
  <si>
    <t>Prov naci</t>
  </si>
  <si>
    <t>1</t>
  </si>
  <si>
    <t>6</t>
  </si>
  <si>
    <t>ARAGÓN</t>
  </si>
  <si>
    <t>HUESCA</t>
  </si>
  <si>
    <t>TERUEL</t>
  </si>
  <si>
    <t>ZARAGOZA</t>
  </si>
  <si>
    <t>Varones</t>
  </si>
  <si>
    <t>tot</t>
  </si>
  <si>
    <t>aragon</t>
  </si>
  <si>
    <t>padron</t>
  </si>
  <si>
    <t>nacidos</t>
  </si>
  <si>
    <t>Pirámide de población. Nacidos en Aragón residentes en otras Comunidades Autónomas por sexo. Año 2005.</t>
  </si>
  <si>
    <t>Pirámide de población. Nacidos en Huesca residentes en otras Comunidades Autónomas por sexo. Año 2005.</t>
  </si>
  <si>
    <t>Pirámide de población. Nacidos en Teruel residentes en otras Comunidades Autónomas por sexo. Año 2005.</t>
  </si>
  <si>
    <t>Nacidos en Aragón residentes en otras Comunidades Autónomas, según sexo por nivel de estudios y edad. Año 2005.</t>
  </si>
  <si>
    <t>Pirámide de población. Nacidos en Zaragoza residentes en otras Comunidades Autónomas por sexo. Año 2005.</t>
  </si>
  <si>
    <t>0 a 15</t>
  </si>
  <si>
    <t>16 a 25</t>
  </si>
  <si>
    <t>26 a 45</t>
  </si>
  <si>
    <t>46 a 64</t>
  </si>
  <si>
    <t>Nacidos en Aragón residentes en otras Comunidades Autónomas, según Comunidad Autónoma de residencia por sexo. Año 2005.</t>
  </si>
  <si>
    <t>Nacidos en Aragón residentes en otras Comunidades Autónomas, según Comunidad autónoma de residencia por sexo. Año 2005.</t>
  </si>
  <si>
    <t>Nacidos en Aragón residentes en otras Comunidades Autónomas, según Comunidad autónoma de residencia por grupos de edad. Año 2005.</t>
  </si>
  <si>
    <t>Nacidos en Aragón residentes en otras Comunidades Autónomas, según Comunidad autónoma de residencia por nivel de estudios. Año 2005.</t>
  </si>
  <si>
    <t>Nacidos en Aragón residentes en otras Comunidades Autónomas, según Comunidad autónoma de residencia por provincia de nacimiento. Año 2005.</t>
  </si>
  <si>
    <t>Nacidos en Aragón residentes en otras Comunidades Autónomas, según provincia de residencia por sexo. Año 2005.</t>
  </si>
  <si>
    <t>Nacidos en Aragón residentes en otras Comunidades Autónomas, según provincia de residencia por grupos de edad. Año 2005.</t>
  </si>
  <si>
    <t>Nacidos en Aragón residentes en otras Comunidades Autónomas, según provincia de residencia por nivel de estudios. Año 2005.</t>
  </si>
  <si>
    <t>Nacidos en Aragón residentes en otras Comunidades Autónomas, según provincia de residencia por provincia de nacimiento. Año 2005.</t>
  </si>
  <si>
    <t>Nacidos en Aragón residentes en otras Comunidades Autónomas, según provincia de nacimiento por sexo. Año 2005.</t>
  </si>
  <si>
    <t>Relación entre los nacidos en Aragón residentes en otra Comunidad Autónoma y la población residente, según provincia de nacimiento. Año 2005.</t>
  </si>
  <si>
    <t>Nacidos en Aragón residentes en otras Comunidades Autónomas, según provincia de nacimiento por grupos de edad. Año 2005.</t>
  </si>
  <si>
    <t>Nacidos en Aragón residentes en otras Comunidades Autónomas, según provincia de nacimiento por nivel de estudios. Año 2005.</t>
  </si>
  <si>
    <t>Relación entre los nacidos en Aragón residentes en otra Comunidad Autónoma y la población residente en Aragón, según comarca de nacimiento. Año 2005.</t>
  </si>
  <si>
    <t>Castilla- La Mancha</t>
  </si>
  <si>
    <t>Nacidos en Aragón residentes en otras Comunidades Autónomas, según comarca de nacimiento por Comunidad Autónoma de residencia. Año 2005.</t>
  </si>
  <si>
    <t>Nacidos en Aragón residentes en otras Comunidades Autónomas, según comarca de nacimiento por sexo. Año 2005.</t>
  </si>
  <si>
    <t>Nacidos en Aragón residentes en otras Comunidades Autónomas, según comarca de nacimiento por nivel de estudios. Año 2005.</t>
  </si>
  <si>
    <t>Nacidos en Aragón residentes en otras Comunidades Autónomas.</t>
  </si>
  <si>
    <t>Explotación Padrón Municipal de Habitantes.</t>
  </si>
  <si>
    <t>Pirámide de población</t>
  </si>
  <si>
    <t>Nacidos en Aragón residentes en otras Comunidades Autónomas según sexo por nivel de estudios</t>
  </si>
  <si>
    <t>Según Comunidad Autónoma de residencia</t>
  </si>
  <si>
    <t>por sexo</t>
  </si>
  <si>
    <t>(% verticales)</t>
  </si>
  <si>
    <t>(% horizontales)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</si>
  <si>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</si>
  <si>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</si>
  <si>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</si>
  <si>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</si>
  <si>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</si>
  <si>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</si>
  <si>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</si>
  <si>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relación entre los nacidos en Aragón residentes en otra Comunidad Autónoma y la población residente en Aragón</t>
  </si>
  <si>
    <t>por Comunidad Autónoma de residencia</t>
  </si>
  <si>
    <t>por nivel de estudios y sexo</t>
  </si>
  <si>
    <t>Índice</t>
  </si>
  <si>
    <t>1 de enero de 2005.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</si>
</sst>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"/>
    <numFmt numFmtId="193" formatCode="#,##0.0"/>
  </numFmts>
  <fonts count="44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u val="single"/>
      <sz val="8"/>
      <color indexed="12"/>
      <name val="Arial"/>
      <family val="2"/>
    </font>
    <font>
      <b/>
      <sz val="12"/>
      <color indexed="54"/>
      <name val="Arial"/>
      <family val="2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sz val="9"/>
      <color indexed="12"/>
      <name val="Arial"/>
      <family val="0"/>
    </font>
    <font>
      <sz val="9"/>
      <name val="Swis721 BT"/>
      <family val="2"/>
    </font>
    <font>
      <u val="single"/>
      <sz val="11"/>
      <color indexed="12"/>
      <name val="Arial"/>
      <family val="0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b/>
      <sz val="10"/>
      <color indexed="12"/>
      <name val="Swis721 BT"/>
      <family val="2"/>
    </font>
    <font>
      <sz val="10"/>
      <color indexed="12"/>
      <name val="Arial"/>
      <family val="0"/>
    </font>
    <font>
      <sz val="12"/>
      <color indexed="9"/>
      <name val="Arial Black"/>
      <family val="2"/>
    </font>
    <font>
      <sz val="11"/>
      <color indexed="9"/>
      <name val="Arial Black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5" xfId="0" applyFont="1" applyBorder="1" applyAlignment="1">
      <alignment horizontal="left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8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12" fillId="0" borderId="8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5" fillId="0" borderId="1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2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 wrapText="1"/>
    </xf>
    <xf numFmtId="2" fontId="12" fillId="0" borderId="1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Border="1" applyAlignment="1">
      <alignment wrapText="1"/>
    </xf>
    <xf numFmtId="1" fontId="12" fillId="0" borderId="1" xfId="0" applyNumberFormat="1" applyFont="1" applyBorder="1" applyAlignment="1">
      <alignment/>
    </xf>
    <xf numFmtId="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3" fontId="0" fillId="0" borderId="14" xfId="0" applyNumberForma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/>
    </xf>
    <xf numFmtId="1" fontId="0" fillId="0" borderId="5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0" borderId="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6" fillId="0" borderId="18" xfId="15" applyBorder="1" applyAlignment="1">
      <alignment horizontal="left"/>
    </xf>
    <xf numFmtId="0" fontId="15" fillId="0" borderId="19" xfId="26" applyFont="1" applyFill="1" applyBorder="1" applyAlignment="1">
      <alignment horizontal="right" wrapText="1"/>
      <protection/>
    </xf>
    <xf numFmtId="0" fontId="15" fillId="0" borderId="20" xfId="26" applyFont="1" applyFill="1" applyBorder="1" applyAlignment="1">
      <alignment horizontal="right" wrapText="1"/>
      <protection/>
    </xf>
    <xf numFmtId="0" fontId="15" fillId="2" borderId="0" xfId="26" applyFont="1" applyFill="1" applyBorder="1" applyAlignment="1">
      <alignment horizontal="center"/>
      <protection/>
    </xf>
    <xf numFmtId="0" fontId="15" fillId="0" borderId="0" xfId="26" applyFont="1" applyFill="1" applyBorder="1" applyAlignment="1">
      <alignment horizontal="right" wrapText="1"/>
      <protection/>
    </xf>
    <xf numFmtId="0" fontId="15" fillId="0" borderId="19" xfId="27" applyFont="1" applyFill="1" applyBorder="1" applyAlignment="1">
      <alignment horizontal="right" wrapText="1"/>
      <protection/>
    </xf>
    <xf numFmtId="0" fontId="15" fillId="0" borderId="20" xfId="27" applyFont="1" applyFill="1" applyBorder="1" applyAlignment="1">
      <alignment horizontal="right" wrapText="1"/>
      <protection/>
    </xf>
    <xf numFmtId="0" fontId="15" fillId="2" borderId="0" xfId="27" applyFont="1" applyFill="1" applyBorder="1" applyAlignment="1">
      <alignment horizontal="center"/>
      <protection/>
    </xf>
    <xf numFmtId="0" fontId="15" fillId="0" borderId="0" xfId="27" applyFont="1" applyFill="1" applyBorder="1" applyAlignment="1">
      <alignment horizontal="right" wrapText="1"/>
      <protection/>
    </xf>
    <xf numFmtId="0" fontId="15" fillId="0" borderId="19" xfId="28" applyFont="1" applyFill="1" applyBorder="1" applyAlignment="1">
      <alignment horizontal="left" wrapText="1"/>
      <protection/>
    </xf>
    <xf numFmtId="0" fontId="15" fillId="0" borderId="19" xfId="28" applyFont="1" applyFill="1" applyBorder="1" applyAlignment="1">
      <alignment horizontal="right" wrapText="1"/>
      <protection/>
    </xf>
    <xf numFmtId="0" fontId="15" fillId="0" borderId="20" xfId="28" applyFont="1" applyFill="1" applyBorder="1" applyAlignment="1">
      <alignment horizontal="left" wrapText="1"/>
      <protection/>
    </xf>
    <xf numFmtId="0" fontId="15" fillId="0" borderId="20" xfId="28" applyFont="1" applyFill="1" applyBorder="1" applyAlignment="1">
      <alignment horizontal="right" wrapText="1"/>
      <protection/>
    </xf>
    <xf numFmtId="0" fontId="15" fillId="2" borderId="0" xfId="28" applyFont="1" applyFill="1" applyBorder="1" applyAlignment="1">
      <alignment horizontal="center"/>
      <protection/>
    </xf>
    <xf numFmtId="0" fontId="15" fillId="0" borderId="0" xfId="28" applyFont="1" applyFill="1" applyBorder="1" applyAlignment="1">
      <alignment horizontal="left" wrapText="1"/>
      <protection/>
    </xf>
    <xf numFmtId="0" fontId="15" fillId="0" borderId="0" xfId="28" applyFont="1" applyFill="1" applyBorder="1" applyAlignment="1">
      <alignment horizontal="right" wrapText="1"/>
      <protection/>
    </xf>
    <xf numFmtId="0" fontId="15" fillId="0" borderId="19" xfId="29" applyFont="1" applyFill="1" applyBorder="1" applyAlignment="1">
      <alignment horizontal="left" wrapText="1"/>
      <protection/>
    </xf>
    <xf numFmtId="0" fontId="15" fillId="0" borderId="19" xfId="29" applyFont="1" applyFill="1" applyBorder="1" applyAlignment="1">
      <alignment horizontal="right" wrapText="1"/>
      <protection/>
    </xf>
    <xf numFmtId="0" fontId="15" fillId="0" borderId="20" xfId="29" applyFont="1" applyFill="1" applyBorder="1" applyAlignment="1">
      <alignment horizontal="left" wrapText="1"/>
      <protection/>
    </xf>
    <xf numFmtId="0" fontId="15" fillId="0" borderId="20" xfId="29" applyFont="1" applyFill="1" applyBorder="1" applyAlignment="1">
      <alignment horizontal="right" wrapText="1"/>
      <protection/>
    </xf>
    <xf numFmtId="0" fontId="15" fillId="2" borderId="0" xfId="29" applyFont="1" applyFill="1" applyBorder="1" applyAlignment="1">
      <alignment horizontal="center"/>
      <protection/>
    </xf>
    <xf numFmtId="0" fontId="15" fillId="0" borderId="0" xfId="29" applyFont="1" applyFill="1" applyBorder="1" applyAlignment="1">
      <alignment horizontal="left" wrapText="1"/>
      <protection/>
    </xf>
    <xf numFmtId="0" fontId="15" fillId="0" borderId="0" xfId="29" applyFont="1" applyFill="1" applyBorder="1" applyAlignment="1">
      <alignment horizontal="right" wrapText="1"/>
      <protection/>
    </xf>
    <xf numFmtId="0" fontId="15" fillId="0" borderId="0" xfId="25" applyFont="1" applyFill="1" applyBorder="1" applyAlignment="1">
      <alignment horizontal="right" wrapText="1"/>
      <protection/>
    </xf>
    <xf numFmtId="0" fontId="15" fillId="0" borderId="19" xfId="23" applyFont="1" applyFill="1" applyBorder="1" applyAlignment="1">
      <alignment horizontal="left" wrapText="1"/>
      <protection/>
    </xf>
    <xf numFmtId="0" fontId="15" fillId="0" borderId="19" xfId="23" applyFont="1" applyFill="1" applyBorder="1" applyAlignment="1">
      <alignment horizontal="right" wrapText="1"/>
      <protection/>
    </xf>
    <xf numFmtId="3" fontId="6" fillId="0" borderId="3" xfId="0" applyNumberFormat="1" applyFont="1" applyBorder="1" applyAlignment="1">
      <alignment horizontal="right"/>
    </xf>
    <xf numFmtId="0" fontId="15" fillId="0" borderId="19" xfId="25" applyFont="1" applyFill="1" applyBorder="1" applyAlignment="1">
      <alignment horizontal="left" wrapText="1"/>
      <protection/>
    </xf>
    <xf numFmtId="0" fontId="15" fillId="0" borderId="19" xfId="25" applyFont="1" applyFill="1" applyBorder="1" applyAlignment="1">
      <alignment horizontal="right" wrapText="1"/>
      <protection/>
    </xf>
    <xf numFmtId="0" fontId="15" fillId="0" borderId="20" xfId="25" applyFont="1" applyFill="1" applyBorder="1" applyAlignment="1">
      <alignment horizontal="left" wrapText="1"/>
      <protection/>
    </xf>
    <xf numFmtId="0" fontId="15" fillId="0" borderId="20" xfId="25" applyFont="1" applyFill="1" applyBorder="1" applyAlignment="1">
      <alignment horizontal="right" wrapText="1"/>
      <protection/>
    </xf>
    <xf numFmtId="0" fontId="15" fillId="2" borderId="0" xfId="25" applyFont="1" applyFill="1" applyBorder="1" applyAlignment="1">
      <alignment horizontal="center"/>
      <protection/>
    </xf>
    <xf numFmtId="0" fontId="15" fillId="0" borderId="0" xfId="25" applyFont="1" applyFill="1" applyBorder="1" applyAlignment="1">
      <alignment horizontal="left" wrapText="1"/>
      <protection/>
    </xf>
    <xf numFmtId="0" fontId="15" fillId="0" borderId="19" xfId="22" applyFont="1" applyFill="1" applyBorder="1" applyAlignment="1">
      <alignment horizontal="left" wrapText="1"/>
      <protection/>
    </xf>
    <xf numFmtId="0" fontId="15" fillId="0" borderId="19" xfId="2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6" fillId="0" borderId="18" xfId="15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18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22" fillId="0" borderId="18" xfId="15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23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 indent="4"/>
      <protection/>
    </xf>
    <xf numFmtId="0" fontId="18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4" fillId="0" borderId="0" xfId="21" applyFont="1">
      <alignment/>
      <protection/>
    </xf>
    <xf numFmtId="0" fontId="25" fillId="0" borderId="0" xfId="21" applyFont="1">
      <alignment/>
      <protection/>
    </xf>
    <xf numFmtId="0" fontId="26" fillId="0" borderId="0" xfId="15" applyFont="1" applyAlignment="1">
      <alignment/>
    </xf>
    <xf numFmtId="0" fontId="27" fillId="0" borderId="0" xfId="21" applyFont="1">
      <alignment/>
      <protection/>
    </xf>
    <xf numFmtId="0" fontId="28" fillId="0" borderId="0" xfId="15" applyFont="1" applyAlignment="1">
      <alignment/>
    </xf>
    <xf numFmtId="0" fontId="29" fillId="0" borderId="0" xfId="21" applyFont="1">
      <alignment/>
      <protection/>
    </xf>
    <xf numFmtId="0" fontId="30" fillId="0" borderId="0" xfId="15" applyFont="1" applyAlignment="1">
      <alignment horizontal="left" indent="1"/>
    </xf>
    <xf numFmtId="0" fontId="31" fillId="0" borderId="0" xfId="21" applyFont="1">
      <alignment/>
      <protection/>
    </xf>
    <xf numFmtId="0" fontId="28" fillId="0" borderId="0" xfId="15" applyFont="1" applyAlignment="1">
      <alignment/>
    </xf>
    <xf numFmtId="0" fontId="32" fillId="0" borderId="0" xfId="15" applyFont="1" applyAlignment="1">
      <alignment/>
    </xf>
    <xf numFmtId="0" fontId="30" fillId="0" borderId="0" xfId="15" applyFont="1" applyAlignment="1">
      <alignment/>
    </xf>
    <xf numFmtId="0" fontId="33" fillId="0" borderId="0" xfId="21" applyFont="1">
      <alignment/>
      <protection/>
    </xf>
    <xf numFmtId="0" fontId="34" fillId="0" borderId="0" xfId="15" applyFont="1" applyAlignment="1">
      <alignment horizontal="left" indent="1"/>
    </xf>
    <xf numFmtId="0" fontId="35" fillId="0" borderId="0" xfId="15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36" fillId="0" borderId="0" xfId="15" applyFont="1" applyAlignment="1">
      <alignment/>
    </xf>
    <xf numFmtId="0" fontId="16" fillId="0" borderId="5" xfId="15" applyBorder="1" applyAlignment="1">
      <alignment horizontal="left"/>
    </xf>
    <xf numFmtId="0" fontId="16" fillId="0" borderId="0" xfId="15" applyAlignment="1">
      <alignment/>
    </xf>
    <xf numFmtId="0" fontId="16" fillId="0" borderId="0" xfId="15" applyFill="1" applyBorder="1" applyAlignment="1">
      <alignment horizontal="left"/>
    </xf>
    <xf numFmtId="0" fontId="16" fillId="0" borderId="0" xfId="15" applyAlignment="1">
      <alignment horizontal="right" vertical="top"/>
    </xf>
    <xf numFmtId="0" fontId="16" fillId="0" borderId="0" xfId="15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37" fillId="3" borderId="0" xfId="0" applyFont="1" applyFill="1" applyBorder="1" applyAlignment="1">
      <alignment horizontal="left" wrapText="1"/>
    </xf>
    <xf numFmtId="0" fontId="38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39" fillId="3" borderId="0" xfId="0" applyFont="1" applyFill="1" applyBorder="1" applyAlignment="1">
      <alignment/>
    </xf>
    <xf numFmtId="0" fontId="39" fillId="3" borderId="0" xfId="0" applyFont="1" applyFill="1" applyAlignment="1">
      <alignment/>
    </xf>
    <xf numFmtId="0" fontId="40" fillId="3" borderId="0" xfId="0" applyFont="1" applyFill="1" applyBorder="1" applyAlignment="1">
      <alignment horizontal="left"/>
    </xf>
    <xf numFmtId="0" fontId="41" fillId="3" borderId="0" xfId="0" applyFont="1" applyFill="1" applyBorder="1" applyAlignment="1">
      <alignment/>
    </xf>
    <xf numFmtId="0" fontId="40" fillId="3" borderId="0" xfId="0" applyFont="1" applyFill="1" applyAlignment="1">
      <alignment horizontal="left"/>
    </xf>
    <xf numFmtId="2" fontId="40" fillId="3" borderId="0" xfId="0" applyNumberFormat="1" applyFont="1" applyFill="1" applyBorder="1" applyAlignment="1">
      <alignment horizontal="right"/>
    </xf>
    <xf numFmtId="0" fontId="40" fillId="3" borderId="0" xfId="0" applyFont="1" applyFill="1" applyBorder="1" applyAlignment="1">
      <alignment/>
    </xf>
    <xf numFmtId="0" fontId="40" fillId="3" borderId="0" xfId="0" applyFont="1" applyFill="1" applyAlignment="1">
      <alignment/>
    </xf>
    <xf numFmtId="1" fontId="42" fillId="3" borderId="0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0" fontId="43" fillId="3" borderId="0" xfId="0" applyFont="1" applyFill="1" applyAlignment="1">
      <alignment/>
    </xf>
    <xf numFmtId="2" fontId="11" fillId="3" borderId="0" xfId="0" applyNumberFormat="1" applyFont="1" applyFill="1" applyAlignment="1">
      <alignment/>
    </xf>
    <xf numFmtId="2" fontId="11" fillId="3" borderId="0" xfId="0" applyNumberFormat="1" applyFont="1" applyFill="1" applyBorder="1" applyAlignment="1">
      <alignment/>
    </xf>
    <xf numFmtId="4" fontId="42" fillId="3" borderId="0" xfId="0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9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21" fillId="3" borderId="0" xfId="24" applyFont="1" applyFill="1" applyBorder="1" applyAlignment="1">
      <alignment horizontal="right"/>
      <protection/>
    </xf>
    <xf numFmtId="177" fontId="21" fillId="3" borderId="0" xfId="18" applyFont="1" applyFill="1" applyBorder="1" applyAlignment="1">
      <alignment horizontal="right"/>
    </xf>
    <xf numFmtId="0" fontId="21" fillId="4" borderId="0" xfId="24" applyFont="1" applyFill="1" applyBorder="1" applyAlignment="1">
      <alignment horizontal="right" wrapText="1"/>
      <protection/>
    </xf>
    <xf numFmtId="177" fontId="21" fillId="4" borderId="0" xfId="18" applyFont="1" applyFill="1" applyBorder="1" applyAlignment="1">
      <alignment horizontal="right" wrapText="1"/>
    </xf>
    <xf numFmtId="0" fontId="14" fillId="3" borderId="0" xfId="0" applyFont="1" applyFill="1" applyAlignment="1">
      <alignment/>
    </xf>
    <xf numFmtId="3" fontId="14" fillId="3" borderId="0" xfId="0" applyNumberFormat="1" applyFont="1" applyFill="1" applyBorder="1" applyAlignment="1">
      <alignment/>
    </xf>
    <xf numFmtId="0" fontId="43" fillId="3" borderId="0" xfId="0" applyFont="1" applyFill="1" applyBorder="1" applyAlignment="1">
      <alignment/>
    </xf>
    <xf numFmtId="3" fontId="14" fillId="3" borderId="0" xfId="0" applyNumberFormat="1" applyFont="1" applyFill="1" applyBorder="1" applyAlignment="1">
      <alignment horizontal="right"/>
    </xf>
    <xf numFmtId="177" fontId="14" fillId="3" borderId="0" xfId="18" applyFont="1" applyFill="1" applyBorder="1" applyAlignment="1">
      <alignment/>
    </xf>
    <xf numFmtId="0" fontId="16" fillId="0" borderId="1" xfId="15" applyBorder="1" applyAlignment="1">
      <alignment horizontal="right"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pag 24" xfId="22"/>
    <cellStyle name="Normal_pag 32" xfId="23"/>
    <cellStyle name="Normal_pag 36" xfId="24"/>
    <cellStyle name="Normal_pag12" xfId="25"/>
    <cellStyle name="Normal_Piramide AR" xfId="26"/>
    <cellStyle name="Normal_Piramide HU" xfId="27"/>
    <cellStyle name="Normal_Piramide TE" xfId="28"/>
    <cellStyle name="Normal_Piramide ZA" xfId="29"/>
    <cellStyle name="Pie de tabla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AR'!$L$26:$L$44</c:f>
              <c:numCache/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AR'!$M$26:$M$44</c:f>
              <c:numCache/>
            </c:numRef>
          </c:val>
        </c:ser>
        <c:overlap val="100"/>
        <c:gapWidth val="20"/>
        <c:axId val="5311524"/>
        <c:axId val="47803717"/>
      </c:barChart>
      <c:catAx>
        <c:axId val="531152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7803717"/>
        <c:crosses val="autoZero"/>
        <c:auto val="1"/>
        <c:lblOffset val="100"/>
        <c:tickLblSkip val="1"/>
        <c:noMultiLvlLbl val="0"/>
      </c:catAx>
      <c:valAx>
        <c:axId val="47803717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5311524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72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/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/>
            </c:numRef>
          </c:val>
        </c:ser>
        <c:overlap val="100"/>
        <c:gapWidth val="20"/>
        <c:axId val="27580270"/>
        <c:axId val="46895839"/>
      </c:barChart>
      <c:catAx>
        <c:axId val="2758027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6895839"/>
        <c:crosses val="autoZero"/>
        <c:auto val="1"/>
        <c:lblOffset val="100"/>
        <c:tickLblSkip val="1"/>
        <c:noMultiLvlLbl val="0"/>
      </c:catAx>
      <c:valAx>
        <c:axId val="46895839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7580270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/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/>
            </c:numRef>
          </c:val>
        </c:ser>
        <c:overlap val="100"/>
        <c:gapWidth val="20"/>
        <c:axId val="19409368"/>
        <c:axId val="40466585"/>
      </c:barChart>
      <c:catAx>
        <c:axId val="1940936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0466585"/>
        <c:crosses val="autoZero"/>
        <c:auto val="1"/>
        <c:lblOffset val="100"/>
        <c:tickLblSkip val="1"/>
        <c:noMultiLvlLbl val="0"/>
      </c:catAx>
      <c:valAx>
        <c:axId val="40466585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9409368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ZA'!$L$26:$L$44</c:f>
              <c:numCache/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ZA'!$M$26:$M$44</c:f>
              <c:numCache/>
            </c:numRef>
          </c:val>
        </c:ser>
        <c:overlap val="100"/>
        <c:gapWidth val="20"/>
        <c:axId val="28654946"/>
        <c:axId val="56567923"/>
      </c:barChart>
      <c:catAx>
        <c:axId val="2865494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6567923"/>
        <c:crosses val="autoZero"/>
        <c:auto val="1"/>
        <c:lblOffset val="100"/>
        <c:tickLblSkip val="1"/>
        <c:noMultiLvlLbl val="0"/>
      </c:catAx>
      <c:valAx>
        <c:axId val="56567923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8654946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2005.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275"/>
          <c:w val="0.680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37'!$O$21</c:f>
              <c:strCache>
                <c:ptCount val="1"/>
                <c:pt idx="0">
                  <c:v>0 a 15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37'!$O$22:$O$25</c:f>
              <c:numCache/>
            </c:numRef>
          </c:val>
        </c:ser>
        <c:ser>
          <c:idx val="1"/>
          <c:order val="1"/>
          <c:tx>
            <c:strRef>
              <c:f>'pag 37'!$P$21</c:f>
              <c:strCache>
                <c:ptCount val="1"/>
                <c:pt idx="0">
                  <c:v>16 a 25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37'!$P$22:$P$25</c:f>
              <c:numCache/>
            </c:numRef>
          </c:val>
        </c:ser>
        <c:ser>
          <c:idx val="2"/>
          <c:order val="2"/>
          <c:tx>
            <c:strRef>
              <c:f>'pag 37'!$Q$21</c:f>
              <c:strCache>
                <c:ptCount val="1"/>
                <c:pt idx="0">
                  <c:v>26 a 45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37'!$Q$22:$Q$25</c:f>
              <c:numCache/>
            </c:numRef>
          </c:val>
        </c:ser>
        <c:ser>
          <c:idx val="3"/>
          <c:order val="3"/>
          <c:tx>
            <c:strRef>
              <c:f>'pag 37'!$R$21</c:f>
              <c:strCache>
                <c:ptCount val="1"/>
                <c:pt idx="0">
                  <c:v>46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37'!$R$22:$R$25</c:f>
              <c:numCache/>
            </c:numRef>
          </c:val>
        </c:ser>
        <c:ser>
          <c:idx val="4"/>
          <c:order val="4"/>
          <c:tx>
            <c:strRef>
              <c:f>'pag 37'!$S$21</c:f>
              <c:strCache>
                <c:ptCount val="1"/>
                <c:pt idx="0">
                  <c:v>65 y más</c:v>
                </c:pt>
              </c:strCache>
            </c:strRef>
          </c:tx>
          <c:spPr>
            <a:solidFill>
              <a:srgbClr val="3333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37'!$S$22:$S$25</c:f>
              <c:numCache/>
            </c:numRef>
          </c:val>
        </c:ser>
        <c:axId val="39349260"/>
        <c:axId val="18599021"/>
      </c:barChart>
      <c:catAx>
        <c:axId val="3934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9021"/>
        <c:crosses val="autoZero"/>
        <c:auto val="1"/>
        <c:lblOffset val="100"/>
        <c:noMultiLvlLbl val="0"/>
      </c:catAx>
      <c:valAx>
        <c:axId val="185990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49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2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5305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G8" sqref="G8"/>
    </sheetView>
  </sheetViews>
  <sheetFormatPr defaultColWidth="12" defaultRowHeight="11.25"/>
  <cols>
    <col min="1" max="1" width="6.83203125" style="271" customWidth="1"/>
    <col min="2" max="2" width="15.83203125" style="271" customWidth="1"/>
    <col min="3" max="3" width="14.83203125" style="271" customWidth="1"/>
    <col min="4" max="6" width="13.33203125" style="271" customWidth="1"/>
    <col min="7" max="7" width="19.66015625" style="271" customWidth="1"/>
    <col min="8" max="8" width="18" style="271" customWidth="1"/>
    <col min="9" max="16384" width="13.33203125" style="271" customWidth="1"/>
  </cols>
  <sheetData>
    <row r="1" spans="1:7" s="269" customFormat="1" ht="15.75">
      <c r="A1" s="265" t="s">
        <v>192</v>
      </c>
      <c r="B1" s="266"/>
      <c r="C1" s="267"/>
      <c r="D1" s="268"/>
      <c r="E1" s="268"/>
      <c r="F1" s="268"/>
      <c r="G1" s="267"/>
    </row>
    <row r="2" spans="2:7" s="269" customFormat="1" ht="12.75">
      <c r="B2" s="270" t="s">
        <v>193</v>
      </c>
      <c r="C2" s="266"/>
      <c r="D2" s="266"/>
      <c r="E2" s="266"/>
      <c r="F2" s="266"/>
      <c r="G2" s="266"/>
    </row>
    <row r="3" ht="12.75">
      <c r="B3" s="270" t="s">
        <v>211</v>
      </c>
    </row>
    <row r="5" s="270" customFormat="1" ht="12.75">
      <c r="A5" s="272"/>
    </row>
    <row r="6" spans="2:6" s="273" customFormat="1" ht="15">
      <c r="B6" s="274" t="s">
        <v>194</v>
      </c>
      <c r="C6"/>
      <c r="D6" s="270"/>
      <c r="E6" s="275"/>
      <c r="F6" s="275"/>
    </row>
    <row r="7" spans="2:5" ht="12.75">
      <c r="B7" s="276" t="s">
        <v>94</v>
      </c>
      <c r="C7" s="277"/>
      <c r="D7" s="277"/>
      <c r="E7" s="277"/>
    </row>
    <row r="8" spans="2:5" ht="12.75">
      <c r="B8" s="276" t="s">
        <v>39</v>
      </c>
      <c r="C8" s="277"/>
      <c r="D8" s="277"/>
      <c r="E8" s="277"/>
    </row>
    <row r="9" spans="2:5" ht="12.75">
      <c r="B9" s="276" t="s">
        <v>0</v>
      </c>
      <c r="C9" s="277"/>
      <c r="D9" s="277"/>
      <c r="E9" s="277"/>
    </row>
    <row r="10" spans="2:5" ht="12.75">
      <c r="B10" s="276" t="s">
        <v>40</v>
      </c>
      <c r="C10" s="277"/>
      <c r="D10" s="277"/>
      <c r="E10" s="277"/>
    </row>
    <row r="12" spans="2:9" s="273" customFormat="1" ht="14.25">
      <c r="B12" s="278" t="s">
        <v>195</v>
      </c>
      <c r="C12" s="278"/>
      <c r="D12" s="278"/>
      <c r="E12" s="278"/>
      <c r="F12" s="278"/>
      <c r="G12" s="278"/>
      <c r="H12" s="270"/>
      <c r="I12" s="270"/>
    </row>
    <row r="13" s="273" customFormat="1" ht="14.25">
      <c r="B13" s="279"/>
    </row>
    <row r="14" spans="2:6" s="273" customFormat="1" ht="14.25">
      <c r="B14" s="274" t="s">
        <v>196</v>
      </c>
      <c r="C14"/>
      <c r="D14"/>
      <c r="E14" s="270"/>
      <c r="F14" s="270"/>
    </row>
    <row r="15" spans="2:7" ht="12.75">
      <c r="B15" s="276" t="s">
        <v>197</v>
      </c>
      <c r="C15" s="280" t="s">
        <v>198</v>
      </c>
      <c r="D15" s="280"/>
      <c r="E15" s="277"/>
      <c r="F15" s="277"/>
      <c r="G15" s="277"/>
    </row>
    <row r="16" spans="2:7" ht="12.75">
      <c r="B16" s="276" t="s">
        <v>197</v>
      </c>
      <c r="C16" s="280" t="s">
        <v>199</v>
      </c>
      <c r="D16" s="280"/>
      <c r="E16" s="277"/>
      <c r="F16" s="277"/>
      <c r="G16" s="277"/>
    </row>
    <row r="17" spans="2:7" ht="12.75">
      <c r="B17" s="276" t="s">
        <v>200</v>
      </c>
      <c r="C17" s="280"/>
      <c r="D17" s="280" t="s">
        <v>198</v>
      </c>
      <c r="E17" s="277"/>
      <c r="F17" s="277"/>
      <c r="G17" s="277"/>
    </row>
    <row r="18" spans="2:7" ht="12.75">
      <c r="B18" s="276" t="s">
        <v>200</v>
      </c>
      <c r="C18" s="280"/>
      <c r="D18" s="280" t="s">
        <v>199</v>
      </c>
      <c r="E18" s="280"/>
      <c r="F18" s="277"/>
      <c r="G18" s="277"/>
    </row>
    <row r="19" spans="2:7" ht="12.75">
      <c r="B19" s="276" t="s">
        <v>201</v>
      </c>
      <c r="C19" s="280"/>
      <c r="D19" s="280" t="s">
        <v>198</v>
      </c>
      <c r="E19" s="280"/>
      <c r="F19" s="277"/>
      <c r="G19" s="277"/>
    </row>
    <row r="20" spans="2:7" ht="12.75">
      <c r="B20" s="276" t="s">
        <v>201</v>
      </c>
      <c r="C20" s="280"/>
      <c r="D20" s="280" t="s">
        <v>199</v>
      </c>
      <c r="E20" s="280"/>
      <c r="F20" s="277"/>
      <c r="G20" s="277"/>
    </row>
    <row r="21" spans="2:7" ht="12.75">
      <c r="B21" s="276" t="s">
        <v>202</v>
      </c>
      <c r="C21" s="280"/>
      <c r="D21" s="280" t="s">
        <v>198</v>
      </c>
      <c r="E21" s="277"/>
      <c r="F21" s="277"/>
      <c r="G21" s="277"/>
    </row>
    <row r="22" spans="2:7" ht="12.75">
      <c r="B22" s="276" t="s">
        <v>202</v>
      </c>
      <c r="C22" s="280"/>
      <c r="D22" s="280" t="s">
        <v>199</v>
      </c>
      <c r="E22" s="277"/>
      <c r="F22" s="277"/>
      <c r="G22" s="277"/>
    </row>
    <row r="23" spans="1:3" ht="15">
      <c r="A23" s="281"/>
      <c r="B23" s="282"/>
      <c r="C23" s="281"/>
    </row>
    <row r="24" spans="2:8" s="273" customFormat="1" ht="14.25">
      <c r="B24" s="274" t="s">
        <v>203</v>
      </c>
      <c r="C24" s="278"/>
      <c r="D24" s="278"/>
      <c r="E24" s="270"/>
      <c r="F24" s="270"/>
      <c r="G24" s="270"/>
      <c r="H24" s="270"/>
    </row>
    <row r="25" spans="2:7" ht="12.75">
      <c r="B25" s="276" t="s">
        <v>197</v>
      </c>
      <c r="C25" s="280" t="s">
        <v>198</v>
      </c>
      <c r="D25" s="280"/>
      <c r="E25" s="277"/>
      <c r="F25" s="277"/>
      <c r="G25" s="277"/>
    </row>
    <row r="26" spans="2:7" ht="12.75">
      <c r="B26" s="276" t="s">
        <v>197</v>
      </c>
      <c r="C26" s="280" t="s">
        <v>199</v>
      </c>
      <c r="D26" s="280"/>
      <c r="E26" s="277"/>
      <c r="F26" s="277"/>
      <c r="G26" s="277"/>
    </row>
    <row r="27" spans="2:7" ht="12.75">
      <c r="B27" s="276" t="s">
        <v>200</v>
      </c>
      <c r="C27" s="280"/>
      <c r="D27" s="280" t="s">
        <v>198</v>
      </c>
      <c r="E27" s="280"/>
      <c r="F27" s="277"/>
      <c r="G27" s="277"/>
    </row>
    <row r="28" spans="1:7" ht="12.75">
      <c r="A28" s="283"/>
      <c r="B28" s="276" t="s">
        <v>200</v>
      </c>
      <c r="C28" s="280"/>
      <c r="D28" s="280" t="s">
        <v>199</v>
      </c>
      <c r="E28" s="280"/>
      <c r="F28" s="277"/>
      <c r="G28" s="277"/>
    </row>
    <row r="29" spans="2:7" ht="12.75">
      <c r="B29" s="276" t="s">
        <v>201</v>
      </c>
      <c r="C29" s="280"/>
      <c r="D29" s="280" t="s">
        <v>198</v>
      </c>
      <c r="E29" s="280"/>
      <c r="F29" s="277"/>
      <c r="G29" s="277"/>
    </row>
    <row r="30" spans="2:7" ht="12.75">
      <c r="B30" s="276" t="s">
        <v>201</v>
      </c>
      <c r="C30" s="280"/>
      <c r="D30" s="280" t="s">
        <v>199</v>
      </c>
      <c r="E30" s="280"/>
      <c r="F30" s="277"/>
      <c r="G30" s="277"/>
    </row>
    <row r="31" spans="2:7" ht="12.75">
      <c r="B31" s="276" t="s">
        <v>202</v>
      </c>
      <c r="C31" s="280"/>
      <c r="D31" s="280" t="s">
        <v>198</v>
      </c>
      <c r="E31" s="280"/>
      <c r="F31" s="277"/>
      <c r="G31" s="277"/>
    </row>
    <row r="32" spans="2:7" ht="12.75">
      <c r="B32" s="276" t="s">
        <v>202</v>
      </c>
      <c r="C32" s="280"/>
      <c r="D32" s="280" t="s">
        <v>199</v>
      </c>
      <c r="E32" s="280"/>
      <c r="F32" s="277"/>
      <c r="G32" s="277"/>
    </row>
    <row r="33" spans="1:6" ht="15">
      <c r="A33" s="281"/>
      <c r="B33" s="282"/>
      <c r="C33" s="281"/>
      <c r="D33" s="281"/>
      <c r="E33" s="281"/>
      <c r="F33" s="281"/>
    </row>
    <row r="34" spans="2:8" s="273" customFormat="1" ht="14.25">
      <c r="B34" s="274" t="s">
        <v>204</v>
      </c>
      <c r="C34" s="278"/>
      <c r="D34" s="278"/>
      <c r="E34" s="270"/>
      <c r="F34" s="270"/>
      <c r="G34" s="270"/>
      <c r="H34" s="270"/>
    </row>
    <row r="35" spans="1:9" ht="12.75">
      <c r="A35" s="283"/>
      <c r="B35" s="276" t="s">
        <v>197</v>
      </c>
      <c r="C35" s="280" t="s">
        <v>198</v>
      </c>
      <c r="D35" s="14"/>
      <c r="E35" s="277"/>
      <c r="F35" s="277"/>
      <c r="G35" s="277"/>
      <c r="H35" s="277"/>
      <c r="I35" s="277"/>
    </row>
    <row r="36" spans="2:9" ht="12.75">
      <c r="B36" s="276" t="s">
        <v>197</v>
      </c>
      <c r="C36" s="280" t="s">
        <v>199</v>
      </c>
      <c r="D36" s="14"/>
      <c r="E36" s="277"/>
      <c r="F36" s="277"/>
      <c r="G36" s="277"/>
      <c r="H36" s="277"/>
      <c r="I36" s="277"/>
    </row>
    <row r="37" spans="2:9" ht="12.75">
      <c r="B37" s="276" t="s">
        <v>205</v>
      </c>
      <c r="C37" s="280"/>
      <c r="D37" s="280"/>
      <c r="E37" s="280"/>
      <c r="F37" s="280"/>
      <c r="G37" s="280"/>
      <c r="H37" s="280"/>
      <c r="I37" s="280"/>
    </row>
    <row r="38" spans="2:9" ht="12.75">
      <c r="B38" s="276" t="s">
        <v>200</v>
      </c>
      <c r="C38" s="280"/>
      <c r="D38" s="280" t="s">
        <v>198</v>
      </c>
      <c r="E38" s="14"/>
      <c r="F38" s="277"/>
      <c r="G38" s="277"/>
      <c r="H38" s="277"/>
      <c r="I38" s="277"/>
    </row>
    <row r="39" spans="2:9" ht="12.75">
      <c r="B39" s="276" t="s">
        <v>200</v>
      </c>
      <c r="C39" s="280"/>
      <c r="D39" s="280" t="s">
        <v>199</v>
      </c>
      <c r="E39" s="14"/>
      <c r="F39" s="277"/>
      <c r="G39" s="277"/>
      <c r="H39" s="277"/>
      <c r="I39" s="277"/>
    </row>
    <row r="40" spans="2:9" ht="12.75">
      <c r="B40" s="276" t="s">
        <v>201</v>
      </c>
      <c r="C40" s="280"/>
      <c r="D40" s="280" t="s">
        <v>198</v>
      </c>
      <c r="E40" s="14"/>
      <c r="F40" s="277"/>
      <c r="G40" s="277"/>
      <c r="H40" s="277"/>
      <c r="I40" s="277"/>
    </row>
    <row r="41" spans="2:9" ht="12.75">
      <c r="B41" s="276" t="s">
        <v>201</v>
      </c>
      <c r="C41" s="280"/>
      <c r="D41" s="280" t="s">
        <v>199</v>
      </c>
      <c r="E41" s="14"/>
      <c r="F41" s="277"/>
      <c r="G41" s="277"/>
      <c r="H41" s="277"/>
      <c r="I41" s="277"/>
    </row>
    <row r="42" spans="1:9" ht="15">
      <c r="A42" s="281"/>
      <c r="B42" s="284"/>
      <c r="C42" s="285"/>
      <c r="D42" s="285"/>
      <c r="E42" s="285"/>
      <c r="F42" s="281"/>
      <c r="G42" s="281"/>
      <c r="H42" s="281"/>
      <c r="I42" s="281"/>
    </row>
    <row r="43" spans="2:7" s="273" customFormat="1" ht="14.25">
      <c r="B43" s="274" t="s">
        <v>206</v>
      </c>
      <c r="C43"/>
      <c r="D43" s="278"/>
      <c r="E43" s="270"/>
      <c r="F43" s="270"/>
      <c r="G43" s="270"/>
    </row>
    <row r="44" spans="1:10" ht="12.75">
      <c r="A44" s="283"/>
      <c r="B44" s="276" t="s">
        <v>207</v>
      </c>
      <c r="C44" s="280"/>
      <c r="D44" s="280"/>
      <c r="E44" s="280"/>
      <c r="F44" s="280"/>
      <c r="G44" s="280"/>
      <c r="H44" s="280"/>
      <c r="I44" s="280"/>
      <c r="J44" s="280"/>
    </row>
    <row r="45" spans="2:10" ht="12.75">
      <c r="B45" s="276" t="s">
        <v>208</v>
      </c>
      <c r="C45" s="280"/>
      <c r="D45" s="280"/>
      <c r="E45" s="277"/>
      <c r="F45" s="277"/>
      <c r="G45" s="277"/>
      <c r="H45" s="277"/>
      <c r="I45" s="277"/>
      <c r="J45" s="277"/>
    </row>
    <row r="46" spans="2:10" ht="12.75">
      <c r="B46" s="276" t="s">
        <v>197</v>
      </c>
      <c r="C46" s="280" t="s">
        <v>198</v>
      </c>
      <c r="D46" s="14"/>
      <c r="E46" s="14"/>
      <c r="F46" s="277"/>
      <c r="G46" s="14"/>
      <c r="H46" s="14"/>
      <c r="I46" s="14"/>
      <c r="J46" s="277"/>
    </row>
    <row r="47" spans="2:10" ht="12.75">
      <c r="B47" s="276" t="s">
        <v>197</v>
      </c>
      <c r="C47" s="280" t="s">
        <v>199</v>
      </c>
      <c r="D47" s="14"/>
      <c r="E47" s="277"/>
      <c r="F47" s="277"/>
      <c r="G47" s="277"/>
      <c r="H47" s="277"/>
      <c r="I47" s="277"/>
      <c r="J47" s="277"/>
    </row>
    <row r="48" spans="2:10" ht="12.75">
      <c r="B48" s="276" t="s">
        <v>209</v>
      </c>
      <c r="C48" s="280"/>
      <c r="D48" s="280" t="s">
        <v>198</v>
      </c>
      <c r="E48" s="280"/>
      <c r="F48" s="277"/>
      <c r="G48" s="277"/>
      <c r="H48" s="277"/>
      <c r="I48" s="277"/>
      <c r="J48" s="277"/>
    </row>
    <row r="49" spans="2:10" ht="12.75">
      <c r="B49" s="276" t="s">
        <v>209</v>
      </c>
      <c r="C49" s="280"/>
      <c r="D49" s="280" t="s">
        <v>199</v>
      </c>
      <c r="E49" s="280"/>
      <c r="F49" s="277"/>
      <c r="G49" s="277"/>
      <c r="H49" s="277"/>
      <c r="I49" s="277"/>
      <c r="J49" s="277"/>
    </row>
    <row r="50" spans="3:5" ht="12.75">
      <c r="C50" s="286"/>
      <c r="D50" s="286"/>
      <c r="E50" s="33"/>
    </row>
  </sheetData>
  <hyperlinks>
    <hyperlink ref="B7" location="'Piramide AR'!A1" display="Aragón"/>
    <hyperlink ref="B8" location="'Piramide HU'!A1" display="Huesca"/>
    <hyperlink ref="B9" location="'Piramide TE'!A1" display="Teruel"/>
    <hyperlink ref="B10" location="'Piramide ZA'!A1" display="Zaragoza"/>
    <hyperlink ref="C15" location="'nacidos-2'!A6" display="(% verticales)"/>
    <hyperlink ref="B16:C16" location="'nacidos-2'!A31" display="por sexo"/>
    <hyperlink ref="B15:C15" location="'nacidos-2'!A6" display="por sexo"/>
    <hyperlink ref="C16" location="'nacidos-2'!A34" display="(% horizontales)"/>
    <hyperlink ref="B12:G12" location="pag11!A1" display="Nacidos en Aragón residentes en otras Comunidades Autónomas según sexo por nivel de estudios"/>
    <hyperlink ref="B6" location="indice!B7" display="Pirámide de población"/>
    <hyperlink ref="B15:D15" location="pag12!A1" display="por sexo"/>
    <hyperlink ref="B16:D16" location="pag13!A1" display="por sexo"/>
    <hyperlink ref="D17" location="pag12!A1" display="por sexo"/>
    <hyperlink ref="D18" location="pag13!A1" display="por sexo"/>
    <hyperlink ref="B17:D17" location="pag14!A1" display="por grupos de edad"/>
    <hyperlink ref="B18:E18" location="pag15!A1" display="por grupos de edad"/>
    <hyperlink ref="D19" location="pag14!A1" display="por grupos de edad"/>
    <hyperlink ref="D21" location="pag14!A1" display="por grupos de edad"/>
    <hyperlink ref="D20" location="pag13!A1" display="por sexo"/>
    <hyperlink ref="D22" location="pag15!A1" display="por grupos de edad"/>
    <hyperlink ref="D20:E20" location="pag15!A1" display="por grupos de edad"/>
    <hyperlink ref="B19:E19" location="pag16!A1" display="por nivel de estudios"/>
    <hyperlink ref="B20:D20" location="pag17!A1" display="por nivel de estudios"/>
    <hyperlink ref="B21:D21" location="pag18!A1" display="por provincia de nacimiento"/>
    <hyperlink ref="B22:D22" location="pag19!A1" display="por provincia de nacimiento"/>
    <hyperlink ref="B24:D24" location="indice!C17" display="Según Comunidad Autónoma de residencia"/>
    <hyperlink ref="C25" location="'nacidos-2'!A6" display="(% verticales)"/>
    <hyperlink ref="B26:C26" location="'nacidos-2'!A31" display="por sexo"/>
    <hyperlink ref="B25:C25" location="'nacidos-2'!A6" display="por sexo"/>
    <hyperlink ref="C26" location="'nacidos-2'!A34" display="(% horizontales)"/>
    <hyperlink ref="B25:D25" location="'pag 20'!A1" display="por sexo"/>
    <hyperlink ref="B26:D26" location="'pag 22'!A1" display="por sexo"/>
    <hyperlink ref="D27" location="pag12!A1" display="por sexo"/>
    <hyperlink ref="D28" location="pag13!A1" display="por sexo"/>
    <hyperlink ref="B27:D27" location="pag14!A1" display="por grupos de edad"/>
    <hyperlink ref="B28:E28" location="'pag 26'!A1" display="por grupos de edad"/>
    <hyperlink ref="D29" location="pag14!A1" display="por grupos de edad"/>
    <hyperlink ref="D31" location="pag14!A1" display="por grupos de edad"/>
    <hyperlink ref="D30" location="pag13!A1" display="por sexo"/>
    <hyperlink ref="D32" location="pag15!A1" display="por grupos de edad"/>
    <hyperlink ref="D30:E30" location="pag15!A1" display="por grupos de edad"/>
    <hyperlink ref="B29:E29" location="'pag 28'!A1" display="por nivel de estudios"/>
    <hyperlink ref="B30:D30" location="pag17!A1" display="por nivel de estudios"/>
    <hyperlink ref="B31:D31" location="pag18!A1" display="por provincia de nacimiento"/>
    <hyperlink ref="B32:D32" location="pag19!A1" display="por provincia de nacimiento"/>
    <hyperlink ref="B27:E27" location="'pag 24'!A1" display="por grupos de edad"/>
    <hyperlink ref="B30:E30" location="'pag 30'!A1" display="por nivel de estudios"/>
    <hyperlink ref="B31:E31" location="'pag 32'!A1" display="por provincia de nacimiento"/>
    <hyperlink ref="B32:E32" location="'pag 34'!A1" display="por provincia de nacimiento"/>
    <hyperlink ref="B34:D34" location="indice!C17" display="Según Comunidad Autónoma de residencia"/>
    <hyperlink ref="B35:C35" location="'pag 36'!A1" display="por sexo"/>
    <hyperlink ref="B36:C36" location="'pag 36'!A1" display="por sexo"/>
    <hyperlink ref="B37:I37" location="'pag 36'!A30" display="relación entre los nacidos en Aragón residentes en otra Comunidad Autónoma y la población residente"/>
    <hyperlink ref="B38:D38" location="'pag 37'!A1" display="por grupos de edad"/>
    <hyperlink ref="B39:D39" location="'pag 37'!A1" display="por grupos de edad"/>
    <hyperlink ref="B40:D40" location="'pag 38'!A1" display="por nivel de estudios"/>
    <hyperlink ref="B41:D41" location="'pag 38'!A1" display="por nivel de estudios"/>
    <hyperlink ref="B44:J44" location="'pag 39'!A1" display="Relación entre los nacidos en Aragón residentes en otra Comunidad Autónoma y la población residente en Aragón"/>
    <hyperlink ref="B45:D45" location="'pag 40'!A1" display="por Comunidad Autónoma de residencia"/>
    <hyperlink ref="C46" location="'pag 37'!A1" display="por grupos de edad"/>
    <hyperlink ref="C47" location="'pag 37'!A1" display="por grupos de edad"/>
    <hyperlink ref="D48" location="'pag 38'!A1" display="por nivel de estudios"/>
    <hyperlink ref="D49" location="'pag 38'!A1" display="por nivel de estudios"/>
    <hyperlink ref="B46:C46" location="'pag 42'!A1" display="por sexo"/>
    <hyperlink ref="B47:C47" location="'pag 43'!A1" display="por sexo"/>
    <hyperlink ref="B48:E48" location="'pag 44'!A1" display="por nivel de estudios y sexo"/>
    <hyperlink ref="B49:E49" location="'pag 46'!A1" display="por nivel de estudios y sexo"/>
    <hyperlink ref="B14" location="B15" display="Según Comunidad Autónoma de residencia"/>
    <hyperlink ref="B24" location="indice!B25" display="Según Provincia de residencia"/>
    <hyperlink ref="B34" location="indice!B35" display="Según Provincia de nacimiento"/>
    <hyperlink ref="B43" location="indice!B44" display="Según Comarca de nacimiento"/>
  </hyperlinks>
  <printOptions/>
  <pageMargins left="0.7874015748031497" right="0.1968503937007874" top="1.1811023622047245" bottom="0.7874015748031497" header="0" footer="0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89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" style="80" customWidth="1"/>
  </cols>
  <sheetData>
    <row r="1" spans="1:13" s="1" customFormat="1" ht="39.75" customHeight="1">
      <c r="A1" s="251" t="s">
        <v>176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42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</row>
    <row r="4" spans="1:13" s="10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3" s="78" customFormat="1" ht="15" customHeight="1">
      <c r="A5" s="31" t="s">
        <v>23</v>
      </c>
      <c r="B5" s="30">
        <f>SUM(B6:B23)</f>
        <v>266149</v>
      </c>
      <c r="C5" s="32">
        <f>B5/$B5*100</f>
        <v>100</v>
      </c>
      <c r="D5" s="30">
        <f>SUM(D6:D23)</f>
        <v>7799</v>
      </c>
      <c r="E5" s="44">
        <f aca="true" t="shared" si="0" ref="E5:E23">D5/$B5*100</f>
        <v>2.9303134710256287</v>
      </c>
      <c r="F5" s="30">
        <f>SUM(F6:F23)</f>
        <v>11125</v>
      </c>
      <c r="G5" s="44">
        <f aca="true" t="shared" si="1" ref="G5:G23">F5/$B5*100</f>
        <v>4.179989404431352</v>
      </c>
      <c r="H5" s="30">
        <f>SUM(H6:H23)</f>
        <v>62456</v>
      </c>
      <c r="I5" s="44">
        <f aca="true" t="shared" si="2" ref="I5:I23">H5/$B5*100</f>
        <v>23.46655444882378</v>
      </c>
      <c r="J5" s="30">
        <f>SUM(J6:J23)</f>
        <v>92447</v>
      </c>
      <c r="K5" s="44">
        <f aca="true" t="shared" si="3" ref="K5:K23">J5/$B5*100</f>
        <v>34.73505442440137</v>
      </c>
      <c r="L5" s="30">
        <f>SUM(L6:L23)</f>
        <v>92322</v>
      </c>
      <c r="M5" s="44">
        <f aca="true" t="shared" si="4" ref="M5:M23">L5/$B5*100</f>
        <v>34.68808825131787</v>
      </c>
    </row>
    <row r="6" spans="1:13" ht="15" customHeight="1">
      <c r="A6" s="6" t="s">
        <v>26</v>
      </c>
      <c r="B6" s="21">
        <f>D6+F6+H6+J6+L6</f>
        <v>11140</v>
      </c>
      <c r="C6" s="54">
        <f aca="true" t="shared" si="5" ref="C6:C23">B6/$B6*100</f>
        <v>100</v>
      </c>
      <c r="D6" s="21">
        <v>748</v>
      </c>
      <c r="E6" s="7">
        <f t="shared" si="0"/>
        <v>6.714542190305206</v>
      </c>
      <c r="F6" s="23">
        <v>1159</v>
      </c>
      <c r="G6" s="24">
        <f t="shared" si="1"/>
        <v>10.40394973070018</v>
      </c>
      <c r="H6" s="23">
        <v>4147</v>
      </c>
      <c r="I6" s="24">
        <f t="shared" si="2"/>
        <v>37.2262118491921</v>
      </c>
      <c r="J6" s="36">
        <v>3153</v>
      </c>
      <c r="K6" s="170">
        <f t="shared" si="3"/>
        <v>28.303411131059246</v>
      </c>
      <c r="L6" s="36">
        <v>1933</v>
      </c>
      <c r="M6" s="170">
        <f t="shared" si="4"/>
        <v>17.351885098743267</v>
      </c>
    </row>
    <row r="7" spans="1:13" ht="15" customHeight="1">
      <c r="A7" s="39" t="s">
        <v>144</v>
      </c>
      <c r="B7" s="21">
        <f aca="true" t="shared" si="6" ref="B7:B23">D7+F7+H7+J7+L7</f>
        <v>1597</v>
      </c>
      <c r="C7" s="54">
        <f t="shared" si="5"/>
        <v>100</v>
      </c>
      <c r="D7" s="21">
        <v>94</v>
      </c>
      <c r="E7" s="7">
        <f t="shared" si="0"/>
        <v>5.886036318096431</v>
      </c>
      <c r="F7" s="23">
        <v>119</v>
      </c>
      <c r="G7" s="24">
        <f t="shared" si="1"/>
        <v>7.451471509079524</v>
      </c>
      <c r="H7" s="23">
        <v>480</v>
      </c>
      <c r="I7" s="24">
        <f t="shared" si="2"/>
        <v>30.05635566687539</v>
      </c>
      <c r="J7" s="36">
        <v>553</v>
      </c>
      <c r="K7" s="170">
        <f t="shared" si="3"/>
        <v>34.62742642454602</v>
      </c>
      <c r="L7" s="36">
        <v>351</v>
      </c>
      <c r="M7" s="170">
        <f t="shared" si="4"/>
        <v>21.97871008140263</v>
      </c>
    </row>
    <row r="8" spans="1:13" ht="15" customHeight="1">
      <c r="A8" s="39" t="s">
        <v>145</v>
      </c>
      <c r="B8" s="21">
        <f t="shared" si="6"/>
        <v>4348</v>
      </c>
      <c r="C8" s="54">
        <f t="shared" si="5"/>
        <v>100</v>
      </c>
      <c r="D8" s="21">
        <v>177</v>
      </c>
      <c r="E8" s="7">
        <f t="shared" si="0"/>
        <v>4.070837166513339</v>
      </c>
      <c r="F8" s="23">
        <v>277</v>
      </c>
      <c r="G8" s="24">
        <f t="shared" si="1"/>
        <v>6.370745170193192</v>
      </c>
      <c r="H8" s="23">
        <v>1636</v>
      </c>
      <c r="I8" s="24">
        <f t="shared" si="2"/>
        <v>37.62649494020239</v>
      </c>
      <c r="J8" s="36">
        <v>1480</v>
      </c>
      <c r="K8" s="170">
        <f t="shared" si="3"/>
        <v>34.038638454461825</v>
      </c>
      <c r="L8" s="36">
        <v>778</v>
      </c>
      <c r="M8" s="170">
        <f t="shared" si="4"/>
        <v>17.893284268629255</v>
      </c>
    </row>
    <row r="9" spans="1:13" ht="15" customHeight="1">
      <c r="A9" s="6" t="s">
        <v>27</v>
      </c>
      <c r="B9" s="21">
        <f t="shared" si="6"/>
        <v>3946</v>
      </c>
      <c r="C9" s="54">
        <f t="shared" si="5"/>
        <v>100</v>
      </c>
      <c r="D9" s="21">
        <v>223</v>
      </c>
      <c r="E9" s="7">
        <f t="shared" si="0"/>
        <v>5.651292448048657</v>
      </c>
      <c r="F9" s="23">
        <v>323</v>
      </c>
      <c r="G9" s="24">
        <f t="shared" si="1"/>
        <v>8.185504308160162</v>
      </c>
      <c r="H9" s="23">
        <v>1675</v>
      </c>
      <c r="I9" s="24">
        <f t="shared" si="2"/>
        <v>42.44804865686771</v>
      </c>
      <c r="J9" s="36">
        <v>1269</v>
      </c>
      <c r="K9" s="170">
        <f t="shared" si="3"/>
        <v>32.15914850481501</v>
      </c>
      <c r="L9" s="36">
        <v>456</v>
      </c>
      <c r="M9" s="170">
        <f t="shared" si="4"/>
        <v>11.556006082108464</v>
      </c>
    </row>
    <row r="10" spans="1:13" ht="15" customHeight="1">
      <c r="A10" s="6" t="s">
        <v>28</v>
      </c>
      <c r="B10" s="21">
        <f t="shared" si="6"/>
        <v>1390</v>
      </c>
      <c r="C10" s="54">
        <f t="shared" si="5"/>
        <v>100</v>
      </c>
      <c r="D10" s="21">
        <v>117</v>
      </c>
      <c r="E10" s="7">
        <f t="shared" si="0"/>
        <v>8.417266187050359</v>
      </c>
      <c r="F10" s="23">
        <v>100</v>
      </c>
      <c r="G10" s="24">
        <f t="shared" si="1"/>
        <v>7.194244604316546</v>
      </c>
      <c r="H10" s="23">
        <v>431</v>
      </c>
      <c r="I10" s="24">
        <f t="shared" si="2"/>
        <v>31.00719424460432</v>
      </c>
      <c r="J10" s="36">
        <v>461</v>
      </c>
      <c r="K10" s="170">
        <f t="shared" si="3"/>
        <v>33.16546762589928</v>
      </c>
      <c r="L10" s="36">
        <v>281</v>
      </c>
      <c r="M10" s="170">
        <f t="shared" si="4"/>
        <v>20.215827338129497</v>
      </c>
    </row>
    <row r="11" spans="1:13" ht="22.5" customHeight="1">
      <c r="A11" s="4" t="s">
        <v>29</v>
      </c>
      <c r="B11" s="20">
        <f t="shared" si="6"/>
        <v>7461</v>
      </c>
      <c r="C11" s="54">
        <f t="shared" si="5"/>
        <v>100</v>
      </c>
      <c r="D11" s="20">
        <v>504</v>
      </c>
      <c r="E11" s="12">
        <f t="shared" si="0"/>
        <v>6.7551266586248495</v>
      </c>
      <c r="F11" s="23">
        <v>684</v>
      </c>
      <c r="G11" s="24">
        <f t="shared" si="1"/>
        <v>9.16767189384801</v>
      </c>
      <c r="H11" s="23">
        <v>2458</v>
      </c>
      <c r="I11" s="24">
        <f t="shared" si="2"/>
        <v>32.94464548988071</v>
      </c>
      <c r="J11" s="36">
        <v>2223</v>
      </c>
      <c r="K11" s="170">
        <f t="shared" si="3"/>
        <v>29.794933655006034</v>
      </c>
      <c r="L11" s="36">
        <v>1592</v>
      </c>
      <c r="M11" s="170">
        <f t="shared" si="4"/>
        <v>21.337622302640398</v>
      </c>
    </row>
    <row r="12" spans="1:13" ht="15" customHeight="1">
      <c r="A12" s="4" t="s">
        <v>148</v>
      </c>
      <c r="B12" s="20">
        <f t="shared" si="6"/>
        <v>5232</v>
      </c>
      <c r="C12" s="54">
        <f t="shared" si="5"/>
        <v>100</v>
      </c>
      <c r="D12" s="20">
        <v>437</v>
      </c>
      <c r="E12" s="12">
        <f t="shared" si="0"/>
        <v>8.352446483180428</v>
      </c>
      <c r="F12" s="23">
        <v>575</v>
      </c>
      <c r="G12" s="24">
        <f t="shared" si="1"/>
        <v>10.99006116207951</v>
      </c>
      <c r="H12" s="23">
        <v>1992</v>
      </c>
      <c r="I12" s="24">
        <f t="shared" si="2"/>
        <v>38.07339449541284</v>
      </c>
      <c r="J12" s="36">
        <v>1376</v>
      </c>
      <c r="K12" s="170">
        <f t="shared" si="3"/>
        <v>26.299694189602445</v>
      </c>
      <c r="L12" s="36">
        <v>852</v>
      </c>
      <c r="M12" s="170">
        <f t="shared" si="4"/>
        <v>16.28440366972477</v>
      </c>
    </row>
    <row r="13" spans="1:13" ht="15" customHeight="1">
      <c r="A13" s="4" t="s">
        <v>30</v>
      </c>
      <c r="B13" s="20">
        <f t="shared" si="6"/>
        <v>122958</v>
      </c>
      <c r="C13" s="54">
        <f t="shared" si="5"/>
        <v>100</v>
      </c>
      <c r="D13" s="20">
        <v>1711</v>
      </c>
      <c r="E13" s="12">
        <f t="shared" si="0"/>
        <v>1.3915320678605703</v>
      </c>
      <c r="F13" s="23">
        <v>2594</v>
      </c>
      <c r="G13" s="24">
        <f t="shared" si="1"/>
        <v>2.109663462320467</v>
      </c>
      <c r="H13" s="23">
        <v>20798</v>
      </c>
      <c r="I13" s="24">
        <f t="shared" si="2"/>
        <v>16.914718847085997</v>
      </c>
      <c r="J13" s="36">
        <v>45126</v>
      </c>
      <c r="K13" s="170">
        <f t="shared" si="3"/>
        <v>36.7003367003367</v>
      </c>
      <c r="L13" s="36">
        <v>52729</v>
      </c>
      <c r="M13" s="170">
        <f t="shared" si="4"/>
        <v>42.883748922396265</v>
      </c>
    </row>
    <row r="14" spans="1:13" ht="15" customHeight="1">
      <c r="A14" s="4" t="s">
        <v>31</v>
      </c>
      <c r="B14" s="20">
        <f t="shared" si="6"/>
        <v>46765</v>
      </c>
      <c r="C14" s="54">
        <f t="shared" si="5"/>
        <v>100</v>
      </c>
      <c r="D14" s="20">
        <v>1084</v>
      </c>
      <c r="E14" s="12">
        <f t="shared" si="0"/>
        <v>2.3179728429380946</v>
      </c>
      <c r="F14" s="23">
        <v>1777</v>
      </c>
      <c r="G14" s="24">
        <f t="shared" si="1"/>
        <v>3.7998503154068213</v>
      </c>
      <c r="H14" s="23">
        <v>10514</v>
      </c>
      <c r="I14" s="24">
        <f t="shared" si="2"/>
        <v>22.48262589543462</v>
      </c>
      <c r="J14" s="36">
        <v>16632</v>
      </c>
      <c r="K14" s="170">
        <f t="shared" si="3"/>
        <v>35.56505933924944</v>
      </c>
      <c r="L14" s="36">
        <v>16758</v>
      </c>
      <c r="M14" s="170">
        <f t="shared" si="4"/>
        <v>35.83449160697103</v>
      </c>
    </row>
    <row r="15" spans="1:13" ht="15" customHeight="1">
      <c r="A15" s="4" t="s">
        <v>32</v>
      </c>
      <c r="B15" s="20">
        <f t="shared" si="6"/>
        <v>1416</v>
      </c>
      <c r="C15" s="54">
        <f t="shared" si="5"/>
        <v>100</v>
      </c>
      <c r="D15" s="20">
        <v>156</v>
      </c>
      <c r="E15" s="12">
        <f t="shared" si="0"/>
        <v>11.016949152542372</v>
      </c>
      <c r="F15" s="23">
        <v>175</v>
      </c>
      <c r="G15" s="24">
        <f t="shared" si="1"/>
        <v>12.358757062146893</v>
      </c>
      <c r="H15" s="23">
        <v>607</v>
      </c>
      <c r="I15" s="24">
        <f t="shared" si="2"/>
        <v>42.867231638418076</v>
      </c>
      <c r="J15" s="36">
        <v>300</v>
      </c>
      <c r="K15" s="170">
        <f t="shared" si="3"/>
        <v>21.1864406779661</v>
      </c>
      <c r="L15" s="36">
        <v>178</v>
      </c>
      <c r="M15" s="170">
        <f t="shared" si="4"/>
        <v>12.570621468926554</v>
      </c>
    </row>
    <row r="16" spans="1:13" ht="15" customHeight="1">
      <c r="A16" s="4" t="s">
        <v>33</v>
      </c>
      <c r="B16" s="20">
        <f t="shared" si="6"/>
        <v>2536</v>
      </c>
      <c r="C16" s="54">
        <f t="shared" si="5"/>
        <v>100</v>
      </c>
      <c r="D16" s="20">
        <v>179</v>
      </c>
      <c r="E16" s="12">
        <f t="shared" si="0"/>
        <v>7.058359621451105</v>
      </c>
      <c r="F16" s="23">
        <v>199</v>
      </c>
      <c r="G16" s="24">
        <f t="shared" si="1"/>
        <v>7.847003154574132</v>
      </c>
      <c r="H16" s="23">
        <v>786</v>
      </c>
      <c r="I16" s="24">
        <f t="shared" si="2"/>
        <v>30.993690851735018</v>
      </c>
      <c r="J16" s="36">
        <v>834</v>
      </c>
      <c r="K16" s="170">
        <f t="shared" si="3"/>
        <v>32.88643533123029</v>
      </c>
      <c r="L16" s="36">
        <v>538</v>
      </c>
      <c r="M16" s="170">
        <f t="shared" si="4"/>
        <v>21.214511041009466</v>
      </c>
    </row>
    <row r="17" spans="1:13" ht="22.5" customHeight="1">
      <c r="A17" s="4" t="s">
        <v>133</v>
      </c>
      <c r="B17" s="20">
        <f t="shared" si="6"/>
        <v>32439</v>
      </c>
      <c r="C17" s="54">
        <f t="shared" si="5"/>
        <v>100</v>
      </c>
      <c r="D17" s="20">
        <v>1103</v>
      </c>
      <c r="E17" s="12">
        <f t="shared" si="0"/>
        <v>3.4002281204722715</v>
      </c>
      <c r="F17" s="23">
        <v>1462</v>
      </c>
      <c r="G17" s="24">
        <f t="shared" si="1"/>
        <v>4.50692068189525</v>
      </c>
      <c r="H17" s="23">
        <v>9825</v>
      </c>
      <c r="I17" s="24">
        <f t="shared" si="2"/>
        <v>30.287616757606585</v>
      </c>
      <c r="J17" s="36">
        <v>10802</v>
      </c>
      <c r="K17" s="170">
        <f t="shared" si="3"/>
        <v>33.29942353340115</v>
      </c>
      <c r="L17" s="36">
        <v>9247</v>
      </c>
      <c r="M17" s="170">
        <f t="shared" si="4"/>
        <v>28.50581090662474</v>
      </c>
    </row>
    <row r="18" spans="1:13" ht="15" customHeight="1">
      <c r="A18" s="4" t="s">
        <v>146</v>
      </c>
      <c r="B18" s="20">
        <f t="shared" si="6"/>
        <v>2032</v>
      </c>
      <c r="C18" s="54">
        <f t="shared" si="5"/>
        <v>100</v>
      </c>
      <c r="D18" s="20">
        <v>147</v>
      </c>
      <c r="E18" s="12">
        <f t="shared" si="0"/>
        <v>7.234251968503937</v>
      </c>
      <c r="F18" s="23">
        <v>175</v>
      </c>
      <c r="G18" s="24">
        <f t="shared" si="1"/>
        <v>8.612204724409448</v>
      </c>
      <c r="H18" s="23">
        <v>619</v>
      </c>
      <c r="I18" s="24">
        <f t="shared" si="2"/>
        <v>30.462598425196852</v>
      </c>
      <c r="J18" s="36">
        <v>641</v>
      </c>
      <c r="K18" s="170">
        <f t="shared" si="3"/>
        <v>31.54527559055118</v>
      </c>
      <c r="L18" s="36">
        <v>450</v>
      </c>
      <c r="M18" s="170">
        <f t="shared" si="4"/>
        <v>22.14566929133858</v>
      </c>
    </row>
    <row r="19" spans="1:13" s="10" customFormat="1" ht="15" customHeight="1">
      <c r="A19" s="4" t="s">
        <v>147</v>
      </c>
      <c r="B19" s="22">
        <f t="shared" si="6"/>
        <v>11534</v>
      </c>
      <c r="C19" s="54">
        <f t="shared" si="5"/>
        <v>100</v>
      </c>
      <c r="D19" s="22">
        <v>500</v>
      </c>
      <c r="E19" s="9">
        <f t="shared" si="0"/>
        <v>4.335009537020981</v>
      </c>
      <c r="F19" s="23">
        <v>769</v>
      </c>
      <c r="G19" s="24">
        <f t="shared" si="1"/>
        <v>6.66724466793827</v>
      </c>
      <c r="H19" s="23">
        <v>3333</v>
      </c>
      <c r="I19" s="24">
        <f t="shared" si="2"/>
        <v>28.897173573781863</v>
      </c>
      <c r="J19" s="36">
        <v>3790</v>
      </c>
      <c r="K19" s="170">
        <f t="shared" si="3"/>
        <v>32.859372290619035</v>
      </c>
      <c r="L19" s="36">
        <v>3142</v>
      </c>
      <c r="M19" s="170">
        <f t="shared" si="4"/>
        <v>27.241199930639848</v>
      </c>
    </row>
    <row r="20" spans="1:13" ht="15" customHeight="1">
      <c r="A20" t="s">
        <v>35</v>
      </c>
      <c r="B20" s="22">
        <f t="shared" si="6"/>
        <v>6981</v>
      </c>
      <c r="C20" s="54">
        <f t="shared" si="5"/>
        <v>100</v>
      </c>
      <c r="D20" s="22">
        <v>196</v>
      </c>
      <c r="E20" s="9">
        <f t="shared" si="0"/>
        <v>2.8076206847156566</v>
      </c>
      <c r="F20" s="23">
        <v>276</v>
      </c>
      <c r="G20" s="24">
        <f t="shared" si="1"/>
        <v>3.953588311130211</v>
      </c>
      <c r="H20" s="23">
        <v>1513</v>
      </c>
      <c r="I20" s="24">
        <f t="shared" si="2"/>
        <v>21.673112734565247</v>
      </c>
      <c r="J20" s="36">
        <v>2620</v>
      </c>
      <c r="K20" s="170">
        <f t="shared" si="3"/>
        <v>37.530439765076636</v>
      </c>
      <c r="L20" s="36">
        <v>2376</v>
      </c>
      <c r="M20" s="170">
        <f t="shared" si="4"/>
        <v>34.03523850451225</v>
      </c>
    </row>
    <row r="21" spans="1:13" ht="15" customHeight="1">
      <c r="A21" t="s">
        <v>36</v>
      </c>
      <c r="B21" s="22">
        <f t="shared" si="6"/>
        <v>3845</v>
      </c>
      <c r="C21" s="54">
        <f t="shared" si="5"/>
        <v>100</v>
      </c>
      <c r="D21" s="22">
        <v>373</v>
      </c>
      <c r="E21" s="9">
        <f t="shared" si="0"/>
        <v>9.700910273081925</v>
      </c>
      <c r="F21" s="23">
        <v>371</v>
      </c>
      <c r="G21" s="24">
        <f t="shared" si="1"/>
        <v>9.648894668400521</v>
      </c>
      <c r="H21" s="23">
        <v>1448</v>
      </c>
      <c r="I21" s="24">
        <f t="shared" si="2"/>
        <v>37.6592977893368</v>
      </c>
      <c r="J21" s="36">
        <v>1066</v>
      </c>
      <c r="K21" s="170">
        <f t="shared" si="3"/>
        <v>27.724317295188555</v>
      </c>
      <c r="L21" s="36">
        <v>587</v>
      </c>
      <c r="M21" s="170">
        <f t="shared" si="4"/>
        <v>15.266579973992197</v>
      </c>
    </row>
    <row r="22" spans="1:13" ht="15" customHeight="1">
      <c r="A22" t="s">
        <v>37</v>
      </c>
      <c r="B22" s="22">
        <f t="shared" si="6"/>
        <v>275</v>
      </c>
      <c r="C22" s="54">
        <f t="shared" si="5"/>
        <v>100</v>
      </c>
      <c r="D22" s="22">
        <v>34</v>
      </c>
      <c r="E22" s="9">
        <f t="shared" si="0"/>
        <v>12.363636363636363</v>
      </c>
      <c r="F22" s="23">
        <v>44</v>
      </c>
      <c r="G22" s="24">
        <f t="shared" si="1"/>
        <v>16</v>
      </c>
      <c r="H22" s="23">
        <v>97</v>
      </c>
      <c r="I22" s="24">
        <f t="shared" si="2"/>
        <v>35.27272727272727</v>
      </c>
      <c r="J22" s="36">
        <v>59</v>
      </c>
      <c r="K22" s="170">
        <f t="shared" si="3"/>
        <v>21.454545454545453</v>
      </c>
      <c r="L22" s="36">
        <v>41</v>
      </c>
      <c r="M22" s="170">
        <f t="shared" si="4"/>
        <v>14.909090909090908</v>
      </c>
    </row>
    <row r="23" spans="1:13" ht="15" customHeight="1">
      <c r="A23" s="8" t="s">
        <v>38</v>
      </c>
      <c r="B23" s="25">
        <f t="shared" si="6"/>
        <v>254</v>
      </c>
      <c r="C23" s="172">
        <f t="shared" si="5"/>
        <v>100</v>
      </c>
      <c r="D23" s="25">
        <v>16</v>
      </c>
      <c r="E23" s="26">
        <f t="shared" si="0"/>
        <v>6.299212598425196</v>
      </c>
      <c r="F23" s="27">
        <v>46</v>
      </c>
      <c r="G23" s="28">
        <f t="shared" si="1"/>
        <v>18.11023622047244</v>
      </c>
      <c r="H23" s="27">
        <v>97</v>
      </c>
      <c r="I23" s="28">
        <f t="shared" si="2"/>
        <v>38.188976377952756</v>
      </c>
      <c r="J23" s="82">
        <v>62</v>
      </c>
      <c r="K23" s="171">
        <f t="shared" si="3"/>
        <v>24.409448818897637</v>
      </c>
      <c r="L23" s="82">
        <v>33</v>
      </c>
      <c r="M23" s="171">
        <f t="shared" si="4"/>
        <v>12.992125984251967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3.83203125" style="0" customWidth="1"/>
    <col min="2" max="2" width="7.33203125" style="0" customWidth="1"/>
    <col min="3" max="4" width="6.33203125" style="0" customWidth="1"/>
    <col min="5" max="5" width="6.5" style="0" customWidth="1"/>
    <col min="6" max="6" width="6.33203125" style="0" customWidth="1"/>
    <col min="7" max="7" width="6.16015625" style="0" customWidth="1"/>
    <col min="8" max="8" width="7.83203125" style="23" customWidth="1"/>
    <col min="9" max="9" width="7.33203125" style="79" customWidth="1"/>
    <col min="10" max="10" width="7.5" style="36" customWidth="1"/>
    <col min="11" max="11" width="6" style="80" customWidth="1"/>
    <col min="12" max="12" width="9.66015625" style="36" customWidth="1"/>
    <col min="13" max="13" width="7" style="80" customWidth="1"/>
  </cols>
  <sheetData>
    <row r="1" spans="1:13" s="1" customFormat="1" ht="39.75" customHeight="1">
      <c r="A1" s="251" t="s">
        <v>177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82"/>
      <c r="B3" s="252" t="s">
        <v>1</v>
      </c>
      <c r="C3" s="252"/>
      <c r="D3" s="252" t="s">
        <v>134</v>
      </c>
      <c r="E3" s="252"/>
      <c r="F3" s="253" t="s">
        <v>135</v>
      </c>
      <c r="G3" s="253"/>
      <c r="H3" s="253" t="s">
        <v>136</v>
      </c>
      <c r="I3" s="253"/>
      <c r="J3" s="253" t="s">
        <v>137</v>
      </c>
      <c r="K3" s="253"/>
      <c r="L3" s="253" t="s">
        <v>138</v>
      </c>
      <c r="M3" s="253"/>
    </row>
    <row r="4" spans="1:13" s="14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3" s="78" customFormat="1" ht="15" customHeight="1">
      <c r="A5" s="31" t="s">
        <v>23</v>
      </c>
      <c r="B5" s="30">
        <f>D5+F5+H5+J5+L5</f>
        <v>266149</v>
      </c>
      <c r="C5" s="32">
        <f>B5/B$5*100</f>
        <v>100</v>
      </c>
      <c r="D5" s="30">
        <f>SUM(D6:D23)</f>
        <v>1448</v>
      </c>
      <c r="E5" s="32">
        <f aca="true" t="shared" si="0" ref="E5:E23">D5/D$5*100</f>
        <v>100</v>
      </c>
      <c r="F5" s="30">
        <f>SUM(F6:F23)</f>
        <v>7962</v>
      </c>
      <c r="G5" s="32">
        <f aca="true" t="shared" si="1" ref="G5:G23">F5/F$5*100</f>
        <v>100</v>
      </c>
      <c r="H5" s="30">
        <f>SUM(H6:H23)</f>
        <v>106271</v>
      </c>
      <c r="I5" s="32">
        <f aca="true" t="shared" si="2" ref="I5:I23">H5/H$5*100</f>
        <v>100</v>
      </c>
      <c r="J5" s="30">
        <f>SUM(J6:J23)</f>
        <v>63047</v>
      </c>
      <c r="K5" s="32">
        <f aca="true" t="shared" si="3" ref="K5:K23">J5/J$5*100</f>
        <v>100</v>
      </c>
      <c r="L5" s="30">
        <f>SUM(L6:L23)</f>
        <v>87421</v>
      </c>
      <c r="M5" s="32">
        <f aca="true" t="shared" si="4" ref="M5:M23">L5/L$5*100</f>
        <v>100</v>
      </c>
    </row>
    <row r="6" spans="1:13" ht="15" customHeight="1">
      <c r="A6" s="6" t="s">
        <v>26</v>
      </c>
      <c r="B6" s="21">
        <f aca="true" t="shared" si="5" ref="B6:B23">D6+F6+H6+J6+L6</f>
        <v>11140</v>
      </c>
      <c r="C6" s="7">
        <f aca="true" t="shared" si="6" ref="C6:C23">B6/B$5*100</f>
        <v>4.185625345201372</v>
      </c>
      <c r="D6" s="21">
        <v>56</v>
      </c>
      <c r="E6" s="7">
        <f t="shared" si="0"/>
        <v>3.867403314917127</v>
      </c>
      <c r="F6" s="23">
        <v>439</v>
      </c>
      <c r="G6" s="24">
        <f t="shared" si="1"/>
        <v>5.513690027631248</v>
      </c>
      <c r="H6" s="23">
        <v>3009</v>
      </c>
      <c r="I6" s="79">
        <f t="shared" si="2"/>
        <v>2.831440374137818</v>
      </c>
      <c r="J6" s="36">
        <v>2965</v>
      </c>
      <c r="K6" s="80">
        <f t="shared" si="3"/>
        <v>4.702840737862229</v>
      </c>
      <c r="L6" s="36">
        <v>4671</v>
      </c>
      <c r="M6" s="80">
        <f t="shared" si="4"/>
        <v>5.343109779114858</v>
      </c>
    </row>
    <row r="7" spans="1:13" ht="15" customHeight="1">
      <c r="A7" s="39" t="s">
        <v>144</v>
      </c>
      <c r="B7" s="21">
        <f t="shared" si="5"/>
        <v>1597</v>
      </c>
      <c r="C7" s="7">
        <f t="shared" si="6"/>
        <v>0.6000398273147748</v>
      </c>
      <c r="D7" s="21">
        <v>0</v>
      </c>
      <c r="E7" s="7">
        <f t="shared" si="0"/>
        <v>0</v>
      </c>
      <c r="F7" s="23">
        <v>38</v>
      </c>
      <c r="G7" s="24">
        <f t="shared" si="1"/>
        <v>0.4772670183371013</v>
      </c>
      <c r="H7" s="23">
        <v>523</v>
      </c>
      <c r="I7" s="79">
        <f t="shared" si="2"/>
        <v>0.4921380244845725</v>
      </c>
      <c r="J7" s="36">
        <v>299</v>
      </c>
      <c r="K7" s="80">
        <f t="shared" si="3"/>
        <v>0.47424936951797864</v>
      </c>
      <c r="L7" s="36">
        <v>737</v>
      </c>
      <c r="M7" s="80">
        <f t="shared" si="4"/>
        <v>0.8430468651696961</v>
      </c>
    </row>
    <row r="8" spans="1:13" ht="15" customHeight="1">
      <c r="A8" s="39" t="s">
        <v>145</v>
      </c>
      <c r="B8" s="21">
        <f t="shared" si="5"/>
        <v>4348</v>
      </c>
      <c r="C8" s="7">
        <f t="shared" si="6"/>
        <v>1.6336713645364063</v>
      </c>
      <c r="D8" s="21">
        <v>22</v>
      </c>
      <c r="E8" s="7">
        <f t="shared" si="0"/>
        <v>1.5193370165745856</v>
      </c>
      <c r="F8" s="23">
        <v>132</v>
      </c>
      <c r="G8" s="24">
        <f t="shared" si="1"/>
        <v>1.6578749058025624</v>
      </c>
      <c r="H8" s="23">
        <v>795</v>
      </c>
      <c r="I8" s="79">
        <f t="shared" si="2"/>
        <v>0.7480874368360136</v>
      </c>
      <c r="J8" s="36">
        <v>1483</v>
      </c>
      <c r="K8" s="80">
        <f t="shared" si="3"/>
        <v>2.3522134280774663</v>
      </c>
      <c r="L8" s="36">
        <v>1916</v>
      </c>
      <c r="M8" s="80">
        <f t="shared" si="4"/>
        <v>2.1916930714588028</v>
      </c>
    </row>
    <row r="9" spans="1:13" ht="15" customHeight="1">
      <c r="A9" s="6" t="s">
        <v>27</v>
      </c>
      <c r="B9" s="21">
        <f t="shared" si="5"/>
        <v>3946</v>
      </c>
      <c r="C9" s="7">
        <f t="shared" si="6"/>
        <v>1.4826281518998756</v>
      </c>
      <c r="D9" s="21">
        <v>13</v>
      </c>
      <c r="E9" s="7">
        <f t="shared" si="0"/>
        <v>0.8977900552486188</v>
      </c>
      <c r="F9" s="23">
        <v>202</v>
      </c>
      <c r="G9" s="24">
        <f t="shared" si="1"/>
        <v>2.537050992213012</v>
      </c>
      <c r="H9" s="23">
        <v>733</v>
      </c>
      <c r="I9" s="79">
        <f t="shared" si="2"/>
        <v>0.6897460266676704</v>
      </c>
      <c r="J9" s="36">
        <v>1034</v>
      </c>
      <c r="K9" s="80">
        <f t="shared" si="3"/>
        <v>1.640046314654147</v>
      </c>
      <c r="L9" s="36">
        <v>1964</v>
      </c>
      <c r="M9" s="80">
        <f t="shared" si="4"/>
        <v>2.2465997872364767</v>
      </c>
    </row>
    <row r="10" spans="1:13" ht="15" customHeight="1">
      <c r="A10" s="174" t="s">
        <v>28</v>
      </c>
      <c r="B10" s="21">
        <f t="shared" si="5"/>
        <v>1390</v>
      </c>
      <c r="C10" s="7">
        <f t="shared" si="6"/>
        <v>0.5222638446885016</v>
      </c>
      <c r="D10" s="21">
        <v>4</v>
      </c>
      <c r="E10" s="7">
        <f t="shared" si="0"/>
        <v>0.2762430939226519</v>
      </c>
      <c r="F10" s="23">
        <v>33</v>
      </c>
      <c r="G10" s="24">
        <f t="shared" si="1"/>
        <v>0.4144687264506406</v>
      </c>
      <c r="H10" s="23">
        <v>386</v>
      </c>
      <c r="I10" s="79">
        <f t="shared" si="2"/>
        <v>0.3632223278222657</v>
      </c>
      <c r="J10" s="36">
        <v>316</v>
      </c>
      <c r="K10" s="80">
        <f t="shared" si="3"/>
        <v>0.5012133804939172</v>
      </c>
      <c r="L10" s="36">
        <v>651</v>
      </c>
      <c r="M10" s="80">
        <f t="shared" si="4"/>
        <v>0.7446723327346977</v>
      </c>
    </row>
    <row r="11" spans="1:13" ht="22.5" customHeight="1">
      <c r="A11" s="173" t="s">
        <v>29</v>
      </c>
      <c r="B11" s="20">
        <f t="shared" si="5"/>
        <v>7461</v>
      </c>
      <c r="C11" s="12">
        <f t="shared" si="6"/>
        <v>2.803316939007849</v>
      </c>
      <c r="D11" s="20">
        <v>31</v>
      </c>
      <c r="E11" s="12">
        <f t="shared" si="0"/>
        <v>2.1408839779005526</v>
      </c>
      <c r="F11" s="23">
        <v>387</v>
      </c>
      <c r="G11" s="24">
        <f t="shared" si="1"/>
        <v>4.8605877920120575</v>
      </c>
      <c r="H11" s="23">
        <v>2194</v>
      </c>
      <c r="I11" s="79">
        <f t="shared" si="2"/>
        <v>2.0645331275700802</v>
      </c>
      <c r="J11" s="36">
        <v>1797</v>
      </c>
      <c r="K11" s="80">
        <f t="shared" si="3"/>
        <v>2.8502545719859786</v>
      </c>
      <c r="L11" s="36">
        <v>3052</v>
      </c>
      <c r="M11" s="80">
        <f t="shared" si="4"/>
        <v>3.49115201153041</v>
      </c>
    </row>
    <row r="12" spans="1:13" ht="15" customHeight="1">
      <c r="A12" s="173" t="s">
        <v>148</v>
      </c>
      <c r="B12" s="20">
        <f t="shared" si="5"/>
        <v>5232</v>
      </c>
      <c r="C12" s="12">
        <f t="shared" si="6"/>
        <v>1.9658161405829064</v>
      </c>
      <c r="D12" s="20">
        <v>70</v>
      </c>
      <c r="E12" s="12">
        <f t="shared" si="0"/>
        <v>4.834254143646409</v>
      </c>
      <c r="F12" s="23">
        <v>229</v>
      </c>
      <c r="G12" s="24">
        <f t="shared" si="1"/>
        <v>2.8761617683998995</v>
      </c>
      <c r="H12" s="23">
        <v>1515</v>
      </c>
      <c r="I12" s="79">
        <f t="shared" si="2"/>
        <v>1.4256005871780637</v>
      </c>
      <c r="J12" s="36">
        <v>1381</v>
      </c>
      <c r="K12" s="80">
        <f t="shared" si="3"/>
        <v>2.1904293622218343</v>
      </c>
      <c r="L12" s="36">
        <v>2037</v>
      </c>
      <c r="M12" s="80">
        <f t="shared" si="4"/>
        <v>2.3301037508150215</v>
      </c>
    </row>
    <row r="13" spans="1:13" ht="15" customHeight="1">
      <c r="A13" s="173" t="s">
        <v>30</v>
      </c>
      <c r="B13" s="20">
        <f t="shared" si="5"/>
        <v>122958</v>
      </c>
      <c r="C13" s="12">
        <f t="shared" si="6"/>
        <v>46.19893368000631</v>
      </c>
      <c r="D13" s="20">
        <v>353</v>
      </c>
      <c r="E13" s="12">
        <f t="shared" si="0"/>
        <v>24.378453038674035</v>
      </c>
      <c r="F13" s="23">
        <v>2949</v>
      </c>
      <c r="G13" s="24">
        <f t="shared" si="1"/>
        <v>37.03843255463452</v>
      </c>
      <c r="H13" s="23">
        <v>61353</v>
      </c>
      <c r="I13" s="79">
        <f t="shared" si="2"/>
        <v>57.73258932352194</v>
      </c>
      <c r="J13" s="36">
        <v>27309</v>
      </c>
      <c r="K13" s="80">
        <f t="shared" si="3"/>
        <v>43.315304455406284</v>
      </c>
      <c r="L13" s="36">
        <v>30994</v>
      </c>
      <c r="M13" s="80">
        <f t="shared" si="4"/>
        <v>35.45372393360863</v>
      </c>
    </row>
    <row r="14" spans="1:13" ht="15" customHeight="1">
      <c r="A14" s="4" t="s">
        <v>31</v>
      </c>
      <c r="B14" s="20">
        <f t="shared" si="5"/>
        <v>46765</v>
      </c>
      <c r="C14" s="12">
        <f t="shared" si="6"/>
        <v>17.5709846739984</v>
      </c>
      <c r="D14" s="20">
        <v>176</v>
      </c>
      <c r="E14" s="12">
        <f t="shared" si="0"/>
        <v>12.154696132596685</v>
      </c>
      <c r="F14" s="23">
        <v>2065</v>
      </c>
      <c r="G14" s="24">
        <f t="shared" si="1"/>
        <v>25.935694549108263</v>
      </c>
      <c r="H14" s="23">
        <v>21642</v>
      </c>
      <c r="I14" s="79">
        <f t="shared" si="2"/>
        <v>20.36491611069812</v>
      </c>
      <c r="J14" s="36">
        <v>11014</v>
      </c>
      <c r="K14" s="80">
        <f t="shared" si="3"/>
        <v>17.4695068758228</v>
      </c>
      <c r="L14" s="36">
        <v>11868</v>
      </c>
      <c r="M14" s="80">
        <f t="shared" si="4"/>
        <v>13.575685476029786</v>
      </c>
    </row>
    <row r="15" spans="1:13" ht="15" customHeight="1">
      <c r="A15" s="4" t="s">
        <v>32</v>
      </c>
      <c r="B15" s="20">
        <f t="shared" si="5"/>
        <v>1416</v>
      </c>
      <c r="C15" s="12">
        <f t="shared" si="6"/>
        <v>0.5320328086898692</v>
      </c>
      <c r="D15" s="20">
        <v>27</v>
      </c>
      <c r="E15" s="12">
        <f t="shared" si="0"/>
        <v>1.8646408839779007</v>
      </c>
      <c r="F15" s="23">
        <v>87</v>
      </c>
      <c r="G15" s="24">
        <f t="shared" si="1"/>
        <v>1.092690278824416</v>
      </c>
      <c r="H15" s="23">
        <v>425</v>
      </c>
      <c r="I15" s="79">
        <f t="shared" si="2"/>
        <v>0.39992095679912676</v>
      </c>
      <c r="J15" s="36">
        <v>304</v>
      </c>
      <c r="K15" s="80">
        <f t="shared" si="3"/>
        <v>0.48217996098148996</v>
      </c>
      <c r="L15" s="36">
        <v>573</v>
      </c>
      <c r="M15" s="80">
        <f t="shared" si="4"/>
        <v>0.6554489195959781</v>
      </c>
    </row>
    <row r="16" spans="1:13" ht="15" customHeight="1">
      <c r="A16" s="4" t="s">
        <v>33</v>
      </c>
      <c r="B16" s="20">
        <f t="shared" si="5"/>
        <v>2536</v>
      </c>
      <c r="C16" s="12">
        <f t="shared" si="6"/>
        <v>0.9528497195180143</v>
      </c>
      <c r="D16" s="20">
        <v>4</v>
      </c>
      <c r="E16" s="12">
        <f t="shared" si="0"/>
        <v>0.2762430939226519</v>
      </c>
      <c r="F16" s="23">
        <v>58</v>
      </c>
      <c r="G16" s="24">
        <f t="shared" si="1"/>
        <v>0.728460185882944</v>
      </c>
      <c r="H16" s="23">
        <v>683</v>
      </c>
      <c r="I16" s="79">
        <f t="shared" si="2"/>
        <v>0.6426965023383613</v>
      </c>
      <c r="J16" s="36">
        <v>650</v>
      </c>
      <c r="K16" s="80">
        <f t="shared" si="3"/>
        <v>1.0309768902564753</v>
      </c>
      <c r="L16" s="36">
        <v>1141</v>
      </c>
      <c r="M16" s="80">
        <f t="shared" si="4"/>
        <v>1.3051783896317817</v>
      </c>
    </row>
    <row r="17" spans="1:13" ht="22.5" customHeight="1">
      <c r="A17" s="4" t="s">
        <v>133</v>
      </c>
      <c r="B17" s="20">
        <f t="shared" si="5"/>
        <v>32439</v>
      </c>
      <c r="C17" s="12">
        <f t="shared" si="6"/>
        <v>12.188285509244821</v>
      </c>
      <c r="D17" s="20">
        <v>642</v>
      </c>
      <c r="E17" s="12">
        <f t="shared" si="0"/>
        <v>44.33701657458563</v>
      </c>
      <c r="F17" s="23">
        <v>415</v>
      </c>
      <c r="G17" s="24">
        <f t="shared" si="1"/>
        <v>5.212258226576237</v>
      </c>
      <c r="H17" s="23">
        <v>6775</v>
      </c>
      <c r="I17" s="79">
        <f t="shared" si="2"/>
        <v>6.375210546621374</v>
      </c>
      <c r="J17" s="36">
        <v>5745</v>
      </c>
      <c r="K17" s="80">
        <f t="shared" si="3"/>
        <v>9.112249591574539</v>
      </c>
      <c r="L17" s="36">
        <v>18862</v>
      </c>
      <c r="M17" s="80">
        <f t="shared" si="4"/>
        <v>21.576051520801638</v>
      </c>
    </row>
    <row r="18" spans="1:13" ht="15" customHeight="1">
      <c r="A18" s="4" t="s">
        <v>146</v>
      </c>
      <c r="B18" s="20">
        <f t="shared" si="5"/>
        <v>2032</v>
      </c>
      <c r="C18" s="12">
        <f t="shared" si="6"/>
        <v>0.763482109645349</v>
      </c>
      <c r="D18" s="20">
        <v>3</v>
      </c>
      <c r="E18" s="12">
        <f t="shared" si="0"/>
        <v>0.20718232044198895</v>
      </c>
      <c r="F18" s="23">
        <v>69</v>
      </c>
      <c r="G18" s="24">
        <f t="shared" si="1"/>
        <v>0.8666164280331574</v>
      </c>
      <c r="H18" s="23">
        <v>594</v>
      </c>
      <c r="I18" s="79">
        <f t="shared" si="2"/>
        <v>0.5589483490321913</v>
      </c>
      <c r="J18" s="36">
        <v>533</v>
      </c>
      <c r="K18" s="80">
        <f t="shared" si="3"/>
        <v>0.8454010500103097</v>
      </c>
      <c r="L18" s="36">
        <v>833</v>
      </c>
      <c r="M18" s="80">
        <f t="shared" si="4"/>
        <v>0.9528602967250431</v>
      </c>
    </row>
    <row r="19" spans="1:13" s="10" customFormat="1" ht="15" customHeight="1">
      <c r="A19" s="4" t="s">
        <v>147</v>
      </c>
      <c r="B19" s="22">
        <f t="shared" si="5"/>
        <v>11534</v>
      </c>
      <c r="C19" s="9">
        <f t="shared" si="6"/>
        <v>4.333662722760559</v>
      </c>
      <c r="D19" s="22">
        <v>27</v>
      </c>
      <c r="E19" s="9">
        <f t="shared" si="0"/>
        <v>1.8646408839779007</v>
      </c>
      <c r="F19" s="23">
        <v>335</v>
      </c>
      <c r="G19" s="24">
        <f t="shared" si="1"/>
        <v>4.207485556392866</v>
      </c>
      <c r="H19" s="23">
        <v>2681</v>
      </c>
      <c r="I19" s="79">
        <f t="shared" si="2"/>
        <v>2.5227954945375504</v>
      </c>
      <c r="J19" s="36">
        <v>4988</v>
      </c>
      <c r="K19" s="80">
        <f t="shared" si="3"/>
        <v>7.911558043998921</v>
      </c>
      <c r="L19" s="36">
        <v>3503</v>
      </c>
      <c r="M19" s="80">
        <f t="shared" si="4"/>
        <v>4.0070463618581345</v>
      </c>
    </row>
    <row r="20" spans="1:13" ht="15" customHeight="1">
      <c r="A20" t="s">
        <v>35</v>
      </c>
      <c r="B20" s="22">
        <f t="shared" si="5"/>
        <v>6981</v>
      </c>
      <c r="C20" s="9">
        <f t="shared" si="6"/>
        <v>2.6229668343672152</v>
      </c>
      <c r="D20" s="22">
        <v>3</v>
      </c>
      <c r="E20" s="9">
        <f t="shared" si="0"/>
        <v>0.20718232044198895</v>
      </c>
      <c r="F20" s="23">
        <v>270</v>
      </c>
      <c r="G20" s="24">
        <f t="shared" si="1"/>
        <v>3.391107761868877</v>
      </c>
      <c r="H20" s="23">
        <v>2125</v>
      </c>
      <c r="I20" s="79">
        <f t="shared" si="2"/>
        <v>1.9996047839956337</v>
      </c>
      <c r="J20" s="36">
        <v>1908</v>
      </c>
      <c r="K20" s="80">
        <f t="shared" si="3"/>
        <v>3.026313702475931</v>
      </c>
      <c r="L20" s="36">
        <v>2675</v>
      </c>
      <c r="M20" s="80">
        <f t="shared" si="4"/>
        <v>3.059905514693266</v>
      </c>
    </row>
    <row r="21" spans="1:13" ht="15" customHeight="1">
      <c r="A21" t="s">
        <v>36</v>
      </c>
      <c r="B21" s="22">
        <f t="shared" si="5"/>
        <v>3845</v>
      </c>
      <c r="C21" s="9">
        <f t="shared" si="6"/>
        <v>1.444679484048409</v>
      </c>
      <c r="D21" s="22">
        <v>17</v>
      </c>
      <c r="E21" s="9">
        <f t="shared" si="0"/>
        <v>1.1740331491712708</v>
      </c>
      <c r="F21" s="23">
        <v>222</v>
      </c>
      <c r="G21" s="24">
        <f t="shared" si="1"/>
        <v>2.7882441597588548</v>
      </c>
      <c r="H21" s="23">
        <v>729</v>
      </c>
      <c r="I21" s="79">
        <f t="shared" si="2"/>
        <v>0.6859820647213257</v>
      </c>
      <c r="J21" s="36">
        <v>1192</v>
      </c>
      <c r="K21" s="80">
        <f t="shared" si="3"/>
        <v>1.8906530049011057</v>
      </c>
      <c r="L21" s="36">
        <v>1685</v>
      </c>
      <c r="M21" s="80">
        <f t="shared" si="4"/>
        <v>1.9274545017787488</v>
      </c>
    </row>
    <row r="22" spans="1:13" ht="15" customHeight="1">
      <c r="A22" t="s">
        <v>37</v>
      </c>
      <c r="B22" s="22">
        <f t="shared" si="5"/>
        <v>275</v>
      </c>
      <c r="C22" s="9">
        <f t="shared" si="6"/>
        <v>0.10332558078369634</v>
      </c>
      <c r="D22" s="22">
        <v>0</v>
      </c>
      <c r="E22" s="9">
        <f t="shared" si="0"/>
        <v>0</v>
      </c>
      <c r="F22" s="23">
        <v>23</v>
      </c>
      <c r="G22" s="24">
        <f t="shared" si="1"/>
        <v>0.28887214267771916</v>
      </c>
      <c r="H22" s="23">
        <v>56</v>
      </c>
      <c r="I22" s="79">
        <f t="shared" si="2"/>
        <v>0.05269546724882611</v>
      </c>
      <c r="J22" s="36">
        <v>61</v>
      </c>
      <c r="K22" s="80">
        <f t="shared" si="3"/>
        <v>0.09675321585483845</v>
      </c>
      <c r="L22" s="36">
        <v>135</v>
      </c>
      <c r="M22" s="80">
        <f t="shared" si="4"/>
        <v>0.15442513812470687</v>
      </c>
    </row>
    <row r="23" spans="1:13" ht="15" customHeight="1">
      <c r="A23" s="8" t="s">
        <v>38</v>
      </c>
      <c r="B23" s="25">
        <f t="shared" si="5"/>
        <v>254</v>
      </c>
      <c r="C23" s="26">
        <f t="shared" si="6"/>
        <v>0.09543526370566863</v>
      </c>
      <c r="D23" s="25">
        <v>0</v>
      </c>
      <c r="E23" s="26">
        <f t="shared" si="0"/>
        <v>0</v>
      </c>
      <c r="F23" s="27">
        <v>9</v>
      </c>
      <c r="G23" s="28">
        <f t="shared" si="1"/>
        <v>0.11303692539562923</v>
      </c>
      <c r="H23" s="27">
        <v>53</v>
      </c>
      <c r="I23" s="81">
        <f t="shared" si="2"/>
        <v>0.04987249578906757</v>
      </c>
      <c r="J23" s="82">
        <v>68</v>
      </c>
      <c r="K23" s="83">
        <f t="shared" si="3"/>
        <v>0.10785604390375433</v>
      </c>
      <c r="L23" s="82">
        <v>124</v>
      </c>
      <c r="M23" s="83">
        <f t="shared" si="4"/>
        <v>0.14184234909232335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5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0.83203125" style="0" customWidth="1"/>
    <col min="2" max="2" width="8.16015625" style="0" customWidth="1"/>
    <col min="3" max="3" width="6" style="89" customWidth="1"/>
    <col min="4" max="4" width="6.83203125" style="0" customWidth="1"/>
    <col min="5" max="5" width="6.33203125" style="0" customWidth="1"/>
    <col min="6" max="6" width="7.16015625" style="0" customWidth="1"/>
    <col min="7" max="7" width="5.5" style="0" customWidth="1"/>
    <col min="8" max="8" width="8.83203125" style="23" customWidth="1"/>
    <col min="9" max="9" width="7" style="79" customWidth="1"/>
    <col min="10" max="10" width="8" style="36" customWidth="1"/>
    <col min="11" max="11" width="6.83203125" style="80" customWidth="1"/>
    <col min="12" max="12" width="8.5" style="36" customWidth="1"/>
    <col min="13" max="13" width="8.16015625" style="80" customWidth="1"/>
  </cols>
  <sheetData>
    <row r="1" spans="1:13" s="1" customFormat="1" ht="39.75" customHeight="1">
      <c r="A1" s="251" t="s">
        <v>177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42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82"/>
      <c r="B3" s="252" t="s">
        <v>1</v>
      </c>
      <c r="C3" s="252"/>
      <c r="D3" s="252" t="s">
        <v>134</v>
      </c>
      <c r="E3" s="252"/>
      <c r="F3" s="253" t="s">
        <v>135</v>
      </c>
      <c r="G3" s="253"/>
      <c r="H3" s="253" t="s">
        <v>136</v>
      </c>
      <c r="I3" s="253"/>
      <c r="J3" s="253" t="s">
        <v>137</v>
      </c>
      <c r="K3" s="253"/>
      <c r="L3" s="253" t="s">
        <v>138</v>
      </c>
      <c r="M3" s="253"/>
    </row>
    <row r="4" spans="1:36" s="10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13" s="78" customFormat="1" ht="15" customHeight="1">
      <c r="A5" s="31" t="s">
        <v>23</v>
      </c>
      <c r="B5" s="30">
        <f aca="true" t="shared" si="0" ref="B5:B23">D5+F5+H5+J5+L5</f>
        <v>266149</v>
      </c>
      <c r="C5" s="32">
        <f>B5/$B5*100</f>
        <v>100</v>
      </c>
      <c r="D5" s="30">
        <f>SUM(D6:D23)</f>
        <v>1448</v>
      </c>
      <c r="E5" s="88">
        <f>D5/$B5*100</f>
        <v>0.5440561489992448</v>
      </c>
      <c r="F5" s="30">
        <f>SUM(F6:F23)</f>
        <v>7962</v>
      </c>
      <c r="G5" s="88">
        <f aca="true" t="shared" si="1" ref="G5:G23">F5/$B5*100</f>
        <v>2.9915573607265102</v>
      </c>
      <c r="H5" s="30">
        <f>SUM(H6:H23)</f>
        <v>106271</v>
      </c>
      <c r="I5" s="88">
        <f aca="true" t="shared" si="2" ref="I5:I23">H5/$B5*100</f>
        <v>39.92913743805161</v>
      </c>
      <c r="J5" s="30">
        <f>SUM(J6:J23)</f>
        <v>63047</v>
      </c>
      <c r="K5" s="88">
        <f aca="true" t="shared" si="3" ref="K5:K23">J5/$B5*100</f>
        <v>23.68861051516256</v>
      </c>
      <c r="L5" s="30">
        <f>SUM(L6:L23)</f>
        <v>87421</v>
      </c>
      <c r="M5" s="88">
        <f aca="true" t="shared" si="4" ref="M5:M23">L5/$B5*100</f>
        <v>32.846638537060066</v>
      </c>
    </row>
    <row r="6" spans="1:13" ht="15" customHeight="1">
      <c r="A6" s="6" t="s">
        <v>26</v>
      </c>
      <c r="B6" s="21">
        <f t="shared" si="0"/>
        <v>11140</v>
      </c>
      <c r="C6" s="45">
        <f aca="true" t="shared" si="5" ref="C6:E23">B6/$B6*100</f>
        <v>100</v>
      </c>
      <c r="D6" s="21">
        <v>56</v>
      </c>
      <c r="E6" s="7">
        <f t="shared" si="5"/>
        <v>0.5026929982046678</v>
      </c>
      <c r="F6" s="23">
        <v>439</v>
      </c>
      <c r="G6" s="24">
        <f t="shared" si="1"/>
        <v>3.9407540394973073</v>
      </c>
      <c r="H6" s="23">
        <v>3009</v>
      </c>
      <c r="I6" s="79">
        <f t="shared" si="2"/>
        <v>27.010771992818672</v>
      </c>
      <c r="J6" s="36">
        <v>2965</v>
      </c>
      <c r="K6" s="80">
        <f t="shared" si="3"/>
        <v>26.61579892280072</v>
      </c>
      <c r="L6" s="36">
        <v>4671</v>
      </c>
      <c r="M6" s="80">
        <f t="shared" si="4"/>
        <v>41.92998204667864</v>
      </c>
    </row>
    <row r="7" spans="1:13" ht="15" customHeight="1">
      <c r="A7" s="39" t="s">
        <v>144</v>
      </c>
      <c r="B7" s="21">
        <f t="shared" si="0"/>
        <v>1597</v>
      </c>
      <c r="C7" s="45">
        <f t="shared" si="5"/>
        <v>100</v>
      </c>
      <c r="D7" s="21">
        <v>0</v>
      </c>
      <c r="E7" s="7">
        <f t="shared" si="5"/>
        <v>0</v>
      </c>
      <c r="F7" s="23">
        <v>38</v>
      </c>
      <c r="G7" s="24">
        <f t="shared" si="1"/>
        <v>2.3794614902943017</v>
      </c>
      <c r="H7" s="23">
        <v>523</v>
      </c>
      <c r="I7" s="79">
        <f t="shared" si="2"/>
        <v>32.748904195366315</v>
      </c>
      <c r="J7" s="36">
        <v>299</v>
      </c>
      <c r="K7" s="80">
        <f t="shared" si="3"/>
        <v>18.722604884157796</v>
      </c>
      <c r="L7" s="36">
        <v>737</v>
      </c>
      <c r="M7" s="80">
        <f t="shared" si="4"/>
        <v>46.14902943018159</v>
      </c>
    </row>
    <row r="8" spans="1:13" ht="15" customHeight="1">
      <c r="A8" s="39" t="s">
        <v>145</v>
      </c>
      <c r="B8" s="21">
        <f t="shared" si="0"/>
        <v>4348</v>
      </c>
      <c r="C8" s="45">
        <f t="shared" si="5"/>
        <v>100</v>
      </c>
      <c r="D8" s="21">
        <v>22</v>
      </c>
      <c r="E8" s="7">
        <f t="shared" si="5"/>
        <v>0.5059797608095675</v>
      </c>
      <c r="F8" s="23">
        <v>132</v>
      </c>
      <c r="G8" s="24">
        <f t="shared" si="1"/>
        <v>3.035878564857406</v>
      </c>
      <c r="H8" s="23">
        <v>795</v>
      </c>
      <c r="I8" s="79">
        <f t="shared" si="2"/>
        <v>18.28426862925483</v>
      </c>
      <c r="J8" s="36">
        <v>1483</v>
      </c>
      <c r="K8" s="80">
        <f t="shared" si="3"/>
        <v>34.10763569457222</v>
      </c>
      <c r="L8" s="36">
        <v>1916</v>
      </c>
      <c r="M8" s="80">
        <f t="shared" si="4"/>
        <v>44.06623735050598</v>
      </c>
    </row>
    <row r="9" spans="1:13" ht="15" customHeight="1">
      <c r="A9" s="6" t="s">
        <v>27</v>
      </c>
      <c r="B9" s="21">
        <f t="shared" si="0"/>
        <v>3946</v>
      </c>
      <c r="C9" s="45">
        <f t="shared" si="5"/>
        <v>100</v>
      </c>
      <c r="D9" s="21">
        <v>13</v>
      </c>
      <c r="E9" s="7">
        <f t="shared" si="5"/>
        <v>0.3294475418144957</v>
      </c>
      <c r="F9" s="23">
        <v>202</v>
      </c>
      <c r="G9" s="24">
        <f t="shared" si="1"/>
        <v>5.119107957425241</v>
      </c>
      <c r="H9" s="23">
        <v>733</v>
      </c>
      <c r="I9" s="79">
        <f t="shared" si="2"/>
        <v>18.575772934617333</v>
      </c>
      <c r="J9" s="36">
        <v>1034</v>
      </c>
      <c r="K9" s="80">
        <f t="shared" si="3"/>
        <v>26.203750633552964</v>
      </c>
      <c r="L9" s="36">
        <v>1964</v>
      </c>
      <c r="M9" s="80">
        <f t="shared" si="4"/>
        <v>49.771920932589964</v>
      </c>
    </row>
    <row r="10" spans="1:13" ht="15" customHeight="1">
      <c r="A10" s="6" t="s">
        <v>28</v>
      </c>
      <c r="B10" s="21">
        <f t="shared" si="0"/>
        <v>1390</v>
      </c>
      <c r="C10" s="45">
        <f t="shared" si="5"/>
        <v>100</v>
      </c>
      <c r="D10" s="21">
        <v>4</v>
      </c>
      <c r="E10" s="7">
        <f t="shared" si="5"/>
        <v>0.28776978417266186</v>
      </c>
      <c r="F10" s="23">
        <v>33</v>
      </c>
      <c r="G10" s="24">
        <f t="shared" si="1"/>
        <v>2.3741007194244603</v>
      </c>
      <c r="H10" s="23">
        <v>386</v>
      </c>
      <c r="I10" s="79">
        <f t="shared" si="2"/>
        <v>27.769784172661872</v>
      </c>
      <c r="J10" s="36">
        <v>316</v>
      </c>
      <c r="K10" s="80">
        <f t="shared" si="3"/>
        <v>22.73381294964029</v>
      </c>
      <c r="L10" s="36">
        <v>651</v>
      </c>
      <c r="M10" s="80">
        <f t="shared" si="4"/>
        <v>46.83453237410072</v>
      </c>
    </row>
    <row r="11" spans="1:13" ht="22.5" customHeight="1">
      <c r="A11" s="173" t="s">
        <v>29</v>
      </c>
      <c r="B11" s="20">
        <f t="shared" si="0"/>
        <v>7461</v>
      </c>
      <c r="C11" s="46">
        <f t="shared" si="5"/>
        <v>100</v>
      </c>
      <c r="D11" s="20">
        <v>31</v>
      </c>
      <c r="E11" s="12">
        <f t="shared" si="5"/>
        <v>0.4154939016217665</v>
      </c>
      <c r="F11" s="23">
        <v>387</v>
      </c>
      <c r="G11" s="24">
        <f t="shared" si="1"/>
        <v>5.1869722557297955</v>
      </c>
      <c r="H11" s="23">
        <v>2194</v>
      </c>
      <c r="I11" s="79">
        <f t="shared" si="2"/>
        <v>29.40624581155341</v>
      </c>
      <c r="J11" s="36">
        <v>1797</v>
      </c>
      <c r="K11" s="80">
        <f t="shared" si="3"/>
        <v>24.085243264977883</v>
      </c>
      <c r="L11" s="36">
        <v>3052</v>
      </c>
      <c r="M11" s="80">
        <f t="shared" si="4"/>
        <v>40.90604476611715</v>
      </c>
    </row>
    <row r="12" spans="1:13" ht="15" customHeight="1">
      <c r="A12" s="173" t="s">
        <v>148</v>
      </c>
      <c r="B12" s="20">
        <f t="shared" si="0"/>
        <v>5232</v>
      </c>
      <c r="C12" s="46">
        <f t="shared" si="5"/>
        <v>100</v>
      </c>
      <c r="D12" s="20">
        <v>70</v>
      </c>
      <c r="E12" s="12">
        <f t="shared" si="5"/>
        <v>1.337920489296636</v>
      </c>
      <c r="F12" s="23">
        <v>229</v>
      </c>
      <c r="G12" s="24">
        <f t="shared" si="1"/>
        <v>4.376911314984709</v>
      </c>
      <c r="H12" s="23">
        <v>1515</v>
      </c>
      <c r="I12" s="79">
        <f t="shared" si="2"/>
        <v>28.956422018348626</v>
      </c>
      <c r="J12" s="36">
        <v>1381</v>
      </c>
      <c r="K12" s="80">
        <f t="shared" si="3"/>
        <v>26.395259938837924</v>
      </c>
      <c r="L12" s="36">
        <v>2037</v>
      </c>
      <c r="M12" s="80">
        <f t="shared" si="4"/>
        <v>38.93348623853211</v>
      </c>
    </row>
    <row r="13" spans="1:13" ht="15" customHeight="1">
      <c r="A13" s="4" t="s">
        <v>30</v>
      </c>
      <c r="B13" s="20">
        <f t="shared" si="0"/>
        <v>122958</v>
      </c>
      <c r="C13" s="46">
        <f t="shared" si="5"/>
        <v>100</v>
      </c>
      <c r="D13" s="20">
        <v>353</v>
      </c>
      <c r="E13" s="12">
        <f t="shared" si="5"/>
        <v>0.28708990061647066</v>
      </c>
      <c r="F13" s="23">
        <v>2949</v>
      </c>
      <c r="G13" s="24">
        <f t="shared" si="1"/>
        <v>2.3983799346118184</v>
      </c>
      <c r="H13" s="23">
        <v>61353</v>
      </c>
      <c r="I13" s="79">
        <f t="shared" si="2"/>
        <v>49.897525984482506</v>
      </c>
      <c r="J13" s="36">
        <v>27309</v>
      </c>
      <c r="K13" s="80">
        <f t="shared" si="3"/>
        <v>22.210022934660618</v>
      </c>
      <c r="L13" s="36">
        <v>30994</v>
      </c>
      <c r="M13" s="80">
        <f t="shared" si="4"/>
        <v>25.20698124562859</v>
      </c>
    </row>
    <row r="14" spans="1:13" ht="15" customHeight="1">
      <c r="A14" s="4" t="s">
        <v>31</v>
      </c>
      <c r="B14" s="20">
        <f t="shared" si="0"/>
        <v>46765</v>
      </c>
      <c r="C14" s="46">
        <f t="shared" si="5"/>
        <v>100</v>
      </c>
      <c r="D14" s="20">
        <v>176</v>
      </c>
      <c r="E14" s="12">
        <f t="shared" si="5"/>
        <v>0.3763498342777718</v>
      </c>
      <c r="F14" s="23">
        <v>2065</v>
      </c>
      <c r="G14" s="24">
        <f t="shared" si="1"/>
        <v>4.4156954987704475</v>
      </c>
      <c r="H14" s="23">
        <v>21642</v>
      </c>
      <c r="I14" s="79">
        <f t="shared" si="2"/>
        <v>46.2781995081792</v>
      </c>
      <c r="J14" s="36">
        <v>11014</v>
      </c>
      <c r="K14" s="80">
        <f t="shared" si="3"/>
        <v>23.55180156099647</v>
      </c>
      <c r="L14" s="36">
        <v>11868</v>
      </c>
      <c r="M14" s="80">
        <f t="shared" si="4"/>
        <v>25.377953597776116</v>
      </c>
    </row>
    <row r="15" spans="1:13" ht="15" customHeight="1">
      <c r="A15" s="4" t="s">
        <v>32</v>
      </c>
      <c r="B15" s="20">
        <f t="shared" si="0"/>
        <v>1416</v>
      </c>
      <c r="C15" s="46">
        <f t="shared" si="5"/>
        <v>100</v>
      </c>
      <c r="D15" s="20">
        <v>27</v>
      </c>
      <c r="E15" s="12">
        <f t="shared" si="5"/>
        <v>1.9067796610169492</v>
      </c>
      <c r="F15" s="23">
        <v>87</v>
      </c>
      <c r="G15" s="24">
        <f t="shared" si="1"/>
        <v>6.1440677966101696</v>
      </c>
      <c r="H15" s="23">
        <v>425</v>
      </c>
      <c r="I15" s="79">
        <f t="shared" si="2"/>
        <v>30.01412429378531</v>
      </c>
      <c r="J15" s="36">
        <v>304</v>
      </c>
      <c r="K15" s="80">
        <f t="shared" si="3"/>
        <v>21.468926553672315</v>
      </c>
      <c r="L15" s="36">
        <v>573</v>
      </c>
      <c r="M15" s="80">
        <f t="shared" si="4"/>
        <v>40.46610169491525</v>
      </c>
    </row>
    <row r="16" spans="1:13" ht="15" customHeight="1">
      <c r="A16" s="4" t="s">
        <v>33</v>
      </c>
      <c r="B16" s="20">
        <f t="shared" si="0"/>
        <v>2536</v>
      </c>
      <c r="C16" s="46">
        <f t="shared" si="5"/>
        <v>100</v>
      </c>
      <c r="D16" s="20">
        <v>4</v>
      </c>
      <c r="E16" s="12">
        <f t="shared" si="5"/>
        <v>0.15772870662460567</v>
      </c>
      <c r="F16" s="23">
        <v>58</v>
      </c>
      <c r="G16" s="24">
        <f t="shared" si="1"/>
        <v>2.2870662460567823</v>
      </c>
      <c r="H16" s="23">
        <v>683</v>
      </c>
      <c r="I16" s="79">
        <f t="shared" si="2"/>
        <v>26.93217665615142</v>
      </c>
      <c r="J16" s="36">
        <v>650</v>
      </c>
      <c r="K16" s="80">
        <f t="shared" si="3"/>
        <v>25.630914826498426</v>
      </c>
      <c r="L16" s="36">
        <v>1141</v>
      </c>
      <c r="M16" s="80">
        <f t="shared" si="4"/>
        <v>44.99211356466877</v>
      </c>
    </row>
    <row r="17" spans="1:13" ht="22.5" customHeight="1">
      <c r="A17" s="4" t="s">
        <v>133</v>
      </c>
      <c r="B17" s="20">
        <f t="shared" si="0"/>
        <v>32439</v>
      </c>
      <c r="C17" s="46">
        <f t="shared" si="5"/>
        <v>100</v>
      </c>
      <c r="D17" s="20">
        <v>642</v>
      </c>
      <c r="E17" s="12">
        <f t="shared" si="5"/>
        <v>1.9790992324054377</v>
      </c>
      <c r="F17" s="23">
        <v>415</v>
      </c>
      <c r="G17" s="24">
        <f t="shared" si="1"/>
        <v>1.2793242701686243</v>
      </c>
      <c r="H17" s="23">
        <v>6775</v>
      </c>
      <c r="I17" s="79">
        <f t="shared" si="2"/>
        <v>20.885354049138382</v>
      </c>
      <c r="J17" s="36">
        <v>5745</v>
      </c>
      <c r="K17" s="80">
        <f t="shared" si="3"/>
        <v>17.710163691852397</v>
      </c>
      <c r="L17" s="36">
        <v>18862</v>
      </c>
      <c r="M17" s="80">
        <f t="shared" si="4"/>
        <v>58.14605875643516</v>
      </c>
    </row>
    <row r="18" spans="1:13" ht="15" customHeight="1">
      <c r="A18" s="4" t="s">
        <v>146</v>
      </c>
      <c r="B18" s="20">
        <f t="shared" si="0"/>
        <v>2032</v>
      </c>
      <c r="C18" s="46">
        <f t="shared" si="5"/>
        <v>100</v>
      </c>
      <c r="D18" s="20">
        <v>3</v>
      </c>
      <c r="E18" s="12">
        <f t="shared" si="5"/>
        <v>0.14763779527559054</v>
      </c>
      <c r="F18" s="23">
        <v>69</v>
      </c>
      <c r="G18" s="24">
        <f t="shared" si="1"/>
        <v>3.395669291338583</v>
      </c>
      <c r="H18" s="23">
        <v>594</v>
      </c>
      <c r="I18" s="79">
        <f t="shared" si="2"/>
        <v>29.232283464566926</v>
      </c>
      <c r="J18" s="36">
        <v>533</v>
      </c>
      <c r="K18" s="80">
        <f t="shared" si="3"/>
        <v>26.23031496062992</v>
      </c>
      <c r="L18" s="36">
        <v>833</v>
      </c>
      <c r="M18" s="80">
        <f t="shared" si="4"/>
        <v>40.99409448818898</v>
      </c>
    </row>
    <row r="19" spans="1:13" s="10" customFormat="1" ht="15" customHeight="1">
      <c r="A19" s="4" t="s">
        <v>147</v>
      </c>
      <c r="B19" s="22">
        <f t="shared" si="0"/>
        <v>11534</v>
      </c>
      <c r="C19" s="47">
        <f t="shared" si="5"/>
        <v>100</v>
      </c>
      <c r="D19" s="22">
        <v>27</v>
      </c>
      <c r="E19" s="9">
        <f t="shared" si="5"/>
        <v>0.234090514999133</v>
      </c>
      <c r="F19" s="23">
        <v>335</v>
      </c>
      <c r="G19" s="24">
        <f t="shared" si="1"/>
        <v>2.9044563898040576</v>
      </c>
      <c r="H19" s="23">
        <v>2681</v>
      </c>
      <c r="I19" s="79">
        <f t="shared" si="2"/>
        <v>23.244321137506503</v>
      </c>
      <c r="J19" s="36">
        <v>4988</v>
      </c>
      <c r="K19" s="80">
        <f t="shared" si="3"/>
        <v>43.24605514132131</v>
      </c>
      <c r="L19" s="36">
        <v>3503</v>
      </c>
      <c r="M19" s="80">
        <f t="shared" si="4"/>
        <v>30.371076816368998</v>
      </c>
    </row>
    <row r="20" spans="1:13" ht="15" customHeight="1">
      <c r="A20" t="s">
        <v>35</v>
      </c>
      <c r="B20" s="22">
        <f t="shared" si="0"/>
        <v>6981</v>
      </c>
      <c r="C20" s="47">
        <f t="shared" si="5"/>
        <v>100</v>
      </c>
      <c r="D20" s="22">
        <v>3</v>
      </c>
      <c r="E20" s="9">
        <f t="shared" si="5"/>
        <v>0.04297378599054577</v>
      </c>
      <c r="F20" s="23">
        <v>270</v>
      </c>
      <c r="G20" s="24">
        <f t="shared" si="1"/>
        <v>3.867640739149119</v>
      </c>
      <c r="H20" s="23">
        <v>2125</v>
      </c>
      <c r="I20" s="79">
        <f t="shared" si="2"/>
        <v>30.439765076636583</v>
      </c>
      <c r="J20" s="36">
        <v>1908</v>
      </c>
      <c r="K20" s="80">
        <f t="shared" si="3"/>
        <v>27.331327889987104</v>
      </c>
      <c r="L20" s="36">
        <v>2675</v>
      </c>
      <c r="M20" s="80">
        <f t="shared" si="4"/>
        <v>38.31829250823664</v>
      </c>
    </row>
    <row r="21" spans="1:13" ht="15" customHeight="1">
      <c r="A21" t="s">
        <v>36</v>
      </c>
      <c r="B21" s="22">
        <f t="shared" si="0"/>
        <v>3845</v>
      </c>
      <c r="C21" s="47">
        <f t="shared" si="5"/>
        <v>100</v>
      </c>
      <c r="D21" s="22">
        <v>17</v>
      </c>
      <c r="E21" s="9">
        <f t="shared" si="5"/>
        <v>0.4421326397919376</v>
      </c>
      <c r="F21" s="23">
        <v>222</v>
      </c>
      <c r="G21" s="24">
        <f t="shared" si="1"/>
        <v>5.773732119635891</v>
      </c>
      <c r="H21" s="23">
        <v>729</v>
      </c>
      <c r="I21" s="79">
        <f t="shared" si="2"/>
        <v>18.95968790637191</v>
      </c>
      <c r="J21" s="36">
        <v>1192</v>
      </c>
      <c r="K21" s="80">
        <f t="shared" si="3"/>
        <v>31.001300390117038</v>
      </c>
      <c r="L21" s="36">
        <v>1685</v>
      </c>
      <c r="M21" s="80">
        <f t="shared" si="4"/>
        <v>43.82314694408323</v>
      </c>
    </row>
    <row r="22" spans="1:13" ht="15" customHeight="1">
      <c r="A22" t="s">
        <v>37</v>
      </c>
      <c r="B22" s="22">
        <f t="shared" si="0"/>
        <v>275</v>
      </c>
      <c r="C22" s="47">
        <f t="shared" si="5"/>
        <v>100</v>
      </c>
      <c r="D22" s="22">
        <v>0</v>
      </c>
      <c r="E22" s="9">
        <f t="shared" si="5"/>
        <v>0</v>
      </c>
      <c r="F22" s="23">
        <v>23</v>
      </c>
      <c r="G22" s="24">
        <f t="shared" si="1"/>
        <v>8.363636363636363</v>
      </c>
      <c r="H22" s="23">
        <v>56</v>
      </c>
      <c r="I22" s="79">
        <f t="shared" si="2"/>
        <v>20.363636363636363</v>
      </c>
      <c r="J22" s="36">
        <v>61</v>
      </c>
      <c r="K22" s="80">
        <f t="shared" si="3"/>
        <v>22.181818181818183</v>
      </c>
      <c r="L22" s="36">
        <v>135</v>
      </c>
      <c r="M22" s="80">
        <f t="shared" si="4"/>
        <v>49.09090909090909</v>
      </c>
    </row>
    <row r="23" spans="1:13" ht="15" customHeight="1">
      <c r="A23" s="8" t="s">
        <v>38</v>
      </c>
      <c r="B23" s="25">
        <f t="shared" si="0"/>
        <v>254</v>
      </c>
      <c r="C23" s="48">
        <f t="shared" si="5"/>
        <v>100</v>
      </c>
      <c r="D23" s="25">
        <v>0</v>
      </c>
      <c r="E23" s="26">
        <f t="shared" si="5"/>
        <v>0</v>
      </c>
      <c r="F23" s="27">
        <v>9</v>
      </c>
      <c r="G23" s="28">
        <f t="shared" si="1"/>
        <v>3.543307086614173</v>
      </c>
      <c r="H23" s="27">
        <v>53</v>
      </c>
      <c r="I23" s="81">
        <f t="shared" si="2"/>
        <v>20.866141732283463</v>
      </c>
      <c r="J23" s="82">
        <v>68</v>
      </c>
      <c r="K23" s="83">
        <f t="shared" si="3"/>
        <v>26.77165354330709</v>
      </c>
      <c r="L23" s="82">
        <v>124</v>
      </c>
      <c r="M23" s="83">
        <f t="shared" si="4"/>
        <v>48.818897637795274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</cols>
  <sheetData>
    <row r="1" spans="1:9" s="1" customFormat="1" ht="60" customHeight="1">
      <c r="A1" s="249" t="s">
        <v>178</v>
      </c>
      <c r="B1" s="254"/>
      <c r="C1" s="254"/>
      <c r="D1" s="254"/>
      <c r="E1" s="254"/>
      <c r="F1" s="254"/>
      <c r="G1" s="254"/>
      <c r="H1" s="255"/>
      <c r="I1" s="255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82"/>
      <c r="B3" s="246" t="s">
        <v>1</v>
      </c>
      <c r="C3" s="246"/>
      <c r="D3" s="246" t="s">
        <v>39</v>
      </c>
      <c r="E3" s="246"/>
      <c r="F3" s="246" t="s">
        <v>0</v>
      </c>
      <c r="G3" s="246" t="s">
        <v>0</v>
      </c>
      <c r="H3" s="246" t="s">
        <v>40</v>
      </c>
      <c r="I3" s="246"/>
    </row>
    <row r="4" spans="1:9" s="14" customFormat="1" ht="19.5" customHeight="1">
      <c r="A4" s="287" t="s">
        <v>210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f>SUM(B6:B23)</f>
        <v>266149</v>
      </c>
      <c r="C5" s="32">
        <f>B5/B$5*100</f>
        <v>100</v>
      </c>
      <c r="D5" s="30">
        <f>SUM(D6:D23)</f>
        <v>58354</v>
      </c>
      <c r="E5" s="32">
        <f>D5/D$5*100</f>
        <v>100</v>
      </c>
      <c r="F5" s="30">
        <f>SUM(F6:F23)</f>
        <v>84114</v>
      </c>
      <c r="G5" s="32">
        <f aca="true" t="shared" si="0" ref="G5:G23">F5/F$5*100</f>
        <v>100</v>
      </c>
      <c r="H5" s="30">
        <f>SUM(H6:H23)</f>
        <v>123681</v>
      </c>
      <c r="I5" s="32">
        <f aca="true" t="shared" si="1" ref="I5:I23">H5/H$5*100</f>
        <v>100</v>
      </c>
    </row>
    <row r="6" spans="1:9" ht="15" customHeight="1">
      <c r="A6" s="6" t="s">
        <v>26</v>
      </c>
      <c r="B6" s="21">
        <f>D6+F6+H6</f>
        <v>11140</v>
      </c>
      <c r="C6" s="7">
        <f aca="true" t="shared" si="2" ref="C6:E23">B6/B$5*100</f>
        <v>4.185625345201372</v>
      </c>
      <c r="D6" s="21">
        <v>2337</v>
      </c>
      <c r="E6" s="7">
        <f t="shared" si="2"/>
        <v>4.004866847174144</v>
      </c>
      <c r="F6" s="23">
        <v>2048</v>
      </c>
      <c r="G6" s="24">
        <f t="shared" si="0"/>
        <v>2.434790879045105</v>
      </c>
      <c r="H6" s="23">
        <v>6755</v>
      </c>
      <c r="I6" s="24">
        <f t="shared" si="1"/>
        <v>5.461631131701717</v>
      </c>
    </row>
    <row r="7" spans="1:9" ht="15" customHeight="1">
      <c r="A7" s="39" t="s">
        <v>144</v>
      </c>
      <c r="B7" s="21">
        <f aca="true" t="shared" si="3" ref="B7:B23">D7+F7+H7</f>
        <v>1597</v>
      </c>
      <c r="C7" s="7">
        <f t="shared" si="2"/>
        <v>0.6000398273147748</v>
      </c>
      <c r="D7" s="21">
        <v>347</v>
      </c>
      <c r="E7" s="7">
        <f t="shared" si="2"/>
        <v>0.5946464681084416</v>
      </c>
      <c r="F7" s="23">
        <v>253</v>
      </c>
      <c r="G7" s="24">
        <f t="shared" si="0"/>
        <v>0.30078227167891197</v>
      </c>
      <c r="H7" s="23">
        <v>997</v>
      </c>
      <c r="I7" s="24">
        <f t="shared" si="1"/>
        <v>0.8061060308373962</v>
      </c>
    </row>
    <row r="8" spans="1:9" ht="15" customHeight="1">
      <c r="A8" s="39" t="s">
        <v>145</v>
      </c>
      <c r="B8" s="21">
        <f t="shared" si="3"/>
        <v>4348</v>
      </c>
      <c r="C8" s="7">
        <f t="shared" si="2"/>
        <v>1.6336713645364063</v>
      </c>
      <c r="D8" s="21">
        <v>835</v>
      </c>
      <c r="E8" s="7">
        <f t="shared" si="2"/>
        <v>1.430921616341639</v>
      </c>
      <c r="F8" s="23">
        <v>775</v>
      </c>
      <c r="G8" s="24">
        <f t="shared" si="0"/>
        <v>0.9213686187792758</v>
      </c>
      <c r="H8" s="23">
        <v>2738</v>
      </c>
      <c r="I8" s="24">
        <f t="shared" si="1"/>
        <v>2.21375959120641</v>
      </c>
    </row>
    <row r="9" spans="1:9" ht="15" customHeight="1">
      <c r="A9" s="6" t="s">
        <v>27</v>
      </c>
      <c r="B9" s="21">
        <f t="shared" si="3"/>
        <v>3946</v>
      </c>
      <c r="C9" s="7">
        <f t="shared" si="2"/>
        <v>1.4826281518998756</v>
      </c>
      <c r="D9" s="21">
        <v>605</v>
      </c>
      <c r="E9" s="7">
        <f t="shared" si="2"/>
        <v>1.0367755423792713</v>
      </c>
      <c r="F9" s="23">
        <v>433</v>
      </c>
      <c r="G9" s="24">
        <f t="shared" si="0"/>
        <v>0.5147775637824856</v>
      </c>
      <c r="H9" s="23">
        <v>2908</v>
      </c>
      <c r="I9" s="24">
        <f t="shared" si="1"/>
        <v>2.3512099675778817</v>
      </c>
    </row>
    <row r="10" spans="1:9" ht="15" customHeight="1">
      <c r="A10" s="6" t="s">
        <v>28</v>
      </c>
      <c r="B10" s="21">
        <f t="shared" si="3"/>
        <v>1390</v>
      </c>
      <c r="C10" s="7">
        <f t="shared" si="2"/>
        <v>0.5222638446885016</v>
      </c>
      <c r="D10" s="21">
        <v>255</v>
      </c>
      <c r="E10" s="7">
        <f t="shared" si="2"/>
        <v>0.4369880385234945</v>
      </c>
      <c r="F10" s="23">
        <v>126</v>
      </c>
      <c r="G10" s="24">
        <f t="shared" si="0"/>
        <v>0.1497967044725016</v>
      </c>
      <c r="H10" s="23">
        <v>1009</v>
      </c>
      <c r="I10" s="24">
        <f t="shared" si="1"/>
        <v>0.8158084103459707</v>
      </c>
    </row>
    <row r="11" spans="1:9" ht="22.5" customHeight="1">
      <c r="A11" s="173" t="s">
        <v>29</v>
      </c>
      <c r="B11" s="20">
        <f t="shared" si="3"/>
        <v>7461</v>
      </c>
      <c r="C11" s="12">
        <f t="shared" si="2"/>
        <v>2.803316939007849</v>
      </c>
      <c r="D11" s="20">
        <v>1099</v>
      </c>
      <c r="E11" s="12">
        <f t="shared" si="2"/>
        <v>1.8833327621071392</v>
      </c>
      <c r="F11" s="23">
        <v>801</v>
      </c>
      <c r="G11" s="24">
        <f t="shared" si="0"/>
        <v>0.9522790498609031</v>
      </c>
      <c r="H11" s="23">
        <v>5561</v>
      </c>
      <c r="I11" s="24">
        <f t="shared" si="1"/>
        <v>4.496244370598556</v>
      </c>
    </row>
    <row r="12" spans="1:9" ht="15" customHeight="1">
      <c r="A12" s="173" t="s">
        <v>148</v>
      </c>
      <c r="B12" s="20">
        <f t="shared" si="3"/>
        <v>5232</v>
      </c>
      <c r="C12" s="12">
        <f t="shared" si="2"/>
        <v>1.9658161405829064</v>
      </c>
      <c r="D12" s="20">
        <v>749</v>
      </c>
      <c r="E12" s="12">
        <f t="shared" si="2"/>
        <v>1.2835452582513622</v>
      </c>
      <c r="F12" s="23">
        <v>1522</v>
      </c>
      <c r="G12" s="24">
        <f t="shared" si="0"/>
        <v>1.8094490810091068</v>
      </c>
      <c r="H12" s="23">
        <v>2961</v>
      </c>
      <c r="I12" s="24">
        <f t="shared" si="1"/>
        <v>2.3940621437407525</v>
      </c>
    </row>
    <row r="13" spans="1:9" ht="15" customHeight="1">
      <c r="A13" s="4" t="s">
        <v>30</v>
      </c>
      <c r="B13" s="20">
        <f t="shared" si="3"/>
        <v>122958</v>
      </c>
      <c r="C13" s="12">
        <f t="shared" si="2"/>
        <v>46.19893368000631</v>
      </c>
      <c r="D13" s="20">
        <v>38938</v>
      </c>
      <c r="E13" s="12">
        <f t="shared" si="2"/>
        <v>66.7272166432464</v>
      </c>
      <c r="F13" s="23">
        <v>39305</v>
      </c>
      <c r="G13" s="24">
        <f t="shared" si="0"/>
        <v>46.72824975628314</v>
      </c>
      <c r="H13" s="23">
        <v>44715</v>
      </c>
      <c r="I13" s="24">
        <f t="shared" si="1"/>
        <v>36.153491643825646</v>
      </c>
    </row>
    <row r="14" spans="1:9" ht="15" customHeight="1">
      <c r="A14" s="4" t="s">
        <v>31</v>
      </c>
      <c r="B14" s="20">
        <f t="shared" si="3"/>
        <v>46765</v>
      </c>
      <c r="C14" s="12">
        <f t="shared" si="2"/>
        <v>17.5709846739984</v>
      </c>
      <c r="D14" s="20">
        <v>3052</v>
      </c>
      <c r="E14" s="12">
        <f t="shared" si="2"/>
        <v>5.230147033622374</v>
      </c>
      <c r="F14" s="23">
        <v>31572</v>
      </c>
      <c r="G14" s="24">
        <f t="shared" si="0"/>
        <v>37.53477423496683</v>
      </c>
      <c r="H14" s="23">
        <v>12141</v>
      </c>
      <c r="I14" s="24">
        <f t="shared" si="1"/>
        <v>9.816382467800228</v>
      </c>
    </row>
    <row r="15" spans="1:9" ht="15" customHeight="1">
      <c r="A15" s="4" t="s">
        <v>32</v>
      </c>
      <c r="B15" s="20">
        <f t="shared" si="3"/>
        <v>1416</v>
      </c>
      <c r="C15" s="12">
        <f t="shared" si="2"/>
        <v>0.5320328086898692</v>
      </c>
      <c r="D15" s="20">
        <v>366</v>
      </c>
      <c r="E15" s="12">
        <f t="shared" si="2"/>
        <v>0.627206361174898</v>
      </c>
      <c r="F15" s="23">
        <v>260</v>
      </c>
      <c r="G15" s="24">
        <f t="shared" si="0"/>
        <v>0.30910431081627315</v>
      </c>
      <c r="H15" s="23">
        <v>790</v>
      </c>
      <c r="I15" s="24">
        <f t="shared" si="1"/>
        <v>0.6387399843144865</v>
      </c>
    </row>
    <row r="16" spans="1:9" ht="15" customHeight="1">
      <c r="A16" s="4" t="s">
        <v>33</v>
      </c>
      <c r="B16" s="20">
        <f t="shared" si="3"/>
        <v>2536</v>
      </c>
      <c r="C16" s="12">
        <f t="shared" si="2"/>
        <v>0.9528497195180143</v>
      </c>
      <c r="D16" s="20">
        <v>639</v>
      </c>
      <c r="E16" s="12">
        <f t="shared" si="2"/>
        <v>1.095040614182404</v>
      </c>
      <c r="F16" s="23">
        <v>340</v>
      </c>
      <c r="G16" s="24">
        <f t="shared" si="0"/>
        <v>0.40421332952897254</v>
      </c>
      <c r="H16" s="23">
        <v>1557</v>
      </c>
      <c r="I16" s="24">
        <f t="shared" si="1"/>
        <v>1.2588837412375387</v>
      </c>
    </row>
    <row r="17" spans="1:9" ht="22.5" customHeight="1">
      <c r="A17" s="4" t="s">
        <v>133</v>
      </c>
      <c r="B17" s="20">
        <f t="shared" si="3"/>
        <v>32439</v>
      </c>
      <c r="C17" s="12">
        <f t="shared" si="2"/>
        <v>12.188285509244821</v>
      </c>
      <c r="D17" s="20">
        <v>5369</v>
      </c>
      <c r="E17" s="12">
        <f t="shared" si="2"/>
        <v>9.200740309147616</v>
      </c>
      <c r="F17" s="23">
        <v>4734</v>
      </c>
      <c r="G17" s="24">
        <f t="shared" si="0"/>
        <v>5.628076182323989</v>
      </c>
      <c r="H17" s="23">
        <v>22336</v>
      </c>
      <c r="I17" s="24">
        <f t="shared" si="1"/>
        <v>18.05936239195996</v>
      </c>
    </row>
    <row r="18" spans="1:9" ht="15" customHeight="1">
      <c r="A18" s="4" t="s">
        <v>146</v>
      </c>
      <c r="B18" s="20">
        <f t="shared" si="3"/>
        <v>2032</v>
      </c>
      <c r="C18" s="12">
        <f t="shared" si="2"/>
        <v>0.763482109645349</v>
      </c>
      <c r="D18" s="20">
        <v>360</v>
      </c>
      <c r="E18" s="12">
        <f t="shared" si="2"/>
        <v>0.6169242896802276</v>
      </c>
      <c r="F18" s="23">
        <v>456</v>
      </c>
      <c r="G18" s="24">
        <f t="shared" si="0"/>
        <v>0.5421214066623867</v>
      </c>
      <c r="H18" s="23">
        <v>1216</v>
      </c>
      <c r="I18" s="24">
        <f t="shared" si="1"/>
        <v>0.9831744568688804</v>
      </c>
    </row>
    <row r="19" spans="1:9" s="10" customFormat="1" ht="15" customHeight="1">
      <c r="A19" s="4" t="s">
        <v>147</v>
      </c>
      <c r="B19" s="22">
        <f t="shared" si="3"/>
        <v>11534</v>
      </c>
      <c r="C19" s="9">
        <f t="shared" si="2"/>
        <v>4.333662722760559</v>
      </c>
      <c r="D19" s="22">
        <v>1485</v>
      </c>
      <c r="E19" s="9">
        <f t="shared" si="2"/>
        <v>2.5448126949309384</v>
      </c>
      <c r="F19" s="23">
        <v>547</v>
      </c>
      <c r="G19" s="24">
        <f t="shared" si="0"/>
        <v>0.6503079154480823</v>
      </c>
      <c r="H19" s="23">
        <v>9502</v>
      </c>
      <c r="I19" s="24">
        <f t="shared" si="1"/>
        <v>7.682667507539557</v>
      </c>
    </row>
    <row r="20" spans="1:9" ht="15" customHeight="1">
      <c r="A20" t="s">
        <v>35</v>
      </c>
      <c r="B20" s="22">
        <f t="shared" si="3"/>
        <v>6981</v>
      </c>
      <c r="C20" s="9">
        <f t="shared" si="2"/>
        <v>2.6229668343672152</v>
      </c>
      <c r="D20" s="22">
        <v>1341</v>
      </c>
      <c r="E20" s="9">
        <f t="shared" si="2"/>
        <v>2.2980429790588475</v>
      </c>
      <c r="F20" s="23">
        <v>581</v>
      </c>
      <c r="G20" s="24">
        <f t="shared" si="0"/>
        <v>0.6907292484009796</v>
      </c>
      <c r="H20" s="23">
        <v>5059</v>
      </c>
      <c r="I20" s="24">
        <f t="shared" si="1"/>
        <v>4.090361494489857</v>
      </c>
    </row>
    <row r="21" spans="1:9" ht="15" customHeight="1">
      <c r="A21" t="s">
        <v>36</v>
      </c>
      <c r="B21" s="22">
        <f t="shared" si="3"/>
        <v>3845</v>
      </c>
      <c r="C21" s="9">
        <f t="shared" si="2"/>
        <v>1.444679484048409</v>
      </c>
      <c r="D21" s="22">
        <v>467</v>
      </c>
      <c r="E21" s="9">
        <f t="shared" si="2"/>
        <v>0.8002878980018507</v>
      </c>
      <c r="F21" s="23">
        <v>310</v>
      </c>
      <c r="G21" s="24">
        <f t="shared" si="0"/>
        <v>0.3685474475117103</v>
      </c>
      <c r="H21" s="23">
        <v>3068</v>
      </c>
      <c r="I21" s="24">
        <f t="shared" si="1"/>
        <v>2.480575027692208</v>
      </c>
    </row>
    <row r="22" spans="1:9" ht="15" customHeight="1">
      <c r="A22" t="s">
        <v>37</v>
      </c>
      <c r="B22" s="22">
        <f t="shared" si="3"/>
        <v>275</v>
      </c>
      <c r="C22" s="9">
        <f t="shared" si="2"/>
        <v>0.10332558078369634</v>
      </c>
      <c r="D22" s="22">
        <v>46</v>
      </c>
      <c r="E22" s="9">
        <f t="shared" si="2"/>
        <v>0.07882921479247351</v>
      </c>
      <c r="F22" s="23">
        <v>13</v>
      </c>
      <c r="G22" s="24">
        <f t="shared" si="0"/>
        <v>0.015455215540813657</v>
      </c>
      <c r="H22" s="23">
        <v>216</v>
      </c>
      <c r="I22" s="24">
        <f t="shared" si="1"/>
        <v>0.1746428311543406</v>
      </c>
    </row>
    <row r="23" spans="1:9" ht="15" customHeight="1">
      <c r="A23" s="8" t="s">
        <v>38</v>
      </c>
      <c r="B23" s="25">
        <f t="shared" si="3"/>
        <v>254</v>
      </c>
      <c r="C23" s="26">
        <f t="shared" si="2"/>
        <v>0.09543526370566863</v>
      </c>
      <c r="D23" s="25">
        <v>64</v>
      </c>
      <c r="E23" s="26">
        <f t="shared" si="2"/>
        <v>0.1096754292764849</v>
      </c>
      <c r="F23" s="27">
        <v>38</v>
      </c>
      <c r="G23" s="28">
        <f t="shared" si="0"/>
        <v>0.04517678388853223</v>
      </c>
      <c r="H23" s="27">
        <v>152</v>
      </c>
      <c r="I23" s="28">
        <f t="shared" si="1"/>
        <v>0.12289680710861005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4" location="indice!B2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</cols>
  <sheetData>
    <row r="1" spans="1:9" s="1" customFormat="1" ht="60" customHeight="1">
      <c r="A1" s="251" t="s">
        <v>178</v>
      </c>
      <c r="B1" s="251"/>
      <c r="C1" s="251"/>
      <c r="D1" s="251"/>
      <c r="E1" s="251"/>
      <c r="F1" s="251"/>
      <c r="G1" s="251"/>
      <c r="H1" s="251"/>
      <c r="I1" s="251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82"/>
      <c r="B3" s="246" t="s">
        <v>1</v>
      </c>
      <c r="C3" s="246"/>
      <c r="D3" s="246" t="s">
        <v>39</v>
      </c>
      <c r="E3" s="246"/>
      <c r="F3" s="246" t="s">
        <v>0</v>
      </c>
      <c r="G3" s="246" t="s">
        <v>0</v>
      </c>
      <c r="H3" s="246" t="s">
        <v>40</v>
      </c>
      <c r="I3" s="246"/>
    </row>
    <row r="4" spans="1:9" s="14" customFormat="1" ht="19.5" customHeight="1">
      <c r="A4" s="287" t="s">
        <v>210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f>SUM(B6:B23)</f>
        <v>266149</v>
      </c>
      <c r="C5" s="32">
        <f>B5/$B5*100</f>
        <v>100</v>
      </c>
      <c r="D5" s="30">
        <f>SUM(D6:D23)</f>
        <v>58354</v>
      </c>
      <c r="E5" s="44">
        <f>D5/$B5*100</f>
        <v>21.9253125129157</v>
      </c>
      <c r="F5" s="30">
        <f>SUM(F6:F23)</f>
        <v>84114</v>
      </c>
      <c r="G5" s="44">
        <f aca="true" t="shared" si="0" ref="G5:G23">F5/$B5*100</f>
        <v>31.604101461963037</v>
      </c>
      <c r="H5" s="30">
        <f>SUM(H6:H23)</f>
        <v>123681</v>
      </c>
      <c r="I5" s="44">
        <f aca="true" t="shared" si="1" ref="I5:I23">H5/$B5*100</f>
        <v>46.47058602512127</v>
      </c>
    </row>
    <row r="6" spans="1:9" ht="15" customHeight="1">
      <c r="A6" s="6" t="s">
        <v>26</v>
      </c>
      <c r="B6" s="21">
        <f>D6+F6+H6</f>
        <v>11140</v>
      </c>
      <c r="C6" s="45">
        <f aca="true" t="shared" si="2" ref="C6:E23">B6/$B6*100</f>
        <v>100</v>
      </c>
      <c r="D6" s="21">
        <v>2337</v>
      </c>
      <c r="E6" s="7">
        <f t="shared" si="2"/>
        <v>20.978456014362656</v>
      </c>
      <c r="F6" s="23">
        <v>2048</v>
      </c>
      <c r="G6" s="24">
        <f t="shared" si="0"/>
        <v>18.384201077199283</v>
      </c>
      <c r="H6" s="23">
        <v>6755</v>
      </c>
      <c r="I6" s="24">
        <f t="shared" si="1"/>
        <v>60.637342908438065</v>
      </c>
    </row>
    <row r="7" spans="1:9" ht="15" customHeight="1">
      <c r="A7" s="39" t="s">
        <v>144</v>
      </c>
      <c r="B7" s="21">
        <f aca="true" t="shared" si="3" ref="B7:B23">D7+F7+H7</f>
        <v>1597</v>
      </c>
      <c r="C7" s="45">
        <f t="shared" si="2"/>
        <v>100</v>
      </c>
      <c r="D7" s="21">
        <v>347</v>
      </c>
      <c r="E7" s="7">
        <f t="shared" si="2"/>
        <v>21.728240450845334</v>
      </c>
      <c r="F7" s="23">
        <v>253</v>
      </c>
      <c r="G7" s="24">
        <f t="shared" si="0"/>
        <v>15.842204132748904</v>
      </c>
      <c r="H7" s="23">
        <v>997</v>
      </c>
      <c r="I7" s="24">
        <f t="shared" si="1"/>
        <v>62.429555416405755</v>
      </c>
    </row>
    <row r="8" spans="1:9" ht="15" customHeight="1">
      <c r="A8" s="39" t="s">
        <v>145</v>
      </c>
      <c r="B8" s="21">
        <f t="shared" si="3"/>
        <v>4348</v>
      </c>
      <c r="C8" s="45">
        <f t="shared" si="2"/>
        <v>100</v>
      </c>
      <c r="D8" s="21">
        <v>835</v>
      </c>
      <c r="E8" s="7">
        <f t="shared" si="2"/>
        <v>19.20423183072677</v>
      </c>
      <c r="F8" s="23">
        <v>775</v>
      </c>
      <c r="G8" s="24">
        <f t="shared" si="0"/>
        <v>17.82428702851886</v>
      </c>
      <c r="H8" s="23">
        <v>2738</v>
      </c>
      <c r="I8" s="24">
        <f t="shared" si="1"/>
        <v>62.97148114075437</v>
      </c>
    </row>
    <row r="9" spans="1:9" ht="15" customHeight="1">
      <c r="A9" s="6" t="s">
        <v>27</v>
      </c>
      <c r="B9" s="21">
        <f t="shared" si="3"/>
        <v>3946</v>
      </c>
      <c r="C9" s="45">
        <f t="shared" si="2"/>
        <v>100</v>
      </c>
      <c r="D9" s="21">
        <v>605</v>
      </c>
      <c r="E9" s="7">
        <f t="shared" si="2"/>
        <v>15.331981753674606</v>
      </c>
      <c r="F9" s="23">
        <v>433</v>
      </c>
      <c r="G9" s="24">
        <f t="shared" si="0"/>
        <v>10.973137354282818</v>
      </c>
      <c r="H9" s="23">
        <v>2908</v>
      </c>
      <c r="I9" s="24">
        <f t="shared" si="1"/>
        <v>73.69488089204258</v>
      </c>
    </row>
    <row r="10" spans="1:9" ht="15" customHeight="1">
      <c r="A10" s="6" t="s">
        <v>28</v>
      </c>
      <c r="B10" s="21">
        <f t="shared" si="3"/>
        <v>1390</v>
      </c>
      <c r="C10" s="45">
        <f t="shared" si="2"/>
        <v>100</v>
      </c>
      <c r="D10" s="21">
        <v>255</v>
      </c>
      <c r="E10" s="7">
        <f t="shared" si="2"/>
        <v>18.345323741007196</v>
      </c>
      <c r="F10" s="23">
        <v>126</v>
      </c>
      <c r="G10" s="24">
        <f t="shared" si="0"/>
        <v>9.06474820143885</v>
      </c>
      <c r="H10" s="23">
        <v>1009</v>
      </c>
      <c r="I10" s="24">
        <f t="shared" si="1"/>
        <v>72.58992805755395</v>
      </c>
    </row>
    <row r="11" spans="1:9" ht="22.5" customHeight="1">
      <c r="A11" s="173" t="s">
        <v>29</v>
      </c>
      <c r="B11" s="20">
        <f>D11+F11+H11</f>
        <v>7461</v>
      </c>
      <c r="C11" s="46">
        <f>B11/$B11*100</f>
        <v>100</v>
      </c>
      <c r="D11" s="20">
        <v>1099</v>
      </c>
      <c r="E11" s="12">
        <f>D11/$B11*100</f>
        <v>14.729928963945852</v>
      </c>
      <c r="F11" s="23">
        <v>801</v>
      </c>
      <c r="G11" s="24">
        <f>F11/$B11*100</f>
        <v>10.735826296743065</v>
      </c>
      <c r="H11" s="23">
        <v>5561</v>
      </c>
      <c r="I11" s="24">
        <f>H11/$B11*100</f>
        <v>74.53424473931108</v>
      </c>
    </row>
    <row r="12" spans="1:9" ht="15" customHeight="1">
      <c r="A12" s="173" t="s">
        <v>148</v>
      </c>
      <c r="B12" s="20">
        <f t="shared" si="3"/>
        <v>5232</v>
      </c>
      <c r="C12" s="46">
        <f t="shared" si="2"/>
        <v>100</v>
      </c>
      <c r="D12" s="20">
        <v>749</v>
      </c>
      <c r="E12" s="12">
        <f t="shared" si="2"/>
        <v>14.315749235474007</v>
      </c>
      <c r="F12" s="23">
        <v>1522</v>
      </c>
      <c r="G12" s="24">
        <f t="shared" si="0"/>
        <v>29.090214067278286</v>
      </c>
      <c r="H12" s="23">
        <v>2961</v>
      </c>
      <c r="I12" s="24">
        <f t="shared" si="1"/>
        <v>56.59403669724771</v>
      </c>
    </row>
    <row r="13" spans="1:9" ht="15" customHeight="1">
      <c r="A13" s="4" t="s">
        <v>30</v>
      </c>
      <c r="B13" s="20">
        <f t="shared" si="3"/>
        <v>122958</v>
      </c>
      <c r="C13" s="46">
        <f t="shared" si="2"/>
        <v>100</v>
      </c>
      <c r="D13" s="20">
        <v>38938</v>
      </c>
      <c r="E13" s="12">
        <f t="shared" si="2"/>
        <v>31.66772393825534</v>
      </c>
      <c r="F13" s="23">
        <v>39305</v>
      </c>
      <c r="G13" s="24">
        <f t="shared" si="0"/>
        <v>31.966199840595976</v>
      </c>
      <c r="H13" s="23">
        <v>44715</v>
      </c>
      <c r="I13" s="24">
        <f t="shared" si="1"/>
        <v>36.36607622114869</v>
      </c>
    </row>
    <row r="14" spans="1:9" ht="15" customHeight="1">
      <c r="A14" s="4" t="s">
        <v>31</v>
      </c>
      <c r="B14" s="20">
        <f t="shared" si="3"/>
        <v>46765</v>
      </c>
      <c r="C14" s="46">
        <f t="shared" si="2"/>
        <v>100</v>
      </c>
      <c r="D14" s="20">
        <v>3052</v>
      </c>
      <c r="E14" s="12">
        <f t="shared" si="2"/>
        <v>6.526248262589543</v>
      </c>
      <c r="F14" s="23">
        <v>31572</v>
      </c>
      <c r="G14" s="24">
        <f t="shared" si="0"/>
        <v>67.51202822623758</v>
      </c>
      <c r="H14" s="23">
        <v>12141</v>
      </c>
      <c r="I14" s="24">
        <f t="shared" si="1"/>
        <v>25.961723511172885</v>
      </c>
    </row>
    <row r="15" spans="1:9" ht="15" customHeight="1">
      <c r="A15" s="4" t="s">
        <v>32</v>
      </c>
      <c r="B15" s="20">
        <f t="shared" si="3"/>
        <v>1416</v>
      </c>
      <c r="C15" s="46">
        <f t="shared" si="2"/>
        <v>100</v>
      </c>
      <c r="D15" s="20">
        <v>366</v>
      </c>
      <c r="E15" s="12">
        <f t="shared" si="2"/>
        <v>25.847457627118644</v>
      </c>
      <c r="F15" s="23">
        <v>260</v>
      </c>
      <c r="G15" s="24">
        <f t="shared" si="0"/>
        <v>18.361581920903955</v>
      </c>
      <c r="H15" s="23">
        <v>790</v>
      </c>
      <c r="I15" s="24">
        <f t="shared" si="1"/>
        <v>55.7909604519774</v>
      </c>
    </row>
    <row r="16" spans="1:9" ht="15" customHeight="1">
      <c r="A16" s="4" t="s">
        <v>33</v>
      </c>
      <c r="B16" s="20">
        <f t="shared" si="3"/>
        <v>2536</v>
      </c>
      <c r="C16" s="46">
        <f t="shared" si="2"/>
        <v>100</v>
      </c>
      <c r="D16" s="20">
        <v>639</v>
      </c>
      <c r="E16" s="12">
        <f t="shared" si="2"/>
        <v>25.197160883280755</v>
      </c>
      <c r="F16" s="23">
        <v>340</v>
      </c>
      <c r="G16" s="24">
        <f t="shared" si="0"/>
        <v>13.406940063091483</v>
      </c>
      <c r="H16" s="23">
        <v>1557</v>
      </c>
      <c r="I16" s="24">
        <f t="shared" si="1"/>
        <v>61.39589905362776</v>
      </c>
    </row>
    <row r="17" spans="1:9" ht="22.5" customHeight="1">
      <c r="A17" s="4" t="s">
        <v>133</v>
      </c>
      <c r="B17" s="20">
        <f t="shared" si="3"/>
        <v>32439</v>
      </c>
      <c r="C17" s="46">
        <f t="shared" si="2"/>
        <v>100</v>
      </c>
      <c r="D17" s="20">
        <v>5369</v>
      </c>
      <c r="E17" s="12">
        <f t="shared" si="2"/>
        <v>16.55106507598878</v>
      </c>
      <c r="F17" s="23">
        <v>4734</v>
      </c>
      <c r="G17" s="24">
        <f t="shared" si="0"/>
        <v>14.593544807176547</v>
      </c>
      <c r="H17" s="23">
        <v>22336</v>
      </c>
      <c r="I17" s="24">
        <f t="shared" si="1"/>
        <v>68.85539011683467</v>
      </c>
    </row>
    <row r="18" spans="1:9" ht="15" customHeight="1">
      <c r="A18" s="4" t="s">
        <v>146</v>
      </c>
      <c r="B18" s="20">
        <f t="shared" si="3"/>
        <v>2032</v>
      </c>
      <c r="C18" s="46">
        <f t="shared" si="2"/>
        <v>100</v>
      </c>
      <c r="D18" s="20">
        <v>360</v>
      </c>
      <c r="E18" s="12">
        <f t="shared" si="2"/>
        <v>17.716535433070867</v>
      </c>
      <c r="F18" s="23">
        <v>456</v>
      </c>
      <c r="G18" s="24">
        <f t="shared" si="0"/>
        <v>22.440944881889763</v>
      </c>
      <c r="H18" s="23">
        <v>1216</v>
      </c>
      <c r="I18" s="24">
        <f t="shared" si="1"/>
        <v>59.84251968503938</v>
      </c>
    </row>
    <row r="19" spans="1:9" s="10" customFormat="1" ht="15" customHeight="1">
      <c r="A19" s="4" t="s">
        <v>147</v>
      </c>
      <c r="B19" s="22">
        <f t="shared" si="3"/>
        <v>11534</v>
      </c>
      <c r="C19" s="47">
        <f t="shared" si="2"/>
        <v>100</v>
      </c>
      <c r="D19" s="22">
        <v>1485</v>
      </c>
      <c r="E19" s="9">
        <f t="shared" si="2"/>
        <v>12.874978324952316</v>
      </c>
      <c r="F19" s="23">
        <v>547</v>
      </c>
      <c r="G19" s="24">
        <f t="shared" si="0"/>
        <v>4.742500433500953</v>
      </c>
      <c r="H19" s="23">
        <v>9502</v>
      </c>
      <c r="I19" s="24">
        <f t="shared" si="1"/>
        <v>82.38252124154674</v>
      </c>
    </row>
    <row r="20" spans="1:9" ht="15" customHeight="1">
      <c r="A20" t="s">
        <v>35</v>
      </c>
      <c r="B20" s="22">
        <f t="shared" si="3"/>
        <v>6981</v>
      </c>
      <c r="C20" s="47">
        <f t="shared" si="2"/>
        <v>100</v>
      </c>
      <c r="D20" s="22">
        <v>1341</v>
      </c>
      <c r="E20" s="9">
        <f t="shared" si="2"/>
        <v>19.20928233777396</v>
      </c>
      <c r="F20" s="23">
        <v>581</v>
      </c>
      <c r="G20" s="24">
        <f t="shared" si="0"/>
        <v>8.322589886835697</v>
      </c>
      <c r="H20" s="23">
        <v>5059</v>
      </c>
      <c r="I20" s="24">
        <f t="shared" si="1"/>
        <v>72.46812777539034</v>
      </c>
    </row>
    <row r="21" spans="1:9" ht="15" customHeight="1">
      <c r="A21" t="s">
        <v>36</v>
      </c>
      <c r="B21" s="22">
        <f t="shared" si="3"/>
        <v>3845</v>
      </c>
      <c r="C21" s="47">
        <f t="shared" si="2"/>
        <v>100</v>
      </c>
      <c r="D21" s="22">
        <v>467</v>
      </c>
      <c r="E21" s="9">
        <f t="shared" si="2"/>
        <v>12.145643693107932</v>
      </c>
      <c r="F21" s="23">
        <v>310</v>
      </c>
      <c r="G21" s="24">
        <f t="shared" si="0"/>
        <v>8.062418725617686</v>
      </c>
      <c r="H21" s="23">
        <v>3068</v>
      </c>
      <c r="I21" s="24">
        <f t="shared" si="1"/>
        <v>79.79193758127438</v>
      </c>
    </row>
    <row r="22" spans="1:9" ht="15" customHeight="1">
      <c r="A22" t="s">
        <v>37</v>
      </c>
      <c r="B22" s="22">
        <f t="shared" si="3"/>
        <v>275</v>
      </c>
      <c r="C22" s="47">
        <f t="shared" si="2"/>
        <v>100</v>
      </c>
      <c r="D22" s="22">
        <v>46</v>
      </c>
      <c r="E22" s="9">
        <f t="shared" si="2"/>
        <v>16.727272727272727</v>
      </c>
      <c r="F22" s="23">
        <v>13</v>
      </c>
      <c r="G22" s="24">
        <f t="shared" si="0"/>
        <v>4.7272727272727275</v>
      </c>
      <c r="H22" s="23">
        <v>216</v>
      </c>
      <c r="I22" s="24">
        <f t="shared" si="1"/>
        <v>78.54545454545455</v>
      </c>
    </row>
    <row r="23" spans="1:9" ht="15" customHeight="1">
      <c r="A23" s="8" t="s">
        <v>38</v>
      </c>
      <c r="B23" s="25">
        <f t="shared" si="3"/>
        <v>254</v>
      </c>
      <c r="C23" s="48">
        <f t="shared" si="2"/>
        <v>100</v>
      </c>
      <c r="D23" s="25">
        <v>64</v>
      </c>
      <c r="E23" s="26">
        <f t="shared" si="2"/>
        <v>25.196850393700785</v>
      </c>
      <c r="F23" s="27">
        <v>38</v>
      </c>
      <c r="G23" s="28">
        <f t="shared" si="0"/>
        <v>14.960629921259844</v>
      </c>
      <c r="H23" s="27">
        <v>152</v>
      </c>
      <c r="I23" s="28">
        <f t="shared" si="1"/>
        <v>59.84251968503938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4" location="indice!B2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9" width="10.83203125" style="0" customWidth="1"/>
  </cols>
  <sheetData>
    <row r="1" spans="1:7" s="1" customFormat="1" ht="39.75" customHeight="1">
      <c r="A1" s="249" t="s">
        <v>179</v>
      </c>
      <c r="B1" s="250"/>
      <c r="C1" s="250"/>
      <c r="D1" s="250"/>
      <c r="E1" s="250"/>
      <c r="F1" s="250"/>
      <c r="G1" s="250"/>
    </row>
    <row r="2" spans="1:9" s="2" customFormat="1" ht="18" customHeight="1">
      <c r="A2" s="3" t="s">
        <v>41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82"/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  <c r="H3" s="16"/>
    </row>
    <row r="4" spans="1:9" s="14" customFormat="1" ht="19.5" customHeight="1">
      <c r="A4" s="287" t="s">
        <v>210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f>D5+F5</f>
        <v>266149</v>
      </c>
      <c r="C5" s="30">
        <f>B5/B$5*100</f>
        <v>100</v>
      </c>
      <c r="D5" s="30">
        <f>SUM(D6:D40)+SUM('pag 21'!D5:D18)</f>
        <v>120471</v>
      </c>
      <c r="E5" s="30">
        <f>D5/D$5*100</f>
        <v>100</v>
      </c>
      <c r="F5" s="30">
        <f>SUM(F6:F40)+SUM('pag 21'!F5:F18)</f>
        <v>145678</v>
      </c>
      <c r="G5" s="30">
        <f aca="true" t="shared" si="0" ref="G5:G40">F5/F$5*100</f>
        <v>100</v>
      </c>
      <c r="H5"/>
      <c r="I5"/>
    </row>
    <row r="6" spans="1:7" ht="15" customHeight="1">
      <c r="A6" s="6" t="s">
        <v>43</v>
      </c>
      <c r="B6" s="20">
        <f aca="true" t="shared" si="1" ref="B6:B40">D6+F6</f>
        <v>1126</v>
      </c>
      <c r="C6" s="49">
        <f aca="true" t="shared" si="2" ref="C6:E40">B6/B$5*100</f>
        <v>0.4230712871361531</v>
      </c>
      <c r="D6" s="20">
        <v>534</v>
      </c>
      <c r="E6" s="49">
        <f t="shared" si="2"/>
        <v>0.4432602037004756</v>
      </c>
      <c r="F6" s="20">
        <v>592</v>
      </c>
      <c r="G6" s="49">
        <f t="shared" si="0"/>
        <v>0.40637570532269807</v>
      </c>
    </row>
    <row r="7" spans="1:7" ht="15" customHeight="1">
      <c r="A7" s="6" t="s">
        <v>44</v>
      </c>
      <c r="B7" s="20">
        <f t="shared" si="1"/>
        <v>640</v>
      </c>
      <c r="C7" s="49">
        <f t="shared" si="2"/>
        <v>0.24046680618751154</v>
      </c>
      <c r="D7" s="20">
        <v>308</v>
      </c>
      <c r="E7" s="49">
        <f t="shared" si="2"/>
        <v>0.2556631886512106</v>
      </c>
      <c r="F7" s="20">
        <v>332</v>
      </c>
      <c r="G7" s="49">
        <f t="shared" si="0"/>
        <v>0.2278998887958374</v>
      </c>
    </row>
    <row r="8" spans="1:7" ht="15" customHeight="1">
      <c r="A8" s="6" t="s">
        <v>45</v>
      </c>
      <c r="B8" s="20">
        <f t="shared" si="1"/>
        <v>5304</v>
      </c>
      <c r="C8" s="49">
        <f t="shared" si="2"/>
        <v>1.9928686562790017</v>
      </c>
      <c r="D8" s="20">
        <v>2427</v>
      </c>
      <c r="E8" s="49">
        <f t="shared" si="2"/>
        <v>2.014592723560027</v>
      </c>
      <c r="F8" s="20">
        <v>2877</v>
      </c>
      <c r="G8" s="49">
        <f t="shared" si="0"/>
        <v>1.9749035544145306</v>
      </c>
    </row>
    <row r="9" spans="1:7" ht="15" customHeight="1">
      <c r="A9" s="6" t="s">
        <v>46</v>
      </c>
      <c r="B9" s="20">
        <f t="shared" si="1"/>
        <v>874</v>
      </c>
      <c r="C9" s="49">
        <f t="shared" si="2"/>
        <v>0.3283874821998204</v>
      </c>
      <c r="D9" s="20">
        <v>415</v>
      </c>
      <c r="E9" s="49">
        <f t="shared" si="2"/>
        <v>0.3444812444488715</v>
      </c>
      <c r="F9" s="20">
        <v>459</v>
      </c>
      <c r="G9" s="49">
        <f t="shared" si="0"/>
        <v>0.315078460714727</v>
      </c>
    </row>
    <row r="10" spans="1:7" ht="15" customHeight="1">
      <c r="A10" s="6" t="s">
        <v>47</v>
      </c>
      <c r="B10" s="20">
        <f t="shared" si="1"/>
        <v>262</v>
      </c>
      <c r="C10" s="49">
        <f t="shared" si="2"/>
        <v>0.09844109878301252</v>
      </c>
      <c r="D10" s="20">
        <v>116</v>
      </c>
      <c r="E10" s="49">
        <f t="shared" si="2"/>
        <v>0.0962887333881183</v>
      </c>
      <c r="F10" s="20">
        <v>146</v>
      </c>
      <c r="G10" s="49">
        <f t="shared" si="0"/>
        <v>0.10022103543431404</v>
      </c>
    </row>
    <row r="11" spans="1:7" ht="22.5" customHeight="1">
      <c r="A11" s="4" t="s">
        <v>48</v>
      </c>
      <c r="B11" s="20">
        <f t="shared" si="1"/>
        <v>858</v>
      </c>
      <c r="C11" s="49">
        <f t="shared" si="2"/>
        <v>0.3223758120451326</v>
      </c>
      <c r="D11" s="20">
        <v>404</v>
      </c>
      <c r="E11" s="49">
        <f t="shared" si="2"/>
        <v>0.33535041628275686</v>
      </c>
      <c r="F11" s="20">
        <v>454</v>
      </c>
      <c r="G11" s="49">
        <f t="shared" si="0"/>
        <v>0.3116462334738258</v>
      </c>
    </row>
    <row r="12" spans="1:7" ht="15" customHeight="1">
      <c r="A12" s="4" t="s">
        <v>49</v>
      </c>
      <c r="B12" s="20">
        <f t="shared" si="1"/>
        <v>4348</v>
      </c>
      <c r="C12" s="49">
        <f t="shared" si="2"/>
        <v>1.6336713645364063</v>
      </c>
      <c r="D12" s="20">
        <v>2106</v>
      </c>
      <c r="E12" s="49">
        <f t="shared" si="2"/>
        <v>1.7481385561670444</v>
      </c>
      <c r="F12" s="20">
        <v>2242</v>
      </c>
      <c r="G12" s="49">
        <f t="shared" si="0"/>
        <v>1.5390106948200826</v>
      </c>
    </row>
    <row r="13" spans="1:7" ht="15" customHeight="1">
      <c r="A13" s="4" t="s">
        <v>50</v>
      </c>
      <c r="B13" s="20">
        <f t="shared" si="1"/>
        <v>90690</v>
      </c>
      <c r="C13" s="49">
        <f t="shared" si="2"/>
        <v>34.07489789553972</v>
      </c>
      <c r="D13" s="20">
        <v>38968</v>
      </c>
      <c r="E13" s="49">
        <f t="shared" si="2"/>
        <v>32.34637381610512</v>
      </c>
      <c r="F13" s="20">
        <v>51722</v>
      </c>
      <c r="G13" s="49">
        <f t="shared" si="0"/>
        <v>35.50433147077802</v>
      </c>
    </row>
    <row r="14" spans="1:7" ht="15" customHeight="1">
      <c r="A14" s="4" t="s">
        <v>51</v>
      </c>
      <c r="B14" s="20">
        <f t="shared" si="1"/>
        <v>1180</v>
      </c>
      <c r="C14" s="49">
        <f t="shared" si="2"/>
        <v>0.4433606739082243</v>
      </c>
      <c r="D14" s="20">
        <v>551</v>
      </c>
      <c r="E14" s="49">
        <f t="shared" si="2"/>
        <v>0.457371483593562</v>
      </c>
      <c r="F14" s="20">
        <v>629</v>
      </c>
      <c r="G14" s="49">
        <f t="shared" si="0"/>
        <v>0.4317741869053667</v>
      </c>
    </row>
    <row r="15" spans="1:7" ht="15" customHeight="1">
      <c r="A15" s="4" t="s">
        <v>52</v>
      </c>
      <c r="B15" s="20">
        <f t="shared" si="1"/>
        <v>558</v>
      </c>
      <c r="C15" s="49">
        <f t="shared" si="2"/>
        <v>0.2096569966447366</v>
      </c>
      <c r="D15" s="20">
        <v>273</v>
      </c>
      <c r="E15" s="49">
        <f t="shared" si="2"/>
        <v>0.22661055357720947</v>
      </c>
      <c r="F15" s="20">
        <v>285</v>
      </c>
      <c r="G15" s="49">
        <f t="shared" si="0"/>
        <v>0.19563695273136644</v>
      </c>
    </row>
    <row r="16" spans="1:7" ht="15" customHeight="1">
      <c r="A16" s="4" t="s">
        <v>53</v>
      </c>
      <c r="B16" s="20">
        <f t="shared" si="1"/>
        <v>1556</v>
      </c>
      <c r="C16" s="49">
        <f t="shared" si="2"/>
        <v>0.5846349225433873</v>
      </c>
      <c r="D16" s="20">
        <v>786</v>
      </c>
      <c r="E16" s="49">
        <f t="shared" si="2"/>
        <v>0.6524391762332844</v>
      </c>
      <c r="F16" s="20">
        <v>770</v>
      </c>
      <c r="G16" s="49">
        <f t="shared" si="0"/>
        <v>0.5285629950987795</v>
      </c>
    </row>
    <row r="17" spans="1:7" ht="22.5" customHeight="1">
      <c r="A17" s="4" t="s">
        <v>54</v>
      </c>
      <c r="B17" s="20">
        <f t="shared" si="1"/>
        <v>12227</v>
      </c>
      <c r="C17" s="49">
        <f t="shared" si="2"/>
        <v>4.594043186335474</v>
      </c>
      <c r="D17" s="20">
        <v>5709</v>
      </c>
      <c r="E17" s="49">
        <f t="shared" si="2"/>
        <v>4.738899818213512</v>
      </c>
      <c r="F17" s="20">
        <v>6518</v>
      </c>
      <c r="G17" s="49">
        <f t="shared" si="0"/>
        <v>4.474251431238759</v>
      </c>
    </row>
    <row r="18" spans="1:7" ht="15" customHeight="1">
      <c r="A18" s="4" t="s">
        <v>55</v>
      </c>
      <c r="B18" s="20">
        <f t="shared" si="1"/>
        <v>703</v>
      </c>
      <c r="C18" s="49">
        <f t="shared" si="2"/>
        <v>0.2641377574215947</v>
      </c>
      <c r="D18" s="20">
        <v>340</v>
      </c>
      <c r="E18" s="49">
        <f t="shared" si="2"/>
        <v>0.2822255978617261</v>
      </c>
      <c r="F18" s="20">
        <v>363</v>
      </c>
      <c r="G18" s="49">
        <f t="shared" si="0"/>
        <v>0.2491796976894246</v>
      </c>
    </row>
    <row r="19" spans="1:7" ht="15" customHeight="1">
      <c r="A19" s="4" t="s">
        <v>56</v>
      </c>
      <c r="B19" s="20">
        <f t="shared" si="1"/>
        <v>1009</v>
      </c>
      <c r="C19" s="49">
        <f t="shared" si="2"/>
        <v>0.3791109491299986</v>
      </c>
      <c r="D19" s="20">
        <v>475</v>
      </c>
      <c r="E19" s="49">
        <f t="shared" si="2"/>
        <v>0.39428576171858787</v>
      </c>
      <c r="F19" s="20">
        <v>534</v>
      </c>
      <c r="G19" s="49">
        <f t="shared" si="0"/>
        <v>0.36656186932824447</v>
      </c>
    </row>
    <row r="20" spans="1:7" ht="15" customHeight="1">
      <c r="A20" s="4" t="s">
        <v>57</v>
      </c>
      <c r="B20" s="20">
        <f t="shared" si="1"/>
        <v>1174</v>
      </c>
      <c r="C20" s="49">
        <f t="shared" si="2"/>
        <v>0.4411062976002164</v>
      </c>
      <c r="D20" s="20">
        <v>567</v>
      </c>
      <c r="E20" s="49">
        <f t="shared" si="2"/>
        <v>0.4706526881988196</v>
      </c>
      <c r="F20" s="20">
        <v>607</v>
      </c>
      <c r="G20" s="49">
        <f t="shared" si="0"/>
        <v>0.4166723870454015</v>
      </c>
    </row>
    <row r="21" spans="1:7" ht="15" customHeight="1">
      <c r="A21" s="4" t="s">
        <v>58</v>
      </c>
      <c r="B21" s="20">
        <f t="shared" si="1"/>
        <v>566</v>
      </c>
      <c r="C21" s="49">
        <f t="shared" si="2"/>
        <v>0.2126628317220805</v>
      </c>
      <c r="D21" s="20">
        <v>243</v>
      </c>
      <c r="E21" s="49">
        <f t="shared" si="2"/>
        <v>0.2017082949423513</v>
      </c>
      <c r="F21" s="20">
        <v>323</v>
      </c>
      <c r="G21" s="49">
        <f t="shared" si="0"/>
        <v>0.22172187976221527</v>
      </c>
    </row>
    <row r="22" spans="1:7" ht="15" customHeight="1">
      <c r="A22" s="4" t="s">
        <v>59</v>
      </c>
      <c r="B22" s="20">
        <f t="shared" si="1"/>
        <v>4307</v>
      </c>
      <c r="C22" s="49">
        <f t="shared" si="2"/>
        <v>1.618266459765019</v>
      </c>
      <c r="D22" s="20">
        <v>2020</v>
      </c>
      <c r="E22" s="49">
        <f t="shared" si="2"/>
        <v>1.6767520814137842</v>
      </c>
      <c r="F22" s="20">
        <v>2287</v>
      </c>
      <c r="G22" s="49">
        <f t="shared" si="0"/>
        <v>1.569900739988193</v>
      </c>
    </row>
    <row r="23" spans="1:7" ht="22.5" customHeight="1">
      <c r="A23" s="4" t="s">
        <v>60</v>
      </c>
      <c r="B23" s="20">
        <f t="shared" si="1"/>
        <v>1221</v>
      </c>
      <c r="C23" s="49">
        <f t="shared" si="2"/>
        <v>0.4587655786796118</v>
      </c>
      <c r="D23" s="20">
        <v>559</v>
      </c>
      <c r="E23" s="49">
        <f t="shared" si="2"/>
        <v>0.4640120858961908</v>
      </c>
      <c r="F23" s="20">
        <v>662</v>
      </c>
      <c r="G23" s="49">
        <f t="shared" si="0"/>
        <v>0.45442688669531434</v>
      </c>
    </row>
    <row r="24" spans="1:7" ht="15" customHeight="1">
      <c r="A24" s="4" t="s">
        <v>61</v>
      </c>
      <c r="B24" s="20">
        <f t="shared" si="1"/>
        <v>2308</v>
      </c>
      <c r="C24" s="49">
        <f t="shared" si="2"/>
        <v>0.8671834198137133</v>
      </c>
      <c r="D24" s="20">
        <v>1150</v>
      </c>
      <c r="E24" s="49">
        <f t="shared" si="2"/>
        <v>0.954586581002897</v>
      </c>
      <c r="F24" s="20">
        <v>1158</v>
      </c>
      <c r="G24" s="49">
        <f t="shared" si="0"/>
        <v>0.79490382899271</v>
      </c>
    </row>
    <row r="25" spans="1:7" ht="15" customHeight="1">
      <c r="A25" s="4" t="s">
        <v>62</v>
      </c>
      <c r="B25" s="20">
        <f t="shared" si="1"/>
        <v>2605</v>
      </c>
      <c r="C25" s="49">
        <f t="shared" si="2"/>
        <v>0.9787750470601054</v>
      </c>
      <c r="D25" s="20">
        <v>1201</v>
      </c>
      <c r="E25" s="49">
        <f t="shared" si="2"/>
        <v>0.9969204206821559</v>
      </c>
      <c r="F25" s="20">
        <v>1404</v>
      </c>
      <c r="G25" s="49">
        <f t="shared" si="0"/>
        <v>0.9637694092450473</v>
      </c>
    </row>
    <row r="26" spans="1:7" ht="15" customHeight="1">
      <c r="A26" s="4" t="s">
        <v>63</v>
      </c>
      <c r="B26" s="20">
        <f t="shared" si="1"/>
        <v>502</v>
      </c>
      <c r="C26" s="49">
        <f t="shared" si="2"/>
        <v>0.18861615110332933</v>
      </c>
      <c r="D26" s="20">
        <v>256</v>
      </c>
      <c r="E26" s="49">
        <f t="shared" si="2"/>
        <v>0.21249927368412314</v>
      </c>
      <c r="F26" s="20">
        <v>246</v>
      </c>
      <c r="G26" s="49">
        <f t="shared" si="0"/>
        <v>0.16886558025233736</v>
      </c>
    </row>
    <row r="27" spans="1:7" ht="15" customHeight="1">
      <c r="A27" s="4" t="s">
        <v>64</v>
      </c>
      <c r="B27" s="20">
        <f t="shared" si="1"/>
        <v>714</v>
      </c>
      <c r="C27" s="49">
        <f t="shared" si="2"/>
        <v>0.2682707806529425</v>
      </c>
      <c r="D27" s="20">
        <v>337</v>
      </c>
      <c r="E27" s="49">
        <f t="shared" si="2"/>
        <v>0.2797353719982403</v>
      </c>
      <c r="F27" s="20">
        <v>377</v>
      </c>
      <c r="G27" s="49">
        <f t="shared" si="0"/>
        <v>0.2587899339639479</v>
      </c>
    </row>
    <row r="28" spans="1:7" ht="15" customHeight="1">
      <c r="A28" s="4" t="s">
        <v>65</v>
      </c>
      <c r="B28" s="20">
        <f t="shared" si="1"/>
        <v>848</v>
      </c>
      <c r="C28" s="49">
        <f t="shared" si="2"/>
        <v>0.31861851819845277</v>
      </c>
      <c r="D28" s="20">
        <v>422</v>
      </c>
      <c r="E28" s="49">
        <f t="shared" si="2"/>
        <v>0.35029177146367174</v>
      </c>
      <c r="F28" s="20">
        <v>426</v>
      </c>
      <c r="G28" s="49">
        <f t="shared" si="0"/>
        <v>0.29242576092477934</v>
      </c>
    </row>
    <row r="29" spans="1:7" ht="22.5" customHeight="1">
      <c r="A29" s="4" t="s">
        <v>66</v>
      </c>
      <c r="B29" s="20">
        <f t="shared" si="1"/>
        <v>12807</v>
      </c>
      <c r="C29" s="49">
        <f t="shared" si="2"/>
        <v>4.8119662294429055</v>
      </c>
      <c r="D29" s="20">
        <v>5886</v>
      </c>
      <c r="E29" s="49">
        <f t="shared" si="2"/>
        <v>4.8858231441591755</v>
      </c>
      <c r="F29" s="20">
        <v>6921</v>
      </c>
      <c r="G29" s="49">
        <f t="shared" si="0"/>
        <v>4.750888946855394</v>
      </c>
    </row>
    <row r="30" spans="1:7" ht="15" customHeight="1">
      <c r="A30" s="4" t="s">
        <v>67</v>
      </c>
      <c r="B30" s="20">
        <f t="shared" si="1"/>
        <v>3845</v>
      </c>
      <c r="C30" s="49">
        <f t="shared" si="2"/>
        <v>1.444679484048409</v>
      </c>
      <c r="D30" s="20">
        <v>1886</v>
      </c>
      <c r="E30" s="49">
        <f t="shared" si="2"/>
        <v>1.5655219928447512</v>
      </c>
      <c r="F30" s="20">
        <v>1959</v>
      </c>
      <c r="G30" s="49">
        <f t="shared" si="0"/>
        <v>1.3447466329850766</v>
      </c>
    </row>
    <row r="31" spans="1:7" ht="15" customHeight="1">
      <c r="A31" s="4" t="s">
        <v>68</v>
      </c>
      <c r="B31" s="20">
        <f t="shared" si="1"/>
        <v>271</v>
      </c>
      <c r="C31" s="49">
        <f t="shared" si="2"/>
        <v>0.1018226632450244</v>
      </c>
      <c r="D31" s="20">
        <v>128</v>
      </c>
      <c r="E31" s="49">
        <f t="shared" si="2"/>
        <v>0.10624963684206157</v>
      </c>
      <c r="F31" s="20">
        <v>143</v>
      </c>
      <c r="G31" s="49">
        <f t="shared" si="0"/>
        <v>0.09816169908977333</v>
      </c>
    </row>
    <row r="32" spans="1:7" ht="15" customHeight="1">
      <c r="A32" s="4" t="s">
        <v>69</v>
      </c>
      <c r="B32" s="20">
        <f t="shared" si="1"/>
        <v>32439</v>
      </c>
      <c r="C32" s="49">
        <f t="shared" si="2"/>
        <v>12.188285509244821</v>
      </c>
      <c r="D32" s="20">
        <v>14714</v>
      </c>
      <c r="E32" s="49">
        <f t="shared" si="2"/>
        <v>12.213727785110109</v>
      </c>
      <c r="F32" s="20">
        <v>17725</v>
      </c>
      <c r="G32" s="49">
        <f t="shared" si="0"/>
        <v>12.167245568994632</v>
      </c>
    </row>
    <row r="33" spans="1:7" ht="15" customHeight="1">
      <c r="A33" s="4" t="s">
        <v>70</v>
      </c>
      <c r="B33" s="20">
        <f t="shared" si="1"/>
        <v>2557</v>
      </c>
      <c r="C33" s="49">
        <f t="shared" si="2"/>
        <v>0.960740036596042</v>
      </c>
      <c r="D33" s="20">
        <v>1258</v>
      </c>
      <c r="E33" s="49">
        <f t="shared" si="2"/>
        <v>1.0442347120883866</v>
      </c>
      <c r="F33" s="20">
        <v>1299</v>
      </c>
      <c r="G33" s="49">
        <f t="shared" si="0"/>
        <v>0.8916926371861228</v>
      </c>
    </row>
    <row r="34" spans="1:7" ht="15" customHeight="1">
      <c r="A34" s="4" t="s">
        <v>71</v>
      </c>
      <c r="B34" s="20">
        <f t="shared" si="1"/>
        <v>2032</v>
      </c>
      <c r="C34" s="49">
        <f t="shared" si="2"/>
        <v>0.763482109645349</v>
      </c>
      <c r="D34" s="20">
        <v>926</v>
      </c>
      <c r="E34" s="49">
        <f t="shared" si="2"/>
        <v>0.7686497165292892</v>
      </c>
      <c r="F34" s="20">
        <v>1106</v>
      </c>
      <c r="G34" s="49">
        <f t="shared" si="0"/>
        <v>0.7592086656873378</v>
      </c>
    </row>
    <row r="35" spans="1:7" ht="22.5" customHeight="1">
      <c r="A35" s="4" t="s">
        <v>34</v>
      </c>
      <c r="B35" s="20">
        <f t="shared" si="1"/>
        <v>11534</v>
      </c>
      <c r="C35" s="49">
        <f t="shared" si="2"/>
        <v>4.333662722760559</v>
      </c>
      <c r="D35" s="20">
        <v>5430</v>
      </c>
      <c r="E35" s="49">
        <f t="shared" si="2"/>
        <v>4.507308812909331</v>
      </c>
      <c r="F35" s="20">
        <v>6104</v>
      </c>
      <c r="G35" s="49">
        <f t="shared" si="0"/>
        <v>4.190063015692143</v>
      </c>
    </row>
    <row r="36" spans="1:7" ht="15" customHeight="1">
      <c r="A36" s="4" t="s">
        <v>72</v>
      </c>
      <c r="B36" s="20">
        <f t="shared" si="1"/>
        <v>261</v>
      </c>
      <c r="C36" s="49">
        <f t="shared" si="2"/>
        <v>0.09806536939834454</v>
      </c>
      <c r="D36" s="20">
        <v>112</v>
      </c>
      <c r="E36" s="49">
        <f t="shared" si="2"/>
        <v>0.09296843223680389</v>
      </c>
      <c r="F36" s="20">
        <v>149</v>
      </c>
      <c r="G36" s="49">
        <f t="shared" si="0"/>
        <v>0.10228037177885474</v>
      </c>
    </row>
    <row r="37" spans="1:7" ht="15" customHeight="1">
      <c r="A37" s="4" t="s">
        <v>73</v>
      </c>
      <c r="B37" s="20">
        <f t="shared" si="1"/>
        <v>1597</v>
      </c>
      <c r="C37" s="49">
        <f t="shared" si="2"/>
        <v>0.6000398273147748</v>
      </c>
      <c r="D37" s="20">
        <v>763</v>
      </c>
      <c r="E37" s="49">
        <f t="shared" si="2"/>
        <v>0.6333474446132265</v>
      </c>
      <c r="F37" s="20">
        <v>834</v>
      </c>
      <c r="G37" s="49">
        <f t="shared" si="0"/>
        <v>0.5724955037823144</v>
      </c>
    </row>
    <row r="38" spans="1:7" ht="15" customHeight="1">
      <c r="A38" s="4" t="s">
        <v>74</v>
      </c>
      <c r="B38" s="20">
        <f t="shared" si="1"/>
        <v>363</v>
      </c>
      <c r="C38" s="49">
        <f t="shared" si="2"/>
        <v>0.1363897666344792</v>
      </c>
      <c r="D38" s="20">
        <v>169</v>
      </c>
      <c r="E38" s="49">
        <f t="shared" si="2"/>
        <v>0.14028272364303443</v>
      </c>
      <c r="F38" s="20">
        <v>194</v>
      </c>
      <c r="G38" s="49">
        <f t="shared" si="0"/>
        <v>0.13317041694696521</v>
      </c>
    </row>
    <row r="39" spans="1:7" ht="15" customHeight="1">
      <c r="A39" s="4" t="s">
        <v>75</v>
      </c>
      <c r="B39" s="20">
        <f t="shared" si="1"/>
        <v>1993</v>
      </c>
      <c r="C39" s="49">
        <f t="shared" si="2"/>
        <v>0.7488286636432975</v>
      </c>
      <c r="D39" s="20">
        <v>1081</v>
      </c>
      <c r="E39" s="49">
        <f t="shared" si="2"/>
        <v>0.8973113861427231</v>
      </c>
      <c r="F39" s="20">
        <v>912</v>
      </c>
      <c r="G39" s="49">
        <f t="shared" si="0"/>
        <v>0.6260382487403726</v>
      </c>
    </row>
    <row r="40" spans="1:7" ht="15" customHeight="1">
      <c r="A40" s="57" t="s">
        <v>76</v>
      </c>
      <c r="B40" s="58">
        <f t="shared" si="1"/>
        <v>830</v>
      </c>
      <c r="C40" s="59">
        <f t="shared" si="2"/>
        <v>0.311855389274429</v>
      </c>
      <c r="D40" s="58">
        <v>409</v>
      </c>
      <c r="E40" s="59">
        <f t="shared" si="2"/>
        <v>0.33950079272189987</v>
      </c>
      <c r="F40" s="58">
        <v>421</v>
      </c>
      <c r="G40" s="59">
        <f t="shared" si="0"/>
        <v>0.28899353368387815</v>
      </c>
    </row>
    <row r="41" ht="15" customHeight="1">
      <c r="G41" s="290" t="s">
        <v>88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5" display="Índice"/>
    <hyperlink ref="G41" location="'pag 2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Normal="75" zoomScaleSheetLayoutView="100" workbookViewId="0" topLeftCell="A1">
      <selection activeCell="G2" sqref="G2"/>
    </sheetView>
  </sheetViews>
  <sheetFormatPr defaultColWidth="12" defaultRowHeight="11.25"/>
  <cols>
    <col min="1" max="1" width="19" style="0" customWidth="1"/>
    <col min="2" max="7" width="12.83203125" style="0" customWidth="1"/>
    <col min="8" max="9" width="10.83203125" style="0" customWidth="1"/>
  </cols>
  <sheetData>
    <row r="1" spans="1:7" s="1" customFormat="1" ht="39.75" customHeight="1">
      <c r="A1" s="249" t="s">
        <v>179</v>
      </c>
      <c r="B1" s="250"/>
      <c r="C1" s="250"/>
      <c r="D1" s="250"/>
      <c r="E1" s="250"/>
      <c r="F1" s="250"/>
      <c r="G1" s="250"/>
    </row>
    <row r="2" spans="1:9" s="2" customFormat="1" ht="18" customHeight="1">
      <c r="A2" s="69" t="s">
        <v>41</v>
      </c>
      <c r="B2" s="70"/>
      <c r="C2" s="70"/>
      <c r="D2" s="70"/>
      <c r="E2" s="70"/>
      <c r="F2" s="70"/>
      <c r="G2" s="291" t="s">
        <v>89</v>
      </c>
      <c r="H2" s="13"/>
      <c r="I2" s="13"/>
    </row>
    <row r="3" spans="1:8" s="17" customFormat="1" ht="36" customHeight="1">
      <c r="A3" s="182"/>
      <c r="B3" s="256" t="s">
        <v>1</v>
      </c>
      <c r="C3" s="256"/>
      <c r="D3" s="256" t="s">
        <v>2</v>
      </c>
      <c r="E3" s="256"/>
      <c r="F3" s="256" t="s">
        <v>3</v>
      </c>
      <c r="G3" s="257" t="s">
        <v>0</v>
      </c>
      <c r="H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77</v>
      </c>
      <c r="B5" s="63">
        <f aca="true" t="shared" si="0" ref="B5:B18">D5+F5</f>
        <v>636</v>
      </c>
      <c r="C5" s="64">
        <f>B5/'pag 20'!B$5*100</f>
        <v>0.23896388864883955</v>
      </c>
      <c r="D5" s="63">
        <v>298</v>
      </c>
      <c r="E5" s="64">
        <f>D5/'pag 20'!D$5*100</f>
        <v>0.2473624357729246</v>
      </c>
      <c r="F5" s="63">
        <v>338</v>
      </c>
      <c r="G5" s="64">
        <f>F5/'pag 20'!F$5*100</f>
        <v>0.23201856148491878</v>
      </c>
      <c r="I5" s="55"/>
    </row>
    <row r="6" spans="1:9" ht="15" customHeight="1">
      <c r="A6" s="6" t="s">
        <v>78</v>
      </c>
      <c r="B6" s="96">
        <f t="shared" si="0"/>
        <v>1953</v>
      </c>
      <c r="C6" s="49">
        <f>B6/'pag 20'!B$5*100</f>
        <v>0.733799488256578</v>
      </c>
      <c r="D6" s="20">
        <v>1054</v>
      </c>
      <c r="E6" s="49">
        <f>D6/'pag 20'!D$5*100</f>
        <v>0.8748993533713507</v>
      </c>
      <c r="F6" s="20">
        <v>899</v>
      </c>
      <c r="G6" s="49">
        <f>F6/'pag 20'!F$5*100</f>
        <v>0.6171144579140295</v>
      </c>
      <c r="H6" s="4"/>
      <c r="I6" s="4"/>
    </row>
    <row r="7" spans="1:9" ht="15" customHeight="1">
      <c r="A7" s="6" t="s">
        <v>28</v>
      </c>
      <c r="B7" s="96">
        <f t="shared" si="0"/>
        <v>1390</v>
      </c>
      <c r="C7" s="49">
        <f>B7/'pag 20'!B$5*100</f>
        <v>0.5222638446885016</v>
      </c>
      <c r="D7" s="20">
        <v>682</v>
      </c>
      <c r="E7" s="49">
        <f>D7/'pag 20'!D$5*100</f>
        <v>0.5661113462991093</v>
      </c>
      <c r="F7" s="20">
        <v>708</v>
      </c>
      <c r="G7" s="49">
        <f>F7/'pag 20'!F$5*100</f>
        <v>0.48600337731160503</v>
      </c>
      <c r="H7" s="4"/>
      <c r="I7" s="4"/>
    </row>
    <row r="8" spans="1:9" ht="15" customHeight="1">
      <c r="A8" s="6" t="s">
        <v>79</v>
      </c>
      <c r="B8" s="96">
        <f t="shared" si="0"/>
        <v>314</v>
      </c>
      <c r="C8" s="49">
        <f>B8/'pag 20'!B$5*100</f>
        <v>0.11797902678574784</v>
      </c>
      <c r="D8" s="20">
        <v>143</v>
      </c>
      <c r="E8" s="49">
        <f>D8/'pag 20'!D$5*100</f>
        <v>0.11870076615949066</v>
      </c>
      <c r="F8" s="20">
        <v>171</v>
      </c>
      <c r="G8" s="49">
        <f>F8/'pag 20'!F$5*100</f>
        <v>0.11738217163881985</v>
      </c>
      <c r="H8" s="4"/>
      <c r="I8" s="4"/>
    </row>
    <row r="9" spans="1:9" ht="15" customHeight="1">
      <c r="A9" s="6" t="s">
        <v>80</v>
      </c>
      <c r="B9" s="96">
        <f t="shared" si="0"/>
        <v>2707</v>
      </c>
      <c r="C9" s="49">
        <f>B9/'pag 20'!B$5*100</f>
        <v>1.01709944429624</v>
      </c>
      <c r="D9" s="20">
        <v>1302</v>
      </c>
      <c r="E9" s="49">
        <f>D9/'pag 20'!D$5*100</f>
        <v>1.0807580247528452</v>
      </c>
      <c r="F9" s="20">
        <v>1405</v>
      </c>
      <c r="G9" s="49">
        <f>F9/'pag 20'!F$5*100</f>
        <v>0.9644558546932275</v>
      </c>
      <c r="H9" s="4"/>
      <c r="I9" s="4"/>
    </row>
    <row r="10" spans="1:9" ht="15" customHeight="1">
      <c r="A10" s="4" t="s">
        <v>81</v>
      </c>
      <c r="B10" s="96">
        <f t="shared" si="0"/>
        <v>2162</v>
      </c>
      <c r="C10" s="49">
        <f>B10/'pag 20'!B$5*100</f>
        <v>0.8123269296521873</v>
      </c>
      <c r="D10" s="20">
        <v>1018</v>
      </c>
      <c r="E10" s="49">
        <f>D10/'pag 20'!D$5*100</f>
        <v>0.845016643009521</v>
      </c>
      <c r="F10" s="20">
        <v>1144</v>
      </c>
      <c r="G10" s="49">
        <f>F10/'pag 20'!F$5*100</f>
        <v>0.7852935927181867</v>
      </c>
      <c r="H10" s="4"/>
      <c r="I10" s="4"/>
    </row>
    <row r="11" spans="1:9" ht="22.5" customHeight="1">
      <c r="A11" s="4" t="s">
        <v>82</v>
      </c>
      <c r="B11" s="96">
        <f t="shared" si="0"/>
        <v>15154</v>
      </c>
      <c r="C11" s="49">
        <f>B11/'pag 20'!B$5*100</f>
        <v>5.693803095258671</v>
      </c>
      <c r="D11" s="20">
        <v>7093</v>
      </c>
      <c r="E11" s="49">
        <f>D11/'pag 20'!D$5*100</f>
        <v>5.887724016568303</v>
      </c>
      <c r="F11" s="20">
        <v>8061</v>
      </c>
      <c r="G11" s="49">
        <f>F11/'pag 20'!F$5*100</f>
        <v>5.533436757780859</v>
      </c>
      <c r="H11" s="4"/>
      <c r="I11" s="4"/>
    </row>
    <row r="12" spans="1:9" ht="15" customHeight="1">
      <c r="A12" s="4" t="s">
        <v>83</v>
      </c>
      <c r="B12" s="96">
        <f t="shared" si="0"/>
        <v>1015</v>
      </c>
      <c r="C12" s="49">
        <f>B12/'pag 20'!B$5*100</f>
        <v>0.38136532543800655</v>
      </c>
      <c r="D12" s="20">
        <v>500</v>
      </c>
      <c r="E12" s="49">
        <f>D12/'pag 20'!D$5*100</f>
        <v>0.415037643914303</v>
      </c>
      <c r="F12" s="20">
        <v>515</v>
      </c>
      <c r="G12" s="49">
        <f>F12/'pag 20'!F$5*100</f>
        <v>0.35351940581282004</v>
      </c>
      <c r="H12" s="4"/>
      <c r="I12" s="4"/>
    </row>
    <row r="13" spans="1:9" ht="15" customHeight="1">
      <c r="A13" s="4" t="s">
        <v>84</v>
      </c>
      <c r="B13" s="96">
        <f t="shared" si="0"/>
        <v>29234</v>
      </c>
      <c r="C13" s="49">
        <f>B13/'pag 20'!B$5*100</f>
        <v>10.984072831383925</v>
      </c>
      <c r="D13" s="20">
        <v>12853</v>
      </c>
      <c r="E13" s="49">
        <f>D13/'pag 20'!D$5*100</f>
        <v>10.668957674461074</v>
      </c>
      <c r="F13" s="20">
        <v>16381</v>
      </c>
      <c r="G13" s="49">
        <f>F13/'pag 20'!F$5*100</f>
        <v>11.244662886640398</v>
      </c>
      <c r="H13" s="4"/>
      <c r="I13" s="4"/>
    </row>
    <row r="14" spans="1:9" ht="15" customHeight="1">
      <c r="A14" s="4" t="s">
        <v>85</v>
      </c>
      <c r="B14" s="96">
        <f t="shared" si="0"/>
        <v>1415</v>
      </c>
      <c r="C14" s="49">
        <f>B14/'pag 20'!B$5*100</f>
        <v>0.5316570793052012</v>
      </c>
      <c r="D14" s="20">
        <v>662</v>
      </c>
      <c r="E14" s="49">
        <f>D14/'pag 20'!D$5*100</f>
        <v>0.5495098405425373</v>
      </c>
      <c r="F14" s="20">
        <v>753</v>
      </c>
      <c r="G14" s="49">
        <f>F14/'pag 20'!F$5*100</f>
        <v>0.5168934224797156</v>
      </c>
      <c r="H14" s="4"/>
      <c r="I14" s="4"/>
    </row>
    <row r="15" spans="1:9" ht="15" customHeight="1">
      <c r="A15" s="4" t="s">
        <v>86</v>
      </c>
      <c r="B15" s="96">
        <f t="shared" si="0"/>
        <v>3250</v>
      </c>
      <c r="C15" s="49">
        <f>B15/'pag 20'!B$5*100</f>
        <v>1.2211205001709569</v>
      </c>
      <c r="D15" s="20">
        <v>1521</v>
      </c>
      <c r="E15" s="49">
        <f>D15/'pag 20'!D$5*100</f>
        <v>1.2625445127873098</v>
      </c>
      <c r="F15" s="20">
        <v>1729</v>
      </c>
      <c r="G15" s="49">
        <f>F15/'pag 20'!F$5*100</f>
        <v>1.186864179903623</v>
      </c>
      <c r="H15" s="4"/>
      <c r="I15" s="4"/>
    </row>
    <row r="16" spans="1:9" ht="15" customHeight="1">
      <c r="A16" s="4" t="s">
        <v>87</v>
      </c>
      <c r="B16" s="96">
        <f t="shared" si="0"/>
        <v>281</v>
      </c>
      <c r="C16" s="49">
        <f>B16/'pag 20'!B$5*100</f>
        <v>0.10557995709170427</v>
      </c>
      <c r="D16" s="20">
        <v>134</v>
      </c>
      <c r="E16" s="49">
        <f>D16/'pag 20'!D$5*100</f>
        <v>0.11123008856903321</v>
      </c>
      <c r="F16" s="20">
        <v>147</v>
      </c>
      <c r="G16" s="49">
        <f>F16/'pag 20'!F$5*100</f>
        <v>0.10090748088249428</v>
      </c>
      <c r="H16" s="4"/>
      <c r="I16" s="4"/>
    </row>
    <row r="17" spans="1:9" ht="22.5" customHeight="1">
      <c r="A17" s="4" t="s">
        <v>37</v>
      </c>
      <c r="B17" s="96">
        <f t="shared" si="0"/>
        <v>275</v>
      </c>
      <c r="C17" s="49">
        <f>B17/'pag 20'!B$5*100</f>
        <v>0.10332558078369634</v>
      </c>
      <c r="D17" s="20">
        <v>138</v>
      </c>
      <c r="E17" s="49">
        <f>D17/'pag 20'!D$5*100</f>
        <v>0.11455038972034765</v>
      </c>
      <c r="F17" s="20">
        <v>137</v>
      </c>
      <c r="G17" s="49">
        <f>F17/'pag 20'!F$5*100</f>
        <v>0.09404302640069193</v>
      </c>
      <c r="H17" s="4"/>
      <c r="I17" s="4"/>
    </row>
    <row r="18" spans="1:9" ht="15" customHeight="1">
      <c r="A18" s="8" t="s">
        <v>38</v>
      </c>
      <c r="B18" s="82">
        <f t="shared" si="0"/>
        <v>254</v>
      </c>
      <c r="C18" s="28">
        <f>B18/'pag 20'!B$5*100</f>
        <v>0.09543526370566863</v>
      </c>
      <c r="D18" s="60">
        <v>144</v>
      </c>
      <c r="E18" s="28">
        <f>D18/'pag 20'!D$5*100</f>
        <v>0.11953084144731926</v>
      </c>
      <c r="F18" s="60">
        <v>110</v>
      </c>
      <c r="G18" s="28">
        <f>F18/'pag 20'!F$5*100</f>
        <v>0.07550899929982564</v>
      </c>
      <c r="H18" s="4"/>
      <c r="I18" s="4"/>
    </row>
    <row r="19" spans="1:9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</row>
    <row r="20" spans="1:9" ht="22.5" customHeight="1">
      <c r="A20" s="4"/>
      <c r="B20" s="22"/>
      <c r="C20" s="49"/>
      <c r="D20" s="22"/>
      <c r="E20" s="49"/>
      <c r="F20" s="22"/>
      <c r="G20" s="49"/>
      <c r="H20" s="4"/>
      <c r="I20" s="4"/>
    </row>
    <row r="21" spans="1:9" ht="15" customHeight="1">
      <c r="A21" s="4"/>
      <c r="B21" s="22"/>
      <c r="C21" s="49"/>
      <c r="D21" s="22"/>
      <c r="E21" s="49"/>
      <c r="F21" s="22"/>
      <c r="G21" s="49"/>
      <c r="H21" s="4"/>
      <c r="I21" s="4"/>
    </row>
    <row r="22" spans="1:9" ht="15" customHeight="1">
      <c r="A22" s="4"/>
      <c r="B22" s="22"/>
      <c r="C22" s="49"/>
      <c r="D22" s="22"/>
      <c r="E22" s="49"/>
      <c r="F22" s="22"/>
      <c r="G22" s="49"/>
      <c r="H22" s="4"/>
      <c r="I22" s="4"/>
    </row>
    <row r="23" spans="1:9" ht="15" customHeight="1">
      <c r="A23" s="4"/>
      <c r="B23" s="22"/>
      <c r="C23" s="49"/>
      <c r="D23" s="22"/>
      <c r="E23" s="49"/>
      <c r="F23" s="22"/>
      <c r="G23" s="49"/>
      <c r="H23" s="4"/>
      <c r="I23" s="4"/>
    </row>
    <row r="24" spans="1:9" ht="15" customHeight="1">
      <c r="A24" s="4"/>
      <c r="B24" s="22"/>
      <c r="C24" s="49"/>
      <c r="D24" s="22"/>
      <c r="E24" s="49"/>
      <c r="F24" s="22"/>
      <c r="G24" s="49"/>
      <c r="H24" s="4"/>
      <c r="I24" s="4"/>
    </row>
    <row r="25" spans="1:9" ht="1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1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1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11.25">
      <c r="A49" s="4"/>
      <c r="B49" s="4"/>
      <c r="C49" s="4"/>
      <c r="D49" s="4"/>
      <c r="E49" s="4"/>
      <c r="F49" s="4"/>
      <c r="G49" s="4"/>
      <c r="H49" s="4"/>
      <c r="I49" s="4"/>
    </row>
  </sheetData>
  <mergeCells count="4">
    <mergeCell ref="F3:G3"/>
    <mergeCell ref="A1:G1"/>
    <mergeCell ref="B3:C3"/>
    <mergeCell ref="D3:E3"/>
  </mergeCells>
  <hyperlinks>
    <hyperlink ref="G2" location="'pag 2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49" t="s">
        <v>179</v>
      </c>
      <c r="B1" s="250"/>
      <c r="C1" s="250"/>
      <c r="D1" s="250"/>
      <c r="E1" s="250"/>
      <c r="F1" s="250"/>
      <c r="G1" s="250"/>
    </row>
    <row r="2" spans="1:9" s="2" customFormat="1" ht="18" customHeight="1">
      <c r="A2" s="3" t="s">
        <v>42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82"/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  <c r="H3" s="16"/>
    </row>
    <row r="4" spans="1:9" s="14" customFormat="1" ht="19.5" customHeight="1">
      <c r="A4" s="287" t="s">
        <v>210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f>D5+F5</f>
        <v>266149</v>
      </c>
      <c r="C5" s="30">
        <f>B5/$B5*100</f>
        <v>100</v>
      </c>
      <c r="D5" s="30">
        <f>SUM(D6:D40)+SUM('pag 21'!D5:D18)</f>
        <v>120471</v>
      </c>
      <c r="E5" s="88">
        <f aca="true" t="shared" si="0" ref="E5:E40">D5/$B5*100</f>
        <v>45.264494700337025</v>
      </c>
      <c r="F5" s="30">
        <f>SUM(F6:F40)+SUM('pag 21'!F5:F18)</f>
        <v>145678</v>
      </c>
      <c r="G5" s="88">
        <f aca="true" t="shared" si="1" ref="G5:G40">F5/$B5*100</f>
        <v>54.73550529966297</v>
      </c>
      <c r="H5"/>
      <c r="I5"/>
    </row>
    <row r="6" spans="1:7" ht="15" customHeight="1">
      <c r="A6" s="6" t="s">
        <v>43</v>
      </c>
      <c r="B6" s="20">
        <f aca="true" t="shared" si="2" ref="B6:B40">D6+F6</f>
        <v>1126</v>
      </c>
      <c r="C6" s="87">
        <f aca="true" t="shared" si="3" ref="C6:C40">B6/$B6*100</f>
        <v>100</v>
      </c>
      <c r="D6" s="20">
        <v>534</v>
      </c>
      <c r="E6" s="49">
        <f t="shared" si="0"/>
        <v>47.42451154529307</v>
      </c>
      <c r="F6" s="20">
        <v>592</v>
      </c>
      <c r="G6" s="49">
        <f t="shared" si="1"/>
        <v>52.57548845470693</v>
      </c>
    </row>
    <row r="7" spans="1:7" ht="15" customHeight="1">
      <c r="A7" s="6" t="s">
        <v>44</v>
      </c>
      <c r="B7" s="20">
        <f t="shared" si="2"/>
        <v>640</v>
      </c>
      <c r="C7" s="87">
        <f t="shared" si="3"/>
        <v>100</v>
      </c>
      <c r="D7" s="20">
        <v>308</v>
      </c>
      <c r="E7" s="49">
        <f t="shared" si="0"/>
        <v>48.125</v>
      </c>
      <c r="F7" s="20">
        <v>332</v>
      </c>
      <c r="G7" s="49">
        <f t="shared" si="1"/>
        <v>51.87500000000001</v>
      </c>
    </row>
    <row r="8" spans="1:7" ht="15" customHeight="1">
      <c r="A8" s="6" t="s">
        <v>45</v>
      </c>
      <c r="B8" s="20">
        <f t="shared" si="2"/>
        <v>5304</v>
      </c>
      <c r="C8" s="87">
        <f t="shared" si="3"/>
        <v>100</v>
      </c>
      <c r="D8" s="20">
        <v>2427</v>
      </c>
      <c r="E8" s="49">
        <f t="shared" si="0"/>
        <v>45.757918552036195</v>
      </c>
      <c r="F8" s="20">
        <v>2877</v>
      </c>
      <c r="G8" s="49">
        <f t="shared" si="1"/>
        <v>54.2420814479638</v>
      </c>
    </row>
    <row r="9" spans="1:7" ht="15" customHeight="1">
      <c r="A9" s="6" t="s">
        <v>46</v>
      </c>
      <c r="B9" s="20">
        <f t="shared" si="2"/>
        <v>874</v>
      </c>
      <c r="C9" s="87">
        <f t="shared" si="3"/>
        <v>100</v>
      </c>
      <c r="D9" s="20">
        <v>415</v>
      </c>
      <c r="E9" s="49">
        <f t="shared" si="0"/>
        <v>47.48283752860412</v>
      </c>
      <c r="F9" s="20">
        <v>459</v>
      </c>
      <c r="G9" s="49">
        <f t="shared" si="1"/>
        <v>52.517162471395885</v>
      </c>
    </row>
    <row r="10" spans="1:7" ht="15" customHeight="1">
      <c r="A10" s="6" t="s">
        <v>47</v>
      </c>
      <c r="B10" s="20">
        <f t="shared" si="2"/>
        <v>262</v>
      </c>
      <c r="C10" s="87">
        <f t="shared" si="3"/>
        <v>100</v>
      </c>
      <c r="D10" s="20">
        <v>116</v>
      </c>
      <c r="E10" s="49">
        <f t="shared" si="0"/>
        <v>44.274809160305345</v>
      </c>
      <c r="F10" s="20">
        <v>146</v>
      </c>
      <c r="G10" s="49">
        <f t="shared" si="1"/>
        <v>55.72519083969466</v>
      </c>
    </row>
    <row r="11" spans="1:7" ht="22.5" customHeight="1">
      <c r="A11" s="4" t="s">
        <v>48</v>
      </c>
      <c r="B11" s="20">
        <f t="shared" si="2"/>
        <v>858</v>
      </c>
      <c r="C11" s="87">
        <f t="shared" si="3"/>
        <v>100</v>
      </c>
      <c r="D11" s="20">
        <v>404</v>
      </c>
      <c r="E11" s="49">
        <f t="shared" si="0"/>
        <v>47.086247086247084</v>
      </c>
      <c r="F11" s="20">
        <v>454</v>
      </c>
      <c r="G11" s="49">
        <f t="shared" si="1"/>
        <v>52.91375291375291</v>
      </c>
    </row>
    <row r="12" spans="1:7" ht="15" customHeight="1">
      <c r="A12" s="4" t="s">
        <v>49</v>
      </c>
      <c r="B12" s="20">
        <f t="shared" si="2"/>
        <v>4348</v>
      </c>
      <c r="C12" s="87">
        <f t="shared" si="3"/>
        <v>100</v>
      </c>
      <c r="D12" s="20">
        <v>2106</v>
      </c>
      <c r="E12" s="49">
        <f t="shared" si="0"/>
        <v>48.4360625574977</v>
      </c>
      <c r="F12" s="20">
        <v>2242</v>
      </c>
      <c r="G12" s="49">
        <f t="shared" si="1"/>
        <v>51.563937442502294</v>
      </c>
    </row>
    <row r="13" spans="1:7" ht="15" customHeight="1">
      <c r="A13" s="4" t="s">
        <v>50</v>
      </c>
      <c r="B13" s="20">
        <f t="shared" si="2"/>
        <v>90690</v>
      </c>
      <c r="C13" s="87">
        <f t="shared" si="3"/>
        <v>100</v>
      </c>
      <c r="D13" s="20">
        <v>38968</v>
      </c>
      <c r="E13" s="49">
        <f t="shared" si="0"/>
        <v>42.96835373249531</v>
      </c>
      <c r="F13" s="20">
        <v>51722</v>
      </c>
      <c r="G13" s="49">
        <f t="shared" si="1"/>
        <v>57.03164626750469</v>
      </c>
    </row>
    <row r="14" spans="1:7" ht="15" customHeight="1">
      <c r="A14" s="4" t="s">
        <v>51</v>
      </c>
      <c r="B14" s="20">
        <f t="shared" si="2"/>
        <v>1180</v>
      </c>
      <c r="C14" s="87">
        <f t="shared" si="3"/>
        <v>100</v>
      </c>
      <c r="D14" s="20">
        <v>551</v>
      </c>
      <c r="E14" s="49">
        <f t="shared" si="0"/>
        <v>46.69491525423729</v>
      </c>
      <c r="F14" s="20">
        <v>629</v>
      </c>
      <c r="G14" s="49">
        <f t="shared" si="1"/>
        <v>53.30508474576271</v>
      </c>
    </row>
    <row r="15" spans="1:7" ht="15" customHeight="1">
      <c r="A15" s="4" t="s">
        <v>52</v>
      </c>
      <c r="B15" s="20">
        <f t="shared" si="2"/>
        <v>558</v>
      </c>
      <c r="C15" s="87">
        <f t="shared" si="3"/>
        <v>100</v>
      </c>
      <c r="D15" s="20">
        <v>273</v>
      </c>
      <c r="E15" s="49">
        <f t="shared" si="0"/>
        <v>48.924731182795696</v>
      </c>
      <c r="F15" s="20">
        <v>285</v>
      </c>
      <c r="G15" s="49">
        <f t="shared" si="1"/>
        <v>51.075268817204304</v>
      </c>
    </row>
    <row r="16" spans="1:7" ht="15" customHeight="1">
      <c r="A16" s="4" t="s">
        <v>53</v>
      </c>
      <c r="B16" s="20">
        <f t="shared" si="2"/>
        <v>1556</v>
      </c>
      <c r="C16" s="87">
        <f t="shared" si="3"/>
        <v>100</v>
      </c>
      <c r="D16" s="20">
        <v>786</v>
      </c>
      <c r="E16" s="49">
        <f t="shared" si="0"/>
        <v>50.51413881748073</v>
      </c>
      <c r="F16" s="20">
        <v>770</v>
      </c>
      <c r="G16" s="49">
        <f t="shared" si="1"/>
        <v>49.48586118251928</v>
      </c>
    </row>
    <row r="17" spans="1:7" ht="22.5" customHeight="1">
      <c r="A17" s="4" t="s">
        <v>54</v>
      </c>
      <c r="B17" s="20">
        <f t="shared" si="2"/>
        <v>12227</v>
      </c>
      <c r="C17" s="87">
        <f t="shared" si="3"/>
        <v>100</v>
      </c>
      <c r="D17" s="20">
        <v>5709</v>
      </c>
      <c r="E17" s="49">
        <f t="shared" si="0"/>
        <v>46.69174777132575</v>
      </c>
      <c r="F17" s="20">
        <v>6518</v>
      </c>
      <c r="G17" s="49">
        <f t="shared" si="1"/>
        <v>53.30825222867425</v>
      </c>
    </row>
    <row r="18" spans="1:7" ht="15" customHeight="1">
      <c r="A18" s="4" t="s">
        <v>55</v>
      </c>
      <c r="B18" s="20">
        <f t="shared" si="2"/>
        <v>703</v>
      </c>
      <c r="C18" s="87">
        <f t="shared" si="3"/>
        <v>100</v>
      </c>
      <c r="D18" s="20">
        <v>340</v>
      </c>
      <c r="E18" s="49">
        <f t="shared" si="0"/>
        <v>48.364153627311524</v>
      </c>
      <c r="F18" s="20">
        <v>363</v>
      </c>
      <c r="G18" s="49">
        <f t="shared" si="1"/>
        <v>51.635846372688476</v>
      </c>
    </row>
    <row r="19" spans="1:7" ht="15" customHeight="1">
      <c r="A19" s="4" t="s">
        <v>56</v>
      </c>
      <c r="B19" s="20">
        <f t="shared" si="2"/>
        <v>1009</v>
      </c>
      <c r="C19" s="87">
        <f t="shared" si="3"/>
        <v>100</v>
      </c>
      <c r="D19" s="20">
        <v>475</v>
      </c>
      <c r="E19" s="49">
        <f t="shared" si="0"/>
        <v>47.07631318136769</v>
      </c>
      <c r="F19" s="20">
        <v>534</v>
      </c>
      <c r="G19" s="49">
        <f t="shared" si="1"/>
        <v>52.92368681863231</v>
      </c>
    </row>
    <row r="20" spans="1:7" ht="15" customHeight="1">
      <c r="A20" s="4" t="s">
        <v>57</v>
      </c>
      <c r="B20" s="20">
        <f t="shared" si="2"/>
        <v>1174</v>
      </c>
      <c r="C20" s="87">
        <f t="shared" si="3"/>
        <v>100</v>
      </c>
      <c r="D20" s="20">
        <v>567</v>
      </c>
      <c r="E20" s="49">
        <f t="shared" si="0"/>
        <v>48.29642248722317</v>
      </c>
      <c r="F20" s="20">
        <v>607</v>
      </c>
      <c r="G20" s="49">
        <f t="shared" si="1"/>
        <v>51.70357751277683</v>
      </c>
    </row>
    <row r="21" spans="1:7" ht="15" customHeight="1">
      <c r="A21" s="4" t="s">
        <v>58</v>
      </c>
      <c r="B21" s="20">
        <f t="shared" si="2"/>
        <v>566</v>
      </c>
      <c r="C21" s="87">
        <f t="shared" si="3"/>
        <v>100</v>
      </c>
      <c r="D21" s="20">
        <v>243</v>
      </c>
      <c r="E21" s="49">
        <f t="shared" si="0"/>
        <v>42.93286219081272</v>
      </c>
      <c r="F21" s="20">
        <v>323</v>
      </c>
      <c r="G21" s="49">
        <f t="shared" si="1"/>
        <v>57.06713780918727</v>
      </c>
    </row>
    <row r="22" spans="1:7" ht="15" customHeight="1">
      <c r="A22" s="4" t="s">
        <v>59</v>
      </c>
      <c r="B22" s="20">
        <f t="shared" si="2"/>
        <v>4307</v>
      </c>
      <c r="C22" s="87">
        <f t="shared" si="3"/>
        <v>100</v>
      </c>
      <c r="D22" s="20">
        <v>2020</v>
      </c>
      <c r="E22" s="49">
        <f t="shared" si="0"/>
        <v>46.90039470629208</v>
      </c>
      <c r="F22" s="20">
        <v>2287</v>
      </c>
      <c r="G22" s="49">
        <f t="shared" si="1"/>
        <v>53.09960529370792</v>
      </c>
    </row>
    <row r="23" spans="1:7" ht="22.5" customHeight="1">
      <c r="A23" s="4" t="s">
        <v>60</v>
      </c>
      <c r="B23" s="20">
        <f t="shared" si="2"/>
        <v>1221</v>
      </c>
      <c r="C23" s="87">
        <f t="shared" si="3"/>
        <v>100</v>
      </c>
      <c r="D23" s="20">
        <v>559</v>
      </c>
      <c r="E23" s="49">
        <f t="shared" si="0"/>
        <v>45.78214578214578</v>
      </c>
      <c r="F23" s="20">
        <v>662</v>
      </c>
      <c r="G23" s="49">
        <f t="shared" si="1"/>
        <v>54.217854217854224</v>
      </c>
    </row>
    <row r="24" spans="1:7" ht="15" customHeight="1">
      <c r="A24" s="4" t="s">
        <v>61</v>
      </c>
      <c r="B24" s="20">
        <f t="shared" si="2"/>
        <v>2308</v>
      </c>
      <c r="C24" s="87">
        <f t="shared" si="3"/>
        <v>100</v>
      </c>
      <c r="D24" s="20">
        <v>1150</v>
      </c>
      <c r="E24" s="49">
        <f t="shared" si="0"/>
        <v>49.82668977469671</v>
      </c>
      <c r="F24" s="20">
        <v>1158</v>
      </c>
      <c r="G24" s="49">
        <f t="shared" si="1"/>
        <v>50.17331022530329</v>
      </c>
    </row>
    <row r="25" spans="1:7" ht="15" customHeight="1">
      <c r="A25" s="4" t="s">
        <v>62</v>
      </c>
      <c r="B25" s="20">
        <f t="shared" si="2"/>
        <v>2605</v>
      </c>
      <c r="C25" s="87">
        <f t="shared" si="3"/>
        <v>100</v>
      </c>
      <c r="D25" s="20">
        <v>1201</v>
      </c>
      <c r="E25" s="49">
        <f t="shared" si="0"/>
        <v>46.103646833013435</v>
      </c>
      <c r="F25" s="20">
        <v>1404</v>
      </c>
      <c r="G25" s="49">
        <f t="shared" si="1"/>
        <v>53.896353166986565</v>
      </c>
    </row>
    <row r="26" spans="1:7" ht="15" customHeight="1">
      <c r="A26" s="4" t="s">
        <v>63</v>
      </c>
      <c r="B26" s="20">
        <f t="shared" si="2"/>
        <v>502</v>
      </c>
      <c r="C26" s="87">
        <f t="shared" si="3"/>
        <v>100</v>
      </c>
      <c r="D26" s="20">
        <v>256</v>
      </c>
      <c r="E26" s="49">
        <f t="shared" si="0"/>
        <v>50.99601593625498</v>
      </c>
      <c r="F26" s="20">
        <v>246</v>
      </c>
      <c r="G26" s="49">
        <f t="shared" si="1"/>
        <v>49.00398406374502</v>
      </c>
    </row>
    <row r="27" spans="1:7" ht="15" customHeight="1">
      <c r="A27" s="4" t="s">
        <v>64</v>
      </c>
      <c r="B27" s="20">
        <f t="shared" si="2"/>
        <v>714</v>
      </c>
      <c r="C27" s="87">
        <f t="shared" si="3"/>
        <v>100</v>
      </c>
      <c r="D27" s="20">
        <v>337</v>
      </c>
      <c r="E27" s="49">
        <f t="shared" si="0"/>
        <v>47.198879551820724</v>
      </c>
      <c r="F27" s="20">
        <v>377</v>
      </c>
      <c r="G27" s="49">
        <f t="shared" si="1"/>
        <v>52.801120448179276</v>
      </c>
    </row>
    <row r="28" spans="1:7" ht="15" customHeight="1">
      <c r="A28" s="4" t="s">
        <v>65</v>
      </c>
      <c r="B28" s="20">
        <f t="shared" si="2"/>
        <v>848</v>
      </c>
      <c r="C28" s="87">
        <f t="shared" si="3"/>
        <v>100</v>
      </c>
      <c r="D28" s="20">
        <v>422</v>
      </c>
      <c r="E28" s="49">
        <f t="shared" si="0"/>
        <v>49.764150943396224</v>
      </c>
      <c r="F28" s="20">
        <v>426</v>
      </c>
      <c r="G28" s="49">
        <f t="shared" si="1"/>
        <v>50.235849056603776</v>
      </c>
    </row>
    <row r="29" spans="1:7" ht="22.5" customHeight="1">
      <c r="A29" s="4" t="s">
        <v>66</v>
      </c>
      <c r="B29" s="20">
        <f t="shared" si="2"/>
        <v>12807</v>
      </c>
      <c r="C29" s="87">
        <f t="shared" si="3"/>
        <v>100</v>
      </c>
      <c r="D29" s="20">
        <v>5886</v>
      </c>
      <c r="E29" s="49">
        <f t="shared" si="0"/>
        <v>45.95924104005622</v>
      </c>
      <c r="F29" s="20">
        <v>6921</v>
      </c>
      <c r="G29" s="49">
        <f t="shared" si="1"/>
        <v>54.04075895994378</v>
      </c>
    </row>
    <row r="30" spans="1:7" ht="15" customHeight="1">
      <c r="A30" s="4" t="s">
        <v>67</v>
      </c>
      <c r="B30" s="20">
        <f t="shared" si="2"/>
        <v>3845</v>
      </c>
      <c r="C30" s="87">
        <f t="shared" si="3"/>
        <v>100</v>
      </c>
      <c r="D30" s="20">
        <v>1886</v>
      </c>
      <c r="E30" s="49">
        <f t="shared" si="0"/>
        <v>49.05071521456436</v>
      </c>
      <c r="F30" s="20">
        <v>1959</v>
      </c>
      <c r="G30" s="49">
        <f t="shared" si="1"/>
        <v>50.94928478543564</v>
      </c>
    </row>
    <row r="31" spans="1:7" ht="15" customHeight="1">
      <c r="A31" s="4" t="s">
        <v>68</v>
      </c>
      <c r="B31" s="20">
        <f t="shared" si="2"/>
        <v>271</v>
      </c>
      <c r="C31" s="87">
        <f t="shared" si="3"/>
        <v>100</v>
      </c>
      <c r="D31" s="20">
        <v>128</v>
      </c>
      <c r="E31" s="49">
        <f t="shared" si="0"/>
        <v>47.23247232472325</v>
      </c>
      <c r="F31" s="20">
        <v>143</v>
      </c>
      <c r="G31" s="49">
        <f t="shared" si="1"/>
        <v>52.767527675276746</v>
      </c>
    </row>
    <row r="32" spans="1:7" ht="15" customHeight="1">
      <c r="A32" s="4" t="s">
        <v>69</v>
      </c>
      <c r="B32" s="20">
        <f t="shared" si="2"/>
        <v>32439</v>
      </c>
      <c r="C32" s="87">
        <f t="shared" si="3"/>
        <v>100</v>
      </c>
      <c r="D32" s="20">
        <v>14714</v>
      </c>
      <c r="E32" s="49">
        <f t="shared" si="0"/>
        <v>45.3589814729184</v>
      </c>
      <c r="F32" s="20">
        <v>17725</v>
      </c>
      <c r="G32" s="49">
        <f t="shared" si="1"/>
        <v>54.6410185270816</v>
      </c>
    </row>
    <row r="33" spans="1:7" ht="15" customHeight="1">
      <c r="A33" s="4" t="s">
        <v>70</v>
      </c>
      <c r="B33" s="20">
        <f t="shared" si="2"/>
        <v>2557</v>
      </c>
      <c r="C33" s="87">
        <f t="shared" si="3"/>
        <v>100</v>
      </c>
      <c r="D33" s="20">
        <v>1258</v>
      </c>
      <c r="E33" s="49">
        <f t="shared" si="0"/>
        <v>49.19827923347673</v>
      </c>
      <c r="F33" s="20">
        <v>1299</v>
      </c>
      <c r="G33" s="49">
        <f t="shared" si="1"/>
        <v>50.801720766523275</v>
      </c>
    </row>
    <row r="34" spans="1:7" ht="15" customHeight="1">
      <c r="A34" s="4" t="s">
        <v>71</v>
      </c>
      <c r="B34" s="20">
        <f t="shared" si="2"/>
        <v>2032</v>
      </c>
      <c r="C34" s="87">
        <f t="shared" si="3"/>
        <v>100</v>
      </c>
      <c r="D34" s="20">
        <v>926</v>
      </c>
      <c r="E34" s="49">
        <f t="shared" si="0"/>
        <v>45.57086614173229</v>
      </c>
      <c r="F34" s="20">
        <v>1106</v>
      </c>
      <c r="G34" s="49">
        <f t="shared" si="1"/>
        <v>54.42913385826772</v>
      </c>
    </row>
    <row r="35" spans="1:7" ht="22.5" customHeight="1">
      <c r="A35" s="4" t="s">
        <v>34</v>
      </c>
      <c r="B35" s="20">
        <f t="shared" si="2"/>
        <v>11534</v>
      </c>
      <c r="C35" s="87">
        <f t="shared" si="3"/>
        <v>100</v>
      </c>
      <c r="D35" s="20">
        <v>5430</v>
      </c>
      <c r="E35" s="49">
        <f t="shared" si="0"/>
        <v>47.07820357204786</v>
      </c>
      <c r="F35" s="20">
        <v>6104</v>
      </c>
      <c r="G35" s="49">
        <f t="shared" si="1"/>
        <v>52.92179642795214</v>
      </c>
    </row>
    <row r="36" spans="1:7" ht="15" customHeight="1">
      <c r="A36" s="4" t="s">
        <v>72</v>
      </c>
      <c r="B36" s="20">
        <f t="shared" si="2"/>
        <v>261</v>
      </c>
      <c r="C36" s="87">
        <f t="shared" si="3"/>
        <v>100</v>
      </c>
      <c r="D36" s="20">
        <v>112</v>
      </c>
      <c r="E36" s="49">
        <f t="shared" si="0"/>
        <v>42.911877394636015</v>
      </c>
      <c r="F36" s="20">
        <v>149</v>
      </c>
      <c r="G36" s="49">
        <f t="shared" si="1"/>
        <v>57.08812260536399</v>
      </c>
    </row>
    <row r="37" spans="1:7" ht="15" customHeight="1">
      <c r="A37" s="4" t="s">
        <v>73</v>
      </c>
      <c r="B37" s="20">
        <f t="shared" si="2"/>
        <v>1597</v>
      </c>
      <c r="C37" s="87">
        <f t="shared" si="3"/>
        <v>100</v>
      </c>
      <c r="D37" s="20">
        <v>763</v>
      </c>
      <c r="E37" s="49">
        <f t="shared" si="0"/>
        <v>47.77708202880401</v>
      </c>
      <c r="F37" s="20">
        <v>834</v>
      </c>
      <c r="G37" s="49">
        <f t="shared" si="1"/>
        <v>52.22291797119599</v>
      </c>
    </row>
    <row r="38" spans="1:7" ht="15" customHeight="1">
      <c r="A38" s="4" t="s">
        <v>74</v>
      </c>
      <c r="B38" s="20">
        <f t="shared" si="2"/>
        <v>363</v>
      </c>
      <c r="C38" s="87">
        <f t="shared" si="3"/>
        <v>100</v>
      </c>
      <c r="D38" s="20">
        <v>169</v>
      </c>
      <c r="E38" s="49">
        <f t="shared" si="0"/>
        <v>46.5564738292011</v>
      </c>
      <c r="F38" s="20">
        <v>194</v>
      </c>
      <c r="G38" s="49">
        <f t="shared" si="1"/>
        <v>53.4435261707989</v>
      </c>
    </row>
    <row r="39" spans="1:7" ht="15" customHeight="1">
      <c r="A39" s="4" t="s">
        <v>75</v>
      </c>
      <c r="B39" s="20">
        <f t="shared" si="2"/>
        <v>1993</v>
      </c>
      <c r="C39" s="87">
        <f t="shared" si="3"/>
        <v>100</v>
      </c>
      <c r="D39" s="20">
        <v>1081</v>
      </c>
      <c r="E39" s="49">
        <f t="shared" si="0"/>
        <v>54.23983943803311</v>
      </c>
      <c r="F39" s="20">
        <v>912</v>
      </c>
      <c r="G39" s="49">
        <f t="shared" si="1"/>
        <v>45.760160561966885</v>
      </c>
    </row>
    <row r="40" spans="1:7" ht="15" customHeight="1">
      <c r="A40" s="57" t="s">
        <v>76</v>
      </c>
      <c r="B40" s="58">
        <f t="shared" si="2"/>
        <v>830</v>
      </c>
      <c r="C40" s="92">
        <f t="shared" si="3"/>
        <v>100</v>
      </c>
      <c r="D40" s="58">
        <v>409</v>
      </c>
      <c r="E40" s="59">
        <f t="shared" si="0"/>
        <v>49.27710843373494</v>
      </c>
      <c r="F40" s="58">
        <v>421</v>
      </c>
      <c r="G40" s="59">
        <f t="shared" si="1"/>
        <v>50.72289156626506</v>
      </c>
    </row>
    <row r="41" ht="15" customHeight="1">
      <c r="G41" s="290" t="s">
        <v>88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6" display="Índice"/>
    <hyperlink ref="G41" location="'pag 2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G2" sqref="G2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249" t="s">
        <v>179</v>
      </c>
      <c r="B1" s="250"/>
      <c r="C1" s="250"/>
      <c r="D1" s="250"/>
      <c r="E1" s="250"/>
      <c r="F1" s="250"/>
      <c r="G1" s="250"/>
    </row>
    <row r="2" spans="1:9" s="2" customFormat="1" ht="18" customHeight="1">
      <c r="A2" s="3" t="s">
        <v>42</v>
      </c>
      <c r="B2" s="70"/>
      <c r="C2" s="70"/>
      <c r="D2" s="70"/>
      <c r="E2" s="70"/>
      <c r="F2" s="70"/>
      <c r="G2" s="291" t="s">
        <v>89</v>
      </c>
      <c r="H2" s="13"/>
      <c r="I2" s="13"/>
    </row>
    <row r="3" spans="1:8" s="17" customFormat="1" ht="36" customHeight="1">
      <c r="A3" s="182"/>
      <c r="B3" s="256" t="s">
        <v>1</v>
      </c>
      <c r="C3" s="256"/>
      <c r="D3" s="256" t="s">
        <v>2</v>
      </c>
      <c r="E3" s="256"/>
      <c r="F3" s="256" t="s">
        <v>3</v>
      </c>
      <c r="G3" s="257" t="s">
        <v>0</v>
      </c>
      <c r="H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77</v>
      </c>
      <c r="B5" s="63">
        <f aca="true" t="shared" si="0" ref="B5:B18">D5+F5</f>
        <v>636</v>
      </c>
      <c r="C5" s="90">
        <f>B5/$B5*100</f>
        <v>100</v>
      </c>
      <c r="D5" s="63">
        <v>298</v>
      </c>
      <c r="E5" s="64">
        <f>D5/$B5*100</f>
        <v>46.855345911949684</v>
      </c>
      <c r="F5" s="63">
        <v>338</v>
      </c>
      <c r="G5" s="64">
        <f aca="true" t="shared" si="1" ref="G5:G18">F5/$B5*100</f>
        <v>53.144654088050316</v>
      </c>
      <c r="I5" s="55"/>
    </row>
    <row r="6" spans="1:13" ht="15" customHeight="1">
      <c r="A6" s="6" t="s">
        <v>78</v>
      </c>
      <c r="B6" s="96">
        <f t="shared" si="0"/>
        <v>1953</v>
      </c>
      <c r="C6" s="87">
        <f aca="true" t="shared" si="2" ref="C6:E18">B6/$B6*100</f>
        <v>100</v>
      </c>
      <c r="D6" s="20">
        <v>1054</v>
      </c>
      <c r="E6" s="49">
        <f t="shared" si="2"/>
        <v>53.96825396825397</v>
      </c>
      <c r="F6" s="20">
        <v>899</v>
      </c>
      <c r="G6" s="49">
        <f t="shared" si="1"/>
        <v>46.03174603174603</v>
      </c>
      <c r="H6" s="4"/>
      <c r="I6" s="4"/>
      <c r="J6" s="4"/>
      <c r="K6" s="4"/>
      <c r="L6" s="4"/>
      <c r="M6" s="4"/>
    </row>
    <row r="7" spans="1:13" ht="15" customHeight="1">
      <c r="A7" s="6" t="s">
        <v>28</v>
      </c>
      <c r="B7" s="96">
        <f t="shared" si="0"/>
        <v>1390</v>
      </c>
      <c r="C7" s="87">
        <f t="shared" si="2"/>
        <v>100</v>
      </c>
      <c r="D7" s="20">
        <v>682</v>
      </c>
      <c r="E7" s="49">
        <f t="shared" si="2"/>
        <v>49.06474820143885</v>
      </c>
      <c r="F7" s="20">
        <v>708</v>
      </c>
      <c r="G7" s="49">
        <f t="shared" si="1"/>
        <v>50.935251798561154</v>
      </c>
      <c r="H7" s="4"/>
      <c r="I7" s="4"/>
      <c r="J7" s="4"/>
      <c r="K7" s="4"/>
      <c r="L7" s="4"/>
      <c r="M7" s="4"/>
    </row>
    <row r="8" spans="1:13" ht="15" customHeight="1">
      <c r="A8" s="6" t="s">
        <v>79</v>
      </c>
      <c r="B8" s="96">
        <f t="shared" si="0"/>
        <v>314</v>
      </c>
      <c r="C8" s="87">
        <f t="shared" si="2"/>
        <v>100</v>
      </c>
      <c r="D8" s="20">
        <v>143</v>
      </c>
      <c r="E8" s="49">
        <f t="shared" si="2"/>
        <v>45.54140127388535</v>
      </c>
      <c r="F8" s="20">
        <v>171</v>
      </c>
      <c r="G8" s="49">
        <f t="shared" si="1"/>
        <v>54.45859872611465</v>
      </c>
      <c r="H8" s="4"/>
      <c r="I8" s="4"/>
      <c r="J8" s="4"/>
      <c r="K8" s="4"/>
      <c r="L8" s="4"/>
      <c r="M8" s="4"/>
    </row>
    <row r="9" spans="1:13" ht="15" customHeight="1">
      <c r="A9" s="6" t="s">
        <v>80</v>
      </c>
      <c r="B9" s="96">
        <f t="shared" si="0"/>
        <v>2707</v>
      </c>
      <c r="C9" s="87">
        <f t="shared" si="2"/>
        <v>100</v>
      </c>
      <c r="D9" s="20">
        <v>1302</v>
      </c>
      <c r="E9" s="49">
        <f t="shared" si="2"/>
        <v>48.09752493535279</v>
      </c>
      <c r="F9" s="20">
        <v>1405</v>
      </c>
      <c r="G9" s="49">
        <f t="shared" si="1"/>
        <v>51.90247506464721</v>
      </c>
      <c r="H9" s="4"/>
      <c r="I9" s="4"/>
      <c r="J9" s="4"/>
      <c r="K9" s="4"/>
      <c r="L9" s="4"/>
      <c r="M9" s="4"/>
    </row>
    <row r="10" spans="1:13" ht="15" customHeight="1">
      <c r="A10" s="4" t="s">
        <v>81</v>
      </c>
      <c r="B10" s="96">
        <f t="shared" si="0"/>
        <v>2162</v>
      </c>
      <c r="C10" s="87">
        <f t="shared" si="2"/>
        <v>100</v>
      </c>
      <c r="D10" s="20">
        <v>1018</v>
      </c>
      <c r="E10" s="49">
        <f t="shared" si="2"/>
        <v>47.08603145235893</v>
      </c>
      <c r="F10" s="20">
        <v>1144</v>
      </c>
      <c r="G10" s="49">
        <f t="shared" si="1"/>
        <v>52.913968547641076</v>
      </c>
      <c r="H10" s="4"/>
      <c r="I10" s="4"/>
      <c r="J10" s="4"/>
      <c r="K10" s="4"/>
      <c r="L10" s="4"/>
      <c r="M10" s="4"/>
    </row>
    <row r="11" spans="1:13" ht="22.5" customHeight="1">
      <c r="A11" s="4" t="s">
        <v>82</v>
      </c>
      <c r="B11" s="96">
        <f t="shared" si="0"/>
        <v>15154</v>
      </c>
      <c r="C11" s="87">
        <f t="shared" si="2"/>
        <v>100</v>
      </c>
      <c r="D11" s="20">
        <v>7093</v>
      </c>
      <c r="E11" s="49">
        <f t="shared" si="2"/>
        <v>46.80612379569751</v>
      </c>
      <c r="F11" s="20">
        <v>8061</v>
      </c>
      <c r="G11" s="49">
        <f t="shared" si="1"/>
        <v>53.19387620430249</v>
      </c>
      <c r="H11" s="4"/>
      <c r="I11" s="4"/>
      <c r="J11" s="4"/>
      <c r="K11" s="4"/>
      <c r="L11" s="4"/>
      <c r="M11" s="4"/>
    </row>
    <row r="12" spans="1:13" ht="15" customHeight="1">
      <c r="A12" s="4" t="s">
        <v>83</v>
      </c>
      <c r="B12" s="96">
        <f t="shared" si="0"/>
        <v>1015</v>
      </c>
      <c r="C12" s="87">
        <f t="shared" si="2"/>
        <v>100</v>
      </c>
      <c r="D12" s="20">
        <v>500</v>
      </c>
      <c r="E12" s="49">
        <f t="shared" si="2"/>
        <v>49.26108374384236</v>
      </c>
      <c r="F12" s="20">
        <v>515</v>
      </c>
      <c r="G12" s="49">
        <f t="shared" si="1"/>
        <v>50.73891625615764</v>
      </c>
      <c r="H12" s="4"/>
      <c r="I12" s="4"/>
      <c r="J12" s="4"/>
      <c r="K12" s="4"/>
      <c r="L12" s="4"/>
      <c r="M12" s="4"/>
    </row>
    <row r="13" spans="1:13" ht="15" customHeight="1">
      <c r="A13" s="4" t="s">
        <v>84</v>
      </c>
      <c r="B13" s="96">
        <f t="shared" si="0"/>
        <v>29234</v>
      </c>
      <c r="C13" s="87">
        <f t="shared" si="2"/>
        <v>100</v>
      </c>
      <c r="D13" s="20">
        <v>12853</v>
      </c>
      <c r="E13" s="49">
        <f t="shared" si="2"/>
        <v>43.965930081412054</v>
      </c>
      <c r="F13" s="20">
        <v>16381</v>
      </c>
      <c r="G13" s="49">
        <f t="shared" si="1"/>
        <v>56.034069918587946</v>
      </c>
      <c r="H13" s="4"/>
      <c r="I13" s="4"/>
      <c r="J13" s="4"/>
      <c r="K13" s="4"/>
      <c r="L13" s="4"/>
      <c r="M13" s="4"/>
    </row>
    <row r="14" spans="1:13" ht="15" customHeight="1">
      <c r="A14" s="4" t="s">
        <v>85</v>
      </c>
      <c r="B14" s="96">
        <f t="shared" si="0"/>
        <v>1415</v>
      </c>
      <c r="C14" s="87">
        <f t="shared" si="2"/>
        <v>100</v>
      </c>
      <c r="D14" s="20">
        <v>662</v>
      </c>
      <c r="E14" s="49">
        <f t="shared" si="2"/>
        <v>46.78445229681979</v>
      </c>
      <c r="F14" s="20">
        <v>753</v>
      </c>
      <c r="G14" s="49">
        <f t="shared" si="1"/>
        <v>53.21554770318021</v>
      </c>
      <c r="H14" s="4"/>
      <c r="I14" s="4"/>
      <c r="J14" s="4"/>
      <c r="K14" s="4"/>
      <c r="L14" s="4"/>
      <c r="M14" s="4"/>
    </row>
    <row r="15" spans="1:13" ht="15" customHeight="1">
      <c r="A15" s="4" t="s">
        <v>86</v>
      </c>
      <c r="B15" s="96">
        <f t="shared" si="0"/>
        <v>3250</v>
      </c>
      <c r="C15" s="87">
        <f t="shared" si="2"/>
        <v>100</v>
      </c>
      <c r="D15" s="20">
        <v>1521</v>
      </c>
      <c r="E15" s="49">
        <f t="shared" si="2"/>
        <v>46.800000000000004</v>
      </c>
      <c r="F15" s="20">
        <v>1729</v>
      </c>
      <c r="G15" s="49">
        <f t="shared" si="1"/>
        <v>53.2</v>
      </c>
      <c r="H15" s="4"/>
      <c r="I15" s="4"/>
      <c r="J15" s="4"/>
      <c r="K15" s="4"/>
      <c r="L15" s="4"/>
      <c r="M15" s="4"/>
    </row>
    <row r="16" spans="1:13" ht="15" customHeight="1">
      <c r="A16" s="4" t="s">
        <v>87</v>
      </c>
      <c r="B16" s="96">
        <f t="shared" si="0"/>
        <v>281</v>
      </c>
      <c r="C16" s="87">
        <f t="shared" si="2"/>
        <v>100</v>
      </c>
      <c r="D16" s="20">
        <v>134</v>
      </c>
      <c r="E16" s="49">
        <f t="shared" si="2"/>
        <v>47.686832740213525</v>
      </c>
      <c r="F16" s="20">
        <v>147</v>
      </c>
      <c r="G16" s="49">
        <f t="shared" si="1"/>
        <v>52.313167259786475</v>
      </c>
      <c r="H16" s="4"/>
      <c r="I16" s="4"/>
      <c r="J16" s="4"/>
      <c r="K16" s="4"/>
      <c r="L16" s="4"/>
      <c r="M16" s="4"/>
    </row>
    <row r="17" spans="1:13" ht="22.5" customHeight="1">
      <c r="A17" s="4" t="s">
        <v>37</v>
      </c>
      <c r="B17" s="96">
        <f t="shared" si="0"/>
        <v>275</v>
      </c>
      <c r="C17" s="87">
        <f t="shared" si="2"/>
        <v>100</v>
      </c>
      <c r="D17" s="20">
        <v>138</v>
      </c>
      <c r="E17" s="49">
        <f t="shared" si="2"/>
        <v>50.18181818181818</v>
      </c>
      <c r="F17" s="20">
        <v>137</v>
      </c>
      <c r="G17" s="49">
        <f t="shared" si="1"/>
        <v>49.81818181818182</v>
      </c>
      <c r="H17" s="4"/>
      <c r="I17" s="4"/>
      <c r="J17" s="4"/>
      <c r="K17" s="4"/>
      <c r="L17" s="4"/>
      <c r="M17" s="4"/>
    </row>
    <row r="18" spans="1:13" ht="15" customHeight="1">
      <c r="A18" s="8" t="s">
        <v>38</v>
      </c>
      <c r="B18" s="82">
        <f t="shared" si="0"/>
        <v>254</v>
      </c>
      <c r="C18" s="91">
        <f t="shared" si="2"/>
        <v>100</v>
      </c>
      <c r="D18" s="60">
        <v>144</v>
      </c>
      <c r="E18" s="28">
        <f t="shared" si="2"/>
        <v>56.69291338582677</v>
      </c>
      <c r="F18" s="60">
        <v>110</v>
      </c>
      <c r="G18" s="28">
        <f t="shared" si="1"/>
        <v>43.30708661417323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Normal="75" zoomScaleSheetLayoutView="100" workbookViewId="0" topLeftCell="A16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51" t="s">
        <v>180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</row>
    <row r="4" spans="1:13" s="14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3" s="5" customFormat="1" ht="15" customHeight="1">
      <c r="A5" s="31" t="s">
        <v>23</v>
      </c>
      <c r="B5" s="175">
        <f>SUM(B6:B40)+SUM('pag 25'!B5:B18)</f>
        <v>266149</v>
      </c>
      <c r="C5" s="30">
        <f>B5/B$5*100</f>
        <v>100</v>
      </c>
      <c r="D5" s="30">
        <f>SUM(D6:D40)+SUM('pag 25'!D5:D18)</f>
        <v>7799</v>
      </c>
      <c r="E5" s="30">
        <f aca="true" t="shared" si="0" ref="E5:E40">D5/D$5*100</f>
        <v>100</v>
      </c>
      <c r="F5" s="30">
        <f>SUM(F6:F40)+SUM('pag 25'!F5:F18)</f>
        <v>11125</v>
      </c>
      <c r="G5" s="30">
        <f aca="true" t="shared" si="1" ref="G5:G40">F5/F$5*100</f>
        <v>100</v>
      </c>
      <c r="H5" s="30">
        <f>SUM(H6:H40)+SUM('pag 25'!H5:H17)</f>
        <v>62359</v>
      </c>
      <c r="I5" s="30">
        <f aca="true" t="shared" si="2" ref="I5:I40">H5/H$5*100</f>
        <v>100</v>
      </c>
      <c r="J5" s="30">
        <f>SUM(J6:J40)+SUM('pag 25'!J5:J18)</f>
        <v>92447</v>
      </c>
      <c r="K5" s="30">
        <f aca="true" t="shared" si="3" ref="K5:K40">J5/J$5*100</f>
        <v>100</v>
      </c>
      <c r="L5" s="30">
        <f>SUM(L6:L40)+SUM('pag 25'!L5:L18)</f>
        <v>92322</v>
      </c>
      <c r="M5" s="30">
        <f aca="true" t="shared" si="4" ref="M5:M40">L5/L$5*100</f>
        <v>100</v>
      </c>
    </row>
    <row r="6" spans="1:13" ht="15" customHeight="1">
      <c r="A6" s="6" t="s">
        <v>43</v>
      </c>
      <c r="B6" s="20">
        <f aca="true" t="shared" si="5" ref="B6:B40">D6+F6+H6+J6+L6</f>
        <v>1126</v>
      </c>
      <c r="C6" s="49">
        <f aca="true" t="shared" si="6" ref="C6:C40">B6/B$5*100</f>
        <v>0.4230712871361531</v>
      </c>
      <c r="D6" s="20">
        <v>44</v>
      </c>
      <c r="E6" s="49">
        <f t="shared" si="0"/>
        <v>0.5641748942172073</v>
      </c>
      <c r="F6" s="20">
        <v>41</v>
      </c>
      <c r="G6" s="49">
        <f t="shared" si="1"/>
        <v>0.36853932584269666</v>
      </c>
      <c r="H6" s="23">
        <v>325</v>
      </c>
      <c r="I6" s="49">
        <f t="shared" si="2"/>
        <v>0.5211757725428567</v>
      </c>
      <c r="J6" s="23">
        <v>432</v>
      </c>
      <c r="K6" s="49">
        <f t="shared" si="3"/>
        <v>0.4672947743031142</v>
      </c>
      <c r="L6" s="23">
        <v>284</v>
      </c>
      <c r="M6" s="49">
        <f t="shared" si="4"/>
        <v>0.30761898572387947</v>
      </c>
    </row>
    <row r="7" spans="1:13" ht="15" customHeight="1">
      <c r="A7" s="6" t="s">
        <v>44</v>
      </c>
      <c r="B7" s="20">
        <f t="shared" si="5"/>
        <v>640</v>
      </c>
      <c r="C7" s="49">
        <f t="shared" si="6"/>
        <v>0.24046680618751154</v>
      </c>
      <c r="D7" s="20">
        <v>39</v>
      </c>
      <c r="E7" s="49">
        <f t="shared" si="0"/>
        <v>0.5000641107834338</v>
      </c>
      <c r="F7" s="20">
        <v>79</v>
      </c>
      <c r="G7" s="49">
        <f t="shared" si="1"/>
        <v>0.7101123595505618</v>
      </c>
      <c r="H7" s="23">
        <v>232</v>
      </c>
      <c r="I7" s="49">
        <f t="shared" si="2"/>
        <v>0.37203932070751616</v>
      </c>
      <c r="J7" s="23">
        <v>188</v>
      </c>
      <c r="K7" s="49">
        <f t="shared" si="3"/>
        <v>0.20335976289117008</v>
      </c>
      <c r="L7" s="23">
        <v>102</v>
      </c>
      <c r="M7" s="49">
        <f t="shared" si="4"/>
        <v>0.11048287515435108</v>
      </c>
    </row>
    <row r="8" spans="1:13" ht="15" customHeight="1">
      <c r="A8" s="6" t="s">
        <v>45</v>
      </c>
      <c r="B8" s="20">
        <f t="shared" si="5"/>
        <v>5304</v>
      </c>
      <c r="C8" s="49">
        <f t="shared" si="6"/>
        <v>1.9928686562790017</v>
      </c>
      <c r="D8" s="20">
        <v>241</v>
      </c>
      <c r="E8" s="49">
        <f t="shared" si="0"/>
        <v>3.090139761507886</v>
      </c>
      <c r="F8" s="20">
        <v>354</v>
      </c>
      <c r="G8" s="49">
        <f t="shared" si="1"/>
        <v>3.1820224719101127</v>
      </c>
      <c r="H8" s="23">
        <v>1569</v>
      </c>
      <c r="I8" s="49">
        <f t="shared" si="2"/>
        <v>2.516076268060745</v>
      </c>
      <c r="J8" s="23">
        <v>1791</v>
      </c>
      <c r="K8" s="49">
        <f t="shared" si="3"/>
        <v>1.9373262517983276</v>
      </c>
      <c r="L8" s="23">
        <v>1349</v>
      </c>
      <c r="M8" s="49">
        <f t="shared" si="4"/>
        <v>1.4611901821884274</v>
      </c>
    </row>
    <row r="9" spans="1:13" ht="15" customHeight="1">
      <c r="A9" s="6" t="s">
        <v>46</v>
      </c>
      <c r="B9" s="20">
        <f t="shared" si="5"/>
        <v>874</v>
      </c>
      <c r="C9" s="49">
        <f t="shared" si="6"/>
        <v>0.3283874821998204</v>
      </c>
      <c r="D9" s="20">
        <v>57</v>
      </c>
      <c r="E9" s="49">
        <f t="shared" si="0"/>
        <v>0.7308629311450185</v>
      </c>
      <c r="F9" s="20">
        <v>102</v>
      </c>
      <c r="G9" s="49">
        <f t="shared" si="1"/>
        <v>0.9168539325842696</v>
      </c>
      <c r="H9" s="23">
        <v>307</v>
      </c>
      <c r="I9" s="49">
        <f t="shared" si="2"/>
        <v>0.49231065283279074</v>
      </c>
      <c r="J9" s="23">
        <v>284</v>
      </c>
      <c r="K9" s="49">
        <f t="shared" si="3"/>
        <v>0.3072030460696399</v>
      </c>
      <c r="L9" s="23">
        <v>124</v>
      </c>
      <c r="M9" s="49">
        <f t="shared" si="4"/>
        <v>0.13431251489352483</v>
      </c>
    </row>
    <row r="10" spans="1:13" ht="15" customHeight="1">
      <c r="A10" s="6" t="s">
        <v>47</v>
      </c>
      <c r="B10" s="20">
        <f t="shared" si="5"/>
        <v>262</v>
      </c>
      <c r="C10" s="49">
        <f t="shared" si="6"/>
        <v>0.09844109878301252</v>
      </c>
      <c r="D10" s="20">
        <v>13</v>
      </c>
      <c r="E10" s="49">
        <f t="shared" si="0"/>
        <v>0.16668803692781126</v>
      </c>
      <c r="F10" s="20">
        <v>23</v>
      </c>
      <c r="G10" s="49">
        <f t="shared" si="1"/>
        <v>0.20674157303370785</v>
      </c>
      <c r="H10" s="23">
        <v>95</v>
      </c>
      <c r="I10" s="49">
        <f t="shared" si="2"/>
        <v>0.15234368735868117</v>
      </c>
      <c r="J10" s="23">
        <v>71</v>
      </c>
      <c r="K10" s="49">
        <f t="shared" si="3"/>
        <v>0.07680076151740997</v>
      </c>
      <c r="L10" s="23">
        <v>60</v>
      </c>
      <c r="M10" s="49">
        <f t="shared" si="4"/>
        <v>0.06498992656138299</v>
      </c>
    </row>
    <row r="11" spans="1:13" ht="22.5" customHeight="1">
      <c r="A11" s="4" t="s">
        <v>48</v>
      </c>
      <c r="B11" s="20">
        <f t="shared" si="5"/>
        <v>858</v>
      </c>
      <c r="C11" s="49">
        <f t="shared" si="6"/>
        <v>0.3223758120451326</v>
      </c>
      <c r="D11" s="20">
        <v>90</v>
      </c>
      <c r="E11" s="49">
        <f t="shared" si="0"/>
        <v>1.153994101807924</v>
      </c>
      <c r="F11" s="20">
        <v>101</v>
      </c>
      <c r="G11" s="49">
        <f t="shared" si="1"/>
        <v>0.9078651685393258</v>
      </c>
      <c r="H11" s="23">
        <v>381</v>
      </c>
      <c r="I11" s="49">
        <f t="shared" si="2"/>
        <v>0.6109783671963951</v>
      </c>
      <c r="J11" s="23">
        <v>174</v>
      </c>
      <c r="K11" s="49">
        <f t="shared" si="3"/>
        <v>0.18821595076097655</v>
      </c>
      <c r="L11" s="23">
        <v>112</v>
      </c>
      <c r="M11" s="49">
        <f t="shared" si="4"/>
        <v>0.12131452958124825</v>
      </c>
    </row>
    <row r="12" spans="1:13" ht="15" customHeight="1">
      <c r="A12" s="4" t="s">
        <v>49</v>
      </c>
      <c r="B12" s="20">
        <f t="shared" si="5"/>
        <v>4348</v>
      </c>
      <c r="C12" s="49">
        <f t="shared" si="6"/>
        <v>1.6336713645364063</v>
      </c>
      <c r="D12" s="20">
        <v>177</v>
      </c>
      <c r="E12" s="49">
        <f t="shared" si="0"/>
        <v>2.269521733555584</v>
      </c>
      <c r="F12" s="20">
        <v>277</v>
      </c>
      <c r="G12" s="49">
        <f t="shared" si="1"/>
        <v>2.4898876404494383</v>
      </c>
      <c r="H12" s="23">
        <v>1636</v>
      </c>
      <c r="I12" s="49">
        <f t="shared" si="2"/>
        <v>2.623518658092657</v>
      </c>
      <c r="J12" s="23">
        <v>1480</v>
      </c>
      <c r="K12" s="49">
        <f t="shared" si="3"/>
        <v>1.600917282334743</v>
      </c>
      <c r="L12" s="23">
        <v>778</v>
      </c>
      <c r="M12" s="49">
        <f t="shared" si="4"/>
        <v>0.8427027144125995</v>
      </c>
    </row>
    <row r="13" spans="1:13" ht="15" customHeight="1">
      <c r="A13" s="4" t="s">
        <v>50</v>
      </c>
      <c r="B13" s="20">
        <f t="shared" si="5"/>
        <v>90690</v>
      </c>
      <c r="C13" s="49">
        <f t="shared" si="6"/>
        <v>34.07489789553972</v>
      </c>
      <c r="D13" s="20">
        <v>833</v>
      </c>
      <c r="E13" s="49">
        <f t="shared" si="0"/>
        <v>10.680856520066676</v>
      </c>
      <c r="F13" s="20">
        <v>1408</v>
      </c>
      <c r="G13" s="49">
        <f t="shared" si="1"/>
        <v>12.656179775280899</v>
      </c>
      <c r="H13" s="23">
        <v>12793</v>
      </c>
      <c r="I13" s="49">
        <f t="shared" si="2"/>
        <v>20.51508202504851</v>
      </c>
      <c r="J13" s="23">
        <v>33577</v>
      </c>
      <c r="K13" s="49">
        <f t="shared" si="3"/>
        <v>36.32026999253626</v>
      </c>
      <c r="L13" s="23">
        <v>42079</v>
      </c>
      <c r="M13" s="49">
        <f t="shared" si="4"/>
        <v>45.578518662940574</v>
      </c>
    </row>
    <row r="14" spans="1:13" ht="15" customHeight="1">
      <c r="A14" s="4" t="s">
        <v>51</v>
      </c>
      <c r="B14" s="20">
        <f t="shared" si="5"/>
        <v>1180</v>
      </c>
      <c r="C14" s="49">
        <f t="shared" si="6"/>
        <v>0.4433606739082243</v>
      </c>
      <c r="D14" s="20">
        <v>73</v>
      </c>
      <c r="E14" s="49">
        <f t="shared" si="0"/>
        <v>0.936017438133094</v>
      </c>
      <c r="F14" s="20">
        <v>87</v>
      </c>
      <c r="G14" s="49">
        <f t="shared" si="1"/>
        <v>0.7820224719101123</v>
      </c>
      <c r="H14" s="23">
        <v>375</v>
      </c>
      <c r="I14" s="49">
        <f t="shared" si="2"/>
        <v>0.601356660626373</v>
      </c>
      <c r="J14" s="23">
        <v>380</v>
      </c>
      <c r="K14" s="49">
        <f t="shared" si="3"/>
        <v>0.41104632924810974</v>
      </c>
      <c r="L14" s="23">
        <v>265</v>
      </c>
      <c r="M14" s="49">
        <f t="shared" si="4"/>
        <v>0.2870388423127749</v>
      </c>
    </row>
    <row r="15" spans="1:13" ht="15" customHeight="1">
      <c r="A15" s="4" t="s">
        <v>52</v>
      </c>
      <c r="B15" s="20">
        <f t="shared" si="5"/>
        <v>558</v>
      </c>
      <c r="C15" s="49">
        <f t="shared" si="6"/>
        <v>0.2096569966447366</v>
      </c>
      <c r="D15" s="20">
        <v>66</v>
      </c>
      <c r="E15" s="49">
        <f t="shared" si="0"/>
        <v>0.846262341325811</v>
      </c>
      <c r="F15" s="20">
        <v>74</v>
      </c>
      <c r="G15" s="49">
        <f t="shared" si="1"/>
        <v>0.6651685393258426</v>
      </c>
      <c r="H15" s="23">
        <v>226</v>
      </c>
      <c r="I15" s="49">
        <f t="shared" si="2"/>
        <v>0.3624176141374942</v>
      </c>
      <c r="J15" s="23">
        <v>126</v>
      </c>
      <c r="K15" s="49">
        <f t="shared" si="3"/>
        <v>0.13629430917174165</v>
      </c>
      <c r="L15" s="23">
        <v>66</v>
      </c>
      <c r="M15" s="49">
        <f t="shared" si="4"/>
        <v>0.07148891921752128</v>
      </c>
    </row>
    <row r="16" spans="1:13" ht="15" customHeight="1">
      <c r="A16" s="4" t="s">
        <v>53</v>
      </c>
      <c r="B16" s="20">
        <f t="shared" si="5"/>
        <v>1556</v>
      </c>
      <c r="C16" s="49">
        <f t="shared" si="6"/>
        <v>0.5846349225433873</v>
      </c>
      <c r="D16" s="20">
        <v>103</v>
      </c>
      <c r="E16" s="49">
        <f t="shared" si="0"/>
        <v>1.3206821387357353</v>
      </c>
      <c r="F16" s="20">
        <v>129</v>
      </c>
      <c r="G16" s="49">
        <f t="shared" si="1"/>
        <v>1.1595505617977528</v>
      </c>
      <c r="H16" s="23">
        <v>596</v>
      </c>
      <c r="I16" s="49">
        <f t="shared" si="2"/>
        <v>0.9557561859555157</v>
      </c>
      <c r="J16" s="23">
        <v>430</v>
      </c>
      <c r="K16" s="49">
        <f t="shared" si="3"/>
        <v>0.4651313725702294</v>
      </c>
      <c r="L16" s="23">
        <v>298</v>
      </c>
      <c r="M16" s="49">
        <f t="shared" si="4"/>
        <v>0.3227833019215355</v>
      </c>
    </row>
    <row r="17" spans="1:13" ht="22.5" customHeight="1">
      <c r="A17" s="4" t="s">
        <v>54</v>
      </c>
      <c r="B17" s="20">
        <f t="shared" si="5"/>
        <v>12227</v>
      </c>
      <c r="C17" s="49">
        <f t="shared" si="6"/>
        <v>4.594043186335474</v>
      </c>
      <c r="D17" s="20">
        <v>276</v>
      </c>
      <c r="E17" s="49">
        <f t="shared" si="0"/>
        <v>3.5389152455443003</v>
      </c>
      <c r="F17" s="20">
        <v>470</v>
      </c>
      <c r="G17" s="49">
        <f t="shared" si="1"/>
        <v>4.224719101123595</v>
      </c>
      <c r="H17" s="23">
        <v>2921</v>
      </c>
      <c r="I17" s="49">
        <f t="shared" si="2"/>
        <v>4.684167481839029</v>
      </c>
      <c r="J17" s="23">
        <v>4480</v>
      </c>
      <c r="K17" s="49">
        <f t="shared" si="3"/>
        <v>4.846019881661926</v>
      </c>
      <c r="L17" s="23">
        <v>4080</v>
      </c>
      <c r="M17" s="49">
        <f t="shared" si="4"/>
        <v>4.419315006174044</v>
      </c>
    </row>
    <row r="18" spans="1:13" ht="15" customHeight="1">
      <c r="A18" s="4" t="s">
        <v>55</v>
      </c>
      <c r="B18" s="20">
        <f t="shared" si="5"/>
        <v>703</v>
      </c>
      <c r="C18" s="49">
        <f t="shared" si="6"/>
        <v>0.2641377574215947</v>
      </c>
      <c r="D18" s="20">
        <v>61</v>
      </c>
      <c r="E18" s="49">
        <f t="shared" si="0"/>
        <v>0.7821515578920375</v>
      </c>
      <c r="F18" s="20">
        <v>82</v>
      </c>
      <c r="G18" s="49">
        <f t="shared" si="1"/>
        <v>0.7370786516853933</v>
      </c>
      <c r="H18" s="23">
        <v>282</v>
      </c>
      <c r="I18" s="49">
        <f t="shared" si="2"/>
        <v>0.4522202087910326</v>
      </c>
      <c r="J18" s="23">
        <v>173</v>
      </c>
      <c r="K18" s="49">
        <f t="shared" si="3"/>
        <v>0.18713424989453417</v>
      </c>
      <c r="L18" s="23">
        <v>105</v>
      </c>
      <c r="M18" s="49">
        <f t="shared" si="4"/>
        <v>0.11373237148242021</v>
      </c>
    </row>
    <row r="19" spans="1:13" ht="15" customHeight="1">
      <c r="A19" s="4" t="s">
        <v>56</v>
      </c>
      <c r="B19" s="20">
        <f t="shared" si="5"/>
        <v>1009</v>
      </c>
      <c r="C19" s="49">
        <f t="shared" si="6"/>
        <v>0.3791109491299986</v>
      </c>
      <c r="D19" s="20">
        <v>94</v>
      </c>
      <c r="E19" s="49">
        <f t="shared" si="0"/>
        <v>1.205282728554943</v>
      </c>
      <c r="F19" s="20">
        <v>116</v>
      </c>
      <c r="G19" s="49">
        <f t="shared" si="1"/>
        <v>1.0426966292134832</v>
      </c>
      <c r="H19" s="23">
        <v>368</v>
      </c>
      <c r="I19" s="49">
        <f t="shared" si="2"/>
        <v>0.5901313362946808</v>
      </c>
      <c r="J19" s="23">
        <v>264</v>
      </c>
      <c r="K19" s="49">
        <f t="shared" si="3"/>
        <v>0.285569028740792</v>
      </c>
      <c r="L19" s="23">
        <v>167</v>
      </c>
      <c r="M19" s="49">
        <f t="shared" si="4"/>
        <v>0.18088862892918264</v>
      </c>
    </row>
    <row r="20" spans="1:13" ht="15" customHeight="1">
      <c r="A20" s="4" t="s">
        <v>57</v>
      </c>
      <c r="B20" s="20">
        <f t="shared" si="5"/>
        <v>1174</v>
      </c>
      <c r="C20" s="49">
        <f t="shared" si="6"/>
        <v>0.4411062976002164</v>
      </c>
      <c r="D20" s="20">
        <v>78</v>
      </c>
      <c r="E20" s="49">
        <f t="shared" si="0"/>
        <v>1.0001282215668676</v>
      </c>
      <c r="F20" s="20">
        <v>96</v>
      </c>
      <c r="G20" s="49">
        <f t="shared" si="1"/>
        <v>0.8629213483146067</v>
      </c>
      <c r="H20" s="23">
        <v>386</v>
      </c>
      <c r="I20" s="49">
        <f t="shared" si="2"/>
        <v>0.6189964560047467</v>
      </c>
      <c r="J20" s="23">
        <v>369</v>
      </c>
      <c r="K20" s="49">
        <f t="shared" si="3"/>
        <v>0.3991476197172434</v>
      </c>
      <c r="L20" s="23">
        <v>245</v>
      </c>
      <c r="M20" s="49">
        <f t="shared" si="4"/>
        <v>0.2653755334589805</v>
      </c>
    </row>
    <row r="21" spans="1:13" ht="15" customHeight="1">
      <c r="A21" s="4" t="s">
        <v>58</v>
      </c>
      <c r="B21" s="20">
        <f t="shared" si="5"/>
        <v>566</v>
      </c>
      <c r="C21" s="49">
        <f t="shared" si="6"/>
        <v>0.2126628317220805</v>
      </c>
      <c r="D21" s="20">
        <v>40</v>
      </c>
      <c r="E21" s="49">
        <f t="shared" si="0"/>
        <v>0.5128862674701885</v>
      </c>
      <c r="F21" s="20">
        <v>43</v>
      </c>
      <c r="G21" s="49">
        <f t="shared" si="1"/>
        <v>0.3865168539325843</v>
      </c>
      <c r="H21" s="23">
        <v>189</v>
      </c>
      <c r="I21" s="49">
        <f t="shared" si="2"/>
        <v>0.30308375695569206</v>
      </c>
      <c r="J21" s="23">
        <v>166</v>
      </c>
      <c r="K21" s="49">
        <f t="shared" si="3"/>
        <v>0.1795623438294374</v>
      </c>
      <c r="L21" s="23">
        <v>128</v>
      </c>
      <c r="M21" s="49">
        <f t="shared" si="4"/>
        <v>0.1386451766642837</v>
      </c>
    </row>
    <row r="22" spans="1:13" ht="15" customHeight="1">
      <c r="A22" s="4" t="s">
        <v>59</v>
      </c>
      <c r="B22" s="20">
        <f t="shared" si="5"/>
        <v>4307</v>
      </c>
      <c r="C22" s="49">
        <f t="shared" si="6"/>
        <v>1.618266459765019</v>
      </c>
      <c r="D22" s="20">
        <v>116</v>
      </c>
      <c r="E22" s="49">
        <f t="shared" si="0"/>
        <v>1.4873701756635467</v>
      </c>
      <c r="F22" s="20">
        <v>160</v>
      </c>
      <c r="G22" s="49">
        <f t="shared" si="1"/>
        <v>1.4382022471910112</v>
      </c>
      <c r="H22" s="23">
        <v>1077</v>
      </c>
      <c r="I22" s="49">
        <f t="shared" si="2"/>
        <v>1.7270963293189434</v>
      </c>
      <c r="J22" s="23">
        <v>1649</v>
      </c>
      <c r="K22" s="49">
        <f t="shared" si="3"/>
        <v>1.7837247287635076</v>
      </c>
      <c r="L22" s="23">
        <v>1305</v>
      </c>
      <c r="M22" s="49">
        <f t="shared" si="4"/>
        <v>1.41353090271008</v>
      </c>
    </row>
    <row r="23" spans="1:13" ht="22.5" customHeight="1">
      <c r="A23" s="4" t="s">
        <v>60</v>
      </c>
      <c r="B23" s="20">
        <f t="shared" si="5"/>
        <v>1221</v>
      </c>
      <c r="C23" s="49">
        <f t="shared" si="6"/>
        <v>0.4587655786796118</v>
      </c>
      <c r="D23" s="20">
        <v>85</v>
      </c>
      <c r="E23" s="49">
        <f t="shared" si="0"/>
        <v>1.0898833183741505</v>
      </c>
      <c r="F23" s="20">
        <v>167</v>
      </c>
      <c r="G23" s="49">
        <f t="shared" si="1"/>
        <v>1.501123595505618</v>
      </c>
      <c r="H23" s="23">
        <v>433</v>
      </c>
      <c r="I23" s="49">
        <f t="shared" si="2"/>
        <v>0.6943664908032521</v>
      </c>
      <c r="J23" s="23">
        <v>331</v>
      </c>
      <c r="K23" s="49">
        <f t="shared" si="3"/>
        <v>0.35804298679243246</v>
      </c>
      <c r="L23" s="23">
        <v>205</v>
      </c>
      <c r="M23" s="49">
        <f t="shared" si="4"/>
        <v>0.22204891575139185</v>
      </c>
    </row>
    <row r="24" spans="1:13" ht="15" customHeight="1">
      <c r="A24" s="4" t="s">
        <v>61</v>
      </c>
      <c r="B24" s="20">
        <f t="shared" si="5"/>
        <v>2308</v>
      </c>
      <c r="C24" s="49">
        <f t="shared" si="6"/>
        <v>0.8671834198137133</v>
      </c>
      <c r="D24" s="20">
        <v>224</v>
      </c>
      <c r="E24" s="49">
        <f t="shared" si="0"/>
        <v>2.872163097833056</v>
      </c>
      <c r="F24" s="20">
        <v>277</v>
      </c>
      <c r="G24" s="49">
        <f t="shared" si="1"/>
        <v>2.4898876404494383</v>
      </c>
      <c r="H24" s="23">
        <v>873</v>
      </c>
      <c r="I24" s="49">
        <f t="shared" si="2"/>
        <v>1.3999583059381966</v>
      </c>
      <c r="J24" s="23">
        <v>555</v>
      </c>
      <c r="K24" s="49">
        <f t="shared" si="3"/>
        <v>0.6003439808755286</v>
      </c>
      <c r="L24" s="23">
        <v>379</v>
      </c>
      <c r="M24" s="49">
        <f t="shared" si="4"/>
        <v>0.41051970277940253</v>
      </c>
    </row>
    <row r="25" spans="1:13" ht="15" customHeight="1">
      <c r="A25" s="4" t="s">
        <v>62</v>
      </c>
      <c r="B25" s="20">
        <f t="shared" si="5"/>
        <v>2605</v>
      </c>
      <c r="C25" s="49">
        <f t="shared" si="6"/>
        <v>0.9787750470601054</v>
      </c>
      <c r="D25" s="20">
        <v>83</v>
      </c>
      <c r="E25" s="49">
        <f t="shared" si="0"/>
        <v>1.064239005000641</v>
      </c>
      <c r="F25" s="20">
        <v>109</v>
      </c>
      <c r="G25" s="49">
        <f t="shared" si="1"/>
        <v>0.9797752808988764</v>
      </c>
      <c r="H25" s="23">
        <v>538</v>
      </c>
      <c r="I25" s="49">
        <f t="shared" si="2"/>
        <v>0.8627463557786366</v>
      </c>
      <c r="J25" s="23">
        <v>954</v>
      </c>
      <c r="K25" s="49">
        <f t="shared" si="3"/>
        <v>1.0319426265860439</v>
      </c>
      <c r="L25" s="23">
        <v>921</v>
      </c>
      <c r="M25" s="49">
        <f t="shared" si="4"/>
        <v>0.9975953727172289</v>
      </c>
    </row>
    <row r="26" spans="1:13" ht="15" customHeight="1">
      <c r="A26" s="4" t="s">
        <v>63</v>
      </c>
      <c r="B26" s="20">
        <f t="shared" si="5"/>
        <v>502</v>
      </c>
      <c r="C26" s="49">
        <f t="shared" si="6"/>
        <v>0.18861615110332933</v>
      </c>
      <c r="D26" s="20">
        <v>33</v>
      </c>
      <c r="E26" s="49">
        <f t="shared" si="0"/>
        <v>0.4231311706629055</v>
      </c>
      <c r="F26" s="20">
        <v>54</v>
      </c>
      <c r="G26" s="49">
        <f t="shared" si="1"/>
        <v>0.4853932584269663</v>
      </c>
      <c r="H26" s="23">
        <v>208</v>
      </c>
      <c r="I26" s="49">
        <f t="shared" si="2"/>
        <v>0.3335524944274283</v>
      </c>
      <c r="J26" s="23">
        <v>143</v>
      </c>
      <c r="K26" s="49">
        <f t="shared" si="3"/>
        <v>0.15468322390126235</v>
      </c>
      <c r="L26" s="23">
        <v>64</v>
      </c>
      <c r="M26" s="49">
        <f t="shared" si="4"/>
        <v>0.06932258833214185</v>
      </c>
    </row>
    <row r="27" spans="1:13" ht="15" customHeight="1">
      <c r="A27" s="4" t="s">
        <v>64</v>
      </c>
      <c r="B27" s="20">
        <f t="shared" si="5"/>
        <v>714</v>
      </c>
      <c r="C27" s="49">
        <f t="shared" si="6"/>
        <v>0.2682707806529425</v>
      </c>
      <c r="D27" s="20">
        <v>90</v>
      </c>
      <c r="E27" s="49">
        <f t="shared" si="0"/>
        <v>1.153994101807924</v>
      </c>
      <c r="F27" s="20">
        <v>106</v>
      </c>
      <c r="G27" s="49">
        <f t="shared" si="1"/>
        <v>0.9528089887640449</v>
      </c>
      <c r="H27" s="23">
        <v>272</v>
      </c>
      <c r="I27" s="49">
        <f t="shared" si="2"/>
        <v>0.4361840311743293</v>
      </c>
      <c r="J27" s="23">
        <v>152</v>
      </c>
      <c r="K27" s="49">
        <f t="shared" si="3"/>
        <v>0.1644185316992439</v>
      </c>
      <c r="L27" s="23">
        <v>94</v>
      </c>
      <c r="M27" s="49">
        <f t="shared" si="4"/>
        <v>0.10181755161283335</v>
      </c>
    </row>
    <row r="28" spans="1:13" ht="15" customHeight="1">
      <c r="A28" s="4" t="s">
        <v>65</v>
      </c>
      <c r="B28" s="20">
        <f t="shared" si="5"/>
        <v>848</v>
      </c>
      <c r="C28" s="49">
        <f t="shared" si="6"/>
        <v>0.31861851819845277</v>
      </c>
      <c r="D28" s="20">
        <v>62</v>
      </c>
      <c r="E28" s="49">
        <f t="shared" si="0"/>
        <v>0.7949737145787922</v>
      </c>
      <c r="F28" s="20">
        <v>108</v>
      </c>
      <c r="G28" s="49">
        <f t="shared" si="1"/>
        <v>0.9707865168539326</v>
      </c>
      <c r="H28" s="23">
        <v>250</v>
      </c>
      <c r="I28" s="49">
        <f t="shared" si="2"/>
        <v>0.400904440417582</v>
      </c>
      <c r="J28" s="23">
        <v>247</v>
      </c>
      <c r="K28" s="49">
        <f t="shared" si="3"/>
        <v>0.26718011401127134</v>
      </c>
      <c r="L28" s="23">
        <v>181</v>
      </c>
      <c r="M28" s="49">
        <f t="shared" si="4"/>
        <v>0.19605294512683868</v>
      </c>
    </row>
    <row r="29" spans="1:13" ht="22.5" customHeight="1">
      <c r="A29" s="4" t="s">
        <v>66</v>
      </c>
      <c r="B29" s="20">
        <f t="shared" si="5"/>
        <v>12807</v>
      </c>
      <c r="C29" s="49">
        <f t="shared" si="6"/>
        <v>4.8119662294429055</v>
      </c>
      <c r="D29" s="20">
        <v>352</v>
      </c>
      <c r="E29" s="49">
        <f t="shared" si="0"/>
        <v>4.513399153737659</v>
      </c>
      <c r="F29" s="20">
        <v>465</v>
      </c>
      <c r="G29" s="49">
        <f t="shared" si="1"/>
        <v>4.179775280898877</v>
      </c>
      <c r="H29" s="23">
        <v>2908</v>
      </c>
      <c r="I29" s="49">
        <f t="shared" si="2"/>
        <v>4.663320450937315</v>
      </c>
      <c r="J29" s="23">
        <v>4380</v>
      </c>
      <c r="K29" s="49">
        <f t="shared" si="3"/>
        <v>4.737849795017686</v>
      </c>
      <c r="L29" s="23">
        <v>4702</v>
      </c>
      <c r="M29" s="49">
        <f t="shared" si="4"/>
        <v>5.0930439115270465</v>
      </c>
    </row>
    <row r="30" spans="1:13" ht="15" customHeight="1">
      <c r="A30" s="4" t="s">
        <v>67</v>
      </c>
      <c r="B30" s="20">
        <f t="shared" si="5"/>
        <v>3845</v>
      </c>
      <c r="C30" s="49">
        <f t="shared" si="6"/>
        <v>1.444679484048409</v>
      </c>
      <c r="D30" s="20">
        <v>373</v>
      </c>
      <c r="E30" s="49">
        <f t="shared" si="0"/>
        <v>4.782664444159508</v>
      </c>
      <c r="F30" s="20">
        <v>371</v>
      </c>
      <c r="G30" s="49">
        <f t="shared" si="1"/>
        <v>3.334831460674157</v>
      </c>
      <c r="H30" s="23">
        <v>1448</v>
      </c>
      <c r="I30" s="49">
        <f t="shared" si="2"/>
        <v>2.322038518898635</v>
      </c>
      <c r="J30" s="23">
        <v>1066</v>
      </c>
      <c r="K30" s="49">
        <f t="shared" si="3"/>
        <v>1.153093123627592</v>
      </c>
      <c r="L30" s="23">
        <v>587</v>
      </c>
      <c r="M30" s="49">
        <f t="shared" si="4"/>
        <v>0.6358181148588635</v>
      </c>
    </row>
    <row r="31" spans="1:13" ht="15" customHeight="1">
      <c r="A31" s="4" t="s">
        <v>68</v>
      </c>
      <c r="B31" s="20">
        <f t="shared" si="5"/>
        <v>271</v>
      </c>
      <c r="C31" s="49">
        <f t="shared" si="6"/>
        <v>0.1018226632450244</v>
      </c>
      <c r="D31" s="20">
        <v>19</v>
      </c>
      <c r="E31" s="49">
        <f t="shared" si="0"/>
        <v>0.24362097704833954</v>
      </c>
      <c r="F31" s="20">
        <v>29</v>
      </c>
      <c r="G31" s="49">
        <f t="shared" si="1"/>
        <v>0.2606741573033708</v>
      </c>
      <c r="H31" s="23">
        <v>101</v>
      </c>
      <c r="I31" s="49">
        <f t="shared" si="2"/>
        <v>0.16196539392870316</v>
      </c>
      <c r="J31" s="23">
        <v>76</v>
      </c>
      <c r="K31" s="49">
        <f t="shared" si="3"/>
        <v>0.08220926584962195</v>
      </c>
      <c r="L31" s="23">
        <v>46</v>
      </c>
      <c r="M31" s="49">
        <f t="shared" si="4"/>
        <v>0.04982561036372695</v>
      </c>
    </row>
    <row r="32" spans="1:13" ht="15" customHeight="1">
      <c r="A32" s="4" t="s">
        <v>69</v>
      </c>
      <c r="B32" s="20">
        <f t="shared" si="5"/>
        <v>32439</v>
      </c>
      <c r="C32" s="49">
        <f t="shared" si="6"/>
        <v>12.188285509244821</v>
      </c>
      <c r="D32" s="20">
        <v>1103</v>
      </c>
      <c r="E32" s="49">
        <f t="shared" si="0"/>
        <v>14.142838825490447</v>
      </c>
      <c r="F32" s="20">
        <v>1462</v>
      </c>
      <c r="G32" s="49">
        <f t="shared" si="1"/>
        <v>13.141573033707864</v>
      </c>
      <c r="H32" s="23">
        <v>9825</v>
      </c>
      <c r="I32" s="49">
        <f t="shared" si="2"/>
        <v>15.755544508410976</v>
      </c>
      <c r="J32" s="23">
        <v>10802</v>
      </c>
      <c r="K32" s="49">
        <f t="shared" si="3"/>
        <v>11.68453275931074</v>
      </c>
      <c r="L32" s="23">
        <v>9247</v>
      </c>
      <c r="M32" s="49">
        <f t="shared" si="4"/>
        <v>10.016030848551807</v>
      </c>
    </row>
    <row r="33" spans="1:13" ht="15" customHeight="1">
      <c r="A33" s="4" t="s">
        <v>70</v>
      </c>
      <c r="B33" s="20">
        <f t="shared" si="5"/>
        <v>2557</v>
      </c>
      <c r="C33" s="49">
        <f t="shared" si="6"/>
        <v>0.960740036596042</v>
      </c>
      <c r="D33" s="20">
        <v>138</v>
      </c>
      <c r="E33" s="49">
        <f t="shared" si="0"/>
        <v>1.7694576227721501</v>
      </c>
      <c r="F33" s="20">
        <v>236</v>
      </c>
      <c r="G33" s="49">
        <f t="shared" si="1"/>
        <v>2.121348314606742</v>
      </c>
      <c r="H33" s="23">
        <v>914</v>
      </c>
      <c r="I33" s="49">
        <f t="shared" si="2"/>
        <v>1.46570663416668</v>
      </c>
      <c r="J33" s="23">
        <v>803</v>
      </c>
      <c r="K33" s="49">
        <f t="shared" si="3"/>
        <v>0.8686057957532424</v>
      </c>
      <c r="L33" s="23">
        <v>466</v>
      </c>
      <c r="M33" s="49">
        <f t="shared" si="4"/>
        <v>0.5047550962934079</v>
      </c>
    </row>
    <row r="34" spans="1:13" ht="15" customHeight="1">
      <c r="A34" s="4" t="s">
        <v>71</v>
      </c>
      <c r="B34" s="20">
        <f t="shared" si="5"/>
        <v>2032</v>
      </c>
      <c r="C34" s="49">
        <f t="shared" si="6"/>
        <v>0.763482109645349</v>
      </c>
      <c r="D34" s="20">
        <v>147</v>
      </c>
      <c r="E34" s="49">
        <f t="shared" si="0"/>
        <v>1.8848570329529426</v>
      </c>
      <c r="F34" s="20">
        <v>175</v>
      </c>
      <c r="G34" s="49">
        <f t="shared" si="1"/>
        <v>1.5730337078651686</v>
      </c>
      <c r="H34" s="23">
        <v>619</v>
      </c>
      <c r="I34" s="49">
        <f t="shared" si="2"/>
        <v>0.9926393944739332</v>
      </c>
      <c r="J34" s="23">
        <v>641</v>
      </c>
      <c r="K34" s="49">
        <f t="shared" si="3"/>
        <v>0.6933702553895746</v>
      </c>
      <c r="L34" s="23">
        <v>450</v>
      </c>
      <c r="M34" s="49">
        <f t="shared" si="4"/>
        <v>0.48742444921037237</v>
      </c>
    </row>
    <row r="35" spans="1:13" ht="22.5" customHeight="1">
      <c r="A35" s="4" t="s">
        <v>34</v>
      </c>
      <c r="B35" s="20">
        <f t="shared" si="5"/>
        <v>11534</v>
      </c>
      <c r="C35" s="49">
        <f t="shared" si="6"/>
        <v>4.333662722760559</v>
      </c>
      <c r="D35" s="20">
        <v>500</v>
      </c>
      <c r="E35" s="49">
        <f t="shared" si="0"/>
        <v>6.411078343377357</v>
      </c>
      <c r="F35" s="20">
        <v>769</v>
      </c>
      <c r="G35" s="49">
        <f t="shared" si="1"/>
        <v>6.912359550561797</v>
      </c>
      <c r="H35" s="23">
        <v>3333</v>
      </c>
      <c r="I35" s="49">
        <f t="shared" si="2"/>
        <v>5.344857999647204</v>
      </c>
      <c r="J35" s="23">
        <v>3790</v>
      </c>
      <c r="K35" s="49">
        <f t="shared" si="3"/>
        <v>4.099646283816673</v>
      </c>
      <c r="L35" s="23">
        <v>3142</v>
      </c>
      <c r="M35" s="49">
        <f t="shared" si="4"/>
        <v>3.4033058209310894</v>
      </c>
    </row>
    <row r="36" spans="1:13" ht="15" customHeight="1">
      <c r="A36" s="4" t="s">
        <v>72</v>
      </c>
      <c r="B36" s="20">
        <f t="shared" si="5"/>
        <v>261</v>
      </c>
      <c r="C36" s="49">
        <f t="shared" si="6"/>
        <v>0.09806536939834454</v>
      </c>
      <c r="D36" s="20">
        <v>21</v>
      </c>
      <c r="E36" s="49">
        <f t="shared" si="0"/>
        <v>0.26926529042184894</v>
      </c>
      <c r="F36" s="20">
        <v>21</v>
      </c>
      <c r="G36" s="49">
        <f t="shared" si="1"/>
        <v>0.18876404494382024</v>
      </c>
      <c r="H36" s="23">
        <v>60</v>
      </c>
      <c r="I36" s="49">
        <f t="shared" si="2"/>
        <v>0.09621706570021969</v>
      </c>
      <c r="J36" s="23">
        <v>95</v>
      </c>
      <c r="K36" s="49">
        <f t="shared" si="3"/>
        <v>0.10276158231202744</v>
      </c>
      <c r="L36" s="23">
        <v>64</v>
      </c>
      <c r="M36" s="49">
        <f t="shared" si="4"/>
        <v>0.06932258833214185</v>
      </c>
    </row>
    <row r="37" spans="1:13" ht="15" customHeight="1">
      <c r="A37" s="4" t="s">
        <v>73</v>
      </c>
      <c r="B37" s="20">
        <f t="shared" si="5"/>
        <v>1597</v>
      </c>
      <c r="C37" s="49">
        <f t="shared" si="6"/>
        <v>0.6000398273147748</v>
      </c>
      <c r="D37" s="20">
        <v>94</v>
      </c>
      <c r="E37" s="49">
        <f t="shared" si="0"/>
        <v>1.205282728554943</v>
      </c>
      <c r="F37" s="20">
        <v>119</v>
      </c>
      <c r="G37" s="49">
        <f t="shared" si="1"/>
        <v>1.0696629213483144</v>
      </c>
      <c r="H37" s="23">
        <v>480</v>
      </c>
      <c r="I37" s="49">
        <f t="shared" si="2"/>
        <v>0.7697365256017575</v>
      </c>
      <c r="J37" s="23">
        <v>553</v>
      </c>
      <c r="K37" s="49">
        <f t="shared" si="3"/>
        <v>0.5981805791426439</v>
      </c>
      <c r="L37" s="23">
        <v>351</v>
      </c>
      <c r="M37" s="49">
        <f t="shared" si="4"/>
        <v>0.3801910703840905</v>
      </c>
    </row>
    <row r="38" spans="1:13" ht="15" customHeight="1">
      <c r="A38" s="4" t="s">
        <v>74</v>
      </c>
      <c r="B38" s="20">
        <f t="shared" si="5"/>
        <v>363</v>
      </c>
      <c r="C38" s="49">
        <f t="shared" si="6"/>
        <v>0.1363897666344792</v>
      </c>
      <c r="D38" s="20">
        <v>21</v>
      </c>
      <c r="E38" s="49">
        <f t="shared" si="0"/>
        <v>0.26926529042184894</v>
      </c>
      <c r="F38" s="20">
        <v>21</v>
      </c>
      <c r="G38" s="49">
        <f t="shared" si="1"/>
        <v>0.18876404494382024</v>
      </c>
      <c r="H38" s="23">
        <v>98</v>
      </c>
      <c r="I38" s="49">
        <f t="shared" si="2"/>
        <v>0.15715454064369216</v>
      </c>
      <c r="J38" s="23">
        <v>130</v>
      </c>
      <c r="K38" s="49">
        <f t="shared" si="3"/>
        <v>0.14062111263751123</v>
      </c>
      <c r="L38" s="23">
        <v>93</v>
      </c>
      <c r="M38" s="49">
        <f t="shared" si="4"/>
        <v>0.10073438617014363</v>
      </c>
    </row>
    <row r="39" spans="1:13" ht="15" customHeight="1">
      <c r="A39" s="4" t="s">
        <v>75</v>
      </c>
      <c r="B39" s="20">
        <f t="shared" si="5"/>
        <v>1993</v>
      </c>
      <c r="C39" s="49">
        <f t="shared" si="6"/>
        <v>0.7488286636432975</v>
      </c>
      <c r="D39" s="20">
        <v>99</v>
      </c>
      <c r="E39" s="49">
        <f t="shared" si="0"/>
        <v>1.2693935119887165</v>
      </c>
      <c r="F39" s="20">
        <v>149</v>
      </c>
      <c r="G39" s="49">
        <f t="shared" si="1"/>
        <v>1.3393258426966292</v>
      </c>
      <c r="H39" s="23">
        <v>873</v>
      </c>
      <c r="I39" s="49">
        <f t="shared" si="2"/>
        <v>1.3999583059381966</v>
      </c>
      <c r="J39" s="23">
        <v>636</v>
      </c>
      <c r="K39" s="49">
        <f t="shared" si="3"/>
        <v>0.6879617510573626</v>
      </c>
      <c r="L39" s="23">
        <v>236</v>
      </c>
      <c r="M39" s="49">
        <f t="shared" si="4"/>
        <v>0.2556270444747731</v>
      </c>
    </row>
    <row r="40" spans="1:13" ht="15" customHeight="1">
      <c r="A40" s="57" t="s">
        <v>76</v>
      </c>
      <c r="B40" s="58">
        <f t="shared" si="5"/>
        <v>830</v>
      </c>
      <c r="C40" s="59">
        <f t="shared" si="6"/>
        <v>0.311855389274429</v>
      </c>
      <c r="D40" s="58">
        <v>61</v>
      </c>
      <c r="E40" s="59">
        <f t="shared" si="0"/>
        <v>0.7821515578920375</v>
      </c>
      <c r="F40" s="58">
        <v>53</v>
      </c>
      <c r="G40" s="59">
        <f t="shared" si="1"/>
        <v>0.4764044943820224</v>
      </c>
      <c r="H40" s="143">
        <v>239</v>
      </c>
      <c r="I40" s="59">
        <f t="shared" si="2"/>
        <v>0.3832646450392085</v>
      </c>
      <c r="J40" s="143">
        <v>294</v>
      </c>
      <c r="K40" s="59">
        <f t="shared" si="3"/>
        <v>0.3180200547340638</v>
      </c>
      <c r="L40" s="143">
        <v>183</v>
      </c>
      <c r="M40" s="59">
        <f t="shared" si="4"/>
        <v>0.19821927601221812</v>
      </c>
    </row>
    <row r="41" spans="1:13" ht="15" customHeight="1">
      <c r="A41" s="4"/>
      <c r="B41" s="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290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44"/>
      <c r="K42" s="52"/>
      <c r="L42" s="144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9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94"/>
      <c r="I44" s="4"/>
      <c r="J44" s="94"/>
      <c r="K44" s="4"/>
      <c r="L44" s="94"/>
      <c r="M44"/>
    </row>
    <row r="45" spans="1:12" ht="15" customHeight="1">
      <c r="A45" s="4"/>
      <c r="B45" s="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ht="15" customHeight="1">
      <c r="F46" s="23"/>
    </row>
    <row r="47" ht="15" customHeight="1">
      <c r="F47" s="23"/>
    </row>
    <row r="48" ht="11.25">
      <c r="F48" s="23"/>
    </row>
    <row r="49" ht="11.25">
      <c r="F49" s="23"/>
    </row>
    <row r="50" ht="11.25">
      <c r="F50" s="23"/>
    </row>
    <row r="51" ht="11.25">
      <c r="F51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7" display="Índice"/>
    <hyperlink ref="M41" location="'pag 2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1" customFormat="1" ht="39.75" customHeight="1">
      <c r="A1" s="247" t="s">
        <v>165</v>
      </c>
      <c r="B1" s="248"/>
      <c r="C1" s="248"/>
      <c r="D1" s="248"/>
      <c r="E1" s="248"/>
      <c r="F1" s="248"/>
      <c r="G1" s="248"/>
    </row>
    <row r="2" spans="1:9" s="17" customFormat="1" ht="36" customHeight="1">
      <c r="A2" s="182"/>
      <c r="B2" s="246" t="s">
        <v>1</v>
      </c>
      <c r="C2" s="246"/>
      <c r="D2" s="246" t="s">
        <v>2</v>
      </c>
      <c r="E2" s="246"/>
      <c r="F2" s="246" t="s">
        <v>3</v>
      </c>
      <c r="G2" s="246" t="s">
        <v>0</v>
      </c>
      <c r="H2" s="16"/>
      <c r="I2" s="16"/>
    </row>
    <row r="3" spans="1:11" s="14" customFormat="1" ht="19.5" customHeight="1">
      <c r="A3" s="288" t="s">
        <v>210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3"/>
      <c r="K3" s="3"/>
    </row>
    <row r="4" spans="1:12" s="5" customFormat="1" ht="15" customHeight="1">
      <c r="A4" s="31" t="s">
        <v>23</v>
      </c>
      <c r="B4" s="30">
        <f>D4+F4</f>
        <v>266149</v>
      </c>
      <c r="C4" s="30">
        <f>B4/B$4*100</f>
        <v>100</v>
      </c>
      <c r="D4" s="30">
        <f>SUM(D5:D23)</f>
        <v>120471</v>
      </c>
      <c r="E4" s="30">
        <f>D4/D$4*100</f>
        <v>100</v>
      </c>
      <c r="F4" s="30">
        <f>SUM(F5:F23)</f>
        <v>145678</v>
      </c>
      <c r="G4" s="30">
        <f aca="true" t="shared" si="0" ref="G4:G23">F4/F$4*100</f>
        <v>100</v>
      </c>
      <c r="H4"/>
      <c r="I4"/>
      <c r="J4" s="189"/>
      <c r="K4" s="185"/>
      <c r="L4" s="185"/>
    </row>
    <row r="5" spans="1:12" ht="15" customHeight="1">
      <c r="A5" s="6" t="s">
        <v>6</v>
      </c>
      <c r="B5" s="21">
        <v>1621</v>
      </c>
      <c r="C5" s="24">
        <f aca="true" t="shared" si="1" ref="C5:E23">B5/B$4*100</f>
        <v>0.6090573325468065</v>
      </c>
      <c r="D5" s="21">
        <v>803</v>
      </c>
      <c r="E5" s="24">
        <f t="shared" si="1"/>
        <v>0.6665504561263706</v>
      </c>
      <c r="F5" s="21">
        <v>818</v>
      </c>
      <c r="G5" s="24">
        <f t="shared" si="0"/>
        <v>0.5615123766114307</v>
      </c>
      <c r="J5" s="190"/>
      <c r="K5" s="186"/>
      <c r="L5" s="186"/>
    </row>
    <row r="6" spans="1:12" ht="15" customHeight="1">
      <c r="A6" s="6" t="s">
        <v>7</v>
      </c>
      <c r="B6" s="21">
        <v>2469</v>
      </c>
      <c r="C6" s="24">
        <f t="shared" si="1"/>
        <v>0.9276758507452592</v>
      </c>
      <c r="D6" s="21">
        <v>1240</v>
      </c>
      <c r="E6" s="24">
        <f t="shared" si="1"/>
        <v>1.0292933569074716</v>
      </c>
      <c r="F6" s="21">
        <v>1229</v>
      </c>
      <c r="G6" s="24">
        <f t="shared" si="0"/>
        <v>0.8436414558135066</v>
      </c>
      <c r="J6" s="188"/>
      <c r="K6" s="186"/>
      <c r="L6" s="186"/>
    </row>
    <row r="7" spans="1:12" ht="15" customHeight="1">
      <c r="A7" s="6" t="s">
        <v>8</v>
      </c>
      <c r="B7" s="21">
        <v>3061</v>
      </c>
      <c r="C7" s="24">
        <f t="shared" si="1"/>
        <v>1.1501076464687074</v>
      </c>
      <c r="D7" s="21">
        <v>1563</v>
      </c>
      <c r="E7" s="24">
        <f t="shared" si="1"/>
        <v>1.2974076748761114</v>
      </c>
      <c r="F7" s="21">
        <v>1498</v>
      </c>
      <c r="G7" s="24">
        <f t="shared" si="0"/>
        <v>1.0282952813739894</v>
      </c>
      <c r="J7" s="187"/>
      <c r="K7" s="184"/>
      <c r="L7" s="184"/>
    </row>
    <row r="8" spans="1:12" ht="15" customHeight="1">
      <c r="A8" s="6" t="s">
        <v>9</v>
      </c>
      <c r="B8" s="21">
        <v>3912</v>
      </c>
      <c r="C8" s="24">
        <f t="shared" si="1"/>
        <v>1.4698533528211641</v>
      </c>
      <c r="D8" s="21">
        <v>1975</v>
      </c>
      <c r="E8" s="24">
        <f t="shared" si="1"/>
        <v>1.6393986934614968</v>
      </c>
      <c r="F8" s="21">
        <v>1937</v>
      </c>
      <c r="G8" s="24">
        <f t="shared" si="0"/>
        <v>1.3296448331251116</v>
      </c>
      <c r="J8" s="187"/>
      <c r="K8" s="183"/>
      <c r="L8" s="183"/>
    </row>
    <row r="9" spans="1:12" ht="22.5" customHeight="1">
      <c r="A9" s="4" t="s">
        <v>10</v>
      </c>
      <c r="B9" s="20">
        <v>6221</v>
      </c>
      <c r="C9" s="24">
        <f t="shared" si="1"/>
        <v>2.3374125020195455</v>
      </c>
      <c r="D9" s="20">
        <v>3006</v>
      </c>
      <c r="E9" s="24">
        <f t="shared" si="1"/>
        <v>2.4952063152127897</v>
      </c>
      <c r="F9" s="20">
        <v>3215</v>
      </c>
      <c r="G9" s="24">
        <f t="shared" si="0"/>
        <v>2.2069221158994496</v>
      </c>
      <c r="J9" s="187"/>
      <c r="K9" s="183"/>
      <c r="L9" s="183"/>
    </row>
    <row r="10" spans="1:12" ht="15" customHeight="1">
      <c r="A10" s="4" t="s">
        <v>11</v>
      </c>
      <c r="B10" s="20">
        <v>10169</v>
      </c>
      <c r="C10" s="24">
        <f t="shared" si="1"/>
        <v>3.820792112688757</v>
      </c>
      <c r="D10" s="20">
        <v>4740</v>
      </c>
      <c r="E10" s="24">
        <f t="shared" si="1"/>
        <v>3.934556864307593</v>
      </c>
      <c r="F10" s="20">
        <v>5429</v>
      </c>
      <c r="G10" s="24">
        <f t="shared" si="0"/>
        <v>3.7267123381704854</v>
      </c>
      <c r="J10" s="187"/>
      <c r="K10" s="183"/>
      <c r="L10" s="183"/>
    </row>
    <row r="11" spans="1:12" ht="15" customHeight="1">
      <c r="A11" s="4" t="s">
        <v>12</v>
      </c>
      <c r="B11" s="20">
        <v>13260</v>
      </c>
      <c r="C11" s="24">
        <f t="shared" si="1"/>
        <v>4.982171640697504</v>
      </c>
      <c r="D11" s="20">
        <v>6485</v>
      </c>
      <c r="E11" s="24">
        <f t="shared" si="1"/>
        <v>5.38303824156851</v>
      </c>
      <c r="F11" s="20">
        <v>6775</v>
      </c>
      <c r="G11" s="24">
        <f t="shared" si="0"/>
        <v>4.650667911421079</v>
      </c>
      <c r="J11" s="187"/>
      <c r="K11" s="183"/>
      <c r="L11" s="183"/>
    </row>
    <row r="12" spans="1:12" ht="15" customHeight="1">
      <c r="A12" s="4" t="s">
        <v>13</v>
      </c>
      <c r="B12" s="20">
        <v>16376</v>
      </c>
      <c r="C12" s="24">
        <f t="shared" si="1"/>
        <v>6.152944403322951</v>
      </c>
      <c r="D12" s="20">
        <v>7806</v>
      </c>
      <c r="E12" s="24">
        <f t="shared" si="1"/>
        <v>6.479567696790099</v>
      </c>
      <c r="F12" s="20">
        <v>8570</v>
      </c>
      <c r="G12" s="24">
        <f t="shared" si="0"/>
        <v>5.882837490904598</v>
      </c>
      <c r="J12" s="187"/>
      <c r="K12" s="183"/>
      <c r="L12" s="183"/>
    </row>
    <row r="13" spans="1:12" ht="15" customHeight="1">
      <c r="A13" s="4" t="s">
        <v>14</v>
      </c>
      <c r="B13" s="20">
        <v>19969</v>
      </c>
      <c r="C13" s="24">
        <f t="shared" si="1"/>
        <v>7.5029400824350265</v>
      </c>
      <c r="D13" s="20">
        <v>9574</v>
      </c>
      <c r="E13" s="24">
        <f t="shared" si="1"/>
        <v>7.947140805671074</v>
      </c>
      <c r="F13" s="20">
        <v>10395</v>
      </c>
      <c r="G13" s="24">
        <f t="shared" si="0"/>
        <v>7.135600433833524</v>
      </c>
      <c r="J13" s="187"/>
      <c r="K13" s="183"/>
      <c r="L13" s="183"/>
    </row>
    <row r="14" spans="1:12" ht="22.5" customHeight="1">
      <c r="A14" s="4" t="s">
        <v>15</v>
      </c>
      <c r="B14" s="20">
        <v>23026</v>
      </c>
      <c r="C14" s="24">
        <f t="shared" si="1"/>
        <v>8.651544811365062</v>
      </c>
      <c r="D14" s="20">
        <v>11038</v>
      </c>
      <c r="E14" s="24">
        <f t="shared" si="1"/>
        <v>9.162371027052153</v>
      </c>
      <c r="F14" s="20">
        <v>11988</v>
      </c>
      <c r="G14" s="24">
        <f t="shared" si="0"/>
        <v>8.229108032784636</v>
      </c>
      <c r="J14" s="187"/>
      <c r="K14" s="183"/>
      <c r="L14" s="183"/>
    </row>
    <row r="15" spans="1:12" ht="15" customHeight="1">
      <c r="A15" s="4" t="s">
        <v>16</v>
      </c>
      <c r="B15" s="20">
        <v>24356</v>
      </c>
      <c r="C15" s="24">
        <f t="shared" si="1"/>
        <v>9.151264892973485</v>
      </c>
      <c r="D15" s="20">
        <v>11800</v>
      </c>
      <c r="E15" s="24">
        <f t="shared" si="1"/>
        <v>9.794888396377551</v>
      </c>
      <c r="F15" s="20">
        <v>12556</v>
      </c>
      <c r="G15" s="24">
        <f t="shared" si="0"/>
        <v>8.619009047351007</v>
      </c>
      <c r="J15" s="187"/>
      <c r="K15" s="183"/>
      <c r="L15" s="183"/>
    </row>
    <row r="16" spans="1:12" ht="15" customHeight="1">
      <c r="A16" s="4" t="s">
        <v>17</v>
      </c>
      <c r="B16" s="20">
        <v>26353</v>
      </c>
      <c r="C16" s="24">
        <f t="shared" si="1"/>
        <v>9.901596474155454</v>
      </c>
      <c r="D16" s="20">
        <v>12589</v>
      </c>
      <c r="E16" s="24">
        <f t="shared" si="1"/>
        <v>10.44981779847432</v>
      </c>
      <c r="F16" s="20">
        <v>13764</v>
      </c>
      <c r="G16" s="24">
        <f t="shared" si="0"/>
        <v>9.44823514875273</v>
      </c>
      <c r="J16" s="187"/>
      <c r="K16" s="183"/>
      <c r="L16" s="183"/>
    </row>
    <row r="17" spans="1:12" ht="15" customHeight="1">
      <c r="A17" s="4" t="s">
        <v>18</v>
      </c>
      <c r="B17" s="20">
        <v>23034</v>
      </c>
      <c r="C17" s="24">
        <f t="shared" si="1"/>
        <v>8.654550646442406</v>
      </c>
      <c r="D17" s="20">
        <v>11018</v>
      </c>
      <c r="E17" s="24">
        <f t="shared" si="1"/>
        <v>9.14576952129558</v>
      </c>
      <c r="F17" s="20">
        <v>12016</v>
      </c>
      <c r="G17" s="24">
        <f t="shared" si="0"/>
        <v>8.248328505333681</v>
      </c>
      <c r="J17" s="187"/>
      <c r="K17" s="183"/>
      <c r="L17" s="183"/>
    </row>
    <row r="18" spans="1:12" s="10" customFormat="1" ht="15" customHeight="1">
      <c r="A18" s="4" t="s">
        <v>19</v>
      </c>
      <c r="B18" s="22">
        <v>20351</v>
      </c>
      <c r="C18" s="24">
        <f t="shared" si="1"/>
        <v>7.646468707378198</v>
      </c>
      <c r="D18" s="22">
        <v>9365</v>
      </c>
      <c r="E18" s="24">
        <f t="shared" si="1"/>
        <v>7.773655070514895</v>
      </c>
      <c r="F18" s="22">
        <v>10986</v>
      </c>
      <c r="G18" s="24">
        <f t="shared" si="0"/>
        <v>7.54128969370804</v>
      </c>
      <c r="H18"/>
      <c r="I18"/>
      <c r="J18" s="187"/>
      <c r="K18" s="183"/>
      <c r="L18" s="183"/>
    </row>
    <row r="19" spans="1:12" ht="22.5" customHeight="1">
      <c r="A19" t="s">
        <v>20</v>
      </c>
      <c r="B19" s="22">
        <v>23307</v>
      </c>
      <c r="C19" s="24">
        <f t="shared" si="1"/>
        <v>8.757124768456768</v>
      </c>
      <c r="D19" s="22">
        <v>10347</v>
      </c>
      <c r="E19" s="24">
        <f t="shared" si="1"/>
        <v>8.588789003162587</v>
      </c>
      <c r="F19" s="22">
        <v>12960</v>
      </c>
      <c r="G19" s="24">
        <f t="shared" si="0"/>
        <v>8.896333008415821</v>
      </c>
      <c r="J19" s="187"/>
      <c r="K19" s="183"/>
      <c r="L19" s="183"/>
    </row>
    <row r="20" spans="1:12" ht="15" customHeight="1">
      <c r="A20" t="s">
        <v>21</v>
      </c>
      <c r="B20" s="22">
        <v>19738</v>
      </c>
      <c r="C20" s="24">
        <f t="shared" si="1"/>
        <v>7.416146594576722</v>
      </c>
      <c r="D20" s="22">
        <v>8028</v>
      </c>
      <c r="E20" s="24">
        <f t="shared" si="1"/>
        <v>6.66384441068805</v>
      </c>
      <c r="F20" s="22">
        <v>11710</v>
      </c>
      <c r="G20" s="24">
        <f t="shared" si="0"/>
        <v>8.03827619819053</v>
      </c>
      <c r="J20" s="187"/>
      <c r="K20" s="183"/>
      <c r="L20" s="183"/>
    </row>
    <row r="21" spans="1:12" ht="15" customHeight="1">
      <c r="A21" t="s">
        <v>22</v>
      </c>
      <c r="B21" s="22">
        <v>15629</v>
      </c>
      <c r="C21" s="24">
        <f t="shared" si="1"/>
        <v>5.872274552975965</v>
      </c>
      <c r="D21" s="22">
        <v>5483</v>
      </c>
      <c r="E21" s="24">
        <f t="shared" si="1"/>
        <v>4.551302803164247</v>
      </c>
      <c r="F21" s="22">
        <v>10146</v>
      </c>
      <c r="G21" s="24">
        <f t="shared" si="0"/>
        <v>6.964675517236644</v>
      </c>
      <c r="J21" s="187"/>
      <c r="K21" s="183"/>
      <c r="L21" s="183"/>
    </row>
    <row r="22" spans="1:12" ht="15" customHeight="1">
      <c r="A22" t="s">
        <v>24</v>
      </c>
      <c r="B22" s="22">
        <v>8419</v>
      </c>
      <c r="C22" s="24">
        <f t="shared" si="1"/>
        <v>3.16326568951978</v>
      </c>
      <c r="D22" s="22">
        <v>2421</v>
      </c>
      <c r="E22" s="24">
        <f t="shared" si="1"/>
        <v>2.0096122718330554</v>
      </c>
      <c r="F22" s="22">
        <v>5998</v>
      </c>
      <c r="G22" s="24">
        <f t="shared" si="0"/>
        <v>4.117299798185038</v>
      </c>
      <c r="J22" s="187"/>
      <c r="K22" s="183"/>
      <c r="L22" s="183"/>
    </row>
    <row r="23" spans="1:12" ht="15" customHeight="1">
      <c r="A23" s="8" t="s">
        <v>25</v>
      </c>
      <c r="B23" s="25">
        <v>4878</v>
      </c>
      <c r="C23" s="28">
        <f t="shared" si="1"/>
        <v>1.8328079384104392</v>
      </c>
      <c r="D23" s="25">
        <v>1190</v>
      </c>
      <c r="E23" s="28">
        <f t="shared" si="1"/>
        <v>0.9877895925160411</v>
      </c>
      <c r="F23" s="25">
        <v>3688</v>
      </c>
      <c r="G23" s="28">
        <f t="shared" si="0"/>
        <v>2.5316108128887</v>
      </c>
      <c r="J23" s="187"/>
      <c r="K23" s="183"/>
      <c r="L23" s="183"/>
    </row>
    <row r="24" spans="2:5" ht="30" customHeight="1">
      <c r="B24" s="4"/>
      <c r="C24" s="4"/>
      <c r="D24" s="4"/>
      <c r="E24" s="4"/>
    </row>
    <row r="25" spans="11:14" ht="15" customHeight="1">
      <c r="K25" s="10"/>
      <c r="L25" s="10" t="s">
        <v>2</v>
      </c>
      <c r="M25" s="10" t="s">
        <v>3</v>
      </c>
      <c r="N25" s="23"/>
    </row>
    <row r="26" spans="11:14" ht="15" customHeight="1">
      <c r="K26" s="166" t="s">
        <v>6</v>
      </c>
      <c r="L26" s="167">
        <f aca="true" t="shared" si="2" ref="L26:L44">-$D5</f>
        <v>-803</v>
      </c>
      <c r="M26" s="167">
        <f aca="true" t="shared" si="3" ref="M26:M44">$F5</f>
        <v>818</v>
      </c>
      <c r="N26" s="23"/>
    </row>
    <row r="27" spans="11:14" ht="15" customHeight="1">
      <c r="K27" s="166" t="s">
        <v>7</v>
      </c>
      <c r="L27" s="167">
        <f t="shared" si="2"/>
        <v>-1240</v>
      </c>
      <c r="M27" s="167">
        <f t="shared" si="3"/>
        <v>1229</v>
      </c>
      <c r="N27" s="23"/>
    </row>
    <row r="28" spans="11:14" ht="15" customHeight="1">
      <c r="K28" s="166" t="s">
        <v>8</v>
      </c>
      <c r="L28" s="167">
        <f t="shared" si="2"/>
        <v>-1563</v>
      </c>
      <c r="M28" s="167">
        <f t="shared" si="3"/>
        <v>1498</v>
      </c>
      <c r="N28" s="23"/>
    </row>
    <row r="29" spans="11:14" ht="15" customHeight="1">
      <c r="K29" s="166" t="s">
        <v>9</v>
      </c>
      <c r="L29" s="167">
        <f t="shared" si="2"/>
        <v>-1975</v>
      </c>
      <c r="M29" s="167">
        <f t="shared" si="3"/>
        <v>1937</v>
      </c>
      <c r="N29" s="23"/>
    </row>
    <row r="30" spans="11:14" ht="15" customHeight="1">
      <c r="K30" s="166" t="s">
        <v>10</v>
      </c>
      <c r="L30" s="167">
        <f t="shared" si="2"/>
        <v>-3006</v>
      </c>
      <c r="M30" s="167">
        <f t="shared" si="3"/>
        <v>3215</v>
      </c>
      <c r="N30" s="23"/>
    </row>
    <row r="31" spans="11:14" ht="15" customHeight="1">
      <c r="K31" s="53" t="s">
        <v>11</v>
      </c>
      <c r="L31" s="167">
        <f t="shared" si="2"/>
        <v>-4740</v>
      </c>
      <c r="M31" s="167">
        <f t="shared" si="3"/>
        <v>5429</v>
      </c>
      <c r="N31" s="23"/>
    </row>
    <row r="32" spans="11:14" ht="15" customHeight="1">
      <c r="K32" s="53" t="s">
        <v>12</v>
      </c>
      <c r="L32" s="167">
        <f t="shared" si="2"/>
        <v>-6485</v>
      </c>
      <c r="M32" s="167">
        <f t="shared" si="3"/>
        <v>6775</v>
      </c>
      <c r="N32" s="23"/>
    </row>
    <row r="33" spans="11:14" ht="15" customHeight="1">
      <c r="K33" s="53" t="s">
        <v>13</v>
      </c>
      <c r="L33" s="167">
        <f t="shared" si="2"/>
        <v>-7806</v>
      </c>
      <c r="M33" s="167">
        <f t="shared" si="3"/>
        <v>8570</v>
      </c>
      <c r="N33" s="23"/>
    </row>
    <row r="34" spans="11:14" ht="15" customHeight="1">
      <c r="K34" s="53" t="s">
        <v>14</v>
      </c>
      <c r="L34" s="167">
        <f t="shared" si="2"/>
        <v>-9574</v>
      </c>
      <c r="M34" s="167">
        <f t="shared" si="3"/>
        <v>10395</v>
      </c>
      <c r="N34" s="23"/>
    </row>
    <row r="35" spans="11:14" ht="15" customHeight="1">
      <c r="K35" s="53" t="s">
        <v>15</v>
      </c>
      <c r="L35" s="167">
        <f t="shared" si="2"/>
        <v>-11038</v>
      </c>
      <c r="M35" s="167">
        <f t="shared" si="3"/>
        <v>11988</v>
      </c>
      <c r="N35" s="23"/>
    </row>
    <row r="36" spans="11:14" ht="15" customHeight="1">
      <c r="K36" s="53" t="s">
        <v>16</v>
      </c>
      <c r="L36" s="167">
        <f t="shared" si="2"/>
        <v>-11800</v>
      </c>
      <c r="M36" s="167">
        <f t="shared" si="3"/>
        <v>12556</v>
      </c>
      <c r="N36" s="23"/>
    </row>
    <row r="37" spans="11:14" ht="15" customHeight="1">
      <c r="K37" s="53" t="s">
        <v>17</v>
      </c>
      <c r="L37" s="167">
        <f t="shared" si="2"/>
        <v>-12589</v>
      </c>
      <c r="M37" s="167">
        <f t="shared" si="3"/>
        <v>13764</v>
      </c>
      <c r="N37" s="23"/>
    </row>
    <row r="38" spans="11:14" ht="15" customHeight="1">
      <c r="K38" s="53" t="s">
        <v>18</v>
      </c>
      <c r="L38" s="167">
        <f t="shared" si="2"/>
        <v>-11018</v>
      </c>
      <c r="M38" s="167">
        <f t="shared" si="3"/>
        <v>12016</v>
      </c>
      <c r="N38" s="23"/>
    </row>
    <row r="39" spans="11:14" ht="15" customHeight="1">
      <c r="K39" s="53" t="s">
        <v>19</v>
      </c>
      <c r="L39" s="167">
        <f t="shared" si="2"/>
        <v>-9365</v>
      </c>
      <c r="M39" s="167">
        <f t="shared" si="3"/>
        <v>10986</v>
      </c>
      <c r="N39" s="23"/>
    </row>
    <row r="40" spans="11:14" ht="15" customHeight="1">
      <c r="K40" s="10" t="s">
        <v>20</v>
      </c>
      <c r="L40" s="167">
        <f t="shared" si="2"/>
        <v>-10347</v>
      </c>
      <c r="M40" s="167">
        <f t="shared" si="3"/>
        <v>12960</v>
      </c>
      <c r="N40" s="23"/>
    </row>
    <row r="41" spans="11:13" ht="15" customHeight="1">
      <c r="K41" s="10" t="s">
        <v>21</v>
      </c>
      <c r="L41" s="167">
        <f t="shared" si="2"/>
        <v>-8028</v>
      </c>
      <c r="M41" s="167">
        <f t="shared" si="3"/>
        <v>11710</v>
      </c>
    </row>
    <row r="42" spans="11:13" ht="15" customHeight="1">
      <c r="K42" s="10" t="s">
        <v>22</v>
      </c>
      <c r="L42" s="167">
        <f t="shared" si="2"/>
        <v>-5483</v>
      </c>
      <c r="M42" s="167">
        <f t="shared" si="3"/>
        <v>10146</v>
      </c>
    </row>
    <row r="43" spans="11:13" ht="15" customHeight="1">
      <c r="K43" s="53" t="s">
        <v>24</v>
      </c>
      <c r="L43" s="167">
        <f t="shared" si="2"/>
        <v>-2421</v>
      </c>
      <c r="M43" s="167">
        <f t="shared" si="3"/>
        <v>5998</v>
      </c>
    </row>
    <row r="44" spans="11:13" ht="11.25">
      <c r="K44" s="168" t="s">
        <v>25</v>
      </c>
      <c r="L44" s="167">
        <f t="shared" si="2"/>
        <v>-1190</v>
      </c>
      <c r="M44" s="167">
        <f t="shared" si="3"/>
        <v>3688</v>
      </c>
    </row>
    <row r="45" spans="11:13" ht="11.25">
      <c r="K45" s="10"/>
      <c r="L45" s="10"/>
      <c r="M45" s="10"/>
    </row>
    <row r="46" spans="11:13" ht="11.25">
      <c r="K46" s="10"/>
      <c r="L46" s="10"/>
      <c r="M46" s="10"/>
    </row>
  </sheetData>
  <mergeCells count="4">
    <mergeCell ref="F2:G2"/>
    <mergeCell ref="A1:G1"/>
    <mergeCell ref="B2:C2"/>
    <mergeCell ref="D2:E2"/>
  </mergeCells>
  <hyperlinks>
    <hyperlink ref="A3" location="indice!B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2005.&amp;R&amp;9&amp;P+6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Normal="75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51" t="s">
        <v>180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91" t="s">
        <v>89</v>
      </c>
    </row>
    <row r="3" spans="1:13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</row>
    <row r="4" spans="1:20" s="14" customFormat="1" ht="19.5" customHeight="1">
      <c r="A4" s="65"/>
      <c r="B4" s="66" t="s">
        <v>92</v>
      </c>
      <c r="C4" s="62" t="s">
        <v>91</v>
      </c>
      <c r="D4" s="61" t="s">
        <v>92</v>
      </c>
      <c r="E4" s="62" t="s">
        <v>91</v>
      </c>
      <c r="F4" s="61" t="s">
        <v>92</v>
      </c>
      <c r="G4" s="62" t="s">
        <v>91</v>
      </c>
      <c r="H4" s="61" t="s">
        <v>92</v>
      </c>
      <c r="I4" s="62" t="s">
        <v>91</v>
      </c>
      <c r="J4" s="61" t="s">
        <v>92</v>
      </c>
      <c r="K4" s="62" t="s">
        <v>91</v>
      </c>
      <c r="L4" s="61" t="s">
        <v>92</v>
      </c>
      <c r="M4" s="62" t="s">
        <v>91</v>
      </c>
      <c r="O4" s="215"/>
      <c r="P4" s="216"/>
      <c r="Q4" s="216"/>
      <c r="R4" s="216"/>
      <c r="S4" s="216"/>
      <c r="T4" s="216"/>
    </row>
    <row r="5" spans="1:20" ht="15" customHeight="1">
      <c r="A5" s="4" t="s">
        <v>77</v>
      </c>
      <c r="B5" s="63">
        <f>D5+F5+H5+J5+L5</f>
        <v>636</v>
      </c>
      <c r="C5" s="64">
        <f>B5/'pag 24'!B$5*100</f>
        <v>0.23896388864883955</v>
      </c>
      <c r="D5" s="63">
        <v>43</v>
      </c>
      <c r="E5" s="64">
        <f>D5/'pag 24'!D$5*100</f>
        <v>0.5513527375304526</v>
      </c>
      <c r="F5" s="63">
        <v>62</v>
      </c>
      <c r="G5" s="64">
        <f>F5/'pag 24'!F$5*100</f>
        <v>0.5573033707865168</v>
      </c>
      <c r="H5" s="94">
        <v>208</v>
      </c>
      <c r="I5" s="64">
        <f>H5/'pag 24'!H$5*100</f>
        <v>0.3335524944274283</v>
      </c>
      <c r="J5" s="23">
        <v>186</v>
      </c>
      <c r="K5" s="64">
        <f>J5/'pag 24'!J$5*100</f>
        <v>0.2011963611582853</v>
      </c>
      <c r="L5" s="23">
        <v>137</v>
      </c>
      <c r="M5" s="64">
        <f>L5/'pag 24'!L$5*100</f>
        <v>0.14839366564849116</v>
      </c>
      <c r="O5" s="215"/>
      <c r="P5" s="216"/>
      <c r="Q5" s="216"/>
      <c r="R5" s="216"/>
      <c r="S5" s="216"/>
      <c r="T5" s="216"/>
    </row>
    <row r="6" spans="1:20" ht="15" customHeight="1">
      <c r="A6" s="6" t="s">
        <v>78</v>
      </c>
      <c r="B6" s="20">
        <f aca="true" t="shared" si="0" ref="B6:B18">D6+F6+H6+J6+L6</f>
        <v>1953</v>
      </c>
      <c r="C6" s="49">
        <f>B6/'pag 24'!B$5*100</f>
        <v>0.733799488256578</v>
      </c>
      <c r="D6" s="20">
        <v>124</v>
      </c>
      <c r="E6" s="49">
        <f>D6/'pag 24'!D$5*100</f>
        <v>1.5899474291575844</v>
      </c>
      <c r="F6" s="20">
        <v>174</v>
      </c>
      <c r="G6" s="49">
        <f>F6/'pag 24'!F$5*100</f>
        <v>1.5640449438202246</v>
      </c>
      <c r="H6" s="94">
        <v>802</v>
      </c>
      <c r="I6" s="49">
        <f>H6/'pag 24'!H$5*100</f>
        <v>1.2861014448596033</v>
      </c>
      <c r="J6" s="94">
        <v>633</v>
      </c>
      <c r="K6" s="49">
        <f>J6/'pag 24'!J$5*100</f>
        <v>0.6847166484580354</v>
      </c>
      <c r="L6" s="94">
        <v>220</v>
      </c>
      <c r="M6" s="49">
        <f>L6/'pag 24'!L$5*100</f>
        <v>0.2382963973917376</v>
      </c>
      <c r="O6" s="215"/>
      <c r="P6" s="216"/>
      <c r="Q6" s="216"/>
      <c r="R6" s="216"/>
      <c r="S6" s="216"/>
      <c r="T6" s="216"/>
    </row>
    <row r="7" spans="1:20" ht="15" customHeight="1">
      <c r="A7" s="6" t="s">
        <v>28</v>
      </c>
      <c r="B7" s="20">
        <f t="shared" si="0"/>
        <v>1390</v>
      </c>
      <c r="C7" s="49">
        <f>B7/'pag 24'!B$5*100</f>
        <v>0.5222638446885016</v>
      </c>
      <c r="D7" s="20">
        <v>117</v>
      </c>
      <c r="E7" s="49">
        <f>D7/'pag 24'!D$5*100</f>
        <v>1.5001923323503012</v>
      </c>
      <c r="F7" s="20">
        <v>100</v>
      </c>
      <c r="G7" s="49">
        <f>F7/'pag 24'!F$5*100</f>
        <v>0.8988764044943821</v>
      </c>
      <c r="H7" s="94">
        <v>431</v>
      </c>
      <c r="I7" s="49">
        <f>H7/'pag 24'!H$5*100</f>
        <v>0.6911592552799115</v>
      </c>
      <c r="J7" s="94">
        <v>461</v>
      </c>
      <c r="K7" s="49">
        <f>J7/'pag 24'!J$5*100</f>
        <v>0.49866409942994366</v>
      </c>
      <c r="L7" s="94">
        <v>281</v>
      </c>
      <c r="M7" s="49">
        <f>L7/'pag 24'!L$5*100</f>
        <v>0.3043694893958103</v>
      </c>
      <c r="O7" s="215"/>
      <c r="P7" s="216"/>
      <c r="Q7" s="216"/>
      <c r="R7" s="216"/>
      <c r="S7" s="216"/>
      <c r="T7" s="216"/>
    </row>
    <row r="8" spans="1:20" ht="15" customHeight="1">
      <c r="A8" s="6" t="s">
        <v>79</v>
      </c>
      <c r="B8" s="20">
        <f t="shared" si="0"/>
        <v>314</v>
      </c>
      <c r="C8" s="49">
        <f>B8/'pag 24'!B$5*100</f>
        <v>0.11797902678574784</v>
      </c>
      <c r="D8" s="20">
        <v>15</v>
      </c>
      <c r="E8" s="49">
        <f>D8/'pag 24'!D$5*100</f>
        <v>0.19233235030132068</v>
      </c>
      <c r="F8" s="20">
        <v>21</v>
      </c>
      <c r="G8" s="49">
        <f>F8/'pag 24'!F$5*100</f>
        <v>0.18876404494382024</v>
      </c>
      <c r="H8" s="94">
        <v>118</v>
      </c>
      <c r="I8" s="49">
        <f>H8/'pag 24'!H$5*100</f>
        <v>0.18922689587709873</v>
      </c>
      <c r="J8" s="94">
        <v>96</v>
      </c>
      <c r="K8" s="49">
        <f>J8/'pag 24'!J$5*100</f>
        <v>0.10384328317846983</v>
      </c>
      <c r="L8" s="94">
        <v>64</v>
      </c>
      <c r="M8" s="49">
        <f>L8/'pag 24'!L$5*100</f>
        <v>0.06932258833214185</v>
      </c>
      <c r="O8" s="215"/>
      <c r="P8" s="216"/>
      <c r="Q8" s="216"/>
      <c r="R8" s="216"/>
      <c r="S8" s="216"/>
      <c r="T8" s="216"/>
    </row>
    <row r="9" spans="1:20" ht="15" customHeight="1">
      <c r="A9" s="6" t="s">
        <v>80</v>
      </c>
      <c r="B9" s="20">
        <f t="shared" si="0"/>
        <v>2707</v>
      </c>
      <c r="C9" s="49">
        <f>B9/'pag 24'!B$5*100</f>
        <v>1.01709944429624</v>
      </c>
      <c r="D9" s="20">
        <v>148</v>
      </c>
      <c r="E9" s="49">
        <f>D9/'pag 24'!D$5*100</f>
        <v>1.8976791896396974</v>
      </c>
      <c r="F9" s="20">
        <v>249</v>
      </c>
      <c r="G9" s="49">
        <f>F9/'pag 24'!F$5*100</f>
        <v>2.2382022471910115</v>
      </c>
      <c r="H9" s="94">
        <v>1049</v>
      </c>
      <c r="I9" s="49">
        <f>H9/'pag 24'!H$5*100</f>
        <v>1.6821950319921743</v>
      </c>
      <c r="J9" s="94">
        <v>746</v>
      </c>
      <c r="K9" s="49">
        <f>J9/'pag 24'!J$5*100</f>
        <v>0.8069488463660259</v>
      </c>
      <c r="L9" s="94">
        <v>515</v>
      </c>
      <c r="M9" s="49">
        <f>L9/'pag 24'!L$5*100</f>
        <v>0.5578302029852039</v>
      </c>
      <c r="O9" s="215"/>
      <c r="P9" s="216"/>
      <c r="Q9" s="216"/>
      <c r="R9" s="216"/>
      <c r="S9" s="216"/>
      <c r="T9" s="216"/>
    </row>
    <row r="10" spans="1:20" ht="15" customHeight="1">
      <c r="A10" s="4" t="s">
        <v>81</v>
      </c>
      <c r="B10" s="20">
        <f t="shared" si="0"/>
        <v>2162</v>
      </c>
      <c r="C10" s="49">
        <f>B10/'pag 24'!B$5*100</f>
        <v>0.8123269296521873</v>
      </c>
      <c r="D10" s="20">
        <v>173</v>
      </c>
      <c r="E10" s="49">
        <f>D10/'pag 24'!D$5*100</f>
        <v>2.2182331068085652</v>
      </c>
      <c r="F10" s="20">
        <v>240</v>
      </c>
      <c r="G10" s="49">
        <f>F10/'pag 24'!F$5*100</f>
        <v>2.157303370786517</v>
      </c>
      <c r="H10" s="94">
        <v>788</v>
      </c>
      <c r="I10" s="49">
        <f>H10/'pag 24'!H$5*100</f>
        <v>1.2636507961962187</v>
      </c>
      <c r="J10" s="94">
        <v>552</v>
      </c>
      <c r="K10" s="49">
        <f>J10/'pag 24'!J$5*100</f>
        <v>0.5970988782762015</v>
      </c>
      <c r="L10" s="94">
        <v>409</v>
      </c>
      <c r="M10" s="49">
        <f>L10/'pag 24'!L$5*100</f>
        <v>0.44301466606009404</v>
      </c>
      <c r="O10" s="215"/>
      <c r="P10" s="216"/>
      <c r="Q10" s="216"/>
      <c r="R10" s="216"/>
      <c r="S10" s="216"/>
      <c r="T10" s="216"/>
    </row>
    <row r="11" spans="1:20" ht="22.5" customHeight="1">
      <c r="A11" s="4" t="s">
        <v>82</v>
      </c>
      <c r="B11" s="20">
        <f t="shared" si="0"/>
        <v>15154</v>
      </c>
      <c r="C11" s="49">
        <f>B11/'pag 24'!B$5*100</f>
        <v>5.693803095258671</v>
      </c>
      <c r="D11" s="20">
        <v>410</v>
      </c>
      <c r="E11" s="49">
        <f>D11/'pag 24'!D$5*100</f>
        <v>5.257084241569432</v>
      </c>
      <c r="F11" s="20">
        <v>561</v>
      </c>
      <c r="G11" s="49">
        <f>F11/'pag 24'!F$5*100</f>
        <v>5.042696629213483</v>
      </c>
      <c r="H11" s="94">
        <v>4020</v>
      </c>
      <c r="I11" s="49">
        <f>H11/'pag 24'!H$5*100</f>
        <v>6.44654340191472</v>
      </c>
      <c r="J11" s="94">
        <v>5520</v>
      </c>
      <c r="K11" s="49">
        <f>J11/'pag 24'!J$5*100</f>
        <v>5.9709887827620145</v>
      </c>
      <c r="L11" s="94">
        <v>4643</v>
      </c>
      <c r="M11" s="49">
        <f>L11/'pag 24'!L$5*100</f>
        <v>5.029137150408354</v>
      </c>
      <c r="O11" s="215"/>
      <c r="P11" s="216"/>
      <c r="Q11" s="216"/>
      <c r="R11" s="216"/>
      <c r="S11" s="216"/>
      <c r="T11" s="216"/>
    </row>
    <row r="12" spans="1:20" ht="15" customHeight="1">
      <c r="A12" s="4" t="s">
        <v>83</v>
      </c>
      <c r="B12" s="20">
        <f t="shared" si="0"/>
        <v>1015</v>
      </c>
      <c r="C12" s="49">
        <f>B12/'pag 24'!B$5*100</f>
        <v>0.38136532543800655</v>
      </c>
      <c r="D12" s="20">
        <v>73</v>
      </c>
      <c r="E12" s="49">
        <f>D12/'pag 24'!D$5*100</f>
        <v>0.936017438133094</v>
      </c>
      <c r="F12" s="20">
        <v>94</v>
      </c>
      <c r="G12" s="49">
        <f>F12/'pag 24'!F$5*100</f>
        <v>0.8449438202247191</v>
      </c>
      <c r="H12" s="94">
        <v>416</v>
      </c>
      <c r="I12" s="49">
        <f>H12/'pag 24'!H$5*100</f>
        <v>0.6671049888548566</v>
      </c>
      <c r="J12" s="94">
        <v>294</v>
      </c>
      <c r="K12" s="49">
        <f>J12/'pag 24'!J$5*100</f>
        <v>0.3180200547340638</v>
      </c>
      <c r="L12" s="94">
        <v>138</v>
      </c>
      <c r="M12" s="49">
        <f>L12/'pag 24'!L$5*100</f>
        <v>0.14947683109118087</v>
      </c>
      <c r="O12" s="215"/>
      <c r="P12" s="216"/>
      <c r="Q12" s="216"/>
      <c r="R12" s="216"/>
      <c r="S12" s="216"/>
      <c r="T12" s="216"/>
    </row>
    <row r="13" spans="1:20" ht="15" customHeight="1">
      <c r="A13" s="4" t="s">
        <v>84</v>
      </c>
      <c r="B13" s="20">
        <f t="shared" si="0"/>
        <v>29234</v>
      </c>
      <c r="C13" s="49">
        <f>B13/'pag 24'!B$5*100</f>
        <v>10.984072831383925</v>
      </c>
      <c r="D13" s="20">
        <v>567</v>
      </c>
      <c r="E13" s="49">
        <f>D13/'pag 24'!D$5*100</f>
        <v>7.270162841389922</v>
      </c>
      <c r="F13" s="20">
        <v>953</v>
      </c>
      <c r="G13" s="49">
        <f>F13/'pag 24'!F$5*100</f>
        <v>8.56629213483146</v>
      </c>
      <c r="H13" s="94">
        <v>6024</v>
      </c>
      <c r="I13" s="49">
        <f>H13/'pag 24'!H$5*100</f>
        <v>9.660193396302057</v>
      </c>
      <c r="J13" s="94">
        <v>10361</v>
      </c>
      <c r="K13" s="49">
        <f>J13/'pag 24'!J$5*100</f>
        <v>11.207502677209645</v>
      </c>
      <c r="L13" s="94">
        <v>11329</v>
      </c>
      <c r="M13" s="49">
        <f>L13/'pag 24'!L$5*100</f>
        <v>12.271181300231797</v>
      </c>
      <c r="O13" s="215"/>
      <c r="P13" s="216"/>
      <c r="Q13" s="216"/>
      <c r="R13" s="216"/>
      <c r="S13" s="216"/>
      <c r="T13" s="216"/>
    </row>
    <row r="14" spans="1:20" ht="15" customHeight="1">
      <c r="A14" s="4" t="s">
        <v>85</v>
      </c>
      <c r="B14" s="20">
        <f t="shared" si="0"/>
        <v>1415</v>
      </c>
      <c r="C14" s="49">
        <f>B14/'pag 24'!B$5*100</f>
        <v>0.5316570793052012</v>
      </c>
      <c r="D14" s="20">
        <v>85</v>
      </c>
      <c r="E14" s="49">
        <f>D14/'pag 24'!D$5*100</f>
        <v>1.0898833183741505</v>
      </c>
      <c r="F14" s="20">
        <v>101</v>
      </c>
      <c r="G14" s="49">
        <f>F14/'pag 24'!F$5*100</f>
        <v>0.9078651685393258</v>
      </c>
      <c r="H14" s="94">
        <v>444</v>
      </c>
      <c r="I14" s="49">
        <f>H14/'pag 24'!H$5*100</f>
        <v>0.7120062861816258</v>
      </c>
      <c r="J14" s="94">
        <v>484</v>
      </c>
      <c r="K14" s="49">
        <f>J14/'pag 24'!J$5*100</f>
        <v>0.5235432193581188</v>
      </c>
      <c r="L14" s="94">
        <v>301</v>
      </c>
      <c r="M14" s="49">
        <f>L14/'pag 24'!L$5*100</f>
        <v>0.3260327982496046</v>
      </c>
      <c r="O14" s="215"/>
      <c r="P14" s="216"/>
      <c r="Q14" s="216"/>
      <c r="R14" s="216"/>
      <c r="S14" s="216"/>
      <c r="T14" s="216"/>
    </row>
    <row r="15" spans="1:20" ht="15" customHeight="1">
      <c r="A15" s="4" t="s">
        <v>86</v>
      </c>
      <c r="B15" s="20">
        <f t="shared" si="0"/>
        <v>3250</v>
      </c>
      <c r="C15" s="49">
        <f>B15/'pag 24'!B$5*100</f>
        <v>1.2211205001709569</v>
      </c>
      <c r="D15" s="20">
        <v>69</v>
      </c>
      <c r="E15" s="49">
        <f>D15/'pag 24'!D$5*100</f>
        <v>0.8847288113860751</v>
      </c>
      <c r="F15" s="20">
        <v>126</v>
      </c>
      <c r="G15" s="49">
        <f>F15/'pag 24'!F$5*100</f>
        <v>1.1325842696629214</v>
      </c>
      <c r="H15" s="94">
        <v>650</v>
      </c>
      <c r="I15" s="49">
        <f>H15/'pag 24'!H$5*100</f>
        <v>1.0423515450857135</v>
      </c>
      <c r="J15" s="94">
        <v>1234</v>
      </c>
      <c r="K15" s="49">
        <f>J15/'pag 24'!J$5*100</f>
        <v>1.3348188691899143</v>
      </c>
      <c r="L15" s="94">
        <v>1171</v>
      </c>
      <c r="M15" s="49">
        <f>L15/'pag 24'!L$5*100</f>
        <v>1.268386733389658</v>
      </c>
      <c r="O15" s="215"/>
      <c r="P15" s="216"/>
      <c r="Q15" s="216"/>
      <c r="R15" s="216"/>
      <c r="S15" s="216"/>
      <c r="T15" s="216"/>
    </row>
    <row r="16" spans="1:20" ht="15" customHeight="1">
      <c r="A16" s="4" t="s">
        <v>87</v>
      </c>
      <c r="B16" s="20">
        <f t="shared" si="0"/>
        <v>281</v>
      </c>
      <c r="C16" s="49">
        <f>B16/'pag 24'!B$5*100</f>
        <v>0.10557995709170427</v>
      </c>
      <c r="D16" s="20">
        <v>19</v>
      </c>
      <c r="E16" s="49">
        <f>D16/'pag 24'!D$5*100</f>
        <v>0.24362097704833954</v>
      </c>
      <c r="F16" s="20">
        <v>21</v>
      </c>
      <c r="G16" s="49">
        <f>F16/'pag 24'!F$5*100</f>
        <v>0.18876404494382024</v>
      </c>
      <c r="H16" s="94">
        <v>82</v>
      </c>
      <c r="I16" s="49">
        <f>H16/'pag 24'!H$5*100</f>
        <v>0.1314966564569669</v>
      </c>
      <c r="J16" s="94">
        <v>77</v>
      </c>
      <c r="K16" s="49">
        <f>J16/'pag 24'!J$5*100</f>
        <v>0.08329096671606434</v>
      </c>
      <c r="L16" s="94">
        <v>82</v>
      </c>
      <c r="M16" s="49">
        <f>L16/'pag 24'!L$5*100</f>
        <v>0.08881956630055675</v>
      </c>
      <c r="O16" s="215"/>
      <c r="P16" s="216"/>
      <c r="Q16" s="216"/>
      <c r="R16" s="216"/>
      <c r="S16" s="216"/>
      <c r="T16" s="216"/>
    </row>
    <row r="17" spans="1:20" ht="22.5" customHeight="1">
      <c r="A17" s="4" t="s">
        <v>37</v>
      </c>
      <c r="B17" s="20">
        <f t="shared" si="0"/>
        <v>275</v>
      </c>
      <c r="C17" s="49">
        <f>B17/'pag 24'!B$5*100</f>
        <v>0.10332558078369634</v>
      </c>
      <c r="D17" s="20">
        <v>34</v>
      </c>
      <c r="E17" s="49">
        <f>D17/'pag 24'!D$5*100</f>
        <v>0.4359533273496602</v>
      </c>
      <c r="F17" s="20">
        <v>44</v>
      </c>
      <c r="G17" s="49">
        <f>F17/'pag 24'!F$5*100</f>
        <v>0.3955056179775281</v>
      </c>
      <c r="H17" s="94">
        <v>97</v>
      </c>
      <c r="I17" s="49">
        <f>H17/'pag 24'!H$5*100</f>
        <v>0.15555092288202185</v>
      </c>
      <c r="J17" s="94">
        <v>59</v>
      </c>
      <c r="K17" s="49">
        <f>J17/'pag 24'!J$5*100</f>
        <v>0.06382035112010125</v>
      </c>
      <c r="L17" s="94">
        <v>41</v>
      </c>
      <c r="M17" s="49">
        <f>L17/'pag 24'!L$5*100</f>
        <v>0.044409783150278374</v>
      </c>
      <c r="O17" s="215"/>
      <c r="P17" s="216"/>
      <c r="Q17" s="216"/>
      <c r="R17" s="216"/>
      <c r="S17" s="216"/>
      <c r="T17" s="216"/>
    </row>
    <row r="18" spans="1:13" ht="15" customHeight="1">
      <c r="A18" s="8" t="s">
        <v>38</v>
      </c>
      <c r="B18" s="60">
        <f t="shared" si="0"/>
        <v>254</v>
      </c>
      <c r="C18" s="28">
        <f>B18/'pag 24'!B$5*100</f>
        <v>0.09543526370566863</v>
      </c>
      <c r="D18" s="60">
        <v>16</v>
      </c>
      <c r="E18" s="28">
        <f>D18/'pag 24'!D$5*100</f>
        <v>0.2051545069880754</v>
      </c>
      <c r="F18" s="60">
        <v>46</v>
      </c>
      <c r="G18" s="28">
        <f>F18/'pag 24'!F$5*100</f>
        <v>0.4134831460674157</v>
      </c>
      <c r="H18" s="27">
        <v>97</v>
      </c>
      <c r="I18" s="28">
        <f>H18/'pag 24'!H$5*100</f>
        <v>0.15555092288202185</v>
      </c>
      <c r="J18" s="27">
        <v>62</v>
      </c>
      <c r="K18" s="28">
        <f>J18/'pag 24'!J$5*100</f>
        <v>0.06706545371942843</v>
      </c>
      <c r="L18" s="27">
        <v>33</v>
      </c>
      <c r="M18" s="28">
        <f>L18/'pag 24'!L$5*100</f>
        <v>0.03574445960876064</v>
      </c>
    </row>
    <row r="19" spans="1:20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  <c r="O19"/>
      <c r="P19"/>
      <c r="Q19"/>
      <c r="R19"/>
      <c r="S19"/>
      <c r="T19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8" ht="15" customHeight="1">
      <c r="B22" s="22"/>
      <c r="C22" s="9"/>
      <c r="D22" s="22"/>
      <c r="E22" s="9"/>
      <c r="F22" s="23"/>
      <c r="G22" s="24"/>
      <c r="H22" s="9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Normal="75" zoomScaleSheetLayoutView="100" workbookViewId="0" topLeftCell="A28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51" t="s">
        <v>180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</row>
    <row r="4" spans="1:13" s="14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3" s="5" customFormat="1" ht="15" customHeight="1">
      <c r="A5" s="31" t="s">
        <v>23</v>
      </c>
      <c r="B5" s="30">
        <f aca="true" t="shared" si="0" ref="B5:B40">D5+F5+H5+J5+L5</f>
        <v>266149</v>
      </c>
      <c r="C5" s="30">
        <f>B5/$B5*100</f>
        <v>100</v>
      </c>
      <c r="D5" s="30">
        <f>SUM(D6:D40)+SUM('pag 27'!D5:D18)</f>
        <v>7799</v>
      </c>
      <c r="E5" s="88">
        <f>D5/$B5*100</f>
        <v>2.9303134710256287</v>
      </c>
      <c r="F5" s="30">
        <f>SUM(F6:F40)+SUM('pag 27'!F5:F18)</f>
        <v>11125</v>
      </c>
      <c r="G5" s="88">
        <f aca="true" t="shared" si="1" ref="G5:G40">F5/$B5*100</f>
        <v>4.179989404431352</v>
      </c>
      <c r="H5" s="30">
        <f>SUM(H6:H40)+SUM('pag 27'!H5:H18)</f>
        <v>62456</v>
      </c>
      <c r="I5" s="88">
        <f aca="true" t="shared" si="2" ref="I5:I40">H5/$B5*100</f>
        <v>23.46655444882378</v>
      </c>
      <c r="J5" s="30">
        <f>SUM(J6:J40)+SUM('pag 27'!J5:J18)</f>
        <v>92447</v>
      </c>
      <c r="K5" s="88">
        <f aca="true" t="shared" si="3" ref="K5:K40">J5/$B5*100</f>
        <v>34.73505442440137</v>
      </c>
      <c r="L5" s="30">
        <f>SUM(L6:L40)+SUM('pag 27'!L5:L18)</f>
        <v>92322</v>
      </c>
      <c r="M5" s="88">
        <f aca="true" t="shared" si="4" ref="M5:M40">L5/$B5*100</f>
        <v>34.68808825131787</v>
      </c>
    </row>
    <row r="6" spans="1:13" ht="15" customHeight="1">
      <c r="A6" s="6" t="s">
        <v>43</v>
      </c>
      <c r="B6" s="20">
        <f t="shared" si="0"/>
        <v>1126</v>
      </c>
      <c r="C6" s="87">
        <f aca="true" t="shared" si="5" ref="C6:E40">B6/$B6*100</f>
        <v>100</v>
      </c>
      <c r="D6" s="20">
        <v>44</v>
      </c>
      <c r="E6" s="49">
        <f t="shared" si="5"/>
        <v>3.9076376554174073</v>
      </c>
      <c r="F6" s="20">
        <v>41</v>
      </c>
      <c r="G6" s="49">
        <f t="shared" si="1"/>
        <v>3.641207815275311</v>
      </c>
      <c r="H6" s="23">
        <v>325</v>
      </c>
      <c r="I6" s="49">
        <f t="shared" si="2"/>
        <v>28.863232682060392</v>
      </c>
      <c r="J6" s="23">
        <v>432</v>
      </c>
      <c r="K6" s="49">
        <f t="shared" si="3"/>
        <v>38.36589698046181</v>
      </c>
      <c r="L6" s="23">
        <v>284</v>
      </c>
      <c r="M6" s="49">
        <f t="shared" si="4"/>
        <v>25.22202486678508</v>
      </c>
    </row>
    <row r="7" spans="1:13" ht="15" customHeight="1">
      <c r="A7" s="6" t="s">
        <v>44</v>
      </c>
      <c r="B7" s="20">
        <f t="shared" si="0"/>
        <v>640</v>
      </c>
      <c r="C7" s="87">
        <f t="shared" si="5"/>
        <v>100</v>
      </c>
      <c r="D7" s="20">
        <v>39</v>
      </c>
      <c r="E7" s="49">
        <f t="shared" si="5"/>
        <v>6.09375</v>
      </c>
      <c r="F7" s="20">
        <v>79</v>
      </c>
      <c r="G7" s="49">
        <f t="shared" si="1"/>
        <v>12.34375</v>
      </c>
      <c r="H7" s="23">
        <v>232</v>
      </c>
      <c r="I7" s="49">
        <f t="shared" si="2"/>
        <v>36.25</v>
      </c>
      <c r="J7" s="23">
        <v>188</v>
      </c>
      <c r="K7" s="49">
        <f t="shared" si="3"/>
        <v>29.375</v>
      </c>
      <c r="L7" s="23">
        <v>102</v>
      </c>
      <c r="M7" s="49">
        <f t="shared" si="4"/>
        <v>15.937499999999998</v>
      </c>
    </row>
    <row r="8" spans="1:13" ht="15" customHeight="1">
      <c r="A8" s="6" t="s">
        <v>45</v>
      </c>
      <c r="B8" s="20">
        <f t="shared" si="0"/>
        <v>5304</v>
      </c>
      <c r="C8" s="87">
        <f t="shared" si="5"/>
        <v>100</v>
      </c>
      <c r="D8" s="20">
        <v>241</v>
      </c>
      <c r="E8" s="49">
        <f t="shared" si="5"/>
        <v>4.543740573152338</v>
      </c>
      <c r="F8" s="20">
        <v>354</v>
      </c>
      <c r="G8" s="49">
        <f t="shared" si="1"/>
        <v>6.67420814479638</v>
      </c>
      <c r="H8" s="23">
        <v>1569</v>
      </c>
      <c r="I8" s="49">
        <f t="shared" si="2"/>
        <v>29.581447963800905</v>
      </c>
      <c r="J8" s="23">
        <v>1791</v>
      </c>
      <c r="K8" s="49">
        <f t="shared" si="3"/>
        <v>33.76696832579186</v>
      </c>
      <c r="L8" s="23">
        <v>1349</v>
      </c>
      <c r="M8" s="49">
        <f t="shared" si="4"/>
        <v>25.433634992458522</v>
      </c>
    </row>
    <row r="9" spans="1:13" ht="15" customHeight="1">
      <c r="A9" s="6" t="s">
        <v>46</v>
      </c>
      <c r="B9" s="20">
        <f t="shared" si="0"/>
        <v>874</v>
      </c>
      <c r="C9" s="87">
        <f t="shared" si="5"/>
        <v>100</v>
      </c>
      <c r="D9" s="20">
        <v>57</v>
      </c>
      <c r="E9" s="49">
        <f t="shared" si="5"/>
        <v>6.521739130434782</v>
      </c>
      <c r="F9" s="20">
        <v>102</v>
      </c>
      <c r="G9" s="49">
        <f t="shared" si="1"/>
        <v>11.670480549199084</v>
      </c>
      <c r="H9" s="23">
        <v>307</v>
      </c>
      <c r="I9" s="49">
        <f t="shared" si="2"/>
        <v>35.12585812356979</v>
      </c>
      <c r="J9" s="23">
        <v>284</v>
      </c>
      <c r="K9" s="49">
        <f t="shared" si="3"/>
        <v>32.494279176201374</v>
      </c>
      <c r="L9" s="23">
        <v>124</v>
      </c>
      <c r="M9" s="49">
        <f t="shared" si="4"/>
        <v>14.187643020594965</v>
      </c>
    </row>
    <row r="10" spans="1:13" ht="15" customHeight="1">
      <c r="A10" s="6" t="s">
        <v>47</v>
      </c>
      <c r="B10" s="20">
        <f t="shared" si="0"/>
        <v>262</v>
      </c>
      <c r="C10" s="87">
        <f t="shared" si="5"/>
        <v>100</v>
      </c>
      <c r="D10" s="20">
        <v>13</v>
      </c>
      <c r="E10" s="49">
        <f t="shared" si="5"/>
        <v>4.961832061068702</v>
      </c>
      <c r="F10" s="20">
        <v>23</v>
      </c>
      <c r="G10" s="49">
        <f t="shared" si="1"/>
        <v>8.778625954198473</v>
      </c>
      <c r="H10" s="23">
        <v>95</v>
      </c>
      <c r="I10" s="49">
        <f t="shared" si="2"/>
        <v>36.25954198473282</v>
      </c>
      <c r="J10" s="23">
        <v>71</v>
      </c>
      <c r="K10" s="49">
        <f t="shared" si="3"/>
        <v>27.099236641221374</v>
      </c>
      <c r="L10" s="23">
        <v>60</v>
      </c>
      <c r="M10" s="49">
        <f t="shared" si="4"/>
        <v>22.900763358778626</v>
      </c>
    </row>
    <row r="11" spans="1:13" ht="22.5" customHeight="1">
      <c r="A11" s="4" t="s">
        <v>48</v>
      </c>
      <c r="B11" s="20">
        <f t="shared" si="0"/>
        <v>858</v>
      </c>
      <c r="C11" s="87">
        <f t="shared" si="5"/>
        <v>100</v>
      </c>
      <c r="D11" s="20">
        <v>90</v>
      </c>
      <c r="E11" s="49">
        <f t="shared" si="5"/>
        <v>10.48951048951049</v>
      </c>
      <c r="F11" s="20">
        <v>101</v>
      </c>
      <c r="G11" s="49">
        <f t="shared" si="1"/>
        <v>11.771561771561771</v>
      </c>
      <c r="H11" s="23">
        <v>381</v>
      </c>
      <c r="I11" s="49">
        <f t="shared" si="2"/>
        <v>44.40559440559441</v>
      </c>
      <c r="J11" s="23">
        <v>174</v>
      </c>
      <c r="K11" s="49">
        <f t="shared" si="3"/>
        <v>20.27972027972028</v>
      </c>
      <c r="L11" s="23">
        <v>112</v>
      </c>
      <c r="M11" s="49">
        <f t="shared" si="4"/>
        <v>13.053613053613052</v>
      </c>
    </row>
    <row r="12" spans="1:13" ht="15" customHeight="1">
      <c r="A12" s="4" t="s">
        <v>49</v>
      </c>
      <c r="B12" s="20">
        <f t="shared" si="0"/>
        <v>4348</v>
      </c>
      <c r="C12" s="87">
        <f t="shared" si="5"/>
        <v>100</v>
      </c>
      <c r="D12" s="20">
        <v>177</v>
      </c>
      <c r="E12" s="49">
        <f t="shared" si="5"/>
        <v>4.070837166513339</v>
      </c>
      <c r="F12" s="20">
        <v>277</v>
      </c>
      <c r="G12" s="49">
        <f t="shared" si="1"/>
        <v>6.370745170193192</v>
      </c>
      <c r="H12" s="23">
        <v>1636</v>
      </c>
      <c r="I12" s="49">
        <f t="shared" si="2"/>
        <v>37.62649494020239</v>
      </c>
      <c r="J12" s="23">
        <v>1480</v>
      </c>
      <c r="K12" s="49">
        <f t="shared" si="3"/>
        <v>34.038638454461825</v>
      </c>
      <c r="L12" s="23">
        <v>778</v>
      </c>
      <c r="M12" s="49">
        <f t="shared" si="4"/>
        <v>17.893284268629255</v>
      </c>
    </row>
    <row r="13" spans="1:13" ht="15" customHeight="1">
      <c r="A13" s="4" t="s">
        <v>50</v>
      </c>
      <c r="B13" s="20">
        <f t="shared" si="0"/>
        <v>90690</v>
      </c>
      <c r="C13" s="87">
        <f t="shared" si="5"/>
        <v>100</v>
      </c>
      <c r="D13" s="20">
        <v>833</v>
      </c>
      <c r="E13" s="49">
        <f t="shared" si="5"/>
        <v>0.9185136178189437</v>
      </c>
      <c r="F13" s="20">
        <v>1408</v>
      </c>
      <c r="G13" s="49">
        <f t="shared" si="1"/>
        <v>1.552541625317014</v>
      </c>
      <c r="H13" s="23">
        <v>12793</v>
      </c>
      <c r="I13" s="49">
        <f t="shared" si="2"/>
        <v>14.106296173778807</v>
      </c>
      <c r="J13" s="23">
        <v>33577</v>
      </c>
      <c r="K13" s="49">
        <f t="shared" si="3"/>
        <v>37.02392766567428</v>
      </c>
      <c r="L13" s="23">
        <v>42079</v>
      </c>
      <c r="M13" s="49">
        <f t="shared" si="4"/>
        <v>46.39872091741096</v>
      </c>
    </row>
    <row r="14" spans="1:13" ht="15" customHeight="1">
      <c r="A14" s="4" t="s">
        <v>51</v>
      </c>
      <c r="B14" s="20">
        <f t="shared" si="0"/>
        <v>1180</v>
      </c>
      <c r="C14" s="87">
        <f t="shared" si="5"/>
        <v>100</v>
      </c>
      <c r="D14" s="20">
        <v>73</v>
      </c>
      <c r="E14" s="49">
        <f t="shared" si="5"/>
        <v>6.186440677966102</v>
      </c>
      <c r="F14" s="20">
        <v>87</v>
      </c>
      <c r="G14" s="49">
        <f t="shared" si="1"/>
        <v>7.372881355932204</v>
      </c>
      <c r="H14" s="23">
        <v>375</v>
      </c>
      <c r="I14" s="49">
        <f t="shared" si="2"/>
        <v>31.779661016949152</v>
      </c>
      <c r="J14" s="23">
        <v>380</v>
      </c>
      <c r="K14" s="49">
        <f t="shared" si="3"/>
        <v>32.20338983050847</v>
      </c>
      <c r="L14" s="23">
        <v>265</v>
      </c>
      <c r="M14" s="49">
        <f t="shared" si="4"/>
        <v>22.45762711864407</v>
      </c>
    </row>
    <row r="15" spans="1:13" ht="15" customHeight="1">
      <c r="A15" s="4" t="s">
        <v>52</v>
      </c>
      <c r="B15" s="20">
        <f t="shared" si="0"/>
        <v>558</v>
      </c>
      <c r="C15" s="87">
        <f t="shared" si="5"/>
        <v>100</v>
      </c>
      <c r="D15" s="20">
        <v>66</v>
      </c>
      <c r="E15" s="49">
        <f t="shared" si="5"/>
        <v>11.827956989247312</v>
      </c>
      <c r="F15" s="20">
        <v>74</v>
      </c>
      <c r="G15" s="49">
        <f t="shared" si="1"/>
        <v>13.261648745519713</v>
      </c>
      <c r="H15" s="23">
        <v>226</v>
      </c>
      <c r="I15" s="49">
        <f t="shared" si="2"/>
        <v>40.50179211469534</v>
      </c>
      <c r="J15" s="23">
        <v>126</v>
      </c>
      <c r="K15" s="49">
        <f t="shared" si="3"/>
        <v>22.58064516129032</v>
      </c>
      <c r="L15" s="23">
        <v>66</v>
      </c>
      <c r="M15" s="49">
        <f t="shared" si="4"/>
        <v>11.827956989247312</v>
      </c>
    </row>
    <row r="16" spans="1:13" ht="15" customHeight="1">
      <c r="A16" s="4" t="s">
        <v>53</v>
      </c>
      <c r="B16" s="20">
        <f t="shared" si="0"/>
        <v>1556</v>
      </c>
      <c r="C16" s="87">
        <f t="shared" si="5"/>
        <v>100</v>
      </c>
      <c r="D16" s="20">
        <v>103</v>
      </c>
      <c r="E16" s="49">
        <f t="shared" si="5"/>
        <v>6.619537275064268</v>
      </c>
      <c r="F16" s="20">
        <v>129</v>
      </c>
      <c r="G16" s="49">
        <f t="shared" si="1"/>
        <v>8.290488431876607</v>
      </c>
      <c r="H16" s="23">
        <v>596</v>
      </c>
      <c r="I16" s="49">
        <f t="shared" si="2"/>
        <v>38.303341902313626</v>
      </c>
      <c r="J16" s="23">
        <v>430</v>
      </c>
      <c r="K16" s="49">
        <f t="shared" si="3"/>
        <v>27.63496143958869</v>
      </c>
      <c r="L16" s="23">
        <v>298</v>
      </c>
      <c r="M16" s="49">
        <f t="shared" si="4"/>
        <v>19.151670951156813</v>
      </c>
    </row>
    <row r="17" spans="1:13" ht="22.5" customHeight="1">
      <c r="A17" s="4" t="s">
        <v>54</v>
      </c>
      <c r="B17" s="20">
        <f t="shared" si="0"/>
        <v>12227</v>
      </c>
      <c r="C17" s="87">
        <f t="shared" si="5"/>
        <v>100</v>
      </c>
      <c r="D17" s="20">
        <v>276</v>
      </c>
      <c r="E17" s="49">
        <f t="shared" si="5"/>
        <v>2.2572994193179032</v>
      </c>
      <c r="F17" s="20">
        <v>470</v>
      </c>
      <c r="G17" s="49">
        <f t="shared" si="1"/>
        <v>3.8439519097080233</v>
      </c>
      <c r="H17" s="23">
        <v>2921</v>
      </c>
      <c r="I17" s="49">
        <f t="shared" si="2"/>
        <v>23.88975218778114</v>
      </c>
      <c r="J17" s="23">
        <v>4480</v>
      </c>
      <c r="K17" s="49">
        <f t="shared" si="3"/>
        <v>36.6402224584935</v>
      </c>
      <c r="L17" s="23">
        <v>4080</v>
      </c>
      <c r="M17" s="49">
        <f t="shared" si="4"/>
        <v>33.36877402469944</v>
      </c>
    </row>
    <row r="18" spans="1:13" ht="15" customHeight="1">
      <c r="A18" s="4" t="s">
        <v>55</v>
      </c>
      <c r="B18" s="20">
        <f t="shared" si="0"/>
        <v>703</v>
      </c>
      <c r="C18" s="87">
        <f t="shared" si="5"/>
        <v>100</v>
      </c>
      <c r="D18" s="20">
        <v>61</v>
      </c>
      <c r="E18" s="49">
        <f t="shared" si="5"/>
        <v>8.677098150782362</v>
      </c>
      <c r="F18" s="20">
        <v>82</v>
      </c>
      <c r="G18" s="49">
        <f t="shared" si="1"/>
        <v>11.66429587482219</v>
      </c>
      <c r="H18" s="23">
        <v>282</v>
      </c>
      <c r="I18" s="49">
        <f t="shared" si="2"/>
        <v>40.11379800853485</v>
      </c>
      <c r="J18" s="23">
        <v>173</v>
      </c>
      <c r="K18" s="49">
        <f t="shared" si="3"/>
        <v>24.608819345661452</v>
      </c>
      <c r="L18" s="23">
        <v>105</v>
      </c>
      <c r="M18" s="49">
        <f t="shared" si="4"/>
        <v>14.935988620199147</v>
      </c>
    </row>
    <row r="19" spans="1:13" ht="15" customHeight="1">
      <c r="A19" s="4" t="s">
        <v>56</v>
      </c>
      <c r="B19" s="20">
        <f t="shared" si="0"/>
        <v>1009</v>
      </c>
      <c r="C19" s="87">
        <f t="shared" si="5"/>
        <v>100</v>
      </c>
      <c r="D19" s="20">
        <v>94</v>
      </c>
      <c r="E19" s="49">
        <f t="shared" si="5"/>
        <v>9.31615460852329</v>
      </c>
      <c r="F19" s="20">
        <v>116</v>
      </c>
      <c r="G19" s="49">
        <f t="shared" si="1"/>
        <v>11.496531219028741</v>
      </c>
      <c r="H19" s="23">
        <v>368</v>
      </c>
      <c r="I19" s="49">
        <f t="shared" si="2"/>
        <v>36.47175421209118</v>
      </c>
      <c r="J19" s="23">
        <v>264</v>
      </c>
      <c r="K19" s="49">
        <f t="shared" si="3"/>
        <v>26.16451932606541</v>
      </c>
      <c r="L19" s="23">
        <v>167</v>
      </c>
      <c r="M19" s="49">
        <f t="shared" si="4"/>
        <v>16.55104063429138</v>
      </c>
    </row>
    <row r="20" spans="1:13" ht="15" customHeight="1">
      <c r="A20" s="4" t="s">
        <v>57</v>
      </c>
      <c r="B20" s="20">
        <f t="shared" si="0"/>
        <v>1174</v>
      </c>
      <c r="C20" s="87">
        <f t="shared" si="5"/>
        <v>100</v>
      </c>
      <c r="D20" s="20">
        <v>78</v>
      </c>
      <c r="E20" s="49">
        <f t="shared" si="5"/>
        <v>6.643952299829642</v>
      </c>
      <c r="F20" s="20">
        <v>96</v>
      </c>
      <c r="G20" s="49">
        <f t="shared" si="1"/>
        <v>8.17717206132879</v>
      </c>
      <c r="H20" s="23">
        <v>386</v>
      </c>
      <c r="I20" s="49">
        <f t="shared" si="2"/>
        <v>32.87904599659284</v>
      </c>
      <c r="J20" s="23">
        <v>369</v>
      </c>
      <c r="K20" s="49">
        <f t="shared" si="3"/>
        <v>31.431005110732542</v>
      </c>
      <c r="L20" s="23">
        <v>245</v>
      </c>
      <c r="M20" s="49">
        <f t="shared" si="4"/>
        <v>20.868824531516182</v>
      </c>
    </row>
    <row r="21" spans="1:13" ht="15" customHeight="1">
      <c r="A21" s="4" t="s">
        <v>58</v>
      </c>
      <c r="B21" s="20">
        <f t="shared" si="0"/>
        <v>566</v>
      </c>
      <c r="C21" s="87">
        <f t="shared" si="5"/>
        <v>100</v>
      </c>
      <c r="D21" s="20">
        <v>40</v>
      </c>
      <c r="E21" s="49">
        <f t="shared" si="5"/>
        <v>7.06713780918728</v>
      </c>
      <c r="F21" s="20">
        <v>43</v>
      </c>
      <c r="G21" s="49">
        <f t="shared" si="1"/>
        <v>7.597173144876325</v>
      </c>
      <c r="H21" s="23">
        <v>189</v>
      </c>
      <c r="I21" s="49">
        <f t="shared" si="2"/>
        <v>33.39222614840989</v>
      </c>
      <c r="J21" s="23">
        <v>166</v>
      </c>
      <c r="K21" s="49">
        <f t="shared" si="3"/>
        <v>29.328621908127207</v>
      </c>
      <c r="L21" s="23">
        <v>128</v>
      </c>
      <c r="M21" s="49">
        <f t="shared" si="4"/>
        <v>22.614840989399294</v>
      </c>
    </row>
    <row r="22" spans="1:13" ht="15" customHeight="1">
      <c r="A22" s="4" t="s">
        <v>59</v>
      </c>
      <c r="B22" s="20">
        <f t="shared" si="0"/>
        <v>4307</v>
      </c>
      <c r="C22" s="87">
        <f t="shared" si="5"/>
        <v>100</v>
      </c>
      <c r="D22" s="20">
        <v>116</v>
      </c>
      <c r="E22" s="49">
        <f t="shared" si="5"/>
        <v>2.693289993034595</v>
      </c>
      <c r="F22" s="20">
        <v>160</v>
      </c>
      <c r="G22" s="49">
        <f t="shared" si="1"/>
        <v>3.714882749013234</v>
      </c>
      <c r="H22" s="23">
        <v>1077</v>
      </c>
      <c r="I22" s="49">
        <f t="shared" si="2"/>
        <v>25.00580450429533</v>
      </c>
      <c r="J22" s="23">
        <v>1649</v>
      </c>
      <c r="K22" s="49">
        <f t="shared" si="3"/>
        <v>38.28651033201765</v>
      </c>
      <c r="L22" s="23">
        <v>1305</v>
      </c>
      <c r="M22" s="49">
        <f t="shared" si="4"/>
        <v>30.29951242163919</v>
      </c>
    </row>
    <row r="23" spans="1:13" ht="22.5" customHeight="1">
      <c r="A23" s="4" t="s">
        <v>60</v>
      </c>
      <c r="B23" s="20">
        <f t="shared" si="0"/>
        <v>1221</v>
      </c>
      <c r="C23" s="87">
        <f t="shared" si="5"/>
        <v>100</v>
      </c>
      <c r="D23" s="20">
        <v>85</v>
      </c>
      <c r="E23" s="49">
        <f t="shared" si="5"/>
        <v>6.961506961506962</v>
      </c>
      <c r="F23" s="20">
        <v>167</v>
      </c>
      <c r="G23" s="49">
        <f t="shared" si="1"/>
        <v>13.677313677313677</v>
      </c>
      <c r="H23" s="23">
        <v>433</v>
      </c>
      <c r="I23" s="49">
        <f t="shared" si="2"/>
        <v>35.46273546273546</v>
      </c>
      <c r="J23" s="23">
        <v>331</v>
      </c>
      <c r="K23" s="49">
        <f t="shared" si="3"/>
        <v>27.108927108927112</v>
      </c>
      <c r="L23" s="23">
        <v>205</v>
      </c>
      <c r="M23" s="49">
        <f t="shared" si="4"/>
        <v>16.78951678951679</v>
      </c>
    </row>
    <row r="24" spans="1:13" ht="15" customHeight="1">
      <c r="A24" s="4" t="s">
        <v>61</v>
      </c>
      <c r="B24" s="20">
        <f t="shared" si="0"/>
        <v>2308</v>
      </c>
      <c r="C24" s="87">
        <f t="shared" si="5"/>
        <v>100</v>
      </c>
      <c r="D24" s="20">
        <v>224</v>
      </c>
      <c r="E24" s="49">
        <f t="shared" si="5"/>
        <v>9.705372616984402</v>
      </c>
      <c r="F24" s="20">
        <v>277</v>
      </c>
      <c r="G24" s="49">
        <f t="shared" si="1"/>
        <v>12.001733102253032</v>
      </c>
      <c r="H24" s="23">
        <v>873</v>
      </c>
      <c r="I24" s="49">
        <f t="shared" si="2"/>
        <v>37.82495667244367</v>
      </c>
      <c r="J24" s="23">
        <v>555</v>
      </c>
      <c r="K24" s="49">
        <f t="shared" si="3"/>
        <v>24.04679376083189</v>
      </c>
      <c r="L24" s="23">
        <v>379</v>
      </c>
      <c r="M24" s="49">
        <f t="shared" si="4"/>
        <v>16.421143847487002</v>
      </c>
    </row>
    <row r="25" spans="1:13" ht="15" customHeight="1">
      <c r="A25" s="4" t="s">
        <v>62</v>
      </c>
      <c r="B25" s="20">
        <f t="shared" si="0"/>
        <v>2605</v>
      </c>
      <c r="C25" s="87">
        <f t="shared" si="5"/>
        <v>100</v>
      </c>
      <c r="D25" s="20">
        <v>83</v>
      </c>
      <c r="E25" s="49">
        <f t="shared" si="5"/>
        <v>3.1861804222648753</v>
      </c>
      <c r="F25" s="20">
        <v>109</v>
      </c>
      <c r="G25" s="49">
        <f t="shared" si="1"/>
        <v>4.18426103646833</v>
      </c>
      <c r="H25" s="23">
        <v>538</v>
      </c>
      <c r="I25" s="49">
        <f t="shared" si="2"/>
        <v>20.652591170825335</v>
      </c>
      <c r="J25" s="23">
        <v>954</v>
      </c>
      <c r="K25" s="49">
        <f t="shared" si="3"/>
        <v>36.62188099808061</v>
      </c>
      <c r="L25" s="23">
        <v>921</v>
      </c>
      <c r="M25" s="49">
        <f t="shared" si="4"/>
        <v>35.355086372360844</v>
      </c>
    </row>
    <row r="26" spans="1:13" ht="15" customHeight="1">
      <c r="A26" s="4" t="s">
        <v>63</v>
      </c>
      <c r="B26" s="20">
        <f t="shared" si="0"/>
        <v>502</v>
      </c>
      <c r="C26" s="87">
        <f t="shared" si="5"/>
        <v>100</v>
      </c>
      <c r="D26" s="20">
        <v>33</v>
      </c>
      <c r="E26" s="49">
        <f t="shared" si="5"/>
        <v>6.573705179282868</v>
      </c>
      <c r="F26" s="20">
        <v>54</v>
      </c>
      <c r="G26" s="49">
        <f t="shared" si="1"/>
        <v>10.756972111553784</v>
      </c>
      <c r="H26" s="23">
        <v>208</v>
      </c>
      <c r="I26" s="49">
        <f t="shared" si="2"/>
        <v>41.43426294820717</v>
      </c>
      <c r="J26" s="23">
        <v>143</v>
      </c>
      <c r="K26" s="49">
        <f t="shared" si="3"/>
        <v>28.48605577689243</v>
      </c>
      <c r="L26" s="23">
        <v>64</v>
      </c>
      <c r="M26" s="49">
        <f t="shared" si="4"/>
        <v>12.749003984063744</v>
      </c>
    </row>
    <row r="27" spans="1:13" ht="15" customHeight="1">
      <c r="A27" s="4" t="s">
        <v>64</v>
      </c>
      <c r="B27" s="20">
        <f t="shared" si="0"/>
        <v>714</v>
      </c>
      <c r="C27" s="87">
        <f t="shared" si="5"/>
        <v>100</v>
      </c>
      <c r="D27" s="20">
        <v>90</v>
      </c>
      <c r="E27" s="49">
        <f t="shared" si="5"/>
        <v>12.605042016806722</v>
      </c>
      <c r="F27" s="20">
        <v>106</v>
      </c>
      <c r="G27" s="49">
        <f t="shared" si="1"/>
        <v>14.84593837535014</v>
      </c>
      <c r="H27" s="23">
        <v>272</v>
      </c>
      <c r="I27" s="49">
        <f t="shared" si="2"/>
        <v>38.095238095238095</v>
      </c>
      <c r="J27" s="23">
        <v>152</v>
      </c>
      <c r="K27" s="49">
        <f t="shared" si="3"/>
        <v>21.288515406162464</v>
      </c>
      <c r="L27" s="23">
        <v>94</v>
      </c>
      <c r="M27" s="49">
        <f t="shared" si="4"/>
        <v>13.165266106442578</v>
      </c>
    </row>
    <row r="28" spans="1:13" ht="15" customHeight="1">
      <c r="A28" s="4" t="s">
        <v>65</v>
      </c>
      <c r="B28" s="20">
        <f t="shared" si="0"/>
        <v>848</v>
      </c>
      <c r="C28" s="87">
        <f t="shared" si="5"/>
        <v>100</v>
      </c>
      <c r="D28" s="20">
        <v>62</v>
      </c>
      <c r="E28" s="49">
        <f t="shared" si="5"/>
        <v>7.311320754716981</v>
      </c>
      <c r="F28" s="20">
        <v>108</v>
      </c>
      <c r="G28" s="49">
        <f t="shared" si="1"/>
        <v>12.735849056603774</v>
      </c>
      <c r="H28" s="23">
        <v>250</v>
      </c>
      <c r="I28" s="49">
        <f t="shared" si="2"/>
        <v>29.4811320754717</v>
      </c>
      <c r="J28" s="23">
        <v>247</v>
      </c>
      <c r="K28" s="49">
        <f t="shared" si="3"/>
        <v>29.127358490566035</v>
      </c>
      <c r="L28" s="23">
        <v>181</v>
      </c>
      <c r="M28" s="49">
        <f t="shared" si="4"/>
        <v>21.34433962264151</v>
      </c>
    </row>
    <row r="29" spans="1:13" ht="22.5" customHeight="1">
      <c r="A29" s="4" t="s">
        <v>66</v>
      </c>
      <c r="B29" s="20">
        <f t="shared" si="0"/>
        <v>12807</v>
      </c>
      <c r="C29" s="87">
        <f t="shared" si="5"/>
        <v>100</v>
      </c>
      <c r="D29" s="20">
        <v>352</v>
      </c>
      <c r="E29" s="49">
        <f t="shared" si="5"/>
        <v>2.7484969157492</v>
      </c>
      <c r="F29" s="20">
        <v>465</v>
      </c>
      <c r="G29" s="49">
        <f t="shared" si="1"/>
        <v>3.6308268915436868</v>
      </c>
      <c r="H29" s="23">
        <v>2908</v>
      </c>
      <c r="I29" s="49">
        <f t="shared" si="2"/>
        <v>22.70633247442805</v>
      </c>
      <c r="J29" s="23">
        <v>4380</v>
      </c>
      <c r="K29" s="49">
        <f t="shared" si="3"/>
        <v>34.20004684937925</v>
      </c>
      <c r="L29" s="23">
        <v>4702</v>
      </c>
      <c r="M29" s="49">
        <f t="shared" si="4"/>
        <v>36.71429686889982</v>
      </c>
    </row>
    <row r="30" spans="1:13" ht="15" customHeight="1">
      <c r="A30" s="4" t="s">
        <v>67</v>
      </c>
      <c r="B30" s="20">
        <f t="shared" si="0"/>
        <v>3845</v>
      </c>
      <c r="C30" s="87">
        <f t="shared" si="5"/>
        <v>100</v>
      </c>
      <c r="D30" s="20">
        <v>373</v>
      </c>
      <c r="E30" s="49">
        <f t="shared" si="5"/>
        <v>9.700910273081925</v>
      </c>
      <c r="F30" s="20">
        <v>371</v>
      </c>
      <c r="G30" s="49">
        <f t="shared" si="1"/>
        <v>9.648894668400521</v>
      </c>
      <c r="H30" s="23">
        <v>1448</v>
      </c>
      <c r="I30" s="49">
        <f t="shared" si="2"/>
        <v>37.6592977893368</v>
      </c>
      <c r="J30" s="23">
        <v>1066</v>
      </c>
      <c r="K30" s="49">
        <f t="shared" si="3"/>
        <v>27.724317295188555</v>
      </c>
      <c r="L30" s="23">
        <v>587</v>
      </c>
      <c r="M30" s="49">
        <f t="shared" si="4"/>
        <v>15.266579973992197</v>
      </c>
    </row>
    <row r="31" spans="1:13" ht="15" customHeight="1">
      <c r="A31" s="4" t="s">
        <v>68</v>
      </c>
      <c r="B31" s="20">
        <f t="shared" si="0"/>
        <v>271</v>
      </c>
      <c r="C31" s="87">
        <f t="shared" si="5"/>
        <v>100</v>
      </c>
      <c r="D31" s="20">
        <v>19</v>
      </c>
      <c r="E31" s="49">
        <f t="shared" si="5"/>
        <v>7.011070110701106</v>
      </c>
      <c r="F31" s="20">
        <v>29</v>
      </c>
      <c r="G31" s="49">
        <f t="shared" si="1"/>
        <v>10.70110701107011</v>
      </c>
      <c r="H31" s="23">
        <v>101</v>
      </c>
      <c r="I31" s="49">
        <f t="shared" si="2"/>
        <v>37.269372693726936</v>
      </c>
      <c r="J31" s="23">
        <v>76</v>
      </c>
      <c r="K31" s="49">
        <f t="shared" si="3"/>
        <v>28.044280442804425</v>
      </c>
      <c r="L31" s="23">
        <v>46</v>
      </c>
      <c r="M31" s="49">
        <f t="shared" si="4"/>
        <v>16.974169741697416</v>
      </c>
    </row>
    <row r="32" spans="1:13" ht="15" customHeight="1">
      <c r="A32" s="4" t="s">
        <v>69</v>
      </c>
      <c r="B32" s="20">
        <f t="shared" si="0"/>
        <v>32439</v>
      </c>
      <c r="C32" s="87">
        <f t="shared" si="5"/>
        <v>100</v>
      </c>
      <c r="D32" s="20">
        <v>1103</v>
      </c>
      <c r="E32" s="49">
        <f t="shared" si="5"/>
        <v>3.4002281204722715</v>
      </c>
      <c r="F32" s="20">
        <v>1462</v>
      </c>
      <c r="G32" s="49">
        <f t="shared" si="1"/>
        <v>4.50692068189525</v>
      </c>
      <c r="H32" s="23">
        <v>9825</v>
      </c>
      <c r="I32" s="49">
        <f t="shared" si="2"/>
        <v>30.287616757606585</v>
      </c>
      <c r="J32" s="23">
        <v>10802</v>
      </c>
      <c r="K32" s="49">
        <f t="shared" si="3"/>
        <v>33.29942353340115</v>
      </c>
      <c r="L32" s="23">
        <v>9247</v>
      </c>
      <c r="M32" s="49">
        <f t="shared" si="4"/>
        <v>28.50581090662474</v>
      </c>
    </row>
    <row r="33" spans="1:13" ht="15" customHeight="1">
      <c r="A33" s="4" t="s">
        <v>70</v>
      </c>
      <c r="B33" s="20">
        <f t="shared" si="0"/>
        <v>2557</v>
      </c>
      <c r="C33" s="87">
        <f t="shared" si="5"/>
        <v>100</v>
      </c>
      <c r="D33" s="20">
        <v>138</v>
      </c>
      <c r="E33" s="49">
        <f t="shared" si="5"/>
        <v>5.396949550254204</v>
      </c>
      <c r="F33" s="20">
        <v>236</v>
      </c>
      <c r="G33" s="49">
        <f t="shared" si="1"/>
        <v>9.229565897536176</v>
      </c>
      <c r="H33" s="23">
        <v>914</v>
      </c>
      <c r="I33" s="49">
        <f t="shared" si="2"/>
        <v>35.74501368791553</v>
      </c>
      <c r="J33" s="23">
        <v>803</v>
      </c>
      <c r="K33" s="49">
        <f t="shared" si="3"/>
        <v>31.40398904966758</v>
      </c>
      <c r="L33" s="23">
        <v>466</v>
      </c>
      <c r="M33" s="49">
        <f t="shared" si="4"/>
        <v>18.224481814626515</v>
      </c>
    </row>
    <row r="34" spans="1:13" ht="15" customHeight="1">
      <c r="A34" s="4" t="s">
        <v>71</v>
      </c>
      <c r="B34" s="20">
        <f t="shared" si="0"/>
        <v>2032</v>
      </c>
      <c r="C34" s="87">
        <f t="shared" si="5"/>
        <v>100</v>
      </c>
      <c r="D34" s="20">
        <v>147</v>
      </c>
      <c r="E34" s="49">
        <f t="shared" si="5"/>
        <v>7.234251968503937</v>
      </c>
      <c r="F34" s="20">
        <v>175</v>
      </c>
      <c r="G34" s="49">
        <f t="shared" si="1"/>
        <v>8.612204724409448</v>
      </c>
      <c r="H34" s="23">
        <v>619</v>
      </c>
      <c r="I34" s="49">
        <f t="shared" si="2"/>
        <v>30.462598425196852</v>
      </c>
      <c r="J34" s="23">
        <v>641</v>
      </c>
      <c r="K34" s="49">
        <f t="shared" si="3"/>
        <v>31.54527559055118</v>
      </c>
      <c r="L34" s="23">
        <v>450</v>
      </c>
      <c r="M34" s="49">
        <f t="shared" si="4"/>
        <v>22.14566929133858</v>
      </c>
    </row>
    <row r="35" spans="1:13" ht="22.5" customHeight="1">
      <c r="A35" s="4" t="s">
        <v>34</v>
      </c>
      <c r="B35" s="20">
        <f t="shared" si="0"/>
        <v>11534</v>
      </c>
      <c r="C35" s="87">
        <f t="shared" si="5"/>
        <v>100</v>
      </c>
      <c r="D35" s="20">
        <v>500</v>
      </c>
      <c r="E35" s="49">
        <f t="shared" si="5"/>
        <v>4.335009537020981</v>
      </c>
      <c r="F35" s="20">
        <v>769</v>
      </c>
      <c r="G35" s="49">
        <f t="shared" si="1"/>
        <v>6.66724466793827</v>
      </c>
      <c r="H35" s="23">
        <v>3333</v>
      </c>
      <c r="I35" s="49">
        <f t="shared" si="2"/>
        <v>28.897173573781863</v>
      </c>
      <c r="J35" s="23">
        <v>3790</v>
      </c>
      <c r="K35" s="49">
        <f t="shared" si="3"/>
        <v>32.859372290619035</v>
      </c>
      <c r="L35" s="23">
        <v>3142</v>
      </c>
      <c r="M35" s="49">
        <f t="shared" si="4"/>
        <v>27.241199930639848</v>
      </c>
    </row>
    <row r="36" spans="1:13" ht="15" customHeight="1">
      <c r="A36" s="4" t="s">
        <v>72</v>
      </c>
      <c r="B36" s="20">
        <f t="shared" si="0"/>
        <v>261</v>
      </c>
      <c r="C36" s="87">
        <f t="shared" si="5"/>
        <v>100</v>
      </c>
      <c r="D36" s="20">
        <v>21</v>
      </c>
      <c r="E36" s="49">
        <f t="shared" si="5"/>
        <v>8.045977011494253</v>
      </c>
      <c r="F36" s="20">
        <v>21</v>
      </c>
      <c r="G36" s="49">
        <f t="shared" si="1"/>
        <v>8.045977011494253</v>
      </c>
      <c r="H36" s="23">
        <v>60</v>
      </c>
      <c r="I36" s="49">
        <f t="shared" si="2"/>
        <v>22.988505747126435</v>
      </c>
      <c r="J36" s="23">
        <v>95</v>
      </c>
      <c r="K36" s="49">
        <f t="shared" si="3"/>
        <v>36.39846743295019</v>
      </c>
      <c r="L36" s="23">
        <v>64</v>
      </c>
      <c r="M36" s="49">
        <f t="shared" si="4"/>
        <v>24.521072796934863</v>
      </c>
    </row>
    <row r="37" spans="1:13" ht="15" customHeight="1">
      <c r="A37" s="4" t="s">
        <v>73</v>
      </c>
      <c r="B37" s="20">
        <f t="shared" si="0"/>
        <v>1597</v>
      </c>
      <c r="C37" s="87">
        <f t="shared" si="5"/>
        <v>100</v>
      </c>
      <c r="D37" s="20">
        <v>94</v>
      </c>
      <c r="E37" s="49">
        <f t="shared" si="5"/>
        <v>5.886036318096431</v>
      </c>
      <c r="F37" s="20">
        <v>119</v>
      </c>
      <c r="G37" s="49">
        <f t="shared" si="1"/>
        <v>7.451471509079524</v>
      </c>
      <c r="H37" s="23">
        <v>480</v>
      </c>
      <c r="I37" s="49">
        <f t="shared" si="2"/>
        <v>30.05635566687539</v>
      </c>
      <c r="J37" s="23">
        <v>553</v>
      </c>
      <c r="K37" s="49">
        <f t="shared" si="3"/>
        <v>34.62742642454602</v>
      </c>
      <c r="L37" s="23">
        <v>351</v>
      </c>
      <c r="M37" s="49">
        <f t="shared" si="4"/>
        <v>21.97871008140263</v>
      </c>
    </row>
    <row r="38" spans="1:13" ht="15" customHeight="1">
      <c r="A38" s="4" t="s">
        <v>74</v>
      </c>
      <c r="B38" s="20">
        <f t="shared" si="0"/>
        <v>363</v>
      </c>
      <c r="C38" s="87">
        <f t="shared" si="5"/>
        <v>100</v>
      </c>
      <c r="D38" s="20">
        <v>21</v>
      </c>
      <c r="E38" s="49">
        <f t="shared" si="5"/>
        <v>5.785123966942149</v>
      </c>
      <c r="F38" s="20">
        <v>21</v>
      </c>
      <c r="G38" s="49">
        <f t="shared" si="1"/>
        <v>5.785123966942149</v>
      </c>
      <c r="H38" s="23">
        <v>98</v>
      </c>
      <c r="I38" s="49">
        <f t="shared" si="2"/>
        <v>26.997245179063363</v>
      </c>
      <c r="J38" s="23">
        <v>130</v>
      </c>
      <c r="K38" s="49">
        <f t="shared" si="3"/>
        <v>35.81267217630854</v>
      </c>
      <c r="L38" s="23">
        <v>93</v>
      </c>
      <c r="M38" s="49">
        <f t="shared" si="4"/>
        <v>25.6198347107438</v>
      </c>
    </row>
    <row r="39" spans="1:13" ht="15" customHeight="1">
      <c r="A39" s="4" t="s">
        <v>75</v>
      </c>
      <c r="B39" s="20">
        <f t="shared" si="0"/>
        <v>1993</v>
      </c>
      <c r="C39" s="87">
        <f t="shared" si="5"/>
        <v>100</v>
      </c>
      <c r="D39" s="20">
        <v>99</v>
      </c>
      <c r="E39" s="49">
        <f t="shared" si="5"/>
        <v>4.967385850476668</v>
      </c>
      <c r="F39" s="20">
        <v>149</v>
      </c>
      <c r="G39" s="49">
        <f t="shared" si="1"/>
        <v>7.4761665830406425</v>
      </c>
      <c r="H39" s="23">
        <v>873</v>
      </c>
      <c r="I39" s="49">
        <f t="shared" si="2"/>
        <v>43.803311590566985</v>
      </c>
      <c r="J39" s="23">
        <v>636</v>
      </c>
      <c r="K39" s="49">
        <f t="shared" si="3"/>
        <v>31.911690918213747</v>
      </c>
      <c r="L39" s="23">
        <v>236</v>
      </c>
      <c r="M39" s="49">
        <f t="shared" si="4"/>
        <v>11.841445057701955</v>
      </c>
    </row>
    <row r="40" spans="1:13" ht="15" customHeight="1">
      <c r="A40" s="57" t="s">
        <v>76</v>
      </c>
      <c r="B40" s="58">
        <f t="shared" si="0"/>
        <v>830</v>
      </c>
      <c r="C40" s="92">
        <f t="shared" si="5"/>
        <v>100</v>
      </c>
      <c r="D40" s="58">
        <v>61</v>
      </c>
      <c r="E40" s="59">
        <f t="shared" si="5"/>
        <v>7.349397590361447</v>
      </c>
      <c r="F40" s="58">
        <v>53</v>
      </c>
      <c r="G40" s="59">
        <f t="shared" si="1"/>
        <v>6.385542168674699</v>
      </c>
      <c r="H40" s="143">
        <v>239</v>
      </c>
      <c r="I40" s="59">
        <f t="shared" si="2"/>
        <v>28.795180722891565</v>
      </c>
      <c r="J40" s="143">
        <v>294</v>
      </c>
      <c r="K40" s="59">
        <f t="shared" si="3"/>
        <v>35.42168674698795</v>
      </c>
      <c r="L40" s="143">
        <v>183</v>
      </c>
      <c r="M40" s="59">
        <f t="shared" si="4"/>
        <v>22.048192771084338</v>
      </c>
    </row>
    <row r="41" spans="1:13" ht="15" customHeight="1">
      <c r="A41" s="4"/>
      <c r="B41" s="9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290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44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94"/>
      <c r="K44" s="4"/>
      <c r="L44" s="4"/>
      <c r="M44"/>
    </row>
    <row r="45" spans="1:12" ht="15" customHeight="1">
      <c r="A45" s="4"/>
      <c r="B45" s="9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spans="2:6" ht="15" customHeight="1">
      <c r="B46" s="23"/>
      <c r="F46" s="23"/>
    </row>
    <row r="47" spans="2:6" ht="15" customHeight="1">
      <c r="B47" s="23"/>
      <c r="F47" s="23"/>
    </row>
    <row r="48" ht="11.25">
      <c r="F48" s="23"/>
    </row>
    <row r="49" ht="11.25">
      <c r="F49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8" display="Índice"/>
    <hyperlink ref="M41" location="'pag 2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251" t="s">
        <v>180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91" t="s">
        <v>89</v>
      </c>
    </row>
    <row r="3" spans="1:13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</row>
    <row r="4" spans="1:13" s="14" customFormat="1" ht="19.5" customHeight="1">
      <c r="A4" s="65"/>
      <c r="B4" s="66" t="s">
        <v>92</v>
      </c>
      <c r="C4" s="62" t="s">
        <v>91</v>
      </c>
      <c r="D4" s="61" t="s">
        <v>92</v>
      </c>
      <c r="E4" s="62" t="s">
        <v>91</v>
      </c>
      <c r="F4" s="61" t="s">
        <v>92</v>
      </c>
      <c r="G4" s="62" t="s">
        <v>91</v>
      </c>
      <c r="H4" s="61" t="s">
        <v>92</v>
      </c>
      <c r="I4" s="62" t="s">
        <v>91</v>
      </c>
      <c r="J4" s="61" t="s">
        <v>92</v>
      </c>
      <c r="K4" s="62" t="s">
        <v>91</v>
      </c>
      <c r="L4" s="61" t="s">
        <v>92</v>
      </c>
      <c r="M4" s="62" t="s">
        <v>91</v>
      </c>
    </row>
    <row r="5" spans="1:13" ht="15" customHeight="1">
      <c r="A5" s="4" t="s">
        <v>77</v>
      </c>
      <c r="B5" s="63">
        <f>D5+F5+H5+J5+L5</f>
        <v>636</v>
      </c>
      <c r="C5" s="90">
        <f aca="true" t="shared" si="0" ref="C5:C18">B5/$B5*100</f>
        <v>100</v>
      </c>
      <c r="D5" s="63">
        <v>43</v>
      </c>
      <c r="E5" s="64">
        <f aca="true" t="shared" si="1" ref="E5:E18">D5/$B5*100</f>
        <v>6.761006289308176</v>
      </c>
      <c r="F5" s="63">
        <v>62</v>
      </c>
      <c r="G5" s="64">
        <f aca="true" t="shared" si="2" ref="G5:G18">F5/$B5*100</f>
        <v>9.748427672955975</v>
      </c>
      <c r="H5" s="94">
        <v>208</v>
      </c>
      <c r="I5" s="64">
        <f aca="true" t="shared" si="3" ref="I5:I18">H5/$B5*100</f>
        <v>32.70440251572327</v>
      </c>
      <c r="J5" s="23">
        <v>186</v>
      </c>
      <c r="K5" s="64">
        <f aca="true" t="shared" si="4" ref="K5:K18">J5/$B5*100</f>
        <v>29.245283018867923</v>
      </c>
      <c r="L5" s="23">
        <v>137</v>
      </c>
      <c r="M5" s="64">
        <f aca="true" t="shared" si="5" ref="M5:M18">L5/$B5*100</f>
        <v>21.540880503144656</v>
      </c>
    </row>
    <row r="6" spans="1:13" ht="15" customHeight="1">
      <c r="A6" s="6" t="s">
        <v>78</v>
      </c>
      <c r="B6" s="20">
        <f aca="true" t="shared" si="6" ref="B6:B18">D6+F6+H6+J6+L6</f>
        <v>1953</v>
      </c>
      <c r="C6" s="87">
        <f t="shared" si="0"/>
        <v>100</v>
      </c>
      <c r="D6" s="20">
        <v>124</v>
      </c>
      <c r="E6" s="49">
        <f t="shared" si="1"/>
        <v>6.349206349206349</v>
      </c>
      <c r="F6" s="20">
        <v>174</v>
      </c>
      <c r="G6" s="49">
        <f t="shared" si="2"/>
        <v>8.90937019969278</v>
      </c>
      <c r="H6" s="94">
        <v>802</v>
      </c>
      <c r="I6" s="49">
        <f t="shared" si="3"/>
        <v>41.06502816180235</v>
      </c>
      <c r="J6" s="94">
        <v>633</v>
      </c>
      <c r="K6" s="49">
        <f t="shared" si="4"/>
        <v>32.41167434715822</v>
      </c>
      <c r="L6" s="94">
        <v>220</v>
      </c>
      <c r="M6" s="49">
        <f t="shared" si="5"/>
        <v>11.264720942140297</v>
      </c>
    </row>
    <row r="7" spans="1:13" ht="15" customHeight="1">
      <c r="A7" s="6" t="s">
        <v>28</v>
      </c>
      <c r="B7" s="20">
        <f t="shared" si="6"/>
        <v>1390</v>
      </c>
      <c r="C7" s="87">
        <f t="shared" si="0"/>
        <v>100</v>
      </c>
      <c r="D7" s="20">
        <v>117</v>
      </c>
      <c r="E7" s="49">
        <f t="shared" si="1"/>
        <v>8.417266187050359</v>
      </c>
      <c r="F7" s="20">
        <v>100</v>
      </c>
      <c r="G7" s="49">
        <f t="shared" si="2"/>
        <v>7.194244604316546</v>
      </c>
      <c r="H7" s="94">
        <v>431</v>
      </c>
      <c r="I7" s="49">
        <f t="shared" si="3"/>
        <v>31.00719424460432</v>
      </c>
      <c r="J7" s="94">
        <v>461</v>
      </c>
      <c r="K7" s="49">
        <f t="shared" si="4"/>
        <v>33.16546762589928</v>
      </c>
      <c r="L7" s="94">
        <v>281</v>
      </c>
      <c r="M7" s="49">
        <f t="shared" si="5"/>
        <v>20.215827338129497</v>
      </c>
    </row>
    <row r="8" spans="1:13" ht="15" customHeight="1">
      <c r="A8" s="6" t="s">
        <v>79</v>
      </c>
      <c r="B8" s="20">
        <f t="shared" si="6"/>
        <v>314</v>
      </c>
      <c r="C8" s="87">
        <f t="shared" si="0"/>
        <v>100</v>
      </c>
      <c r="D8" s="20">
        <v>15</v>
      </c>
      <c r="E8" s="49">
        <f t="shared" si="1"/>
        <v>4.777070063694268</v>
      </c>
      <c r="F8" s="20">
        <v>21</v>
      </c>
      <c r="G8" s="49">
        <f t="shared" si="2"/>
        <v>6.687898089171974</v>
      </c>
      <c r="H8" s="94">
        <v>118</v>
      </c>
      <c r="I8" s="49">
        <f t="shared" si="3"/>
        <v>37.57961783439491</v>
      </c>
      <c r="J8" s="94">
        <v>96</v>
      </c>
      <c r="K8" s="49">
        <f t="shared" si="4"/>
        <v>30.573248407643312</v>
      </c>
      <c r="L8" s="94">
        <v>64</v>
      </c>
      <c r="M8" s="49">
        <f t="shared" si="5"/>
        <v>20.382165605095544</v>
      </c>
    </row>
    <row r="9" spans="1:13" ht="15" customHeight="1">
      <c r="A9" s="6" t="s">
        <v>80</v>
      </c>
      <c r="B9" s="20">
        <f t="shared" si="6"/>
        <v>2707</v>
      </c>
      <c r="C9" s="87">
        <f t="shared" si="0"/>
        <v>100</v>
      </c>
      <c r="D9" s="20">
        <v>148</v>
      </c>
      <c r="E9" s="49">
        <f t="shared" si="1"/>
        <v>5.467306981898782</v>
      </c>
      <c r="F9" s="20">
        <v>249</v>
      </c>
      <c r="G9" s="49">
        <f t="shared" si="2"/>
        <v>9.198374584410788</v>
      </c>
      <c r="H9" s="94">
        <v>1049</v>
      </c>
      <c r="I9" s="49">
        <f t="shared" si="3"/>
        <v>38.75138529737717</v>
      </c>
      <c r="J9" s="94">
        <v>746</v>
      </c>
      <c r="K9" s="49">
        <f t="shared" si="4"/>
        <v>27.558182489841155</v>
      </c>
      <c r="L9" s="94">
        <v>515</v>
      </c>
      <c r="M9" s="49">
        <f t="shared" si="5"/>
        <v>19.02475064647211</v>
      </c>
    </row>
    <row r="10" spans="1:13" ht="15" customHeight="1">
      <c r="A10" s="4" t="s">
        <v>81</v>
      </c>
      <c r="B10" s="20">
        <f t="shared" si="6"/>
        <v>2162</v>
      </c>
      <c r="C10" s="87">
        <f t="shared" si="0"/>
        <v>100</v>
      </c>
      <c r="D10" s="20">
        <v>173</v>
      </c>
      <c r="E10" s="49">
        <f t="shared" si="1"/>
        <v>8.001850138760407</v>
      </c>
      <c r="F10" s="20">
        <v>240</v>
      </c>
      <c r="G10" s="49">
        <f t="shared" si="2"/>
        <v>11.100832562442182</v>
      </c>
      <c r="H10" s="94">
        <v>788</v>
      </c>
      <c r="I10" s="49">
        <f t="shared" si="3"/>
        <v>36.4477335800185</v>
      </c>
      <c r="J10" s="94">
        <v>552</v>
      </c>
      <c r="K10" s="49">
        <f t="shared" si="4"/>
        <v>25.53191489361702</v>
      </c>
      <c r="L10" s="94">
        <v>409</v>
      </c>
      <c r="M10" s="49">
        <f t="shared" si="5"/>
        <v>18.917668825161886</v>
      </c>
    </row>
    <row r="11" spans="1:13" ht="22.5" customHeight="1">
      <c r="A11" s="4" t="s">
        <v>82</v>
      </c>
      <c r="B11" s="20">
        <f t="shared" si="6"/>
        <v>15154</v>
      </c>
      <c r="C11" s="87">
        <f t="shared" si="0"/>
        <v>100</v>
      </c>
      <c r="D11" s="20">
        <v>410</v>
      </c>
      <c r="E11" s="49">
        <f t="shared" si="1"/>
        <v>2.705556288768642</v>
      </c>
      <c r="F11" s="20">
        <v>561</v>
      </c>
      <c r="G11" s="49">
        <f t="shared" si="2"/>
        <v>3.7019928731688</v>
      </c>
      <c r="H11" s="94">
        <v>4020</v>
      </c>
      <c r="I11" s="49">
        <f t="shared" si="3"/>
        <v>26.527649465487663</v>
      </c>
      <c r="J11" s="94">
        <v>5520</v>
      </c>
      <c r="K11" s="49">
        <f t="shared" si="4"/>
        <v>36.4260261317144</v>
      </c>
      <c r="L11" s="94">
        <v>4643</v>
      </c>
      <c r="M11" s="49">
        <f t="shared" si="5"/>
        <v>30.6387752408605</v>
      </c>
    </row>
    <row r="12" spans="1:13" ht="15" customHeight="1">
      <c r="A12" s="4" t="s">
        <v>83</v>
      </c>
      <c r="B12" s="20">
        <f t="shared" si="6"/>
        <v>1015</v>
      </c>
      <c r="C12" s="87">
        <f t="shared" si="0"/>
        <v>100</v>
      </c>
      <c r="D12" s="20">
        <v>73</v>
      </c>
      <c r="E12" s="49">
        <f t="shared" si="1"/>
        <v>7.192118226600986</v>
      </c>
      <c r="F12" s="20">
        <v>94</v>
      </c>
      <c r="G12" s="49">
        <f t="shared" si="2"/>
        <v>9.261083743842365</v>
      </c>
      <c r="H12" s="94">
        <v>416</v>
      </c>
      <c r="I12" s="49">
        <f t="shared" si="3"/>
        <v>40.98522167487685</v>
      </c>
      <c r="J12" s="94">
        <v>294</v>
      </c>
      <c r="K12" s="49">
        <f t="shared" si="4"/>
        <v>28.965517241379313</v>
      </c>
      <c r="L12" s="94">
        <v>138</v>
      </c>
      <c r="M12" s="49">
        <f t="shared" si="5"/>
        <v>13.596059113300493</v>
      </c>
    </row>
    <row r="13" spans="1:13" ht="15" customHeight="1">
      <c r="A13" s="4" t="s">
        <v>84</v>
      </c>
      <c r="B13" s="20">
        <f t="shared" si="6"/>
        <v>29234</v>
      </c>
      <c r="C13" s="87">
        <f t="shared" si="0"/>
        <v>100</v>
      </c>
      <c r="D13" s="20">
        <v>567</v>
      </c>
      <c r="E13" s="49">
        <f t="shared" si="1"/>
        <v>1.9395224738318395</v>
      </c>
      <c r="F13" s="20">
        <v>953</v>
      </c>
      <c r="G13" s="49">
        <f t="shared" si="2"/>
        <v>3.2599028528425804</v>
      </c>
      <c r="H13" s="94">
        <v>6024</v>
      </c>
      <c r="I13" s="49">
        <f t="shared" si="3"/>
        <v>20.60614353150441</v>
      </c>
      <c r="J13" s="94">
        <v>10361</v>
      </c>
      <c r="K13" s="49">
        <f t="shared" si="4"/>
        <v>35.441609085311626</v>
      </c>
      <c r="L13" s="94">
        <v>11329</v>
      </c>
      <c r="M13" s="49">
        <f t="shared" si="5"/>
        <v>38.752822056509544</v>
      </c>
    </row>
    <row r="14" spans="1:13" ht="15" customHeight="1">
      <c r="A14" s="4" t="s">
        <v>85</v>
      </c>
      <c r="B14" s="20">
        <f t="shared" si="6"/>
        <v>1415</v>
      </c>
      <c r="C14" s="87">
        <f t="shared" si="0"/>
        <v>100</v>
      </c>
      <c r="D14" s="20">
        <v>85</v>
      </c>
      <c r="E14" s="49">
        <f t="shared" si="1"/>
        <v>6.007067137809187</v>
      </c>
      <c r="F14" s="20">
        <v>101</v>
      </c>
      <c r="G14" s="49">
        <f t="shared" si="2"/>
        <v>7.137809187279152</v>
      </c>
      <c r="H14" s="94">
        <v>444</v>
      </c>
      <c r="I14" s="49">
        <f t="shared" si="3"/>
        <v>31.37809187279152</v>
      </c>
      <c r="J14" s="94">
        <v>484</v>
      </c>
      <c r="K14" s="49">
        <f t="shared" si="4"/>
        <v>34.204946996466425</v>
      </c>
      <c r="L14" s="94">
        <v>301</v>
      </c>
      <c r="M14" s="49">
        <f t="shared" si="5"/>
        <v>21.27208480565371</v>
      </c>
    </row>
    <row r="15" spans="1:13" ht="15" customHeight="1">
      <c r="A15" s="4" t="s">
        <v>86</v>
      </c>
      <c r="B15" s="20">
        <f t="shared" si="6"/>
        <v>3250</v>
      </c>
      <c r="C15" s="87">
        <f t="shared" si="0"/>
        <v>100</v>
      </c>
      <c r="D15" s="20">
        <v>69</v>
      </c>
      <c r="E15" s="49">
        <f t="shared" si="1"/>
        <v>2.123076923076923</v>
      </c>
      <c r="F15" s="20">
        <v>126</v>
      </c>
      <c r="G15" s="49">
        <f t="shared" si="2"/>
        <v>3.876923076923077</v>
      </c>
      <c r="H15" s="94">
        <v>650</v>
      </c>
      <c r="I15" s="49">
        <f t="shared" si="3"/>
        <v>20</v>
      </c>
      <c r="J15" s="94">
        <v>1234</v>
      </c>
      <c r="K15" s="49">
        <f t="shared" si="4"/>
        <v>37.96923076923077</v>
      </c>
      <c r="L15" s="94">
        <v>1171</v>
      </c>
      <c r="M15" s="49">
        <f t="shared" si="5"/>
        <v>36.03076923076923</v>
      </c>
    </row>
    <row r="16" spans="1:13" ht="15" customHeight="1">
      <c r="A16" s="4" t="s">
        <v>87</v>
      </c>
      <c r="B16" s="20">
        <f t="shared" si="6"/>
        <v>281</v>
      </c>
      <c r="C16" s="87">
        <f t="shared" si="0"/>
        <v>100</v>
      </c>
      <c r="D16" s="20">
        <v>19</v>
      </c>
      <c r="E16" s="49">
        <f t="shared" si="1"/>
        <v>6.761565836298933</v>
      </c>
      <c r="F16" s="20">
        <v>21</v>
      </c>
      <c r="G16" s="49">
        <f t="shared" si="2"/>
        <v>7.473309608540925</v>
      </c>
      <c r="H16" s="94">
        <v>82</v>
      </c>
      <c r="I16" s="49">
        <f t="shared" si="3"/>
        <v>29.181494661921707</v>
      </c>
      <c r="J16" s="94">
        <v>77</v>
      </c>
      <c r="K16" s="49">
        <f t="shared" si="4"/>
        <v>27.402135231316727</v>
      </c>
      <c r="L16" s="94">
        <v>82</v>
      </c>
      <c r="M16" s="49">
        <f t="shared" si="5"/>
        <v>29.181494661921707</v>
      </c>
    </row>
    <row r="17" spans="1:13" ht="22.5" customHeight="1">
      <c r="A17" s="4" t="s">
        <v>37</v>
      </c>
      <c r="B17" s="20">
        <f t="shared" si="6"/>
        <v>275</v>
      </c>
      <c r="C17" s="87">
        <f t="shared" si="0"/>
        <v>100</v>
      </c>
      <c r="D17" s="20">
        <v>34</v>
      </c>
      <c r="E17" s="49">
        <f t="shared" si="1"/>
        <v>12.363636363636363</v>
      </c>
      <c r="F17" s="20">
        <v>44</v>
      </c>
      <c r="G17" s="49">
        <f t="shared" si="2"/>
        <v>16</v>
      </c>
      <c r="H17" s="94">
        <v>97</v>
      </c>
      <c r="I17" s="49">
        <f t="shared" si="3"/>
        <v>35.27272727272727</v>
      </c>
      <c r="J17" s="94">
        <v>59</v>
      </c>
      <c r="K17" s="49">
        <f t="shared" si="4"/>
        <v>21.454545454545453</v>
      </c>
      <c r="L17" s="94">
        <v>41</v>
      </c>
      <c r="M17" s="49">
        <f t="shared" si="5"/>
        <v>14.909090909090908</v>
      </c>
    </row>
    <row r="18" spans="1:13" ht="15" customHeight="1">
      <c r="A18" s="8" t="s">
        <v>38</v>
      </c>
      <c r="B18" s="60">
        <f t="shared" si="6"/>
        <v>254</v>
      </c>
      <c r="C18" s="91">
        <f t="shared" si="0"/>
        <v>100</v>
      </c>
      <c r="D18" s="60">
        <v>16</v>
      </c>
      <c r="E18" s="28">
        <f t="shared" si="1"/>
        <v>6.299212598425196</v>
      </c>
      <c r="F18" s="60">
        <v>46</v>
      </c>
      <c r="G18" s="28">
        <f t="shared" si="2"/>
        <v>18.11023622047244</v>
      </c>
      <c r="H18" s="27">
        <v>97</v>
      </c>
      <c r="I18" s="28">
        <f t="shared" si="3"/>
        <v>38.188976377952756</v>
      </c>
      <c r="J18" s="27">
        <v>62</v>
      </c>
      <c r="K18" s="28">
        <f t="shared" si="4"/>
        <v>24.409448818897637</v>
      </c>
      <c r="L18" s="27">
        <v>33</v>
      </c>
      <c r="M18" s="28">
        <f t="shared" si="5"/>
        <v>12.992125984251967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A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42" customFormat="1" ht="36" customHeight="1">
      <c r="A3" s="182"/>
      <c r="B3" s="252" t="s">
        <v>1</v>
      </c>
      <c r="C3" s="252"/>
      <c r="D3" s="252" t="s">
        <v>134</v>
      </c>
      <c r="E3" s="252"/>
      <c r="F3" s="253" t="s">
        <v>135</v>
      </c>
      <c r="G3" s="253"/>
      <c r="H3" s="253" t="s">
        <v>136</v>
      </c>
      <c r="I3" s="253"/>
      <c r="J3" s="253" t="s">
        <v>137</v>
      </c>
      <c r="K3" s="253"/>
      <c r="L3" s="253" t="s">
        <v>138</v>
      </c>
      <c r="M3" s="253"/>
    </row>
    <row r="4" spans="1:13" s="14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05" s="5" customFormat="1" ht="15" customHeight="1">
      <c r="A5" s="31" t="s">
        <v>23</v>
      </c>
      <c r="B5" s="30">
        <f>D5+F5+H5+J5+L5</f>
        <v>266149</v>
      </c>
      <c r="C5" s="30">
        <f>B5/B$5*100</f>
        <v>100</v>
      </c>
      <c r="D5" s="30">
        <f>SUM(D6:D40)+SUM('pag 29'!D5:D18)</f>
        <v>1448</v>
      </c>
      <c r="E5" s="30">
        <f>D5/D$5*100</f>
        <v>100</v>
      </c>
      <c r="F5" s="30">
        <f>SUM(F6:F40)+SUM('pag 29'!F5:F18)</f>
        <v>7962</v>
      </c>
      <c r="G5" s="30">
        <f aca="true" t="shared" si="0" ref="G5:G40">F5/F$5*100</f>
        <v>100</v>
      </c>
      <c r="H5" s="30">
        <f>SUM(H6:H40)+SUM('pag 29'!H5:H18)</f>
        <v>106271</v>
      </c>
      <c r="I5" s="30">
        <f aca="true" t="shared" si="1" ref="I5:I40">H5/H$5*100</f>
        <v>100</v>
      </c>
      <c r="J5" s="30">
        <f>SUM(J6:J40)+SUM('pag 29'!J5:J18)</f>
        <v>63047</v>
      </c>
      <c r="K5" s="30">
        <f aca="true" t="shared" si="2" ref="K5:K40">J5/J$5*100</f>
        <v>100</v>
      </c>
      <c r="L5" s="30">
        <f>SUM(L6:L40)+SUM('pag 29'!L5:L18)</f>
        <v>87421</v>
      </c>
      <c r="M5" s="30">
        <f aca="true" t="shared" si="3" ref="M5:M40">L5/L$5*100</f>
        <v>100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3" ht="15" customHeight="1">
      <c r="A6" s="6" t="s">
        <v>43</v>
      </c>
      <c r="B6" s="20">
        <f aca="true" t="shared" si="4" ref="B6:B40">D6+F6+H6+J6+L6</f>
        <v>1126</v>
      </c>
      <c r="C6" s="49">
        <f aca="true" t="shared" si="5" ref="C6:E40">B6/B$5*100</f>
        <v>0.4230712871361531</v>
      </c>
      <c r="D6" s="20">
        <v>0</v>
      </c>
      <c r="E6" s="49">
        <f t="shared" si="5"/>
        <v>0</v>
      </c>
      <c r="F6" s="20">
        <v>30</v>
      </c>
      <c r="G6" s="49">
        <f t="shared" si="0"/>
        <v>0.37678975131876413</v>
      </c>
      <c r="H6" s="23">
        <v>355</v>
      </c>
      <c r="I6" s="49">
        <f t="shared" si="1"/>
        <v>0.33405162273809413</v>
      </c>
      <c r="J6" s="23">
        <v>219</v>
      </c>
      <c r="K6" s="49">
        <f t="shared" si="2"/>
        <v>0.34735990610179707</v>
      </c>
      <c r="L6">
        <v>522</v>
      </c>
      <c r="M6" s="49">
        <f t="shared" si="3"/>
        <v>0.5971105340821999</v>
      </c>
    </row>
    <row r="7" spans="1:13" ht="15" customHeight="1">
      <c r="A7" s="6" t="s">
        <v>44</v>
      </c>
      <c r="B7" s="20">
        <f t="shared" si="4"/>
        <v>640</v>
      </c>
      <c r="C7" s="49">
        <f t="shared" si="5"/>
        <v>0.24046680618751154</v>
      </c>
      <c r="D7" s="20">
        <v>24</v>
      </c>
      <c r="E7" s="49">
        <f t="shared" si="5"/>
        <v>1.6574585635359116</v>
      </c>
      <c r="F7" s="20">
        <v>12</v>
      </c>
      <c r="G7" s="49">
        <f t="shared" si="0"/>
        <v>0.15071590052750566</v>
      </c>
      <c r="H7" s="23">
        <v>179</v>
      </c>
      <c r="I7" s="49">
        <f t="shared" si="1"/>
        <v>0.16843729709892633</v>
      </c>
      <c r="J7" s="23">
        <v>181</v>
      </c>
      <c r="K7" s="49">
        <f t="shared" si="2"/>
        <v>0.28708741097911084</v>
      </c>
      <c r="L7">
        <v>244</v>
      </c>
      <c r="M7" s="49">
        <f t="shared" si="3"/>
        <v>0.27910913853650726</v>
      </c>
    </row>
    <row r="8" spans="1:13" ht="15" customHeight="1">
      <c r="A8" s="6" t="s">
        <v>45</v>
      </c>
      <c r="B8" s="20">
        <f t="shared" si="4"/>
        <v>5304</v>
      </c>
      <c r="C8" s="49">
        <f t="shared" si="5"/>
        <v>1.9928686562790017</v>
      </c>
      <c r="D8" s="20">
        <v>36</v>
      </c>
      <c r="E8" s="49">
        <f t="shared" si="5"/>
        <v>2.4861878453038675</v>
      </c>
      <c r="F8" s="20">
        <v>177</v>
      </c>
      <c r="G8" s="49">
        <f t="shared" si="0"/>
        <v>2.223059532780708</v>
      </c>
      <c r="H8" s="23">
        <v>1818</v>
      </c>
      <c r="I8" s="49">
        <f t="shared" si="1"/>
        <v>1.7107207046136763</v>
      </c>
      <c r="J8" s="23">
        <v>1463</v>
      </c>
      <c r="K8" s="49">
        <f t="shared" si="2"/>
        <v>2.3204910622234207</v>
      </c>
      <c r="L8">
        <v>1810</v>
      </c>
      <c r="M8" s="49">
        <f t="shared" si="3"/>
        <v>2.0704407407831074</v>
      </c>
    </row>
    <row r="9" spans="1:13" ht="15" customHeight="1">
      <c r="A9" s="6" t="s">
        <v>46</v>
      </c>
      <c r="B9" s="20">
        <f t="shared" si="4"/>
        <v>874</v>
      </c>
      <c r="C9" s="49">
        <f t="shared" si="5"/>
        <v>0.3283874821998204</v>
      </c>
      <c r="D9" s="20">
        <v>0</v>
      </c>
      <c r="E9" s="49">
        <f t="shared" si="5"/>
        <v>0</v>
      </c>
      <c r="F9" s="20">
        <v>41</v>
      </c>
      <c r="G9" s="49">
        <f t="shared" si="0"/>
        <v>0.5149459934689776</v>
      </c>
      <c r="H9" s="23">
        <v>303</v>
      </c>
      <c r="I9" s="49">
        <f t="shared" si="1"/>
        <v>0.2851201174356127</v>
      </c>
      <c r="J9" s="23">
        <v>238</v>
      </c>
      <c r="K9" s="49">
        <f t="shared" si="2"/>
        <v>0.3774961536631402</v>
      </c>
      <c r="L9">
        <v>292</v>
      </c>
      <c r="M9" s="49">
        <f t="shared" si="3"/>
        <v>0.3340158543141808</v>
      </c>
    </row>
    <row r="10" spans="1:13" ht="15" customHeight="1">
      <c r="A10" s="6" t="s">
        <v>47</v>
      </c>
      <c r="B10" s="20">
        <f t="shared" si="4"/>
        <v>262</v>
      </c>
      <c r="C10" s="49">
        <f t="shared" si="5"/>
        <v>0.09844109878301252</v>
      </c>
      <c r="D10" s="20">
        <v>5</v>
      </c>
      <c r="E10" s="49">
        <f t="shared" si="5"/>
        <v>0.3453038674033149</v>
      </c>
      <c r="F10" s="20">
        <v>4</v>
      </c>
      <c r="G10" s="49">
        <f t="shared" si="0"/>
        <v>0.050238633509168545</v>
      </c>
      <c r="H10" s="23">
        <v>69</v>
      </c>
      <c r="I10" s="49">
        <f t="shared" si="1"/>
        <v>0.06492834357444646</v>
      </c>
      <c r="J10" s="23">
        <v>69</v>
      </c>
      <c r="K10" s="49">
        <f t="shared" si="2"/>
        <v>0.10944216219645661</v>
      </c>
      <c r="L10">
        <v>115</v>
      </c>
      <c r="M10" s="49">
        <f t="shared" si="3"/>
        <v>0.13154733988400957</v>
      </c>
    </row>
    <row r="11" spans="1:13" ht="22.5" customHeight="1">
      <c r="A11" s="4" t="s">
        <v>48</v>
      </c>
      <c r="B11" s="20">
        <f t="shared" si="4"/>
        <v>858</v>
      </c>
      <c r="C11" s="49">
        <f t="shared" si="5"/>
        <v>0.3223758120451326</v>
      </c>
      <c r="D11" s="20">
        <v>8</v>
      </c>
      <c r="E11" s="49">
        <f t="shared" si="5"/>
        <v>0.5524861878453038</v>
      </c>
      <c r="F11" s="20">
        <v>46</v>
      </c>
      <c r="G11" s="49">
        <f t="shared" si="0"/>
        <v>0.5777442853554383</v>
      </c>
      <c r="H11" s="23">
        <v>275</v>
      </c>
      <c r="I11" s="49">
        <f t="shared" si="1"/>
        <v>0.25877238381119966</v>
      </c>
      <c r="J11" s="23">
        <v>181</v>
      </c>
      <c r="K11" s="49">
        <f t="shared" si="2"/>
        <v>0.28708741097911084</v>
      </c>
      <c r="L11">
        <v>348</v>
      </c>
      <c r="M11" s="49">
        <f t="shared" si="3"/>
        <v>0.3980736893881333</v>
      </c>
    </row>
    <row r="12" spans="1:13" ht="15" customHeight="1">
      <c r="A12" s="4" t="s">
        <v>49</v>
      </c>
      <c r="B12" s="20">
        <f t="shared" si="4"/>
        <v>4348</v>
      </c>
      <c r="C12" s="49">
        <f t="shared" si="5"/>
        <v>1.6336713645364063</v>
      </c>
      <c r="D12" s="20">
        <v>22</v>
      </c>
      <c r="E12" s="49">
        <f t="shared" si="5"/>
        <v>1.5193370165745856</v>
      </c>
      <c r="F12" s="20">
        <v>132</v>
      </c>
      <c r="G12" s="49">
        <f t="shared" si="0"/>
        <v>1.6578749058025624</v>
      </c>
      <c r="H12" s="23">
        <v>795</v>
      </c>
      <c r="I12" s="49">
        <f t="shared" si="1"/>
        <v>0.7480874368360136</v>
      </c>
      <c r="J12" s="23">
        <v>1483</v>
      </c>
      <c r="K12" s="49">
        <f t="shared" si="2"/>
        <v>2.3522134280774663</v>
      </c>
      <c r="L12">
        <v>1916</v>
      </c>
      <c r="M12" s="49">
        <f t="shared" si="3"/>
        <v>2.1916930714588028</v>
      </c>
    </row>
    <row r="13" spans="1:13" ht="15" customHeight="1">
      <c r="A13" s="4" t="s">
        <v>50</v>
      </c>
      <c r="B13" s="20">
        <f t="shared" si="4"/>
        <v>90690</v>
      </c>
      <c r="C13" s="49">
        <f t="shared" si="5"/>
        <v>34.07489789553972</v>
      </c>
      <c r="D13" s="20">
        <v>297</v>
      </c>
      <c r="E13" s="49">
        <f t="shared" si="5"/>
        <v>20.511049723756905</v>
      </c>
      <c r="F13" s="20">
        <v>1675</v>
      </c>
      <c r="G13" s="49">
        <f t="shared" si="0"/>
        <v>21.03742778196433</v>
      </c>
      <c r="H13" s="23">
        <v>47826</v>
      </c>
      <c r="I13" s="49">
        <f t="shared" si="1"/>
        <v>45.003811011470674</v>
      </c>
      <c r="J13" s="23">
        <v>18585</v>
      </c>
      <c r="K13" s="49">
        <f t="shared" si="2"/>
        <v>29.478008469871682</v>
      </c>
      <c r="L13">
        <v>22307</v>
      </c>
      <c r="M13" s="49">
        <f t="shared" si="3"/>
        <v>25.51675226776175</v>
      </c>
    </row>
    <row r="14" spans="1:13" ht="15" customHeight="1">
      <c r="A14" s="4" t="s">
        <v>51</v>
      </c>
      <c r="B14" s="20">
        <f t="shared" si="4"/>
        <v>1180</v>
      </c>
      <c r="C14" s="49">
        <f t="shared" si="5"/>
        <v>0.4433606739082243</v>
      </c>
      <c r="D14" s="20">
        <v>5</v>
      </c>
      <c r="E14" s="49">
        <f t="shared" si="5"/>
        <v>0.3453038674033149</v>
      </c>
      <c r="F14" s="20">
        <v>159</v>
      </c>
      <c r="G14" s="49">
        <f t="shared" si="0"/>
        <v>1.9969856819894498</v>
      </c>
      <c r="H14" s="23">
        <v>310</v>
      </c>
      <c r="I14" s="49">
        <f t="shared" si="1"/>
        <v>0.291707050841716</v>
      </c>
      <c r="J14" s="23">
        <v>231</v>
      </c>
      <c r="K14" s="49">
        <f t="shared" si="2"/>
        <v>0.36639332561422433</v>
      </c>
      <c r="L14">
        <v>475</v>
      </c>
      <c r="M14" s="49">
        <f t="shared" si="3"/>
        <v>0.5433477082165613</v>
      </c>
    </row>
    <row r="15" spans="1:13" ht="15" customHeight="1">
      <c r="A15" s="4" t="s">
        <v>52</v>
      </c>
      <c r="B15" s="20">
        <f t="shared" si="4"/>
        <v>558</v>
      </c>
      <c r="C15" s="49">
        <f t="shared" si="5"/>
        <v>0.2096569966447366</v>
      </c>
      <c r="D15" s="20">
        <v>19</v>
      </c>
      <c r="E15" s="49">
        <f t="shared" si="5"/>
        <v>1.3121546961325967</v>
      </c>
      <c r="F15" s="20">
        <v>41</v>
      </c>
      <c r="G15" s="49">
        <f t="shared" si="0"/>
        <v>0.5149459934689776</v>
      </c>
      <c r="H15" s="23">
        <v>150</v>
      </c>
      <c r="I15" s="49">
        <f t="shared" si="1"/>
        <v>0.14114857298792707</v>
      </c>
      <c r="J15" s="23">
        <v>123</v>
      </c>
      <c r="K15" s="49">
        <f t="shared" si="2"/>
        <v>0.19509255000237918</v>
      </c>
      <c r="L15">
        <v>225</v>
      </c>
      <c r="M15" s="49">
        <f t="shared" si="3"/>
        <v>0.2573752302078448</v>
      </c>
    </row>
    <row r="16" spans="1:13" ht="15" customHeight="1">
      <c r="A16" s="4" t="s">
        <v>53</v>
      </c>
      <c r="B16" s="20">
        <f t="shared" si="4"/>
        <v>1556</v>
      </c>
      <c r="C16" s="49">
        <f t="shared" si="5"/>
        <v>0.5846349225433873</v>
      </c>
      <c r="D16" s="20">
        <v>0</v>
      </c>
      <c r="E16" s="49">
        <f t="shared" si="5"/>
        <v>0</v>
      </c>
      <c r="F16" s="20">
        <v>50</v>
      </c>
      <c r="G16" s="49">
        <f t="shared" si="0"/>
        <v>0.6279829188646069</v>
      </c>
      <c r="H16" s="23">
        <v>384</v>
      </c>
      <c r="I16" s="49">
        <f t="shared" si="1"/>
        <v>0.36134034684909333</v>
      </c>
      <c r="J16" s="23">
        <v>421</v>
      </c>
      <c r="K16" s="49">
        <f t="shared" si="2"/>
        <v>0.6677558012276555</v>
      </c>
      <c r="L16">
        <v>701</v>
      </c>
      <c r="M16" s="49">
        <f t="shared" si="3"/>
        <v>0.801866828336441</v>
      </c>
    </row>
    <row r="17" spans="1:13" ht="22.5" customHeight="1">
      <c r="A17" s="4" t="s">
        <v>54</v>
      </c>
      <c r="B17" s="20">
        <f t="shared" si="4"/>
        <v>12227</v>
      </c>
      <c r="C17" s="49">
        <f t="shared" si="5"/>
        <v>4.594043186335474</v>
      </c>
      <c r="D17" s="20">
        <v>17</v>
      </c>
      <c r="E17" s="49">
        <f t="shared" si="5"/>
        <v>1.1740331491712708</v>
      </c>
      <c r="F17" s="20">
        <v>754</v>
      </c>
      <c r="G17" s="49">
        <f t="shared" si="0"/>
        <v>9.469982416478272</v>
      </c>
      <c r="H17" s="23">
        <v>6673</v>
      </c>
      <c r="I17" s="49">
        <f t="shared" si="1"/>
        <v>6.2792295169895835</v>
      </c>
      <c r="J17" s="23">
        <v>2843</v>
      </c>
      <c r="K17" s="49">
        <f t="shared" si="2"/>
        <v>4.509334306152553</v>
      </c>
      <c r="L17">
        <v>1940</v>
      </c>
      <c r="M17" s="49">
        <f t="shared" si="3"/>
        <v>2.2191464293476395</v>
      </c>
    </row>
    <row r="18" spans="1:13" ht="15" customHeight="1">
      <c r="A18" s="4" t="s">
        <v>55</v>
      </c>
      <c r="B18" s="20">
        <f t="shared" si="4"/>
        <v>703</v>
      </c>
      <c r="C18" s="49">
        <f t="shared" si="5"/>
        <v>0.2641377574215947</v>
      </c>
      <c r="D18" s="20">
        <v>10</v>
      </c>
      <c r="E18" s="49">
        <f t="shared" si="5"/>
        <v>0.6906077348066298</v>
      </c>
      <c r="F18" s="20">
        <v>43</v>
      </c>
      <c r="G18" s="49">
        <f t="shared" si="0"/>
        <v>0.540065310223562</v>
      </c>
      <c r="H18" s="23">
        <v>207</v>
      </c>
      <c r="I18" s="49">
        <f t="shared" si="1"/>
        <v>0.1947850307233394</v>
      </c>
      <c r="J18" s="23">
        <v>202</v>
      </c>
      <c r="K18" s="49">
        <f t="shared" si="2"/>
        <v>0.3203958951258585</v>
      </c>
      <c r="L18">
        <v>241</v>
      </c>
      <c r="M18" s="49">
        <f t="shared" si="3"/>
        <v>0.27567746880040267</v>
      </c>
    </row>
    <row r="19" spans="1:13" ht="15" customHeight="1">
      <c r="A19" s="4" t="s">
        <v>56</v>
      </c>
      <c r="B19" s="20">
        <f t="shared" si="4"/>
        <v>1009</v>
      </c>
      <c r="C19" s="49">
        <f t="shared" si="5"/>
        <v>0.3791109491299986</v>
      </c>
      <c r="D19" s="20">
        <v>1</v>
      </c>
      <c r="E19" s="49">
        <f t="shared" si="5"/>
        <v>0.06906077348066297</v>
      </c>
      <c r="F19" s="20">
        <v>47</v>
      </c>
      <c r="G19" s="49">
        <f t="shared" si="0"/>
        <v>0.5903039437327305</v>
      </c>
      <c r="H19" s="23">
        <v>325</v>
      </c>
      <c r="I19" s="49">
        <f t="shared" si="1"/>
        <v>0.3058219081405087</v>
      </c>
      <c r="J19" s="23">
        <v>274</v>
      </c>
      <c r="K19" s="49">
        <f t="shared" si="2"/>
        <v>0.4345964122004219</v>
      </c>
      <c r="L19">
        <v>362</v>
      </c>
      <c r="M19" s="49">
        <f t="shared" si="3"/>
        <v>0.41408814815662137</v>
      </c>
    </row>
    <row r="20" spans="1:13" ht="15" customHeight="1">
      <c r="A20" s="4" t="s">
        <v>57</v>
      </c>
      <c r="B20" s="20">
        <f t="shared" si="4"/>
        <v>1174</v>
      </c>
      <c r="C20" s="49">
        <f t="shared" si="5"/>
        <v>0.4411062976002164</v>
      </c>
      <c r="D20" s="20">
        <v>3</v>
      </c>
      <c r="E20" s="49">
        <f t="shared" si="5"/>
        <v>0.20718232044198895</v>
      </c>
      <c r="F20" s="20">
        <v>28</v>
      </c>
      <c r="G20" s="49">
        <f t="shared" si="0"/>
        <v>0.35167043456417985</v>
      </c>
      <c r="H20" s="23">
        <v>212</v>
      </c>
      <c r="I20" s="49">
        <f t="shared" si="1"/>
        <v>0.19948998315627028</v>
      </c>
      <c r="J20" s="23">
        <v>349</v>
      </c>
      <c r="K20" s="49">
        <f t="shared" si="2"/>
        <v>0.5535552841530922</v>
      </c>
      <c r="L20">
        <v>582</v>
      </c>
      <c r="M20" s="49">
        <f t="shared" si="3"/>
        <v>0.6657439288042919</v>
      </c>
    </row>
    <row r="21" spans="1:13" ht="15" customHeight="1">
      <c r="A21" s="4" t="s">
        <v>58</v>
      </c>
      <c r="B21" s="20">
        <f t="shared" si="4"/>
        <v>566</v>
      </c>
      <c r="C21" s="49">
        <f t="shared" si="5"/>
        <v>0.2126628317220805</v>
      </c>
      <c r="D21" s="20">
        <v>8</v>
      </c>
      <c r="E21" s="49">
        <f t="shared" si="5"/>
        <v>0.5524861878453038</v>
      </c>
      <c r="F21" s="20">
        <v>22</v>
      </c>
      <c r="G21" s="49">
        <f t="shared" si="0"/>
        <v>0.27631248430042704</v>
      </c>
      <c r="H21" s="23">
        <v>204</v>
      </c>
      <c r="I21" s="49">
        <f t="shared" si="1"/>
        <v>0.19196205926358084</v>
      </c>
      <c r="J21" s="23">
        <v>126</v>
      </c>
      <c r="K21" s="49">
        <f t="shared" si="2"/>
        <v>0.19985090488048599</v>
      </c>
      <c r="L21">
        <v>206</v>
      </c>
      <c r="M21" s="49">
        <f t="shared" si="3"/>
        <v>0.23564132187918235</v>
      </c>
    </row>
    <row r="22" spans="1:13" ht="15" customHeight="1">
      <c r="A22" s="4" t="s">
        <v>59</v>
      </c>
      <c r="B22" s="20">
        <f t="shared" si="4"/>
        <v>4307</v>
      </c>
      <c r="C22" s="49">
        <f t="shared" si="5"/>
        <v>1.618266459765019</v>
      </c>
      <c r="D22" s="20">
        <v>30</v>
      </c>
      <c r="E22" s="49">
        <f t="shared" si="5"/>
        <v>2.071823204419889</v>
      </c>
      <c r="F22" s="20">
        <v>228</v>
      </c>
      <c r="G22" s="49">
        <f t="shared" si="0"/>
        <v>2.8636021100226077</v>
      </c>
      <c r="H22" s="23">
        <v>1313</v>
      </c>
      <c r="I22" s="49">
        <f t="shared" si="1"/>
        <v>1.235520508887655</v>
      </c>
      <c r="J22" s="23">
        <v>1516</v>
      </c>
      <c r="K22" s="49">
        <f t="shared" si="2"/>
        <v>2.404555331736641</v>
      </c>
      <c r="L22">
        <v>1220</v>
      </c>
      <c r="M22" s="49">
        <f t="shared" si="3"/>
        <v>1.3955456926825363</v>
      </c>
    </row>
    <row r="23" spans="1:13" ht="22.5" customHeight="1">
      <c r="A23" s="4" t="s">
        <v>60</v>
      </c>
      <c r="B23" s="20">
        <f t="shared" si="4"/>
        <v>1221</v>
      </c>
      <c r="C23" s="49">
        <f t="shared" si="5"/>
        <v>0.4587655786796118</v>
      </c>
      <c r="D23" s="20">
        <v>0</v>
      </c>
      <c r="E23" s="49">
        <f t="shared" si="5"/>
        <v>0</v>
      </c>
      <c r="F23" s="20">
        <v>33</v>
      </c>
      <c r="G23" s="49">
        <f t="shared" si="0"/>
        <v>0.4144687264506406</v>
      </c>
      <c r="H23" s="23">
        <v>331</v>
      </c>
      <c r="I23" s="49">
        <f t="shared" si="1"/>
        <v>0.3114678510600258</v>
      </c>
      <c r="J23" s="23">
        <v>317</v>
      </c>
      <c r="K23" s="49">
        <f t="shared" si="2"/>
        <v>0.5027994987866196</v>
      </c>
      <c r="L23">
        <v>540</v>
      </c>
      <c r="M23" s="49">
        <f t="shared" si="3"/>
        <v>0.6177005524988275</v>
      </c>
    </row>
    <row r="24" spans="1:13" ht="15" customHeight="1">
      <c r="A24" s="4" t="s">
        <v>61</v>
      </c>
      <c r="B24" s="20">
        <f t="shared" si="4"/>
        <v>2308</v>
      </c>
      <c r="C24" s="49">
        <f t="shared" si="5"/>
        <v>0.8671834198137133</v>
      </c>
      <c r="D24" s="20">
        <v>6</v>
      </c>
      <c r="E24" s="49">
        <f t="shared" si="5"/>
        <v>0.4143646408839779</v>
      </c>
      <c r="F24" s="20">
        <v>104</v>
      </c>
      <c r="G24" s="49">
        <f t="shared" si="0"/>
        <v>1.3062044712383825</v>
      </c>
      <c r="H24" s="23">
        <v>642</v>
      </c>
      <c r="I24" s="49">
        <f t="shared" si="1"/>
        <v>0.604115892388328</v>
      </c>
      <c r="J24" s="23">
        <v>648</v>
      </c>
      <c r="K24" s="49">
        <f t="shared" si="2"/>
        <v>1.0278046536710708</v>
      </c>
      <c r="L24">
        <v>908</v>
      </c>
      <c r="M24" s="49">
        <f t="shared" si="3"/>
        <v>1.0386520401276582</v>
      </c>
    </row>
    <row r="25" spans="1:13" ht="15" customHeight="1">
      <c r="A25" s="4" t="s">
        <v>62</v>
      </c>
      <c r="B25" s="20">
        <f t="shared" si="4"/>
        <v>2605</v>
      </c>
      <c r="C25" s="49">
        <f t="shared" si="5"/>
        <v>0.9787750470601054</v>
      </c>
      <c r="D25" s="20">
        <v>1</v>
      </c>
      <c r="E25" s="49">
        <f t="shared" si="5"/>
        <v>0.06906077348066297</v>
      </c>
      <c r="F25" s="20">
        <v>163</v>
      </c>
      <c r="G25" s="49">
        <f t="shared" si="0"/>
        <v>2.0472243154986183</v>
      </c>
      <c r="H25" s="23">
        <v>909</v>
      </c>
      <c r="I25" s="49">
        <f t="shared" si="1"/>
        <v>0.8553603523068382</v>
      </c>
      <c r="J25" s="23">
        <v>508</v>
      </c>
      <c r="K25" s="49">
        <f t="shared" si="2"/>
        <v>0.805748092692753</v>
      </c>
      <c r="L25">
        <v>1024</v>
      </c>
      <c r="M25" s="49">
        <f t="shared" si="3"/>
        <v>1.1713432699237025</v>
      </c>
    </row>
    <row r="26" spans="1:13" ht="15" customHeight="1">
      <c r="A26" s="4" t="s">
        <v>63</v>
      </c>
      <c r="B26" s="20">
        <f t="shared" si="4"/>
        <v>502</v>
      </c>
      <c r="C26" s="49">
        <f t="shared" si="5"/>
        <v>0.18861615110332933</v>
      </c>
      <c r="D26" s="20">
        <v>7</v>
      </c>
      <c r="E26" s="49">
        <f t="shared" si="5"/>
        <v>0.48342541436464087</v>
      </c>
      <c r="F26" s="20">
        <v>9</v>
      </c>
      <c r="G26" s="49">
        <f t="shared" si="0"/>
        <v>0.11303692539562923</v>
      </c>
      <c r="H26" s="23">
        <v>76</v>
      </c>
      <c r="I26" s="49">
        <f t="shared" si="1"/>
        <v>0.07151527698054973</v>
      </c>
      <c r="J26" s="23">
        <v>179</v>
      </c>
      <c r="K26" s="49">
        <f t="shared" si="2"/>
        <v>0.2839151743937063</v>
      </c>
      <c r="L26">
        <v>231</v>
      </c>
      <c r="M26" s="49">
        <f t="shared" si="3"/>
        <v>0.264238569680054</v>
      </c>
    </row>
    <row r="27" spans="1:13" ht="15" customHeight="1">
      <c r="A27" s="4" t="s">
        <v>64</v>
      </c>
      <c r="B27" s="20">
        <f t="shared" si="4"/>
        <v>714</v>
      </c>
      <c r="C27" s="49">
        <f t="shared" si="5"/>
        <v>0.2682707806529425</v>
      </c>
      <c r="D27" s="20">
        <v>31</v>
      </c>
      <c r="E27" s="49">
        <f t="shared" si="5"/>
        <v>2.1408839779005526</v>
      </c>
      <c r="F27" s="20">
        <v>70</v>
      </c>
      <c r="G27" s="49">
        <f t="shared" si="0"/>
        <v>0.8791760864104498</v>
      </c>
      <c r="H27" s="23">
        <v>207</v>
      </c>
      <c r="I27" s="49">
        <f t="shared" si="1"/>
        <v>0.1947850307233394</v>
      </c>
      <c r="J27" s="23">
        <v>182</v>
      </c>
      <c r="K27" s="49">
        <f t="shared" si="2"/>
        <v>0.2886735292718131</v>
      </c>
      <c r="L27">
        <v>224</v>
      </c>
      <c r="M27" s="49">
        <f t="shared" si="3"/>
        <v>0.2562313402958099</v>
      </c>
    </row>
    <row r="28" spans="1:13" ht="15" customHeight="1">
      <c r="A28" s="4" t="s">
        <v>65</v>
      </c>
      <c r="B28" s="20">
        <f t="shared" si="4"/>
        <v>848</v>
      </c>
      <c r="C28" s="49">
        <f t="shared" si="5"/>
        <v>0.31861851819845277</v>
      </c>
      <c r="D28" s="20">
        <v>1</v>
      </c>
      <c r="E28" s="49">
        <f t="shared" si="5"/>
        <v>0.06906077348066297</v>
      </c>
      <c r="F28" s="20">
        <v>38</v>
      </c>
      <c r="G28" s="49">
        <f t="shared" si="0"/>
        <v>0.4772670183371013</v>
      </c>
      <c r="H28" s="23">
        <v>205</v>
      </c>
      <c r="I28" s="49">
        <f t="shared" si="1"/>
        <v>0.19290304975016703</v>
      </c>
      <c r="J28" s="23">
        <v>250</v>
      </c>
      <c r="K28" s="49">
        <f t="shared" si="2"/>
        <v>0.3965295731755674</v>
      </c>
      <c r="L28">
        <v>354</v>
      </c>
      <c r="M28" s="49">
        <f t="shared" si="3"/>
        <v>0.4049370288603425</v>
      </c>
    </row>
    <row r="29" spans="1:13" ht="22.5" customHeight="1">
      <c r="A29" s="4" t="s">
        <v>66</v>
      </c>
      <c r="B29" s="20">
        <f t="shared" si="4"/>
        <v>12807</v>
      </c>
      <c r="C29" s="49">
        <f t="shared" si="5"/>
        <v>4.8119662294429055</v>
      </c>
      <c r="D29" s="20">
        <v>9</v>
      </c>
      <c r="E29" s="49">
        <f t="shared" si="5"/>
        <v>0.6215469613259669</v>
      </c>
      <c r="F29" s="20">
        <v>429</v>
      </c>
      <c r="G29" s="49">
        <f t="shared" si="0"/>
        <v>5.3880934438583274</v>
      </c>
      <c r="H29" s="23">
        <v>6629</v>
      </c>
      <c r="I29" s="49">
        <f t="shared" si="1"/>
        <v>6.237825935579791</v>
      </c>
      <c r="J29" s="23">
        <v>2412</v>
      </c>
      <c r="K29" s="49">
        <f t="shared" si="2"/>
        <v>3.825717321997875</v>
      </c>
      <c r="L29">
        <v>3328</v>
      </c>
      <c r="M29" s="49">
        <f t="shared" si="3"/>
        <v>3.806865627252033</v>
      </c>
    </row>
    <row r="30" spans="1:13" ht="15" customHeight="1">
      <c r="A30" s="4" t="s">
        <v>67</v>
      </c>
      <c r="B30" s="20">
        <f t="shared" si="4"/>
        <v>3845</v>
      </c>
      <c r="C30" s="49">
        <f t="shared" si="5"/>
        <v>1.444679484048409</v>
      </c>
      <c r="D30" s="20">
        <v>17</v>
      </c>
      <c r="E30" s="49">
        <f t="shared" si="5"/>
        <v>1.1740331491712708</v>
      </c>
      <c r="F30" s="20">
        <v>222</v>
      </c>
      <c r="G30" s="49">
        <f t="shared" si="0"/>
        <v>2.7882441597588548</v>
      </c>
      <c r="H30" s="23">
        <v>729</v>
      </c>
      <c r="I30" s="49">
        <f t="shared" si="1"/>
        <v>0.6859820647213257</v>
      </c>
      <c r="J30" s="23">
        <v>1192</v>
      </c>
      <c r="K30" s="49">
        <f t="shared" si="2"/>
        <v>1.8906530049011057</v>
      </c>
      <c r="L30">
        <v>1685</v>
      </c>
      <c r="M30" s="49">
        <f t="shared" si="3"/>
        <v>1.9274545017787488</v>
      </c>
    </row>
    <row r="31" spans="1:13" ht="15" customHeight="1">
      <c r="A31" s="4" t="s">
        <v>68</v>
      </c>
      <c r="B31" s="20">
        <f t="shared" si="4"/>
        <v>271</v>
      </c>
      <c r="C31" s="49">
        <f t="shared" si="5"/>
        <v>0.1018226632450244</v>
      </c>
      <c r="D31" s="20">
        <v>1</v>
      </c>
      <c r="E31" s="49">
        <f t="shared" si="5"/>
        <v>0.06906077348066297</v>
      </c>
      <c r="F31" s="20">
        <v>5</v>
      </c>
      <c r="G31" s="49">
        <f t="shared" si="0"/>
        <v>0.06279829188646069</v>
      </c>
      <c r="H31" s="23">
        <v>88</v>
      </c>
      <c r="I31" s="49">
        <f t="shared" si="1"/>
        <v>0.0828071628195839</v>
      </c>
      <c r="J31" s="23">
        <v>67</v>
      </c>
      <c r="K31" s="49">
        <f t="shared" si="2"/>
        <v>0.10626992561105207</v>
      </c>
      <c r="L31">
        <v>110</v>
      </c>
      <c r="M31" s="49">
        <f t="shared" si="3"/>
        <v>0.12582789032383523</v>
      </c>
    </row>
    <row r="32" spans="1:13" ht="15" customHeight="1">
      <c r="A32" s="4" t="s">
        <v>69</v>
      </c>
      <c r="B32" s="20">
        <f t="shared" si="4"/>
        <v>32439</v>
      </c>
      <c r="C32" s="49">
        <f t="shared" si="5"/>
        <v>12.188285509244821</v>
      </c>
      <c r="D32" s="20">
        <v>642</v>
      </c>
      <c r="E32" s="49">
        <f t="shared" si="5"/>
        <v>44.33701657458563</v>
      </c>
      <c r="F32" s="20">
        <v>415</v>
      </c>
      <c r="G32" s="49">
        <f t="shared" si="0"/>
        <v>5.212258226576237</v>
      </c>
      <c r="H32" s="23">
        <v>6775</v>
      </c>
      <c r="I32" s="49">
        <f t="shared" si="1"/>
        <v>6.375210546621374</v>
      </c>
      <c r="J32" s="23">
        <v>5745</v>
      </c>
      <c r="K32" s="49">
        <f t="shared" si="2"/>
        <v>9.112249591574539</v>
      </c>
      <c r="L32">
        <v>18862</v>
      </c>
      <c r="M32" s="49">
        <f t="shared" si="3"/>
        <v>21.576051520801638</v>
      </c>
    </row>
    <row r="33" spans="1:13" ht="15" customHeight="1">
      <c r="A33" s="4" t="s">
        <v>70</v>
      </c>
      <c r="B33" s="20">
        <f t="shared" si="4"/>
        <v>2557</v>
      </c>
      <c r="C33" s="49">
        <f t="shared" si="5"/>
        <v>0.960740036596042</v>
      </c>
      <c r="D33" s="20">
        <v>16</v>
      </c>
      <c r="E33" s="49">
        <f t="shared" si="5"/>
        <v>1.1049723756906076</v>
      </c>
      <c r="F33" s="20">
        <v>103</v>
      </c>
      <c r="G33" s="49">
        <f t="shared" si="0"/>
        <v>1.29364481286109</v>
      </c>
      <c r="H33" s="23">
        <v>621</v>
      </c>
      <c r="I33" s="49">
        <f t="shared" si="1"/>
        <v>0.5843550921700181</v>
      </c>
      <c r="J33" s="23">
        <v>745</v>
      </c>
      <c r="K33" s="49">
        <f t="shared" si="2"/>
        <v>1.181658128063191</v>
      </c>
      <c r="L33">
        <v>1072</v>
      </c>
      <c r="M33" s="49">
        <f t="shared" si="3"/>
        <v>1.2262499857013762</v>
      </c>
    </row>
    <row r="34" spans="1:13" ht="15" customHeight="1">
      <c r="A34" s="4" t="s">
        <v>71</v>
      </c>
      <c r="B34" s="20">
        <f t="shared" si="4"/>
        <v>2032</v>
      </c>
      <c r="C34" s="49">
        <f t="shared" si="5"/>
        <v>0.763482109645349</v>
      </c>
      <c r="D34" s="20">
        <v>3</v>
      </c>
      <c r="E34" s="49">
        <f t="shared" si="5"/>
        <v>0.20718232044198895</v>
      </c>
      <c r="F34" s="20">
        <v>69</v>
      </c>
      <c r="G34" s="49">
        <f t="shared" si="0"/>
        <v>0.8666164280331574</v>
      </c>
      <c r="H34" s="23">
        <v>594</v>
      </c>
      <c r="I34" s="49">
        <f t="shared" si="1"/>
        <v>0.5589483490321913</v>
      </c>
      <c r="J34" s="23">
        <v>533</v>
      </c>
      <c r="K34" s="49">
        <f t="shared" si="2"/>
        <v>0.8454010500103097</v>
      </c>
      <c r="L34">
        <v>833</v>
      </c>
      <c r="M34" s="49">
        <f t="shared" si="3"/>
        <v>0.9528602967250431</v>
      </c>
    </row>
    <row r="35" spans="1:13" ht="22.5" customHeight="1">
      <c r="A35" s="4" t="s">
        <v>34</v>
      </c>
      <c r="B35" s="20">
        <f t="shared" si="4"/>
        <v>11534</v>
      </c>
      <c r="C35" s="49">
        <f t="shared" si="5"/>
        <v>4.333662722760559</v>
      </c>
      <c r="D35" s="20">
        <v>27</v>
      </c>
      <c r="E35" s="49">
        <f t="shared" si="5"/>
        <v>1.8646408839779007</v>
      </c>
      <c r="F35" s="20">
        <v>335</v>
      </c>
      <c r="G35" s="49">
        <f t="shared" si="0"/>
        <v>4.207485556392866</v>
      </c>
      <c r="H35" s="23">
        <v>2681</v>
      </c>
      <c r="I35" s="49">
        <f t="shared" si="1"/>
        <v>2.5227954945375504</v>
      </c>
      <c r="J35" s="23">
        <v>4988</v>
      </c>
      <c r="K35" s="49">
        <f t="shared" si="2"/>
        <v>7.911558043998921</v>
      </c>
      <c r="L35">
        <v>3503</v>
      </c>
      <c r="M35" s="49">
        <f t="shared" si="3"/>
        <v>4.0070463618581345</v>
      </c>
    </row>
    <row r="36" spans="1:13" ht="15" customHeight="1">
      <c r="A36" s="4" t="s">
        <v>72</v>
      </c>
      <c r="B36" s="20">
        <f t="shared" si="4"/>
        <v>261</v>
      </c>
      <c r="C36" s="49">
        <f t="shared" si="5"/>
        <v>0.09806536939834454</v>
      </c>
      <c r="D36" s="20">
        <v>0</v>
      </c>
      <c r="E36" s="49">
        <f t="shared" si="5"/>
        <v>0</v>
      </c>
      <c r="F36" s="20">
        <v>11</v>
      </c>
      <c r="G36" s="49">
        <f t="shared" si="0"/>
        <v>0.13815624215021352</v>
      </c>
      <c r="H36" s="23">
        <v>102</v>
      </c>
      <c r="I36" s="49">
        <f t="shared" si="1"/>
        <v>0.09598102963179042</v>
      </c>
      <c r="J36" s="23">
        <v>62</v>
      </c>
      <c r="K36" s="49">
        <f t="shared" si="2"/>
        <v>0.09833933414754072</v>
      </c>
      <c r="L36">
        <v>86</v>
      </c>
      <c r="M36" s="49">
        <f t="shared" si="3"/>
        <v>0.09837453243499847</v>
      </c>
    </row>
    <row r="37" spans="1:13" ht="15" customHeight="1">
      <c r="A37" s="4" t="s">
        <v>73</v>
      </c>
      <c r="B37" s="20">
        <f t="shared" si="4"/>
        <v>1597</v>
      </c>
      <c r="C37" s="49">
        <f t="shared" si="5"/>
        <v>0.6000398273147748</v>
      </c>
      <c r="D37" s="20">
        <v>0</v>
      </c>
      <c r="E37" s="49">
        <f t="shared" si="5"/>
        <v>0</v>
      </c>
      <c r="F37" s="20">
        <v>38</v>
      </c>
      <c r="G37" s="49">
        <f t="shared" si="0"/>
        <v>0.4772670183371013</v>
      </c>
      <c r="H37" s="23">
        <v>523</v>
      </c>
      <c r="I37" s="49">
        <f t="shared" si="1"/>
        <v>0.4921380244845725</v>
      </c>
      <c r="J37" s="23">
        <v>299</v>
      </c>
      <c r="K37" s="49">
        <f t="shared" si="2"/>
        <v>0.47424936951797864</v>
      </c>
      <c r="L37">
        <v>737</v>
      </c>
      <c r="M37" s="49">
        <f t="shared" si="3"/>
        <v>0.8430468651696961</v>
      </c>
    </row>
    <row r="38" spans="1:13" ht="15" customHeight="1">
      <c r="A38" s="4" t="s">
        <v>74</v>
      </c>
      <c r="B38" s="20">
        <f t="shared" si="4"/>
        <v>363</v>
      </c>
      <c r="C38" s="49">
        <f t="shared" si="5"/>
        <v>0.1363897666344792</v>
      </c>
      <c r="D38" s="20">
        <v>1</v>
      </c>
      <c r="E38" s="49">
        <f t="shared" si="5"/>
        <v>0.06906077348066297</v>
      </c>
      <c r="F38" s="20">
        <v>10</v>
      </c>
      <c r="G38" s="49">
        <f t="shared" si="0"/>
        <v>0.12559658377292138</v>
      </c>
      <c r="H38" s="23">
        <v>125</v>
      </c>
      <c r="I38" s="49">
        <f t="shared" si="1"/>
        <v>0.11762381082327257</v>
      </c>
      <c r="J38" s="23">
        <v>95</v>
      </c>
      <c r="K38" s="49">
        <f t="shared" si="2"/>
        <v>0.15068123780671563</v>
      </c>
      <c r="L38">
        <v>132</v>
      </c>
      <c r="M38" s="49">
        <f t="shared" si="3"/>
        <v>0.15099346838860228</v>
      </c>
    </row>
    <row r="39" spans="1:13" ht="15" customHeight="1">
      <c r="A39" s="4" t="s">
        <v>75</v>
      </c>
      <c r="B39" s="20">
        <f t="shared" si="4"/>
        <v>1993</v>
      </c>
      <c r="C39" s="49">
        <f t="shared" si="5"/>
        <v>0.7488286636432975</v>
      </c>
      <c r="D39" s="20">
        <v>8</v>
      </c>
      <c r="E39" s="49">
        <f t="shared" si="5"/>
        <v>0.5524861878453038</v>
      </c>
      <c r="F39" s="20">
        <v>97</v>
      </c>
      <c r="G39" s="49">
        <f t="shared" si="0"/>
        <v>1.2182868625973373</v>
      </c>
      <c r="H39" s="23">
        <v>363</v>
      </c>
      <c r="I39" s="49">
        <f t="shared" si="1"/>
        <v>0.3415795466307836</v>
      </c>
      <c r="J39" s="23">
        <v>459</v>
      </c>
      <c r="K39" s="49">
        <f t="shared" si="2"/>
        <v>0.7280282963503418</v>
      </c>
      <c r="L39">
        <v>1066</v>
      </c>
      <c r="M39" s="49">
        <f t="shared" si="3"/>
        <v>1.219386646229167</v>
      </c>
    </row>
    <row r="40" spans="1:13" ht="15" customHeight="1">
      <c r="A40" s="57" t="s">
        <v>76</v>
      </c>
      <c r="B40" s="58">
        <f t="shared" si="4"/>
        <v>830</v>
      </c>
      <c r="C40" s="59">
        <f t="shared" si="5"/>
        <v>0.311855389274429</v>
      </c>
      <c r="D40" s="58">
        <v>0</v>
      </c>
      <c r="E40" s="59">
        <f t="shared" si="5"/>
        <v>0</v>
      </c>
      <c r="F40" s="58">
        <v>14</v>
      </c>
      <c r="G40" s="59">
        <f t="shared" si="0"/>
        <v>0.17583521728208992</v>
      </c>
      <c r="H40" s="143">
        <v>281</v>
      </c>
      <c r="I40" s="59">
        <f t="shared" si="1"/>
        <v>0.26441832673071675</v>
      </c>
      <c r="J40" s="143">
        <v>172</v>
      </c>
      <c r="K40" s="59">
        <f t="shared" si="2"/>
        <v>0.2728123463447904</v>
      </c>
      <c r="L40" s="143">
        <v>363</v>
      </c>
      <c r="M40" s="59">
        <f t="shared" si="3"/>
        <v>0.41523203806865633</v>
      </c>
    </row>
    <row r="41" spans="1:105" ht="15" customHeight="1">
      <c r="A41" s="4"/>
      <c r="B41" s="4"/>
      <c r="C41" s="4"/>
      <c r="D41" s="4"/>
      <c r="E41" s="4"/>
      <c r="F41" s="4"/>
      <c r="G41" s="68"/>
      <c r="H41" s="4"/>
      <c r="I41" s="4"/>
      <c r="J41" s="4"/>
      <c r="K41" s="4"/>
      <c r="L41" s="4"/>
      <c r="M41" s="290" t="s">
        <v>88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</row>
    <row r="42" spans="1:105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  <c r="J42" s="52"/>
      <c r="K42" s="52"/>
      <c r="L42" s="5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</row>
    <row r="43" spans="1:13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4"/>
      <c r="K44" s="4"/>
      <c r="L44" s="4"/>
      <c r="M44"/>
    </row>
    <row r="45" spans="1:12" ht="15" customHeight="1">
      <c r="A45" s="4"/>
      <c r="B45" s="4"/>
      <c r="C45" s="4"/>
      <c r="D45" s="4"/>
      <c r="E45" s="4"/>
      <c r="F45" s="4"/>
      <c r="G45" s="4"/>
      <c r="H45" s="94"/>
      <c r="I45" s="95"/>
      <c r="J45" s="96"/>
      <c r="K45" s="86"/>
      <c r="L45" s="9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9" display="Índice"/>
    <hyperlink ref="M41" location="'pag 29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Normal="75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91" t="s">
        <v>89</v>
      </c>
    </row>
    <row r="3" spans="1:13" s="17" customFormat="1" ht="36" customHeight="1">
      <c r="A3" s="182"/>
      <c r="B3" s="252" t="s">
        <v>1</v>
      </c>
      <c r="C3" s="252"/>
      <c r="D3" s="252" t="s">
        <v>134</v>
      </c>
      <c r="E3" s="252"/>
      <c r="F3" s="253" t="s">
        <v>135</v>
      </c>
      <c r="G3" s="253"/>
      <c r="H3" s="253" t="s">
        <v>136</v>
      </c>
      <c r="I3" s="253"/>
      <c r="J3" s="253" t="s">
        <v>137</v>
      </c>
      <c r="K3" s="253"/>
      <c r="L3" s="253" t="s">
        <v>138</v>
      </c>
      <c r="M3" s="253"/>
    </row>
    <row r="4" spans="1:13" s="14" customFormat="1" ht="19.5" customHeight="1">
      <c r="A4" s="65"/>
      <c r="B4" s="66" t="s">
        <v>92</v>
      </c>
      <c r="C4" s="62" t="s">
        <v>91</v>
      </c>
      <c r="D4" s="61" t="s">
        <v>92</v>
      </c>
      <c r="E4" s="62" t="s">
        <v>91</v>
      </c>
      <c r="F4" s="61" t="s">
        <v>92</v>
      </c>
      <c r="G4" s="62" t="s">
        <v>91</v>
      </c>
      <c r="H4" s="61" t="s">
        <v>92</v>
      </c>
      <c r="I4" s="62" t="s">
        <v>91</v>
      </c>
      <c r="J4" s="61" t="s">
        <v>92</v>
      </c>
      <c r="K4" s="62" t="s">
        <v>91</v>
      </c>
      <c r="L4" s="61" t="s">
        <v>92</v>
      </c>
      <c r="M4" s="62" t="s">
        <v>91</v>
      </c>
    </row>
    <row r="5" spans="1:16" ht="15" customHeight="1">
      <c r="A5" s="4" t="s">
        <v>77</v>
      </c>
      <c r="B5" s="63">
        <f aca="true" t="shared" si="0" ref="B5:B18">D5+F5+H5+J5+L5</f>
        <v>636</v>
      </c>
      <c r="C5" s="64">
        <f>B5/'pag 28'!B$5*100</f>
        <v>0.23896388864883955</v>
      </c>
      <c r="D5" s="33">
        <v>0</v>
      </c>
      <c r="E5" s="64">
        <f>D5/'pag 28'!D$5*100</f>
        <v>0</v>
      </c>
      <c r="F5" s="63">
        <v>25</v>
      </c>
      <c r="G5" s="64">
        <v>0.23756748655819476</v>
      </c>
      <c r="H5" s="23">
        <v>162</v>
      </c>
      <c r="I5" s="64">
        <f>H5/'pag 28'!H$5*100</f>
        <v>0.15244045882696125</v>
      </c>
      <c r="J5" s="23">
        <v>138</v>
      </c>
      <c r="K5" s="64">
        <f>J5/'pag 28'!J$5*100</f>
        <v>0.21888432439291322</v>
      </c>
      <c r="L5" s="23">
        <v>311</v>
      </c>
      <c r="M5" s="64">
        <f>L5/'pag 28'!L$5*100</f>
        <v>0.35574976264284325</v>
      </c>
      <c r="O5" s="33"/>
      <c r="P5" s="33"/>
    </row>
    <row r="6" spans="1:13" ht="15" customHeight="1">
      <c r="A6" s="6" t="s">
        <v>78</v>
      </c>
      <c r="B6" s="20">
        <f t="shared" si="0"/>
        <v>1953</v>
      </c>
      <c r="C6" s="49">
        <f>B6/'pag 28'!B$5*100</f>
        <v>0.733799488256578</v>
      </c>
      <c r="D6">
        <v>5</v>
      </c>
      <c r="E6" s="49">
        <f>D6/'pag 28'!D$5*100</f>
        <v>0.3453038674033149</v>
      </c>
      <c r="F6" s="20">
        <v>105</v>
      </c>
      <c r="G6" s="49">
        <v>0.7275041722327273</v>
      </c>
      <c r="H6" s="94">
        <v>370</v>
      </c>
      <c r="I6" s="49">
        <f>H6/'pag 28'!H$5*100</f>
        <v>0.3481664800368868</v>
      </c>
      <c r="J6" s="94">
        <v>575</v>
      </c>
      <c r="K6" s="49">
        <f>J6/'pag 28'!J$5*100</f>
        <v>0.912018018303805</v>
      </c>
      <c r="L6" s="94">
        <v>898</v>
      </c>
      <c r="M6" s="49">
        <f>L6/'pag 28'!L$5*100</f>
        <v>1.0272131410073093</v>
      </c>
    </row>
    <row r="7" spans="1:13" ht="15" customHeight="1">
      <c r="A7" s="6" t="s">
        <v>28</v>
      </c>
      <c r="B7" s="20">
        <f t="shared" si="0"/>
        <v>1390</v>
      </c>
      <c r="C7" s="49">
        <f>B7/'pag 28'!B$5*100</f>
        <v>0.5222638446885016</v>
      </c>
      <c r="D7">
        <v>4</v>
      </c>
      <c r="E7" s="49">
        <f>D7/'pag 28'!D$5*100</f>
        <v>0.2762430939226519</v>
      </c>
      <c r="F7" s="20">
        <v>33</v>
      </c>
      <c r="G7" s="49">
        <v>0.502518141348954</v>
      </c>
      <c r="H7" s="94">
        <v>386</v>
      </c>
      <c r="I7" s="49">
        <f>H7/'pag 28'!H$5*100</f>
        <v>0.3632223278222657</v>
      </c>
      <c r="J7" s="94">
        <v>316</v>
      </c>
      <c r="K7" s="49">
        <f>J7/'pag 28'!J$5*100</f>
        <v>0.5012133804939172</v>
      </c>
      <c r="L7" s="94">
        <v>651</v>
      </c>
      <c r="M7" s="49">
        <f>L7/'pag 28'!L$5*100</f>
        <v>0.7446723327346977</v>
      </c>
    </row>
    <row r="8" spans="1:13" ht="15" customHeight="1">
      <c r="A8" s="6" t="s">
        <v>79</v>
      </c>
      <c r="B8" s="20">
        <f t="shared" si="0"/>
        <v>314</v>
      </c>
      <c r="C8" s="49">
        <f>B8/'pag 28'!B$5*100</f>
        <v>0.11797902678574784</v>
      </c>
      <c r="D8">
        <v>0</v>
      </c>
      <c r="E8" s="49">
        <f>D8/'pag 28'!D$5*100</f>
        <v>0</v>
      </c>
      <c r="F8" s="20">
        <v>9</v>
      </c>
      <c r="G8" s="49">
        <v>0.11175292981397947</v>
      </c>
      <c r="H8" s="94">
        <v>69</v>
      </c>
      <c r="I8" s="49">
        <f>H8/'pag 28'!H$5*100</f>
        <v>0.06492834357444646</v>
      </c>
      <c r="J8" s="94">
        <v>79</v>
      </c>
      <c r="K8" s="49">
        <f>J8/'pag 28'!J$5*100</f>
        <v>0.1253033451234793</v>
      </c>
      <c r="L8" s="94">
        <v>157</v>
      </c>
      <c r="M8" s="49">
        <f>L8/'pag 28'!L$5*100</f>
        <v>0.17959071618947392</v>
      </c>
    </row>
    <row r="9" spans="1:13" ht="15" customHeight="1">
      <c r="A9" s="6" t="s">
        <v>80</v>
      </c>
      <c r="B9" s="20">
        <f t="shared" si="0"/>
        <v>2707</v>
      </c>
      <c r="C9" s="49">
        <f>B9/'pag 28'!B$5*100</f>
        <v>1.01709944429624</v>
      </c>
      <c r="D9">
        <v>1</v>
      </c>
      <c r="E9" s="49">
        <f>D9/'pag 28'!D$5*100</f>
        <v>0.06906077348066297</v>
      </c>
      <c r="F9" s="20">
        <v>86</v>
      </c>
      <c r="G9" s="49">
        <v>0.9887543988839509</v>
      </c>
      <c r="H9" s="94">
        <v>762</v>
      </c>
      <c r="I9" s="49">
        <f>H9/'pag 28'!H$5*100</f>
        <v>0.7170347507786696</v>
      </c>
      <c r="J9" s="94">
        <v>609</v>
      </c>
      <c r="K9" s="49">
        <f>J9/'pag 28'!J$5*100</f>
        <v>0.9659460402556823</v>
      </c>
      <c r="L9" s="94">
        <v>1249</v>
      </c>
      <c r="M9" s="49">
        <f>L9/'pag 28'!L$5*100</f>
        <v>1.4287185001315472</v>
      </c>
    </row>
    <row r="10" spans="1:13" ht="15" customHeight="1">
      <c r="A10" s="4" t="s">
        <v>81</v>
      </c>
      <c r="B10" s="20">
        <f t="shared" si="0"/>
        <v>2162</v>
      </c>
      <c r="C10" s="49">
        <f>B10/'pag 28'!B$5*100</f>
        <v>0.8123269296521873</v>
      </c>
      <c r="D10">
        <v>16</v>
      </c>
      <c r="E10" s="49">
        <f>D10/'pag 28'!D$5*100</f>
        <v>1.1049723756906076</v>
      </c>
      <c r="F10" s="20">
        <v>85</v>
      </c>
      <c r="G10" s="49">
        <v>0.7848608083955313</v>
      </c>
      <c r="H10" s="94">
        <v>683</v>
      </c>
      <c r="I10" s="49">
        <f>H10/'pag 28'!H$5*100</f>
        <v>0.6426965023383613</v>
      </c>
      <c r="J10" s="94">
        <v>603</v>
      </c>
      <c r="K10" s="49">
        <f>J10/'pag 28'!J$5*100</f>
        <v>0.9564293304994688</v>
      </c>
      <c r="L10" s="94">
        <v>775</v>
      </c>
      <c r="M10" s="49">
        <f>L10/'pag 28'!L$5*100</f>
        <v>0.886514681827021</v>
      </c>
    </row>
    <row r="11" spans="1:13" ht="22.5" customHeight="1">
      <c r="A11" s="4" t="s">
        <v>82</v>
      </c>
      <c r="B11" s="20">
        <f t="shared" si="0"/>
        <v>15154</v>
      </c>
      <c r="C11" s="49">
        <f>B11/'pag 28'!B$5*100</f>
        <v>5.693803095258671</v>
      </c>
      <c r="D11">
        <v>17</v>
      </c>
      <c r="E11" s="49">
        <f>D11/'pag 28'!D$5*100</f>
        <v>1.1740331491712708</v>
      </c>
      <c r="F11" s="20">
        <v>617</v>
      </c>
      <c r="G11" s="49">
        <v>5.529549768908263</v>
      </c>
      <c r="H11" s="94">
        <v>5585</v>
      </c>
      <c r="I11" s="49">
        <f>H11/'pag 28'!H$5*100</f>
        <v>5.255431867583819</v>
      </c>
      <c r="J11" s="94">
        <v>4796</v>
      </c>
      <c r="K11" s="49">
        <f>J11/'pag 28'!J$5*100</f>
        <v>7.607023331800086</v>
      </c>
      <c r="L11" s="94">
        <v>4139</v>
      </c>
      <c r="M11" s="49">
        <f>L11/'pag 28'!L$5*100</f>
        <v>4.73456034591231</v>
      </c>
    </row>
    <row r="12" spans="1:13" ht="15" customHeight="1">
      <c r="A12" s="4" t="s">
        <v>83</v>
      </c>
      <c r="B12" s="20">
        <f t="shared" si="0"/>
        <v>1015</v>
      </c>
      <c r="C12" s="49">
        <f>B12/'pag 28'!B$5*100</f>
        <v>0.38136532543800655</v>
      </c>
      <c r="D12">
        <v>22</v>
      </c>
      <c r="E12" s="49">
        <f>D12/'pag 28'!D$5*100</f>
        <v>1.5193370165745856</v>
      </c>
      <c r="F12" s="20">
        <v>48</v>
      </c>
      <c r="G12" s="49">
        <v>0.34784024511635997</v>
      </c>
      <c r="H12" s="94">
        <v>283</v>
      </c>
      <c r="I12" s="49">
        <f>H12/'pag 28'!H$5*100</f>
        <v>0.2663003077038891</v>
      </c>
      <c r="J12" s="94">
        <v>224</v>
      </c>
      <c r="K12" s="49">
        <f>J12/'pag 28'!J$5*100</f>
        <v>0.35529049756530845</v>
      </c>
      <c r="L12" s="94">
        <v>438</v>
      </c>
      <c r="M12" s="49">
        <f>L12/'pag 28'!L$5*100</f>
        <v>0.5010237814712712</v>
      </c>
    </row>
    <row r="13" spans="1:13" ht="15" customHeight="1">
      <c r="A13" s="4" t="s">
        <v>84</v>
      </c>
      <c r="B13" s="20">
        <f t="shared" si="0"/>
        <v>29234</v>
      </c>
      <c r="C13" s="49">
        <f>B13/'pag 28'!B$5*100</f>
        <v>10.984072831383925</v>
      </c>
      <c r="D13">
        <v>123</v>
      </c>
      <c r="E13" s="49">
        <f>D13/'pag 28'!D$5*100</f>
        <v>8.494475138121548</v>
      </c>
      <c r="F13" s="20">
        <v>1134</v>
      </c>
      <c r="G13" s="49">
        <v>11.026165727374657</v>
      </c>
      <c r="H13" s="94">
        <v>13151</v>
      </c>
      <c r="I13" s="49">
        <f>H13/'pag 28'!H$5*100</f>
        <v>12.374965889094861</v>
      </c>
      <c r="J13" s="94">
        <v>6708</v>
      </c>
      <c r="K13" s="49">
        <f>J13/'pag 28'!J$5*100</f>
        <v>10.639681507446825</v>
      </c>
      <c r="L13" s="94">
        <v>8118</v>
      </c>
      <c r="M13" s="49">
        <f>L13/'pag 28'!L$5*100</f>
        <v>9.28609830589904</v>
      </c>
    </row>
    <row r="14" spans="1:13" ht="15" customHeight="1">
      <c r="A14" s="4" t="s">
        <v>85</v>
      </c>
      <c r="B14" s="20">
        <f t="shared" si="0"/>
        <v>1415</v>
      </c>
      <c r="C14" s="49">
        <f>B14/'pag 28'!B$5*100</f>
        <v>0.5316570793052012</v>
      </c>
      <c r="D14">
        <v>3</v>
      </c>
      <c r="E14" s="49">
        <f>D14/'pag 28'!D$5*100</f>
        <v>0.20718232044198895</v>
      </c>
      <c r="F14" s="20">
        <v>51</v>
      </c>
      <c r="G14" s="49">
        <v>0.5232405389303543</v>
      </c>
      <c r="H14" s="94">
        <v>442</v>
      </c>
      <c r="I14" s="49">
        <f>H14/'pag 28'!H$5*100</f>
        <v>0.4159177950710918</v>
      </c>
      <c r="J14" s="94">
        <v>261</v>
      </c>
      <c r="K14" s="49">
        <f>J14/'pag 28'!J$5*100</f>
        <v>0.4139768743952924</v>
      </c>
      <c r="L14" s="94">
        <v>658</v>
      </c>
      <c r="M14" s="49">
        <f>L14/'pag 28'!L$5*100</f>
        <v>0.7526795621189417</v>
      </c>
    </row>
    <row r="15" spans="1:13" ht="15" customHeight="1">
      <c r="A15" s="4" t="s">
        <v>86</v>
      </c>
      <c r="B15" s="20">
        <f t="shared" si="0"/>
        <v>3250</v>
      </c>
      <c r="C15" s="49">
        <f>B15/'pag 28'!B$5*100</f>
        <v>1.2211205001709569</v>
      </c>
      <c r="D15">
        <v>2</v>
      </c>
      <c r="E15" s="49">
        <f>D15/'pag 28'!D$5*100</f>
        <v>0.13812154696132595</v>
      </c>
      <c r="F15" s="20">
        <v>77</v>
      </c>
      <c r="G15" s="49">
        <v>1.2377932126747067</v>
      </c>
      <c r="H15" s="94">
        <v>861</v>
      </c>
      <c r="I15" s="49">
        <f>H15/'pag 28'!H$5*100</f>
        <v>0.8101928089507016</v>
      </c>
      <c r="J15" s="94">
        <v>1181</v>
      </c>
      <c r="K15" s="49">
        <f>J15/'pag 28'!J$5*100</f>
        <v>1.8732057036813805</v>
      </c>
      <c r="L15" s="94">
        <v>1129</v>
      </c>
      <c r="M15" s="49">
        <f>L15/'pag 28'!L$5*100</f>
        <v>1.2914517106873635</v>
      </c>
    </row>
    <row r="16" spans="1:13" ht="15" customHeight="1">
      <c r="A16" s="4" t="s">
        <v>87</v>
      </c>
      <c r="B16" s="20">
        <f t="shared" si="0"/>
        <v>281</v>
      </c>
      <c r="C16" s="49">
        <f>B16/'pag 28'!B$5*100</f>
        <v>0.10557995709170427</v>
      </c>
      <c r="D16">
        <v>0</v>
      </c>
      <c r="E16" s="49">
        <f>D16/'pag 28'!D$5*100</f>
        <v>0</v>
      </c>
      <c r="F16" s="20">
        <v>6</v>
      </c>
      <c r="G16" s="49">
        <v>0.0984313885116508</v>
      </c>
      <c r="H16" s="94">
        <v>129</v>
      </c>
      <c r="I16" s="49">
        <f>H16/'pag 28'!H$5*100</f>
        <v>0.1213877727696173</v>
      </c>
      <c r="J16" s="94">
        <v>71</v>
      </c>
      <c r="K16" s="49">
        <f>J16/'pag 28'!J$5*100</f>
        <v>0.11261439878186115</v>
      </c>
      <c r="L16" s="94">
        <v>75</v>
      </c>
      <c r="M16" s="49">
        <f>L16/'pag 28'!L$5*100</f>
        <v>0.08579174340261493</v>
      </c>
    </row>
    <row r="17" spans="1:13" ht="22.5" customHeight="1">
      <c r="A17" s="4" t="s">
        <v>37</v>
      </c>
      <c r="B17" s="20">
        <f t="shared" si="0"/>
        <v>275</v>
      </c>
      <c r="C17" s="49">
        <f>B17/'pag 28'!B$5*100</f>
        <v>0.10332558078369634</v>
      </c>
      <c r="D17">
        <v>0</v>
      </c>
      <c r="E17" s="49">
        <f>D17/'pag 28'!D$5*100</f>
        <v>0</v>
      </c>
      <c r="F17" s="20">
        <v>23</v>
      </c>
      <c r="G17" s="49">
        <v>0.10213181665118655</v>
      </c>
      <c r="H17" s="94">
        <v>56</v>
      </c>
      <c r="I17" s="49">
        <f>H17/'pag 28'!H$5*100</f>
        <v>0.05269546724882611</v>
      </c>
      <c r="J17" s="94">
        <v>61</v>
      </c>
      <c r="K17" s="49">
        <f>J17/'pag 28'!J$5*100</f>
        <v>0.09675321585483845</v>
      </c>
      <c r="L17" s="94">
        <v>135</v>
      </c>
      <c r="M17" s="49">
        <f>L17/'pag 28'!L$5*100</f>
        <v>0.15442513812470687</v>
      </c>
    </row>
    <row r="18" spans="1:13" ht="15" customHeight="1">
      <c r="A18" s="8" t="s">
        <v>38</v>
      </c>
      <c r="B18" s="60">
        <f t="shared" si="0"/>
        <v>254</v>
      </c>
      <c r="C18" s="28">
        <f>B18/'pag 28'!B$5*100</f>
        <v>0.09543526370566863</v>
      </c>
      <c r="D18" s="8">
        <v>0</v>
      </c>
      <c r="E18" s="28">
        <f>D18/'pag 28'!D$5*100</f>
        <v>0</v>
      </c>
      <c r="F18" s="60">
        <v>9</v>
      </c>
      <c r="G18" s="28">
        <v>0.09917147413955796</v>
      </c>
      <c r="H18" s="27">
        <v>53</v>
      </c>
      <c r="I18" s="28">
        <f>H18/'pag 28'!H$5*100</f>
        <v>0.04987249578906757</v>
      </c>
      <c r="J18" s="27">
        <v>68</v>
      </c>
      <c r="K18" s="28">
        <f>J18/'pag 28'!J$5*100</f>
        <v>0.10785604390375433</v>
      </c>
      <c r="L18" s="27">
        <v>124</v>
      </c>
      <c r="M18" s="28">
        <f>L18/'pag 28'!L$5*100</f>
        <v>0.14184234909232335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8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28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42" customFormat="1" ht="36" customHeight="1">
      <c r="A3" s="182"/>
      <c r="B3" s="252" t="s">
        <v>1</v>
      </c>
      <c r="C3" s="252"/>
      <c r="D3" s="252" t="s">
        <v>134</v>
      </c>
      <c r="E3" s="252"/>
      <c r="F3" s="253" t="s">
        <v>135</v>
      </c>
      <c r="G3" s="253"/>
      <c r="H3" s="253" t="s">
        <v>136</v>
      </c>
      <c r="I3" s="253"/>
      <c r="J3" s="253" t="s">
        <v>137</v>
      </c>
      <c r="K3" s="253"/>
      <c r="L3" s="253" t="s">
        <v>138</v>
      </c>
      <c r="M3" s="253"/>
    </row>
    <row r="4" spans="1:13" s="14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3" s="5" customFormat="1" ht="15" customHeight="1">
      <c r="A5" s="31" t="s">
        <v>23</v>
      </c>
      <c r="B5" s="30">
        <f aca="true" t="shared" si="0" ref="B5:B40">D5+F5+H5+J5+L5</f>
        <v>266149</v>
      </c>
      <c r="C5" s="32">
        <f>B5/$B5*100</f>
        <v>100</v>
      </c>
      <c r="D5" s="30">
        <f>SUM(D6:D40)+SUM('pag 31'!D5:D18)</f>
        <v>1448</v>
      </c>
      <c r="E5" s="88">
        <f>D5/$B5*100</f>
        <v>0.5440561489992448</v>
      </c>
      <c r="F5" s="30">
        <f>SUM(F6:F40)+SUM('pag 31'!F5:F18)</f>
        <v>7962</v>
      </c>
      <c r="G5" s="88">
        <f aca="true" t="shared" si="1" ref="G5:G40">F5/$B5*100</f>
        <v>2.9915573607265102</v>
      </c>
      <c r="H5" s="30">
        <f>SUM(H6:H40)+SUM('pag 31'!H5:H18)</f>
        <v>106271</v>
      </c>
      <c r="I5" s="88">
        <f aca="true" t="shared" si="2" ref="I5:I40">H5/$B5*100</f>
        <v>39.92913743805161</v>
      </c>
      <c r="J5" s="30">
        <f>SUM(J6:J40)+SUM('pag 31'!J5:J18)</f>
        <v>63047</v>
      </c>
      <c r="K5" s="88">
        <f aca="true" t="shared" si="3" ref="K5:K39">J5/$B5*100</f>
        <v>23.68861051516256</v>
      </c>
      <c r="L5" s="30">
        <f>SUM(L6:L40)+SUM('pag 31'!L5:L18)</f>
        <v>87421</v>
      </c>
      <c r="M5" s="88">
        <f aca="true" t="shared" si="4" ref="M5:M40">L5/$B5*100</f>
        <v>32.846638537060066</v>
      </c>
    </row>
    <row r="6" spans="1:13" ht="15" customHeight="1">
      <c r="A6" s="6" t="s">
        <v>43</v>
      </c>
      <c r="B6" s="20">
        <f t="shared" si="0"/>
        <v>1126</v>
      </c>
      <c r="C6" s="87">
        <f aca="true" t="shared" si="5" ref="C6:C40">B6/$B6*100</f>
        <v>100</v>
      </c>
      <c r="D6" s="20">
        <v>0</v>
      </c>
      <c r="E6" s="49">
        <f aca="true" t="shared" si="6" ref="E6:E40">D6/$B6*100</f>
        <v>0</v>
      </c>
      <c r="F6" s="20">
        <v>30</v>
      </c>
      <c r="G6" s="49">
        <f t="shared" si="1"/>
        <v>2.664298401420959</v>
      </c>
      <c r="H6" s="23">
        <v>355</v>
      </c>
      <c r="I6" s="49">
        <f t="shared" si="2"/>
        <v>31.527531083481346</v>
      </c>
      <c r="J6" s="23">
        <v>219</v>
      </c>
      <c r="K6" s="49">
        <f t="shared" si="3"/>
        <v>19.449378330373</v>
      </c>
      <c r="L6">
        <v>522</v>
      </c>
      <c r="M6" s="49">
        <f t="shared" si="4"/>
        <v>46.35879218472469</v>
      </c>
    </row>
    <row r="7" spans="1:13" ht="15" customHeight="1">
      <c r="A7" s="6" t="s">
        <v>44</v>
      </c>
      <c r="B7" s="20">
        <f t="shared" si="0"/>
        <v>640</v>
      </c>
      <c r="C7" s="87">
        <f t="shared" si="5"/>
        <v>100</v>
      </c>
      <c r="D7" s="20">
        <v>24</v>
      </c>
      <c r="E7" s="49">
        <f t="shared" si="6"/>
        <v>3.75</v>
      </c>
      <c r="F7" s="20">
        <v>12</v>
      </c>
      <c r="G7" s="49">
        <f t="shared" si="1"/>
        <v>1.875</v>
      </c>
      <c r="H7" s="23">
        <v>179</v>
      </c>
      <c r="I7" s="49">
        <f t="shared" si="2"/>
        <v>27.968749999999996</v>
      </c>
      <c r="J7" s="23">
        <v>181</v>
      </c>
      <c r="K7" s="49">
        <f t="shared" si="3"/>
        <v>28.281250000000004</v>
      </c>
      <c r="L7">
        <v>244</v>
      </c>
      <c r="M7" s="49">
        <f t="shared" si="4"/>
        <v>38.125</v>
      </c>
    </row>
    <row r="8" spans="1:13" ht="15" customHeight="1">
      <c r="A8" s="6" t="s">
        <v>45</v>
      </c>
      <c r="B8" s="20">
        <f t="shared" si="0"/>
        <v>5304</v>
      </c>
      <c r="C8" s="87">
        <f t="shared" si="5"/>
        <v>100</v>
      </c>
      <c r="D8" s="20">
        <v>36</v>
      </c>
      <c r="E8" s="49">
        <f t="shared" si="6"/>
        <v>0.6787330316742082</v>
      </c>
      <c r="F8" s="20">
        <v>177</v>
      </c>
      <c r="G8" s="49">
        <f t="shared" si="1"/>
        <v>3.33710407239819</v>
      </c>
      <c r="H8" s="23">
        <v>1818</v>
      </c>
      <c r="I8" s="49">
        <f t="shared" si="2"/>
        <v>34.276018099547514</v>
      </c>
      <c r="J8" s="23">
        <v>1463</v>
      </c>
      <c r="K8" s="49">
        <f t="shared" si="3"/>
        <v>27.58295625942685</v>
      </c>
      <c r="L8">
        <v>1810</v>
      </c>
      <c r="M8" s="49">
        <f t="shared" si="4"/>
        <v>34.125188536953246</v>
      </c>
    </row>
    <row r="9" spans="1:13" ht="15" customHeight="1">
      <c r="A9" s="6" t="s">
        <v>46</v>
      </c>
      <c r="B9" s="20">
        <f t="shared" si="0"/>
        <v>874</v>
      </c>
      <c r="C9" s="87">
        <f t="shared" si="5"/>
        <v>100</v>
      </c>
      <c r="D9" s="20">
        <v>0</v>
      </c>
      <c r="E9" s="49">
        <f t="shared" si="6"/>
        <v>0</v>
      </c>
      <c r="F9" s="20">
        <v>41</v>
      </c>
      <c r="G9" s="49">
        <f t="shared" si="1"/>
        <v>4.691075514874142</v>
      </c>
      <c r="H9" s="23">
        <v>303</v>
      </c>
      <c r="I9" s="49">
        <f t="shared" si="2"/>
        <v>34.66819221967963</v>
      </c>
      <c r="J9" s="23">
        <v>238</v>
      </c>
      <c r="K9" s="49">
        <f t="shared" si="3"/>
        <v>27.23112128146453</v>
      </c>
      <c r="L9">
        <v>292</v>
      </c>
      <c r="M9" s="49">
        <f t="shared" si="4"/>
        <v>33.40961098398169</v>
      </c>
    </row>
    <row r="10" spans="1:13" ht="15" customHeight="1">
      <c r="A10" s="6" t="s">
        <v>47</v>
      </c>
      <c r="B10" s="20">
        <f t="shared" si="0"/>
        <v>262</v>
      </c>
      <c r="C10" s="87">
        <f t="shared" si="5"/>
        <v>100</v>
      </c>
      <c r="D10" s="20">
        <v>5</v>
      </c>
      <c r="E10" s="49">
        <f t="shared" si="6"/>
        <v>1.9083969465648856</v>
      </c>
      <c r="F10" s="20">
        <v>4</v>
      </c>
      <c r="G10" s="49">
        <f t="shared" si="1"/>
        <v>1.5267175572519083</v>
      </c>
      <c r="H10" s="23">
        <v>69</v>
      </c>
      <c r="I10" s="49">
        <f t="shared" si="2"/>
        <v>26.33587786259542</v>
      </c>
      <c r="J10" s="23">
        <v>69</v>
      </c>
      <c r="K10" s="49">
        <f t="shared" si="3"/>
        <v>26.33587786259542</v>
      </c>
      <c r="L10">
        <v>115</v>
      </c>
      <c r="M10" s="49">
        <f t="shared" si="4"/>
        <v>43.89312977099237</v>
      </c>
    </row>
    <row r="11" spans="1:13" ht="22.5" customHeight="1">
      <c r="A11" s="4" t="s">
        <v>48</v>
      </c>
      <c r="B11" s="20">
        <f t="shared" si="0"/>
        <v>858</v>
      </c>
      <c r="C11" s="87">
        <f t="shared" si="5"/>
        <v>100</v>
      </c>
      <c r="D11" s="20">
        <v>8</v>
      </c>
      <c r="E11" s="49">
        <f t="shared" si="6"/>
        <v>0.9324009324009324</v>
      </c>
      <c r="F11" s="20">
        <v>46</v>
      </c>
      <c r="G11" s="49">
        <f t="shared" si="1"/>
        <v>5.361305361305361</v>
      </c>
      <c r="H11" s="23">
        <v>275</v>
      </c>
      <c r="I11" s="49">
        <f t="shared" si="2"/>
        <v>32.05128205128205</v>
      </c>
      <c r="J11" s="23">
        <v>181</v>
      </c>
      <c r="K11" s="49">
        <f t="shared" si="3"/>
        <v>21.095571095571096</v>
      </c>
      <c r="L11">
        <v>348</v>
      </c>
      <c r="M11" s="49">
        <f t="shared" si="4"/>
        <v>40.55944055944056</v>
      </c>
    </row>
    <row r="12" spans="1:13" ht="15" customHeight="1">
      <c r="A12" s="4" t="s">
        <v>49</v>
      </c>
      <c r="B12" s="20">
        <f t="shared" si="0"/>
        <v>4348</v>
      </c>
      <c r="C12" s="87">
        <f t="shared" si="5"/>
        <v>100</v>
      </c>
      <c r="D12" s="20">
        <v>22</v>
      </c>
      <c r="E12" s="49">
        <f t="shared" si="6"/>
        <v>0.5059797608095675</v>
      </c>
      <c r="F12" s="20">
        <v>132</v>
      </c>
      <c r="G12" s="49">
        <f t="shared" si="1"/>
        <v>3.035878564857406</v>
      </c>
      <c r="H12" s="23">
        <v>795</v>
      </c>
      <c r="I12" s="49">
        <f t="shared" si="2"/>
        <v>18.28426862925483</v>
      </c>
      <c r="J12" s="23">
        <v>1483</v>
      </c>
      <c r="K12" s="49">
        <f t="shared" si="3"/>
        <v>34.10763569457222</v>
      </c>
      <c r="L12">
        <v>1916</v>
      </c>
      <c r="M12" s="49">
        <f t="shared" si="4"/>
        <v>44.06623735050598</v>
      </c>
    </row>
    <row r="13" spans="1:13" ht="15" customHeight="1">
      <c r="A13" s="4" t="s">
        <v>50</v>
      </c>
      <c r="B13" s="20">
        <f t="shared" si="0"/>
        <v>90690</v>
      </c>
      <c r="C13" s="87">
        <f t="shared" si="5"/>
        <v>100</v>
      </c>
      <c r="D13" s="20">
        <v>297</v>
      </c>
      <c r="E13" s="49">
        <f t="shared" si="6"/>
        <v>0.32748924909030763</v>
      </c>
      <c r="F13" s="20">
        <v>1675</v>
      </c>
      <c r="G13" s="49">
        <f t="shared" si="1"/>
        <v>1.8469511522769877</v>
      </c>
      <c r="H13" s="23">
        <v>47826</v>
      </c>
      <c r="I13" s="49">
        <f t="shared" si="2"/>
        <v>52.73569302017863</v>
      </c>
      <c r="J13" s="23">
        <v>18585</v>
      </c>
      <c r="K13" s="49">
        <f t="shared" si="3"/>
        <v>20.49288785974198</v>
      </c>
      <c r="L13">
        <v>22307</v>
      </c>
      <c r="M13" s="49">
        <f t="shared" si="4"/>
        <v>24.596978718712094</v>
      </c>
    </row>
    <row r="14" spans="1:13" ht="15" customHeight="1">
      <c r="A14" s="4" t="s">
        <v>51</v>
      </c>
      <c r="B14" s="20">
        <f t="shared" si="0"/>
        <v>1180</v>
      </c>
      <c r="C14" s="87">
        <f t="shared" si="5"/>
        <v>100</v>
      </c>
      <c r="D14" s="20">
        <v>5</v>
      </c>
      <c r="E14" s="49">
        <f t="shared" si="6"/>
        <v>0.423728813559322</v>
      </c>
      <c r="F14" s="20">
        <v>159</v>
      </c>
      <c r="G14" s="49">
        <f t="shared" si="1"/>
        <v>13.474576271186441</v>
      </c>
      <c r="H14" s="23">
        <v>310</v>
      </c>
      <c r="I14" s="49">
        <f t="shared" si="2"/>
        <v>26.27118644067797</v>
      </c>
      <c r="J14" s="23">
        <v>231</v>
      </c>
      <c r="K14" s="49">
        <f t="shared" si="3"/>
        <v>19.576271186440678</v>
      </c>
      <c r="L14">
        <v>475</v>
      </c>
      <c r="M14" s="49">
        <f t="shared" si="4"/>
        <v>40.25423728813559</v>
      </c>
    </row>
    <row r="15" spans="1:13" ht="15" customHeight="1">
      <c r="A15" s="4" t="s">
        <v>52</v>
      </c>
      <c r="B15" s="20">
        <f t="shared" si="0"/>
        <v>558</v>
      </c>
      <c r="C15" s="87">
        <f t="shared" si="5"/>
        <v>100</v>
      </c>
      <c r="D15" s="20">
        <v>19</v>
      </c>
      <c r="E15" s="49">
        <f t="shared" si="6"/>
        <v>3.405017921146954</v>
      </c>
      <c r="F15" s="20">
        <v>41</v>
      </c>
      <c r="G15" s="49">
        <f t="shared" si="1"/>
        <v>7.347670250896058</v>
      </c>
      <c r="H15" s="23">
        <v>150</v>
      </c>
      <c r="I15" s="49">
        <f t="shared" si="2"/>
        <v>26.881720430107524</v>
      </c>
      <c r="J15" s="23">
        <v>123</v>
      </c>
      <c r="K15" s="49">
        <f t="shared" si="3"/>
        <v>22.043010752688172</v>
      </c>
      <c r="L15">
        <v>225</v>
      </c>
      <c r="M15" s="49">
        <f t="shared" si="4"/>
        <v>40.32258064516129</v>
      </c>
    </row>
    <row r="16" spans="1:13" ht="15" customHeight="1">
      <c r="A16" s="4" t="s">
        <v>53</v>
      </c>
      <c r="B16" s="20">
        <f t="shared" si="0"/>
        <v>1556</v>
      </c>
      <c r="C16" s="87">
        <f t="shared" si="5"/>
        <v>100</v>
      </c>
      <c r="D16" s="20">
        <v>0</v>
      </c>
      <c r="E16" s="49">
        <f t="shared" si="6"/>
        <v>0</v>
      </c>
      <c r="F16" s="20">
        <v>50</v>
      </c>
      <c r="G16" s="49">
        <f t="shared" si="1"/>
        <v>3.2133676092544987</v>
      </c>
      <c r="H16" s="23">
        <v>384</v>
      </c>
      <c r="I16" s="49">
        <f t="shared" si="2"/>
        <v>24.67866323907455</v>
      </c>
      <c r="J16" s="23">
        <v>421</v>
      </c>
      <c r="K16" s="49">
        <f t="shared" si="3"/>
        <v>27.056555269922878</v>
      </c>
      <c r="L16">
        <v>701</v>
      </c>
      <c r="M16" s="49">
        <f t="shared" si="4"/>
        <v>45.05141388174807</v>
      </c>
    </row>
    <row r="17" spans="1:13" ht="22.5" customHeight="1">
      <c r="A17" s="4" t="s">
        <v>54</v>
      </c>
      <c r="B17" s="20">
        <f t="shared" si="0"/>
        <v>12227</v>
      </c>
      <c r="C17" s="87">
        <f t="shared" si="5"/>
        <v>100</v>
      </c>
      <c r="D17" s="20">
        <v>17</v>
      </c>
      <c r="E17" s="49">
        <f t="shared" si="6"/>
        <v>0.13903655843624765</v>
      </c>
      <c r="F17" s="20">
        <v>754</v>
      </c>
      <c r="G17" s="49">
        <f t="shared" si="1"/>
        <v>6.166680297701808</v>
      </c>
      <c r="H17" s="23">
        <v>6673</v>
      </c>
      <c r="I17" s="49">
        <f t="shared" si="2"/>
        <v>54.57593849676945</v>
      </c>
      <c r="J17" s="23">
        <v>2843</v>
      </c>
      <c r="K17" s="49">
        <f t="shared" si="3"/>
        <v>23.251819743191298</v>
      </c>
      <c r="L17">
        <v>1940</v>
      </c>
      <c r="M17" s="49">
        <f t="shared" si="4"/>
        <v>15.866524903901203</v>
      </c>
    </row>
    <row r="18" spans="1:13" ht="15" customHeight="1">
      <c r="A18" s="4" t="s">
        <v>55</v>
      </c>
      <c r="B18" s="20">
        <f t="shared" si="0"/>
        <v>703</v>
      </c>
      <c r="C18" s="87">
        <f t="shared" si="5"/>
        <v>100</v>
      </c>
      <c r="D18" s="20">
        <v>10</v>
      </c>
      <c r="E18" s="49">
        <f t="shared" si="6"/>
        <v>1.422475106685633</v>
      </c>
      <c r="F18" s="20">
        <v>43</v>
      </c>
      <c r="G18" s="49">
        <f t="shared" si="1"/>
        <v>6.116642958748222</v>
      </c>
      <c r="H18" s="23">
        <v>207</v>
      </c>
      <c r="I18" s="49">
        <f t="shared" si="2"/>
        <v>29.445234708392604</v>
      </c>
      <c r="J18" s="23">
        <v>202</v>
      </c>
      <c r="K18" s="49">
        <f t="shared" si="3"/>
        <v>28.733997155049785</v>
      </c>
      <c r="L18">
        <v>241</v>
      </c>
      <c r="M18" s="49">
        <f t="shared" si="4"/>
        <v>34.28165007112376</v>
      </c>
    </row>
    <row r="19" spans="1:13" ht="15" customHeight="1">
      <c r="A19" s="4" t="s">
        <v>56</v>
      </c>
      <c r="B19" s="20">
        <f t="shared" si="0"/>
        <v>1009</v>
      </c>
      <c r="C19" s="87">
        <f t="shared" si="5"/>
        <v>100</v>
      </c>
      <c r="D19" s="20">
        <v>1</v>
      </c>
      <c r="E19" s="49">
        <f t="shared" si="6"/>
        <v>0.09910802775024777</v>
      </c>
      <c r="F19" s="20">
        <v>47</v>
      </c>
      <c r="G19" s="49">
        <f t="shared" si="1"/>
        <v>4.658077304261645</v>
      </c>
      <c r="H19" s="23">
        <v>325</v>
      </c>
      <c r="I19" s="49">
        <f t="shared" si="2"/>
        <v>32.21010901883052</v>
      </c>
      <c r="J19" s="23">
        <v>274</v>
      </c>
      <c r="K19" s="49">
        <f t="shared" si="3"/>
        <v>27.155599603567886</v>
      </c>
      <c r="L19">
        <v>362</v>
      </c>
      <c r="M19" s="49">
        <f t="shared" si="4"/>
        <v>35.87710604558969</v>
      </c>
    </row>
    <row r="20" spans="1:13" ht="15" customHeight="1">
      <c r="A20" s="4" t="s">
        <v>57</v>
      </c>
      <c r="B20" s="20">
        <f t="shared" si="0"/>
        <v>1174</v>
      </c>
      <c r="C20" s="87">
        <f t="shared" si="5"/>
        <v>100</v>
      </c>
      <c r="D20" s="20">
        <v>3</v>
      </c>
      <c r="E20" s="49">
        <f t="shared" si="6"/>
        <v>0.2555366269165247</v>
      </c>
      <c r="F20" s="20">
        <v>28</v>
      </c>
      <c r="G20" s="49">
        <f t="shared" si="1"/>
        <v>2.385008517887564</v>
      </c>
      <c r="H20" s="23">
        <v>212</v>
      </c>
      <c r="I20" s="49">
        <f t="shared" si="2"/>
        <v>18.05792163543441</v>
      </c>
      <c r="J20" s="23">
        <v>349</v>
      </c>
      <c r="K20" s="49">
        <f t="shared" si="3"/>
        <v>29.727427597955707</v>
      </c>
      <c r="L20">
        <v>582</v>
      </c>
      <c r="M20" s="49">
        <f t="shared" si="4"/>
        <v>49.57410562180579</v>
      </c>
    </row>
    <row r="21" spans="1:13" ht="15" customHeight="1">
      <c r="A21" s="4" t="s">
        <v>58</v>
      </c>
      <c r="B21" s="20">
        <f t="shared" si="0"/>
        <v>566</v>
      </c>
      <c r="C21" s="87">
        <f t="shared" si="5"/>
        <v>100</v>
      </c>
      <c r="D21" s="20">
        <v>8</v>
      </c>
      <c r="E21" s="49">
        <f t="shared" si="6"/>
        <v>1.4134275618374559</v>
      </c>
      <c r="F21" s="20">
        <v>22</v>
      </c>
      <c r="G21" s="49">
        <f t="shared" si="1"/>
        <v>3.8869257950530036</v>
      </c>
      <c r="H21" s="23">
        <v>204</v>
      </c>
      <c r="I21" s="49">
        <f t="shared" si="2"/>
        <v>36.042402826855124</v>
      </c>
      <c r="J21" s="23">
        <v>126</v>
      </c>
      <c r="K21" s="49">
        <f t="shared" si="3"/>
        <v>22.261484098939928</v>
      </c>
      <c r="L21">
        <v>206</v>
      </c>
      <c r="M21" s="49">
        <f t="shared" si="4"/>
        <v>36.39575971731448</v>
      </c>
    </row>
    <row r="22" spans="1:13" ht="15" customHeight="1">
      <c r="A22" s="4" t="s">
        <v>59</v>
      </c>
      <c r="B22" s="20">
        <f t="shared" si="0"/>
        <v>4307</v>
      </c>
      <c r="C22" s="87">
        <f t="shared" si="5"/>
        <v>100</v>
      </c>
      <c r="D22" s="20">
        <v>30</v>
      </c>
      <c r="E22" s="49">
        <f t="shared" si="6"/>
        <v>0.6965405154399814</v>
      </c>
      <c r="F22" s="20">
        <v>228</v>
      </c>
      <c r="G22" s="49">
        <f t="shared" si="1"/>
        <v>5.293707917343859</v>
      </c>
      <c r="H22" s="23">
        <v>1313</v>
      </c>
      <c r="I22" s="49">
        <f t="shared" si="2"/>
        <v>30.48525655908985</v>
      </c>
      <c r="J22" s="23">
        <v>1516</v>
      </c>
      <c r="K22" s="49">
        <f t="shared" si="3"/>
        <v>35.19851404690039</v>
      </c>
      <c r="L22">
        <v>1220</v>
      </c>
      <c r="M22" s="49">
        <f t="shared" si="4"/>
        <v>28.32598096122591</v>
      </c>
    </row>
    <row r="23" spans="1:13" ht="22.5" customHeight="1">
      <c r="A23" s="4" t="s">
        <v>60</v>
      </c>
      <c r="B23" s="20">
        <f t="shared" si="0"/>
        <v>1221</v>
      </c>
      <c r="C23" s="87">
        <f t="shared" si="5"/>
        <v>100</v>
      </c>
      <c r="D23" s="20">
        <v>0</v>
      </c>
      <c r="E23" s="49">
        <f t="shared" si="6"/>
        <v>0</v>
      </c>
      <c r="F23" s="20">
        <v>33</v>
      </c>
      <c r="G23" s="49">
        <f t="shared" si="1"/>
        <v>2.7027027027027026</v>
      </c>
      <c r="H23" s="23">
        <v>331</v>
      </c>
      <c r="I23" s="49">
        <f t="shared" si="2"/>
        <v>27.108927108927112</v>
      </c>
      <c r="J23" s="23">
        <v>317</v>
      </c>
      <c r="K23" s="49">
        <f t="shared" si="3"/>
        <v>25.96232596232596</v>
      </c>
      <c r="L23">
        <v>540</v>
      </c>
      <c r="M23" s="49">
        <f t="shared" si="4"/>
        <v>44.22604422604422</v>
      </c>
    </row>
    <row r="24" spans="1:13" ht="15" customHeight="1">
      <c r="A24" s="4" t="s">
        <v>61</v>
      </c>
      <c r="B24" s="20">
        <f t="shared" si="0"/>
        <v>2308</v>
      </c>
      <c r="C24" s="87">
        <f t="shared" si="5"/>
        <v>100</v>
      </c>
      <c r="D24" s="20">
        <v>6</v>
      </c>
      <c r="E24" s="49">
        <f t="shared" si="6"/>
        <v>0.25996533795493937</v>
      </c>
      <c r="F24" s="20">
        <v>104</v>
      </c>
      <c r="G24" s="49">
        <f t="shared" si="1"/>
        <v>4.506065857885615</v>
      </c>
      <c r="H24" s="23">
        <v>642</v>
      </c>
      <c r="I24" s="49">
        <f t="shared" si="2"/>
        <v>27.81629116117851</v>
      </c>
      <c r="J24" s="23">
        <v>648</v>
      </c>
      <c r="K24" s="49">
        <f t="shared" si="3"/>
        <v>28.07625649913345</v>
      </c>
      <c r="L24">
        <v>908</v>
      </c>
      <c r="M24" s="49">
        <f t="shared" si="4"/>
        <v>39.34142114384749</v>
      </c>
    </row>
    <row r="25" spans="1:13" ht="15" customHeight="1">
      <c r="A25" s="4" t="s">
        <v>62</v>
      </c>
      <c r="B25" s="20">
        <f t="shared" si="0"/>
        <v>2605</v>
      </c>
      <c r="C25" s="87">
        <f t="shared" si="5"/>
        <v>100</v>
      </c>
      <c r="D25" s="20">
        <v>1</v>
      </c>
      <c r="E25" s="49">
        <f t="shared" si="6"/>
        <v>0.038387715930902115</v>
      </c>
      <c r="F25" s="20">
        <v>163</v>
      </c>
      <c r="G25" s="49">
        <f t="shared" si="1"/>
        <v>6.257197696737044</v>
      </c>
      <c r="H25" s="23">
        <v>909</v>
      </c>
      <c r="I25" s="49">
        <f t="shared" si="2"/>
        <v>34.894433781190024</v>
      </c>
      <c r="J25" s="23">
        <v>508</v>
      </c>
      <c r="K25" s="49">
        <f t="shared" si="3"/>
        <v>19.500959692898274</v>
      </c>
      <c r="L25">
        <v>1024</v>
      </c>
      <c r="M25" s="49">
        <f t="shared" si="4"/>
        <v>39.309021113243766</v>
      </c>
    </row>
    <row r="26" spans="1:13" ht="15" customHeight="1">
      <c r="A26" s="4" t="s">
        <v>63</v>
      </c>
      <c r="B26" s="20">
        <f t="shared" si="0"/>
        <v>502</v>
      </c>
      <c r="C26" s="87">
        <f t="shared" si="5"/>
        <v>100</v>
      </c>
      <c r="D26" s="20">
        <v>7</v>
      </c>
      <c r="E26" s="49">
        <f t="shared" si="6"/>
        <v>1.394422310756972</v>
      </c>
      <c r="F26" s="20">
        <v>9</v>
      </c>
      <c r="G26" s="49">
        <f t="shared" si="1"/>
        <v>1.7928286852589643</v>
      </c>
      <c r="H26" s="23">
        <v>76</v>
      </c>
      <c r="I26" s="49">
        <f t="shared" si="2"/>
        <v>15.139442231075698</v>
      </c>
      <c r="J26" s="23">
        <v>179</v>
      </c>
      <c r="K26" s="49">
        <f t="shared" si="3"/>
        <v>35.657370517928285</v>
      </c>
      <c r="L26">
        <v>231</v>
      </c>
      <c r="M26" s="49">
        <f t="shared" si="4"/>
        <v>46.015936254980076</v>
      </c>
    </row>
    <row r="27" spans="1:13" ht="15" customHeight="1">
      <c r="A27" s="4" t="s">
        <v>64</v>
      </c>
      <c r="B27" s="20">
        <f t="shared" si="0"/>
        <v>714</v>
      </c>
      <c r="C27" s="87">
        <f t="shared" si="5"/>
        <v>100</v>
      </c>
      <c r="D27" s="20">
        <v>31</v>
      </c>
      <c r="E27" s="49">
        <f t="shared" si="6"/>
        <v>4.341736694677871</v>
      </c>
      <c r="F27" s="20">
        <v>70</v>
      </c>
      <c r="G27" s="49">
        <f t="shared" si="1"/>
        <v>9.803921568627452</v>
      </c>
      <c r="H27" s="23">
        <v>207</v>
      </c>
      <c r="I27" s="49">
        <f t="shared" si="2"/>
        <v>28.991596638655466</v>
      </c>
      <c r="J27" s="23">
        <v>182</v>
      </c>
      <c r="K27" s="49">
        <f t="shared" si="3"/>
        <v>25.49019607843137</v>
      </c>
      <c r="L27">
        <v>224</v>
      </c>
      <c r="M27" s="49">
        <f t="shared" si="4"/>
        <v>31.372549019607842</v>
      </c>
    </row>
    <row r="28" spans="1:13" ht="15" customHeight="1">
      <c r="A28" s="4" t="s">
        <v>65</v>
      </c>
      <c r="B28" s="20">
        <f t="shared" si="0"/>
        <v>848</v>
      </c>
      <c r="C28" s="87">
        <f t="shared" si="5"/>
        <v>100</v>
      </c>
      <c r="D28" s="20">
        <v>1</v>
      </c>
      <c r="E28" s="49">
        <f t="shared" si="6"/>
        <v>0.1179245283018868</v>
      </c>
      <c r="F28" s="20">
        <v>38</v>
      </c>
      <c r="G28" s="49">
        <f t="shared" si="1"/>
        <v>4.481132075471698</v>
      </c>
      <c r="H28" s="23">
        <v>205</v>
      </c>
      <c r="I28" s="49">
        <f t="shared" si="2"/>
        <v>24.17452830188679</v>
      </c>
      <c r="J28" s="23">
        <v>250</v>
      </c>
      <c r="K28" s="49">
        <f t="shared" si="3"/>
        <v>29.4811320754717</v>
      </c>
      <c r="L28">
        <v>354</v>
      </c>
      <c r="M28" s="49">
        <f t="shared" si="4"/>
        <v>41.74528301886792</v>
      </c>
    </row>
    <row r="29" spans="1:13" ht="22.5" customHeight="1">
      <c r="A29" s="4" t="s">
        <v>66</v>
      </c>
      <c r="B29" s="20">
        <f t="shared" si="0"/>
        <v>12807</v>
      </c>
      <c r="C29" s="87">
        <f t="shared" si="5"/>
        <v>100</v>
      </c>
      <c r="D29" s="20">
        <v>9</v>
      </c>
      <c r="E29" s="49">
        <f t="shared" si="6"/>
        <v>0.07027406886858749</v>
      </c>
      <c r="F29" s="20">
        <v>429</v>
      </c>
      <c r="G29" s="49">
        <f t="shared" si="1"/>
        <v>3.3497306160693374</v>
      </c>
      <c r="H29" s="23">
        <v>6629</v>
      </c>
      <c r="I29" s="49">
        <f t="shared" si="2"/>
        <v>51.760755836651825</v>
      </c>
      <c r="J29" s="23">
        <v>2412</v>
      </c>
      <c r="K29" s="49">
        <f t="shared" si="3"/>
        <v>18.83345045678145</v>
      </c>
      <c r="L29">
        <v>3328</v>
      </c>
      <c r="M29" s="49">
        <f t="shared" si="4"/>
        <v>25.985789021628797</v>
      </c>
    </row>
    <row r="30" spans="1:13" ht="15" customHeight="1">
      <c r="A30" s="4" t="s">
        <v>67</v>
      </c>
      <c r="B30" s="20">
        <f t="shared" si="0"/>
        <v>3845</v>
      </c>
      <c r="C30" s="87">
        <f t="shared" si="5"/>
        <v>100</v>
      </c>
      <c r="D30" s="20">
        <v>17</v>
      </c>
      <c r="E30" s="49">
        <f t="shared" si="6"/>
        <v>0.4421326397919376</v>
      </c>
      <c r="F30" s="20">
        <v>222</v>
      </c>
      <c r="G30" s="49">
        <f t="shared" si="1"/>
        <v>5.773732119635891</v>
      </c>
      <c r="H30" s="23">
        <v>729</v>
      </c>
      <c r="I30" s="49">
        <f t="shared" si="2"/>
        <v>18.95968790637191</v>
      </c>
      <c r="J30" s="23">
        <v>1192</v>
      </c>
      <c r="K30" s="49">
        <f t="shared" si="3"/>
        <v>31.001300390117038</v>
      </c>
      <c r="L30">
        <v>1685</v>
      </c>
      <c r="M30" s="49">
        <f t="shared" si="4"/>
        <v>43.82314694408323</v>
      </c>
    </row>
    <row r="31" spans="1:13" ht="15" customHeight="1">
      <c r="A31" s="4" t="s">
        <v>68</v>
      </c>
      <c r="B31" s="20">
        <f t="shared" si="0"/>
        <v>271</v>
      </c>
      <c r="C31" s="87">
        <f t="shared" si="5"/>
        <v>100</v>
      </c>
      <c r="D31" s="20">
        <v>1</v>
      </c>
      <c r="E31" s="49">
        <f t="shared" si="6"/>
        <v>0.36900369003690037</v>
      </c>
      <c r="F31" s="20">
        <v>5</v>
      </c>
      <c r="G31" s="49">
        <f t="shared" si="1"/>
        <v>1.8450184501845017</v>
      </c>
      <c r="H31" s="23">
        <v>88</v>
      </c>
      <c r="I31" s="49">
        <f t="shared" si="2"/>
        <v>32.47232472324723</v>
      </c>
      <c r="J31" s="23">
        <v>67</v>
      </c>
      <c r="K31" s="49">
        <f t="shared" si="3"/>
        <v>24.723247232472325</v>
      </c>
      <c r="L31">
        <v>110</v>
      </c>
      <c r="M31" s="49">
        <f t="shared" si="4"/>
        <v>40.59040590405904</v>
      </c>
    </row>
    <row r="32" spans="1:13" ht="15" customHeight="1">
      <c r="A32" s="4" t="s">
        <v>69</v>
      </c>
      <c r="B32" s="20">
        <f t="shared" si="0"/>
        <v>32439</v>
      </c>
      <c r="C32" s="87">
        <f t="shared" si="5"/>
        <v>100</v>
      </c>
      <c r="D32" s="20">
        <v>642</v>
      </c>
      <c r="E32" s="49">
        <f t="shared" si="6"/>
        <v>1.9790992324054377</v>
      </c>
      <c r="F32" s="20">
        <v>415</v>
      </c>
      <c r="G32" s="49">
        <f t="shared" si="1"/>
        <v>1.2793242701686243</v>
      </c>
      <c r="H32" s="23">
        <v>6775</v>
      </c>
      <c r="I32" s="49">
        <f t="shared" si="2"/>
        <v>20.885354049138382</v>
      </c>
      <c r="J32" s="23">
        <v>5745</v>
      </c>
      <c r="K32" s="49">
        <f t="shared" si="3"/>
        <v>17.710163691852397</v>
      </c>
      <c r="L32">
        <v>18862</v>
      </c>
      <c r="M32" s="49">
        <f t="shared" si="4"/>
        <v>58.14605875643516</v>
      </c>
    </row>
    <row r="33" spans="1:13" ht="15" customHeight="1">
      <c r="A33" s="4" t="s">
        <v>70</v>
      </c>
      <c r="B33" s="20">
        <f t="shared" si="0"/>
        <v>2557</v>
      </c>
      <c r="C33" s="87">
        <f t="shared" si="5"/>
        <v>100</v>
      </c>
      <c r="D33" s="20">
        <v>16</v>
      </c>
      <c r="E33" s="49">
        <f t="shared" si="6"/>
        <v>0.6257332811888932</v>
      </c>
      <c r="F33" s="20">
        <v>103</v>
      </c>
      <c r="G33" s="49">
        <f t="shared" si="1"/>
        <v>4.0281579976535005</v>
      </c>
      <c r="H33" s="23">
        <v>621</v>
      </c>
      <c r="I33" s="49">
        <f t="shared" si="2"/>
        <v>24.28627297614392</v>
      </c>
      <c r="J33" s="23">
        <v>745</v>
      </c>
      <c r="K33" s="49">
        <f t="shared" si="3"/>
        <v>29.135705905357838</v>
      </c>
      <c r="L33">
        <v>1072</v>
      </c>
      <c r="M33" s="49">
        <f t="shared" si="4"/>
        <v>41.92412983965585</v>
      </c>
    </row>
    <row r="34" spans="1:13" ht="15" customHeight="1">
      <c r="A34" s="4" t="s">
        <v>71</v>
      </c>
      <c r="B34" s="20">
        <f t="shared" si="0"/>
        <v>2032</v>
      </c>
      <c r="C34" s="87">
        <f t="shared" si="5"/>
        <v>100</v>
      </c>
      <c r="D34" s="20">
        <v>3</v>
      </c>
      <c r="E34" s="49">
        <f t="shared" si="6"/>
        <v>0.14763779527559054</v>
      </c>
      <c r="F34" s="20">
        <v>69</v>
      </c>
      <c r="G34" s="49">
        <f t="shared" si="1"/>
        <v>3.395669291338583</v>
      </c>
      <c r="H34" s="23">
        <v>594</v>
      </c>
      <c r="I34" s="49">
        <f t="shared" si="2"/>
        <v>29.232283464566926</v>
      </c>
      <c r="J34" s="23">
        <v>533</v>
      </c>
      <c r="K34" s="49">
        <f t="shared" si="3"/>
        <v>26.23031496062992</v>
      </c>
      <c r="L34">
        <v>833</v>
      </c>
      <c r="M34" s="49">
        <f t="shared" si="4"/>
        <v>40.99409448818898</v>
      </c>
    </row>
    <row r="35" spans="1:13" ht="22.5" customHeight="1">
      <c r="A35" s="4" t="s">
        <v>34</v>
      </c>
      <c r="B35" s="20">
        <f t="shared" si="0"/>
        <v>11534</v>
      </c>
      <c r="C35" s="87">
        <f t="shared" si="5"/>
        <v>100</v>
      </c>
      <c r="D35" s="20">
        <v>27</v>
      </c>
      <c r="E35" s="49">
        <f t="shared" si="6"/>
        <v>0.234090514999133</v>
      </c>
      <c r="F35" s="20">
        <v>335</v>
      </c>
      <c r="G35" s="49">
        <f t="shared" si="1"/>
        <v>2.9044563898040576</v>
      </c>
      <c r="H35" s="23">
        <v>2681</v>
      </c>
      <c r="I35" s="49">
        <f t="shared" si="2"/>
        <v>23.244321137506503</v>
      </c>
      <c r="J35" s="23">
        <v>4988</v>
      </c>
      <c r="K35" s="49">
        <f t="shared" si="3"/>
        <v>43.24605514132131</v>
      </c>
      <c r="L35">
        <v>3503</v>
      </c>
      <c r="M35" s="49">
        <f t="shared" si="4"/>
        <v>30.371076816368998</v>
      </c>
    </row>
    <row r="36" spans="1:13" ht="15" customHeight="1">
      <c r="A36" s="4" t="s">
        <v>72</v>
      </c>
      <c r="B36" s="20">
        <f t="shared" si="0"/>
        <v>261</v>
      </c>
      <c r="C36" s="87">
        <f t="shared" si="5"/>
        <v>100</v>
      </c>
      <c r="D36" s="20">
        <v>0</v>
      </c>
      <c r="E36" s="49">
        <f t="shared" si="6"/>
        <v>0</v>
      </c>
      <c r="F36" s="20">
        <v>11</v>
      </c>
      <c r="G36" s="49">
        <f t="shared" si="1"/>
        <v>4.21455938697318</v>
      </c>
      <c r="H36" s="23">
        <v>102</v>
      </c>
      <c r="I36" s="49">
        <f t="shared" si="2"/>
        <v>39.08045977011494</v>
      </c>
      <c r="J36" s="23">
        <v>62</v>
      </c>
      <c r="K36" s="49">
        <f t="shared" si="3"/>
        <v>23.754789272030653</v>
      </c>
      <c r="L36">
        <v>86</v>
      </c>
      <c r="M36" s="49">
        <f t="shared" si="4"/>
        <v>32.95019157088122</v>
      </c>
    </row>
    <row r="37" spans="1:13" ht="15" customHeight="1">
      <c r="A37" s="4" t="s">
        <v>73</v>
      </c>
      <c r="B37" s="20">
        <f t="shared" si="0"/>
        <v>1597</v>
      </c>
      <c r="C37" s="87">
        <f t="shared" si="5"/>
        <v>100</v>
      </c>
      <c r="D37" s="20">
        <v>0</v>
      </c>
      <c r="E37" s="49">
        <f t="shared" si="6"/>
        <v>0</v>
      </c>
      <c r="F37" s="20">
        <v>38</v>
      </c>
      <c r="G37" s="49">
        <f t="shared" si="1"/>
        <v>2.3794614902943017</v>
      </c>
      <c r="H37" s="23">
        <v>523</v>
      </c>
      <c r="I37" s="49">
        <f t="shared" si="2"/>
        <v>32.748904195366315</v>
      </c>
      <c r="J37" s="23">
        <v>299</v>
      </c>
      <c r="K37" s="49">
        <f t="shared" si="3"/>
        <v>18.722604884157796</v>
      </c>
      <c r="L37">
        <v>737</v>
      </c>
      <c r="M37" s="49">
        <f t="shared" si="4"/>
        <v>46.14902943018159</v>
      </c>
    </row>
    <row r="38" spans="1:13" ht="15" customHeight="1">
      <c r="A38" s="4" t="s">
        <v>74</v>
      </c>
      <c r="B38" s="20">
        <f t="shared" si="0"/>
        <v>363</v>
      </c>
      <c r="C38" s="87">
        <f t="shared" si="5"/>
        <v>100</v>
      </c>
      <c r="D38" s="20">
        <v>1</v>
      </c>
      <c r="E38" s="49">
        <f t="shared" si="6"/>
        <v>0.27548209366391185</v>
      </c>
      <c r="F38" s="20">
        <v>10</v>
      </c>
      <c r="G38" s="49">
        <f t="shared" si="1"/>
        <v>2.7548209366391188</v>
      </c>
      <c r="H38" s="23">
        <v>125</v>
      </c>
      <c r="I38" s="49">
        <f t="shared" si="2"/>
        <v>34.43526170798898</v>
      </c>
      <c r="J38" s="23">
        <v>95</v>
      </c>
      <c r="K38" s="49">
        <f t="shared" si="3"/>
        <v>26.170798898071624</v>
      </c>
      <c r="L38">
        <v>132</v>
      </c>
      <c r="M38" s="49">
        <f t="shared" si="4"/>
        <v>36.36363636363637</v>
      </c>
    </row>
    <row r="39" spans="1:13" ht="15" customHeight="1">
      <c r="A39" s="4" t="s">
        <v>75</v>
      </c>
      <c r="B39" s="20">
        <f t="shared" si="0"/>
        <v>1993</v>
      </c>
      <c r="C39" s="87">
        <f t="shared" si="5"/>
        <v>100</v>
      </c>
      <c r="D39" s="20">
        <v>8</v>
      </c>
      <c r="E39" s="49">
        <f t="shared" si="6"/>
        <v>0.4014049172102358</v>
      </c>
      <c r="F39" s="20">
        <v>97</v>
      </c>
      <c r="G39" s="49">
        <f t="shared" si="1"/>
        <v>4.867034621174109</v>
      </c>
      <c r="H39" s="23">
        <v>363</v>
      </c>
      <c r="I39" s="49">
        <f t="shared" si="2"/>
        <v>18.21374811841445</v>
      </c>
      <c r="J39" s="23">
        <v>459</v>
      </c>
      <c r="K39" s="49">
        <f t="shared" si="3"/>
        <v>23.03060712493728</v>
      </c>
      <c r="L39">
        <v>1066</v>
      </c>
      <c r="M39" s="49">
        <f t="shared" si="4"/>
        <v>53.487205218263924</v>
      </c>
    </row>
    <row r="40" spans="1:13" ht="15" customHeight="1">
      <c r="A40" s="57" t="s">
        <v>76</v>
      </c>
      <c r="B40" s="58">
        <f t="shared" si="0"/>
        <v>830</v>
      </c>
      <c r="C40" s="92">
        <f t="shared" si="5"/>
        <v>100</v>
      </c>
      <c r="D40" s="58">
        <v>0</v>
      </c>
      <c r="E40" s="59">
        <f t="shared" si="6"/>
        <v>0</v>
      </c>
      <c r="F40" s="58">
        <v>14</v>
      </c>
      <c r="G40" s="59">
        <f t="shared" si="1"/>
        <v>1.6867469879518073</v>
      </c>
      <c r="H40" s="143">
        <v>281</v>
      </c>
      <c r="I40" s="59">
        <f t="shared" si="2"/>
        <v>33.855421686746986</v>
      </c>
      <c r="J40" s="143">
        <v>172</v>
      </c>
      <c r="K40" s="59">
        <f>J40/$B40*100</f>
        <v>20.722891566265062</v>
      </c>
      <c r="L40" s="143">
        <v>363</v>
      </c>
      <c r="M40" s="59">
        <f t="shared" si="4"/>
        <v>43.734939759036145</v>
      </c>
    </row>
    <row r="41" spans="1:13" ht="15" customHeight="1">
      <c r="A41" s="4"/>
      <c r="B41" s="4"/>
      <c r="C41" s="4"/>
      <c r="D41" s="4"/>
      <c r="E41" s="4"/>
      <c r="F41" s="4"/>
      <c r="G41" s="68"/>
      <c r="H41" s="4"/>
      <c r="I41" s="4"/>
      <c r="J41" s="4"/>
      <c r="K41" s="4"/>
      <c r="L41" s="4"/>
      <c r="M41" s="290" t="s">
        <v>88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  <c r="J42" s="52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4"/>
      <c r="K44" s="4"/>
      <c r="L44" s="4"/>
      <c r="M44"/>
    </row>
    <row r="45" spans="1:12" ht="15" customHeight="1">
      <c r="A45" s="4"/>
      <c r="B45" s="4"/>
      <c r="C45" s="4"/>
      <c r="D45" s="4"/>
      <c r="E45" s="4"/>
      <c r="F45" s="4"/>
      <c r="G45" s="4"/>
      <c r="H45" s="94"/>
      <c r="I45" s="95"/>
      <c r="J45" s="96"/>
      <c r="K45" s="86"/>
      <c r="L45" s="9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30" display="Índice"/>
    <hyperlink ref="M41" location="'pag 3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23" customWidth="1"/>
    <col min="9" max="9" width="6.33203125" style="79" customWidth="1"/>
    <col min="10" max="10" width="7.83203125" style="36" customWidth="1"/>
    <col min="11" max="11" width="6.33203125" style="80" customWidth="1"/>
    <col min="12" max="12" width="9.33203125" style="36" customWidth="1"/>
    <col min="13" max="13" width="7.5" style="80" customWidth="1"/>
  </cols>
  <sheetData>
    <row r="1" spans="1:13" s="1" customFormat="1" ht="39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291" t="s">
        <v>89</v>
      </c>
    </row>
    <row r="3" spans="1:13" s="17" customFormat="1" ht="36" customHeight="1">
      <c r="A3" s="182"/>
      <c r="B3" s="252" t="s">
        <v>1</v>
      </c>
      <c r="C3" s="252"/>
      <c r="D3" s="252" t="s">
        <v>134</v>
      </c>
      <c r="E3" s="252"/>
      <c r="F3" s="253" t="s">
        <v>135</v>
      </c>
      <c r="G3" s="253"/>
      <c r="H3" s="253" t="s">
        <v>136</v>
      </c>
      <c r="I3" s="253"/>
      <c r="J3" s="253" t="s">
        <v>137</v>
      </c>
      <c r="K3" s="253"/>
      <c r="L3" s="253" t="s">
        <v>138</v>
      </c>
      <c r="M3" s="253"/>
    </row>
    <row r="4" spans="1:13" s="14" customFormat="1" ht="19.5" customHeight="1">
      <c r="A4" s="65"/>
      <c r="B4" s="61" t="s">
        <v>92</v>
      </c>
      <c r="C4" s="62" t="s">
        <v>91</v>
      </c>
      <c r="D4" s="61" t="s">
        <v>92</v>
      </c>
      <c r="E4" s="62" t="s">
        <v>91</v>
      </c>
      <c r="F4" s="61" t="s">
        <v>92</v>
      </c>
      <c r="G4" s="62" t="s">
        <v>91</v>
      </c>
      <c r="H4" s="61" t="s">
        <v>92</v>
      </c>
      <c r="I4" s="62" t="s">
        <v>91</v>
      </c>
      <c r="J4" s="61" t="s">
        <v>92</v>
      </c>
      <c r="K4" s="62" t="s">
        <v>91</v>
      </c>
      <c r="L4" s="61" t="s">
        <v>92</v>
      </c>
      <c r="M4" s="62" t="s">
        <v>91</v>
      </c>
    </row>
    <row r="5" spans="1:13" ht="15" customHeight="1">
      <c r="A5" s="4" t="s">
        <v>77</v>
      </c>
      <c r="B5" s="63">
        <f aca="true" t="shared" si="0" ref="B5:B18">D5+F5+H5+J5+L5</f>
        <v>636</v>
      </c>
      <c r="C5" s="176">
        <f aca="true" t="shared" si="1" ref="C5:E18">B5/$B5*100</f>
        <v>100</v>
      </c>
      <c r="D5" s="33">
        <v>0</v>
      </c>
      <c r="E5" s="64">
        <f t="shared" si="1"/>
        <v>0</v>
      </c>
      <c r="F5" s="63">
        <v>25</v>
      </c>
      <c r="G5" s="64">
        <f aca="true" t="shared" si="2" ref="G5:G18">F5/$B5*100</f>
        <v>3.930817610062893</v>
      </c>
      <c r="H5" s="23">
        <v>162</v>
      </c>
      <c r="I5" s="64">
        <f aca="true" t="shared" si="3" ref="I5:I18">H5/$B5*100</f>
        <v>25.471698113207548</v>
      </c>
      <c r="J5" s="23">
        <v>138</v>
      </c>
      <c r="K5" s="64">
        <f aca="true" t="shared" si="4" ref="K5:K18">J5/$B5*100</f>
        <v>21.69811320754717</v>
      </c>
      <c r="L5" s="23">
        <v>311</v>
      </c>
      <c r="M5" s="64">
        <f aca="true" t="shared" si="5" ref="M5:M18">L5/$B5*100</f>
        <v>48.89937106918239</v>
      </c>
    </row>
    <row r="6" spans="1:13" ht="15" customHeight="1">
      <c r="A6" s="6" t="s">
        <v>78</v>
      </c>
      <c r="B6" s="120">
        <f t="shared" si="0"/>
        <v>1953</v>
      </c>
      <c r="C6" s="87">
        <f t="shared" si="1"/>
        <v>100</v>
      </c>
      <c r="D6">
        <v>5</v>
      </c>
      <c r="E6" s="49">
        <f t="shared" si="1"/>
        <v>0.2560163850486431</v>
      </c>
      <c r="F6" s="20">
        <v>105</v>
      </c>
      <c r="G6" s="49">
        <f t="shared" si="2"/>
        <v>5.376344086021505</v>
      </c>
      <c r="H6" s="94">
        <v>370</v>
      </c>
      <c r="I6" s="49">
        <f t="shared" si="3"/>
        <v>18.945212493599588</v>
      </c>
      <c r="J6" s="94">
        <v>575</v>
      </c>
      <c r="K6" s="49">
        <f t="shared" si="4"/>
        <v>29.44188428059396</v>
      </c>
      <c r="L6" s="94">
        <v>898</v>
      </c>
      <c r="M6" s="49">
        <f t="shared" si="5"/>
        <v>45.980542754736305</v>
      </c>
    </row>
    <row r="7" spans="1:13" ht="15" customHeight="1">
      <c r="A7" s="6" t="s">
        <v>28</v>
      </c>
      <c r="B7" s="120">
        <f t="shared" si="0"/>
        <v>1390</v>
      </c>
      <c r="C7" s="87">
        <f t="shared" si="1"/>
        <v>100</v>
      </c>
      <c r="D7">
        <v>4</v>
      </c>
      <c r="E7" s="49">
        <f t="shared" si="1"/>
        <v>0.28776978417266186</v>
      </c>
      <c r="F7" s="20">
        <v>33</v>
      </c>
      <c r="G7" s="49">
        <f t="shared" si="2"/>
        <v>2.3741007194244603</v>
      </c>
      <c r="H7" s="94">
        <v>386</v>
      </c>
      <c r="I7" s="49">
        <f t="shared" si="3"/>
        <v>27.769784172661872</v>
      </c>
      <c r="J7" s="94">
        <v>316</v>
      </c>
      <c r="K7" s="49">
        <f t="shared" si="4"/>
        <v>22.73381294964029</v>
      </c>
      <c r="L7" s="94">
        <v>651</v>
      </c>
      <c r="M7" s="49">
        <f t="shared" si="5"/>
        <v>46.83453237410072</v>
      </c>
    </row>
    <row r="8" spans="1:13" ht="15" customHeight="1">
      <c r="A8" s="6" t="s">
        <v>79</v>
      </c>
      <c r="B8" s="120">
        <f t="shared" si="0"/>
        <v>314</v>
      </c>
      <c r="C8" s="87">
        <f t="shared" si="1"/>
        <v>100</v>
      </c>
      <c r="D8">
        <v>0</v>
      </c>
      <c r="E8" s="49">
        <f t="shared" si="1"/>
        <v>0</v>
      </c>
      <c r="F8" s="20">
        <v>9</v>
      </c>
      <c r="G8" s="49">
        <f t="shared" si="2"/>
        <v>2.8662420382165608</v>
      </c>
      <c r="H8" s="94">
        <v>69</v>
      </c>
      <c r="I8" s="49">
        <f t="shared" si="3"/>
        <v>21.97452229299363</v>
      </c>
      <c r="J8" s="94">
        <v>79</v>
      </c>
      <c r="K8" s="49">
        <f t="shared" si="4"/>
        <v>25.159235668789808</v>
      </c>
      <c r="L8" s="94">
        <v>157</v>
      </c>
      <c r="M8" s="49">
        <f t="shared" si="5"/>
        <v>50</v>
      </c>
    </row>
    <row r="9" spans="1:13" ht="15" customHeight="1">
      <c r="A9" s="6" t="s">
        <v>80</v>
      </c>
      <c r="B9" s="120">
        <f t="shared" si="0"/>
        <v>2707</v>
      </c>
      <c r="C9" s="87">
        <f t="shared" si="1"/>
        <v>100</v>
      </c>
      <c r="D9">
        <v>1</v>
      </c>
      <c r="E9" s="49">
        <f t="shared" si="1"/>
        <v>0.03694126339120798</v>
      </c>
      <c r="F9" s="20">
        <v>86</v>
      </c>
      <c r="G9" s="49">
        <f t="shared" si="2"/>
        <v>3.1769486516438863</v>
      </c>
      <c r="H9" s="94">
        <v>762</v>
      </c>
      <c r="I9" s="49">
        <f t="shared" si="3"/>
        <v>28.14924270410048</v>
      </c>
      <c r="J9" s="94">
        <v>609</v>
      </c>
      <c r="K9" s="49">
        <f t="shared" si="4"/>
        <v>22.49722940524566</v>
      </c>
      <c r="L9" s="94">
        <v>1249</v>
      </c>
      <c r="M9" s="49">
        <f t="shared" si="5"/>
        <v>46.13963797561876</v>
      </c>
    </row>
    <row r="10" spans="1:13" ht="15" customHeight="1">
      <c r="A10" s="4" t="s">
        <v>81</v>
      </c>
      <c r="B10" s="120">
        <f t="shared" si="0"/>
        <v>2162</v>
      </c>
      <c r="C10" s="87">
        <f t="shared" si="1"/>
        <v>100</v>
      </c>
      <c r="D10">
        <v>16</v>
      </c>
      <c r="E10" s="49">
        <f t="shared" si="1"/>
        <v>0.7400555041628123</v>
      </c>
      <c r="F10" s="20">
        <v>85</v>
      </c>
      <c r="G10" s="49">
        <f t="shared" si="2"/>
        <v>3.9315448658649403</v>
      </c>
      <c r="H10" s="94">
        <v>683</v>
      </c>
      <c r="I10" s="49">
        <f t="shared" si="3"/>
        <v>31.591119333950047</v>
      </c>
      <c r="J10" s="94">
        <v>603</v>
      </c>
      <c r="K10" s="49">
        <f t="shared" si="4"/>
        <v>27.890841813135985</v>
      </c>
      <c r="L10" s="94">
        <v>775</v>
      </c>
      <c r="M10" s="49">
        <f t="shared" si="5"/>
        <v>35.846438482886214</v>
      </c>
    </row>
    <row r="11" spans="1:13" ht="22.5" customHeight="1">
      <c r="A11" s="4" t="s">
        <v>82</v>
      </c>
      <c r="B11" s="120">
        <f t="shared" si="0"/>
        <v>15154</v>
      </c>
      <c r="C11" s="87">
        <f t="shared" si="1"/>
        <v>100</v>
      </c>
      <c r="D11">
        <v>17</v>
      </c>
      <c r="E11" s="49">
        <f t="shared" si="1"/>
        <v>0.11218160221723636</v>
      </c>
      <c r="F11" s="20">
        <v>617</v>
      </c>
      <c r="G11" s="49">
        <f t="shared" si="2"/>
        <v>4.071532268707932</v>
      </c>
      <c r="H11" s="94">
        <v>5585</v>
      </c>
      <c r="I11" s="49">
        <f t="shared" si="3"/>
        <v>36.854955787250894</v>
      </c>
      <c r="J11" s="94">
        <v>4796</v>
      </c>
      <c r="K11" s="49">
        <f t="shared" si="4"/>
        <v>31.648409660815624</v>
      </c>
      <c r="L11" s="94">
        <v>4139</v>
      </c>
      <c r="M11" s="49">
        <f t="shared" si="5"/>
        <v>27.31292068100831</v>
      </c>
    </row>
    <row r="12" spans="1:13" ht="15" customHeight="1">
      <c r="A12" s="4" t="s">
        <v>83</v>
      </c>
      <c r="B12" s="120">
        <f t="shared" si="0"/>
        <v>1015</v>
      </c>
      <c r="C12" s="87">
        <f t="shared" si="1"/>
        <v>100</v>
      </c>
      <c r="D12">
        <v>22</v>
      </c>
      <c r="E12" s="49">
        <f t="shared" si="1"/>
        <v>2.167487684729064</v>
      </c>
      <c r="F12" s="20">
        <v>48</v>
      </c>
      <c r="G12" s="49">
        <f t="shared" si="2"/>
        <v>4.729064039408867</v>
      </c>
      <c r="H12" s="94">
        <v>283</v>
      </c>
      <c r="I12" s="49">
        <f t="shared" si="3"/>
        <v>27.88177339901478</v>
      </c>
      <c r="J12" s="94">
        <v>224</v>
      </c>
      <c r="K12" s="49">
        <f t="shared" si="4"/>
        <v>22.06896551724138</v>
      </c>
      <c r="L12" s="94">
        <v>438</v>
      </c>
      <c r="M12" s="49">
        <f t="shared" si="5"/>
        <v>43.152709359605915</v>
      </c>
    </row>
    <row r="13" spans="1:13" ht="15" customHeight="1">
      <c r="A13" s="4" t="s">
        <v>84</v>
      </c>
      <c r="B13" s="120">
        <f t="shared" si="0"/>
        <v>29234</v>
      </c>
      <c r="C13" s="87">
        <f t="shared" si="1"/>
        <v>100</v>
      </c>
      <c r="D13">
        <v>123</v>
      </c>
      <c r="E13" s="49">
        <f t="shared" si="1"/>
        <v>0.4207429705137853</v>
      </c>
      <c r="F13" s="20">
        <v>1134</v>
      </c>
      <c r="G13" s="49">
        <f t="shared" si="2"/>
        <v>3.879044947663679</v>
      </c>
      <c r="H13" s="94">
        <v>13151</v>
      </c>
      <c r="I13" s="49">
        <f t="shared" si="3"/>
        <v>44.9852910994048</v>
      </c>
      <c r="J13" s="94">
        <v>6708</v>
      </c>
      <c r="K13" s="49">
        <f t="shared" si="4"/>
        <v>22.9458849285079</v>
      </c>
      <c r="L13" s="94">
        <v>8118</v>
      </c>
      <c r="M13" s="49">
        <f t="shared" si="5"/>
        <v>27.76903605390983</v>
      </c>
    </row>
    <row r="14" spans="1:13" ht="15" customHeight="1">
      <c r="A14" s="4" t="s">
        <v>85</v>
      </c>
      <c r="B14" s="120">
        <f t="shared" si="0"/>
        <v>1415</v>
      </c>
      <c r="C14" s="87">
        <f t="shared" si="1"/>
        <v>100</v>
      </c>
      <c r="D14">
        <v>3</v>
      </c>
      <c r="E14" s="49">
        <f t="shared" si="1"/>
        <v>0.21201413427561835</v>
      </c>
      <c r="F14" s="20">
        <v>51</v>
      </c>
      <c r="G14" s="49">
        <f t="shared" si="2"/>
        <v>3.604240282685512</v>
      </c>
      <c r="H14" s="94">
        <v>442</v>
      </c>
      <c r="I14" s="49">
        <f t="shared" si="3"/>
        <v>31.236749116607776</v>
      </c>
      <c r="J14" s="94">
        <v>261</v>
      </c>
      <c r="K14" s="49">
        <f t="shared" si="4"/>
        <v>18.445229681978798</v>
      </c>
      <c r="L14" s="94">
        <v>658</v>
      </c>
      <c r="M14" s="49">
        <f t="shared" si="5"/>
        <v>46.5017667844523</v>
      </c>
    </row>
    <row r="15" spans="1:13" ht="15" customHeight="1">
      <c r="A15" s="4" t="s">
        <v>86</v>
      </c>
      <c r="B15" s="120">
        <f t="shared" si="0"/>
        <v>3250</v>
      </c>
      <c r="C15" s="87">
        <f t="shared" si="1"/>
        <v>100</v>
      </c>
      <c r="D15">
        <v>2</v>
      </c>
      <c r="E15" s="49">
        <f t="shared" si="1"/>
        <v>0.06153846153846154</v>
      </c>
      <c r="F15" s="20">
        <v>77</v>
      </c>
      <c r="G15" s="49">
        <f t="shared" si="2"/>
        <v>2.3692307692307693</v>
      </c>
      <c r="H15" s="94">
        <v>861</v>
      </c>
      <c r="I15" s="49">
        <f t="shared" si="3"/>
        <v>26.492307692307694</v>
      </c>
      <c r="J15" s="94">
        <v>1181</v>
      </c>
      <c r="K15" s="49">
        <f t="shared" si="4"/>
        <v>36.33846153846154</v>
      </c>
      <c r="L15" s="94">
        <v>1129</v>
      </c>
      <c r="M15" s="49">
        <f t="shared" si="5"/>
        <v>34.73846153846154</v>
      </c>
    </row>
    <row r="16" spans="1:13" ht="15" customHeight="1">
      <c r="A16" s="4" t="s">
        <v>87</v>
      </c>
      <c r="B16" s="120">
        <f t="shared" si="0"/>
        <v>281</v>
      </c>
      <c r="C16" s="87">
        <f t="shared" si="1"/>
        <v>100</v>
      </c>
      <c r="D16">
        <v>0</v>
      </c>
      <c r="E16" s="49">
        <f t="shared" si="1"/>
        <v>0</v>
      </c>
      <c r="F16" s="20">
        <v>6</v>
      </c>
      <c r="G16" s="49">
        <f t="shared" si="2"/>
        <v>2.135231316725979</v>
      </c>
      <c r="H16" s="94">
        <v>129</v>
      </c>
      <c r="I16" s="49">
        <f t="shared" si="3"/>
        <v>45.90747330960854</v>
      </c>
      <c r="J16" s="94">
        <v>71</v>
      </c>
      <c r="K16" s="49">
        <f t="shared" si="4"/>
        <v>25.26690391459075</v>
      </c>
      <c r="L16" s="94">
        <v>75</v>
      </c>
      <c r="M16" s="49">
        <f t="shared" si="5"/>
        <v>26.690391459074732</v>
      </c>
    </row>
    <row r="17" spans="1:13" ht="22.5" customHeight="1">
      <c r="A17" s="4" t="s">
        <v>37</v>
      </c>
      <c r="B17" s="120">
        <f t="shared" si="0"/>
        <v>275</v>
      </c>
      <c r="C17" s="87">
        <f t="shared" si="1"/>
        <v>100</v>
      </c>
      <c r="D17">
        <v>0</v>
      </c>
      <c r="E17" s="49">
        <f t="shared" si="1"/>
        <v>0</v>
      </c>
      <c r="F17" s="20">
        <v>23</v>
      </c>
      <c r="G17" s="49">
        <f t="shared" si="2"/>
        <v>8.363636363636363</v>
      </c>
      <c r="H17" s="94">
        <v>56</v>
      </c>
      <c r="I17" s="49">
        <f t="shared" si="3"/>
        <v>20.363636363636363</v>
      </c>
      <c r="J17" s="94">
        <v>61</v>
      </c>
      <c r="K17" s="49">
        <f t="shared" si="4"/>
        <v>22.181818181818183</v>
      </c>
      <c r="L17" s="94">
        <v>135</v>
      </c>
      <c r="M17" s="49">
        <f t="shared" si="5"/>
        <v>49.09090909090909</v>
      </c>
    </row>
    <row r="18" spans="1:13" ht="15" customHeight="1">
      <c r="A18" s="8" t="s">
        <v>38</v>
      </c>
      <c r="B18" s="177">
        <f t="shared" si="0"/>
        <v>254</v>
      </c>
      <c r="C18" s="91">
        <f t="shared" si="1"/>
        <v>100</v>
      </c>
      <c r="D18" s="8">
        <v>0</v>
      </c>
      <c r="E18" s="28">
        <f t="shared" si="1"/>
        <v>0</v>
      </c>
      <c r="F18" s="60">
        <v>9</v>
      </c>
      <c r="G18" s="28">
        <f t="shared" si="2"/>
        <v>3.543307086614173</v>
      </c>
      <c r="H18" s="27">
        <v>53</v>
      </c>
      <c r="I18" s="28">
        <f t="shared" si="3"/>
        <v>20.866141732283463</v>
      </c>
      <c r="J18" s="27">
        <v>68</v>
      </c>
      <c r="K18" s="28">
        <f t="shared" si="4"/>
        <v>26.77165354330709</v>
      </c>
      <c r="L18" s="27">
        <v>124</v>
      </c>
      <c r="M18" s="28">
        <f t="shared" si="5"/>
        <v>48.818897637795274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3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6">
      <selection activeCell="I41" sqref="I4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51" t="s">
        <v>182</v>
      </c>
      <c r="B1" s="251"/>
      <c r="C1" s="251"/>
      <c r="D1" s="251"/>
      <c r="E1" s="251"/>
      <c r="F1" s="251"/>
      <c r="G1" s="251"/>
      <c r="H1" s="251"/>
      <c r="I1" s="251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82"/>
      <c r="B3" s="246" t="s">
        <v>1</v>
      </c>
      <c r="C3" s="246"/>
      <c r="D3" s="246" t="s">
        <v>39</v>
      </c>
      <c r="E3" s="246"/>
      <c r="F3" s="246" t="s">
        <v>0</v>
      </c>
      <c r="G3" s="246"/>
      <c r="H3" s="246" t="s">
        <v>40</v>
      </c>
      <c r="I3" s="246"/>
    </row>
    <row r="4" spans="1:9" s="14" customFormat="1" ht="19.5" customHeight="1">
      <c r="A4" s="287" t="s">
        <v>210</v>
      </c>
      <c r="B4" s="18" t="s">
        <v>93</v>
      </c>
      <c r="C4" s="19" t="s">
        <v>5</v>
      </c>
      <c r="D4" s="18" t="s">
        <v>93</v>
      </c>
      <c r="E4" s="19" t="s">
        <v>5</v>
      </c>
      <c r="F4" s="18" t="s">
        <v>93</v>
      </c>
      <c r="G4" s="19" t="s">
        <v>5</v>
      </c>
      <c r="H4" s="18" t="s">
        <v>93</v>
      </c>
      <c r="I4" s="19" t="s">
        <v>5</v>
      </c>
    </row>
    <row r="5" spans="1:9" s="5" customFormat="1" ht="15" customHeight="1">
      <c r="A5" s="31" t="s">
        <v>23</v>
      </c>
      <c r="B5" s="30">
        <f>D5+F5+H5</f>
        <v>266149</v>
      </c>
      <c r="C5" s="30">
        <f>B5/B$5*100</f>
        <v>100</v>
      </c>
      <c r="D5" s="30">
        <f>SUM(D6:D40)+SUM('pag 33'!D5:D18)</f>
        <v>58354</v>
      </c>
      <c r="E5" s="30">
        <f aca="true" t="shared" si="0" ref="E5:E40">D5/D$5*100</f>
        <v>100</v>
      </c>
      <c r="F5" s="30">
        <f>SUM(F6:F40)+SUM('pag 33'!F5:F18)</f>
        <v>84114</v>
      </c>
      <c r="G5" s="30">
        <f aca="true" t="shared" si="1" ref="G5:G40">F5/F$5*100</f>
        <v>100</v>
      </c>
      <c r="H5" s="30">
        <f>SUM(H6:H40)+SUM('pag 33'!H5:H18)</f>
        <v>123681</v>
      </c>
      <c r="I5" s="30">
        <f aca="true" t="shared" si="2" ref="I5:I40">H5/H$5*100</f>
        <v>100</v>
      </c>
    </row>
    <row r="6" spans="1:9" ht="15" customHeight="1">
      <c r="A6" s="6" t="s">
        <v>43</v>
      </c>
      <c r="B6" s="20">
        <f aca="true" t="shared" si="3" ref="B6:B40">D6+F6+H6</f>
        <v>1126</v>
      </c>
      <c r="C6" s="49">
        <f aca="true" t="shared" si="4" ref="C6:C40">B6/B$5*100</f>
        <v>0.4230712871361531</v>
      </c>
      <c r="D6" s="20">
        <v>217</v>
      </c>
      <c r="E6" s="49">
        <f t="shared" si="0"/>
        <v>0.37186825239058163</v>
      </c>
      <c r="F6" s="20">
        <v>105</v>
      </c>
      <c r="G6" s="49">
        <f t="shared" si="1"/>
        <v>0.124830587060418</v>
      </c>
      <c r="H6" s="23">
        <v>804</v>
      </c>
      <c r="I6" s="49">
        <f t="shared" si="2"/>
        <v>0.6500594270744899</v>
      </c>
    </row>
    <row r="7" spans="1:9" ht="15" customHeight="1">
      <c r="A7" s="6" t="s">
        <v>44</v>
      </c>
      <c r="B7" s="20">
        <f t="shared" si="3"/>
        <v>640</v>
      </c>
      <c r="C7" s="49">
        <f t="shared" si="4"/>
        <v>0.24046680618751154</v>
      </c>
      <c r="D7" s="20">
        <v>130</v>
      </c>
      <c r="E7" s="49">
        <f t="shared" si="0"/>
        <v>0.22277821571785997</v>
      </c>
      <c r="F7" s="20">
        <v>205</v>
      </c>
      <c r="G7" s="49">
        <f t="shared" si="1"/>
        <v>0.2437168604512923</v>
      </c>
      <c r="H7" s="23">
        <v>305</v>
      </c>
      <c r="I7" s="49">
        <f t="shared" si="2"/>
        <v>0.24660214584293466</v>
      </c>
    </row>
    <row r="8" spans="1:9" ht="15" customHeight="1">
      <c r="A8" s="6" t="s">
        <v>45</v>
      </c>
      <c r="B8" s="20">
        <f t="shared" si="3"/>
        <v>5304</v>
      </c>
      <c r="C8" s="49">
        <f t="shared" si="4"/>
        <v>1.9928686562790017</v>
      </c>
      <c r="D8" s="20">
        <v>791</v>
      </c>
      <c r="E8" s="49">
        <f t="shared" si="0"/>
        <v>1.3555197587140557</v>
      </c>
      <c r="F8" s="20">
        <v>1389</v>
      </c>
      <c r="G8" s="49">
        <f t="shared" si="1"/>
        <v>1.6513303373992438</v>
      </c>
      <c r="H8" s="23">
        <v>3124</v>
      </c>
      <c r="I8" s="49">
        <f t="shared" si="2"/>
        <v>2.525852798732222</v>
      </c>
    </row>
    <row r="9" spans="1:9" ht="15" customHeight="1">
      <c r="A9" s="6" t="s">
        <v>46</v>
      </c>
      <c r="B9" s="20">
        <f t="shared" si="3"/>
        <v>874</v>
      </c>
      <c r="C9" s="49">
        <f t="shared" si="4"/>
        <v>0.3283874821998204</v>
      </c>
      <c r="D9" s="20">
        <v>190</v>
      </c>
      <c r="E9" s="49">
        <f t="shared" si="0"/>
        <v>0.3255989306645645</v>
      </c>
      <c r="F9" s="20">
        <v>242</v>
      </c>
      <c r="G9" s="49">
        <f t="shared" si="1"/>
        <v>0.2877047816059158</v>
      </c>
      <c r="H9" s="23">
        <v>442</v>
      </c>
      <c r="I9" s="49">
        <f t="shared" si="2"/>
        <v>0.3573709785658266</v>
      </c>
    </row>
    <row r="10" spans="1:9" ht="15" customHeight="1">
      <c r="A10" s="6" t="s">
        <v>47</v>
      </c>
      <c r="B10" s="20">
        <f t="shared" si="3"/>
        <v>262</v>
      </c>
      <c r="C10" s="49">
        <f t="shared" si="4"/>
        <v>0.09844109878301252</v>
      </c>
      <c r="D10" s="20">
        <v>67</v>
      </c>
      <c r="E10" s="49">
        <f t="shared" si="0"/>
        <v>0.11481646502382013</v>
      </c>
      <c r="F10" s="20">
        <v>59</v>
      </c>
      <c r="G10" s="49">
        <f t="shared" si="1"/>
        <v>0.07014290130061583</v>
      </c>
      <c r="H10" s="23">
        <v>136</v>
      </c>
      <c r="I10" s="49">
        <f t="shared" si="2"/>
        <v>0.10996030109717743</v>
      </c>
    </row>
    <row r="11" spans="1:9" ht="22.5" customHeight="1">
      <c r="A11" s="4" t="s">
        <v>48</v>
      </c>
      <c r="B11" s="20">
        <f t="shared" si="3"/>
        <v>858</v>
      </c>
      <c r="C11" s="49">
        <f t="shared" si="4"/>
        <v>0.3223758120451326</v>
      </c>
      <c r="D11" s="20">
        <v>221</v>
      </c>
      <c r="E11" s="49">
        <f t="shared" si="0"/>
        <v>0.37872296672036193</v>
      </c>
      <c r="F11" s="20">
        <v>157</v>
      </c>
      <c r="G11" s="49">
        <f t="shared" si="1"/>
        <v>0.18665144922367263</v>
      </c>
      <c r="H11" s="23">
        <v>480</v>
      </c>
      <c r="I11" s="49">
        <f t="shared" si="2"/>
        <v>0.38809518034297913</v>
      </c>
    </row>
    <row r="12" spans="1:9" ht="15" customHeight="1">
      <c r="A12" s="4" t="s">
        <v>49</v>
      </c>
      <c r="B12" s="20">
        <f t="shared" si="3"/>
        <v>4348</v>
      </c>
      <c r="C12" s="49">
        <f t="shared" si="4"/>
        <v>1.6336713645364063</v>
      </c>
      <c r="D12" s="20">
        <v>835</v>
      </c>
      <c r="E12" s="49">
        <f t="shared" si="0"/>
        <v>1.430921616341639</v>
      </c>
      <c r="F12" s="20">
        <v>775</v>
      </c>
      <c r="G12" s="49">
        <f t="shared" si="1"/>
        <v>0.9213686187792758</v>
      </c>
      <c r="H12" s="23">
        <v>2738</v>
      </c>
      <c r="I12" s="49">
        <f t="shared" si="2"/>
        <v>2.21375959120641</v>
      </c>
    </row>
    <row r="13" spans="1:9" ht="15" customHeight="1">
      <c r="A13" s="4" t="s">
        <v>50</v>
      </c>
      <c r="B13" s="20">
        <f t="shared" si="3"/>
        <v>90690</v>
      </c>
      <c r="C13" s="49">
        <f t="shared" si="4"/>
        <v>34.07489789553972</v>
      </c>
      <c r="D13" s="20">
        <v>26255</v>
      </c>
      <c r="E13" s="49">
        <f t="shared" si="0"/>
        <v>44.99263118209549</v>
      </c>
      <c r="F13" s="20">
        <v>32236</v>
      </c>
      <c r="G13" s="49">
        <f t="shared" si="1"/>
        <v>38.324179090282236</v>
      </c>
      <c r="H13" s="23">
        <v>32199</v>
      </c>
      <c r="I13" s="49">
        <f t="shared" si="2"/>
        <v>26.033909816382465</v>
      </c>
    </row>
    <row r="14" spans="1:9" ht="15" customHeight="1">
      <c r="A14" s="4" t="s">
        <v>51</v>
      </c>
      <c r="B14" s="20">
        <f t="shared" si="3"/>
        <v>1180</v>
      </c>
      <c r="C14" s="49">
        <f t="shared" si="4"/>
        <v>0.4433606739082243</v>
      </c>
      <c r="D14" s="20">
        <v>188</v>
      </c>
      <c r="E14" s="49">
        <f t="shared" si="0"/>
        <v>0.3221715734996744</v>
      </c>
      <c r="F14" s="20">
        <v>109</v>
      </c>
      <c r="G14" s="49">
        <f t="shared" si="1"/>
        <v>0.12958603799605298</v>
      </c>
      <c r="H14" s="23">
        <v>883</v>
      </c>
      <c r="I14" s="49">
        <f t="shared" si="2"/>
        <v>0.7139334255059386</v>
      </c>
    </row>
    <row r="15" spans="1:9" ht="15" customHeight="1">
      <c r="A15" s="4" t="s">
        <v>52</v>
      </c>
      <c r="B15" s="20">
        <f t="shared" si="3"/>
        <v>558</v>
      </c>
      <c r="C15" s="49">
        <f t="shared" si="4"/>
        <v>0.2096569966447366</v>
      </c>
      <c r="D15" s="20">
        <v>145</v>
      </c>
      <c r="E15" s="49">
        <f t="shared" si="0"/>
        <v>0.2484833944545361</v>
      </c>
      <c r="F15" s="20">
        <v>103</v>
      </c>
      <c r="G15" s="49">
        <f t="shared" si="1"/>
        <v>0.12245286159260052</v>
      </c>
      <c r="H15" s="23">
        <v>310</v>
      </c>
      <c r="I15" s="49">
        <f t="shared" si="2"/>
        <v>0.25064480397150735</v>
      </c>
    </row>
    <row r="16" spans="1:9" ht="15" customHeight="1">
      <c r="A16" s="4" t="s">
        <v>53</v>
      </c>
      <c r="B16" s="20">
        <f t="shared" si="3"/>
        <v>1556</v>
      </c>
      <c r="C16" s="49">
        <f t="shared" si="4"/>
        <v>0.5846349225433873</v>
      </c>
      <c r="D16" s="20">
        <v>285</v>
      </c>
      <c r="E16" s="49">
        <f t="shared" si="0"/>
        <v>0.4883983959968468</v>
      </c>
      <c r="F16" s="20">
        <v>199</v>
      </c>
      <c r="G16" s="49">
        <f t="shared" si="1"/>
        <v>0.23658368404783983</v>
      </c>
      <c r="H16" s="23">
        <v>1072</v>
      </c>
      <c r="I16" s="49">
        <f t="shared" si="2"/>
        <v>0.8667459027659866</v>
      </c>
    </row>
    <row r="17" spans="1:9" ht="22.5" customHeight="1">
      <c r="A17" s="4" t="s">
        <v>54</v>
      </c>
      <c r="B17" s="20">
        <f t="shared" si="3"/>
        <v>12227</v>
      </c>
      <c r="C17" s="49">
        <f t="shared" si="4"/>
        <v>4.594043186335474</v>
      </c>
      <c r="D17" s="20">
        <v>635</v>
      </c>
      <c r="E17" s="49">
        <f t="shared" si="0"/>
        <v>1.0881858998526237</v>
      </c>
      <c r="F17" s="20">
        <v>9221</v>
      </c>
      <c r="G17" s="49">
        <f t="shared" si="1"/>
        <v>10.962503269372519</v>
      </c>
      <c r="H17" s="23">
        <v>2371</v>
      </c>
      <c r="I17" s="49">
        <f t="shared" si="2"/>
        <v>1.9170284845691739</v>
      </c>
    </row>
    <row r="18" spans="1:9" ht="15" customHeight="1">
      <c r="A18" s="4" t="s">
        <v>55</v>
      </c>
      <c r="B18" s="20">
        <f t="shared" si="3"/>
        <v>703</v>
      </c>
      <c r="C18" s="49">
        <f t="shared" si="4"/>
        <v>0.2641377574215947</v>
      </c>
      <c r="D18" s="20">
        <v>120</v>
      </c>
      <c r="E18" s="49">
        <f t="shared" si="0"/>
        <v>0.20564142989340917</v>
      </c>
      <c r="F18" s="20">
        <v>185</v>
      </c>
      <c r="G18" s="49">
        <f t="shared" si="1"/>
        <v>0.2199396057731174</v>
      </c>
      <c r="H18" s="23">
        <v>398</v>
      </c>
      <c r="I18" s="49">
        <f t="shared" si="2"/>
        <v>0.3217955870343868</v>
      </c>
    </row>
    <row r="19" spans="1:9" ht="15" customHeight="1">
      <c r="A19" s="4" t="s">
        <v>56</v>
      </c>
      <c r="B19" s="20">
        <f t="shared" si="3"/>
        <v>1009</v>
      </c>
      <c r="C19" s="49">
        <f t="shared" si="4"/>
        <v>0.3791109491299986</v>
      </c>
      <c r="D19" s="20">
        <v>214</v>
      </c>
      <c r="E19" s="49">
        <f t="shared" si="0"/>
        <v>0.36672721664324637</v>
      </c>
      <c r="F19" s="20">
        <v>215</v>
      </c>
      <c r="G19" s="49">
        <f t="shared" si="1"/>
        <v>0.2556054877903797</v>
      </c>
      <c r="H19" s="23">
        <v>580</v>
      </c>
      <c r="I19" s="49">
        <f t="shared" si="2"/>
        <v>0.46894834291443305</v>
      </c>
    </row>
    <row r="20" spans="1:9" ht="15" customHeight="1">
      <c r="A20" s="4" t="s">
        <v>57</v>
      </c>
      <c r="B20" s="20">
        <f t="shared" si="3"/>
        <v>1174</v>
      </c>
      <c r="C20" s="49">
        <f t="shared" si="4"/>
        <v>0.4411062976002164</v>
      </c>
      <c r="D20" s="20">
        <v>302</v>
      </c>
      <c r="E20" s="49">
        <f t="shared" si="0"/>
        <v>0.5175309318984131</v>
      </c>
      <c r="F20" s="20">
        <v>148</v>
      </c>
      <c r="G20" s="49">
        <f t="shared" si="1"/>
        <v>0.17595168461849395</v>
      </c>
      <c r="H20" s="23">
        <v>724</v>
      </c>
      <c r="I20" s="49">
        <f t="shared" si="2"/>
        <v>0.5853768970173269</v>
      </c>
    </row>
    <row r="21" spans="1:9" ht="15" customHeight="1">
      <c r="A21" s="4" t="s">
        <v>58</v>
      </c>
      <c r="B21" s="20">
        <f t="shared" si="3"/>
        <v>566</v>
      </c>
      <c r="C21" s="49">
        <f t="shared" si="4"/>
        <v>0.2126628317220805</v>
      </c>
      <c r="D21" s="20">
        <v>65</v>
      </c>
      <c r="E21" s="49">
        <f t="shared" si="0"/>
        <v>0.11138910785892998</v>
      </c>
      <c r="F21" s="20">
        <v>271</v>
      </c>
      <c r="G21" s="49">
        <f t="shared" si="1"/>
        <v>0.32218180088926934</v>
      </c>
      <c r="H21" s="23">
        <v>230</v>
      </c>
      <c r="I21" s="49">
        <f t="shared" si="2"/>
        <v>0.18596227391434417</v>
      </c>
    </row>
    <row r="22" spans="1:9" ht="15" customHeight="1">
      <c r="A22" s="4" t="s">
        <v>59</v>
      </c>
      <c r="B22" s="20">
        <f t="shared" si="3"/>
        <v>4307</v>
      </c>
      <c r="C22" s="49">
        <f t="shared" si="4"/>
        <v>1.618266459765019</v>
      </c>
      <c r="D22" s="20">
        <v>1212</v>
      </c>
      <c r="E22" s="49">
        <f t="shared" si="0"/>
        <v>2.0769784419234325</v>
      </c>
      <c r="F22" s="20">
        <v>963</v>
      </c>
      <c r="G22" s="49">
        <f t="shared" si="1"/>
        <v>1.1448748127541195</v>
      </c>
      <c r="H22" s="23">
        <v>2132</v>
      </c>
      <c r="I22" s="49">
        <f t="shared" si="2"/>
        <v>1.723789426023399</v>
      </c>
    </row>
    <row r="23" spans="1:9" ht="22.5" customHeight="1">
      <c r="A23" s="4" t="s">
        <v>60</v>
      </c>
      <c r="B23" s="20">
        <f t="shared" si="3"/>
        <v>1221</v>
      </c>
      <c r="C23" s="49">
        <f t="shared" si="4"/>
        <v>0.4587655786796118</v>
      </c>
      <c r="D23" s="20">
        <v>335</v>
      </c>
      <c r="E23" s="49">
        <f t="shared" si="0"/>
        <v>0.5740823251191006</v>
      </c>
      <c r="F23" s="20">
        <v>200</v>
      </c>
      <c r="G23" s="49">
        <f t="shared" si="1"/>
        <v>0.23777254678174858</v>
      </c>
      <c r="H23" s="23">
        <v>686</v>
      </c>
      <c r="I23" s="49">
        <f t="shared" si="2"/>
        <v>0.5546526952401742</v>
      </c>
    </row>
    <row r="24" spans="1:9" ht="15" customHeight="1">
      <c r="A24" s="4" t="s">
        <v>61</v>
      </c>
      <c r="B24" s="20">
        <f t="shared" si="3"/>
        <v>2308</v>
      </c>
      <c r="C24" s="49">
        <f t="shared" si="4"/>
        <v>0.8671834198137133</v>
      </c>
      <c r="D24" s="20">
        <v>214</v>
      </c>
      <c r="E24" s="49">
        <f t="shared" si="0"/>
        <v>0.36672721664324637</v>
      </c>
      <c r="F24" s="20">
        <v>680</v>
      </c>
      <c r="G24" s="49">
        <f t="shared" si="1"/>
        <v>0.8084266590579451</v>
      </c>
      <c r="H24" s="23">
        <v>1414</v>
      </c>
      <c r="I24" s="49">
        <f t="shared" si="2"/>
        <v>1.1432637187603594</v>
      </c>
    </row>
    <row r="25" spans="1:9" ht="15" customHeight="1">
      <c r="A25" s="4" t="s">
        <v>62</v>
      </c>
      <c r="B25" s="20">
        <f t="shared" si="3"/>
        <v>2605</v>
      </c>
      <c r="C25" s="49">
        <f t="shared" si="4"/>
        <v>0.9787750470601054</v>
      </c>
      <c r="D25" s="20">
        <v>566</v>
      </c>
      <c r="E25" s="49">
        <f t="shared" si="0"/>
        <v>0.9699420776639134</v>
      </c>
      <c r="F25" s="20">
        <v>183</v>
      </c>
      <c r="G25" s="49">
        <f t="shared" si="1"/>
        <v>0.21756188030529994</v>
      </c>
      <c r="H25" s="23">
        <v>1856</v>
      </c>
      <c r="I25" s="49">
        <f t="shared" si="2"/>
        <v>1.500634697326186</v>
      </c>
    </row>
    <row r="26" spans="1:9" ht="15" customHeight="1">
      <c r="A26" s="4" t="s">
        <v>63</v>
      </c>
      <c r="B26" s="20">
        <f t="shared" si="3"/>
        <v>502</v>
      </c>
      <c r="C26" s="49">
        <f t="shared" si="4"/>
        <v>0.18861615110332933</v>
      </c>
      <c r="D26" s="20">
        <v>125</v>
      </c>
      <c r="E26" s="49">
        <f t="shared" si="0"/>
        <v>0.21420982280563458</v>
      </c>
      <c r="F26" s="20">
        <v>105</v>
      </c>
      <c r="G26" s="49">
        <f t="shared" si="1"/>
        <v>0.124830587060418</v>
      </c>
      <c r="H26" s="23">
        <v>272</v>
      </c>
      <c r="I26" s="49">
        <f t="shared" si="2"/>
        <v>0.21992060219435486</v>
      </c>
    </row>
    <row r="27" spans="1:9" ht="15" customHeight="1">
      <c r="A27" s="4" t="s">
        <v>64</v>
      </c>
      <c r="B27" s="20">
        <f t="shared" si="3"/>
        <v>714</v>
      </c>
      <c r="C27" s="49">
        <f t="shared" si="4"/>
        <v>0.2682707806529425</v>
      </c>
      <c r="D27" s="20">
        <v>185</v>
      </c>
      <c r="E27" s="49">
        <f t="shared" si="0"/>
        <v>0.3170305377523392</v>
      </c>
      <c r="F27" s="20">
        <v>190</v>
      </c>
      <c r="G27" s="49">
        <f t="shared" si="1"/>
        <v>0.22588391944266115</v>
      </c>
      <c r="H27" s="23">
        <v>339</v>
      </c>
      <c r="I27" s="49">
        <f t="shared" si="2"/>
        <v>0.274092221117229</v>
      </c>
    </row>
    <row r="28" spans="1:9" ht="15" customHeight="1">
      <c r="A28" s="4" t="s">
        <v>65</v>
      </c>
      <c r="B28" s="20">
        <f t="shared" si="3"/>
        <v>848</v>
      </c>
      <c r="C28" s="49">
        <f t="shared" si="4"/>
        <v>0.31861851819845277</v>
      </c>
      <c r="D28" s="20">
        <v>160</v>
      </c>
      <c r="E28" s="49">
        <f t="shared" si="0"/>
        <v>0.27418857319121226</v>
      </c>
      <c r="F28" s="20">
        <v>126</v>
      </c>
      <c r="G28" s="49">
        <f t="shared" si="1"/>
        <v>0.1497967044725016</v>
      </c>
      <c r="H28" s="23">
        <v>562</v>
      </c>
      <c r="I28" s="49">
        <f t="shared" si="2"/>
        <v>0.4543947736515713</v>
      </c>
    </row>
    <row r="29" spans="1:9" ht="22.5" customHeight="1">
      <c r="A29" s="4" t="s">
        <v>66</v>
      </c>
      <c r="B29" s="20">
        <f t="shared" si="3"/>
        <v>12807</v>
      </c>
      <c r="C29" s="49">
        <f t="shared" si="4"/>
        <v>4.8119662294429055</v>
      </c>
      <c r="D29" s="20">
        <v>8406</v>
      </c>
      <c r="E29" s="49">
        <f t="shared" si="0"/>
        <v>14.405182164033315</v>
      </c>
      <c r="F29" s="20">
        <v>993</v>
      </c>
      <c r="G29" s="49">
        <f t="shared" si="1"/>
        <v>1.1805406947713817</v>
      </c>
      <c r="H29" s="23">
        <v>3408</v>
      </c>
      <c r="I29" s="49">
        <f t="shared" si="2"/>
        <v>2.7554757804351517</v>
      </c>
    </row>
    <row r="30" spans="1:9" ht="15" customHeight="1">
      <c r="A30" s="4" t="s">
        <v>67</v>
      </c>
      <c r="B30" s="20">
        <f t="shared" si="3"/>
        <v>3845</v>
      </c>
      <c r="C30" s="49">
        <f t="shared" si="4"/>
        <v>1.444679484048409</v>
      </c>
      <c r="D30" s="20">
        <v>467</v>
      </c>
      <c r="E30" s="49">
        <f t="shared" si="0"/>
        <v>0.8002878980018507</v>
      </c>
      <c r="F30" s="20">
        <v>310</v>
      </c>
      <c r="G30" s="49">
        <f t="shared" si="1"/>
        <v>0.3685474475117103</v>
      </c>
      <c r="H30" s="23">
        <v>3068</v>
      </c>
      <c r="I30" s="49">
        <f t="shared" si="2"/>
        <v>2.480575027692208</v>
      </c>
    </row>
    <row r="31" spans="1:9" ht="15" customHeight="1">
      <c r="A31" s="4" t="s">
        <v>68</v>
      </c>
      <c r="B31" s="20">
        <f t="shared" si="3"/>
        <v>271</v>
      </c>
      <c r="C31" s="49">
        <f t="shared" si="4"/>
        <v>0.1018226632450244</v>
      </c>
      <c r="D31" s="20">
        <v>70</v>
      </c>
      <c r="E31" s="49">
        <f t="shared" si="0"/>
        <v>0.11995750077115537</v>
      </c>
      <c r="F31" s="20">
        <v>42</v>
      </c>
      <c r="G31" s="49">
        <f t="shared" si="1"/>
        <v>0.0499322348241672</v>
      </c>
      <c r="H31" s="23">
        <v>159</v>
      </c>
      <c r="I31" s="49">
        <f t="shared" si="2"/>
        <v>0.12855652848861185</v>
      </c>
    </row>
    <row r="32" spans="1:9" ht="15" customHeight="1">
      <c r="A32" s="4" t="s">
        <v>69</v>
      </c>
      <c r="B32" s="20">
        <f t="shared" si="3"/>
        <v>32439</v>
      </c>
      <c r="C32" s="49">
        <f t="shared" si="4"/>
        <v>12.188285509244821</v>
      </c>
      <c r="D32" s="20">
        <v>5369</v>
      </c>
      <c r="E32" s="49">
        <f t="shared" si="0"/>
        <v>9.200740309147616</v>
      </c>
      <c r="F32" s="20">
        <v>4734</v>
      </c>
      <c r="G32" s="49">
        <f t="shared" si="1"/>
        <v>5.628076182323989</v>
      </c>
      <c r="H32" s="23">
        <v>22336</v>
      </c>
      <c r="I32" s="49">
        <f t="shared" si="2"/>
        <v>18.05936239195996</v>
      </c>
    </row>
    <row r="33" spans="1:9" ht="15" customHeight="1">
      <c r="A33" s="4" t="s">
        <v>70</v>
      </c>
      <c r="B33" s="20">
        <f t="shared" si="3"/>
        <v>2557</v>
      </c>
      <c r="C33" s="49">
        <f t="shared" si="4"/>
        <v>0.960740036596042</v>
      </c>
      <c r="D33" s="20">
        <v>535</v>
      </c>
      <c r="E33" s="49">
        <f t="shared" si="0"/>
        <v>0.9168180416081161</v>
      </c>
      <c r="F33" s="20">
        <v>333</v>
      </c>
      <c r="G33" s="49">
        <f t="shared" si="1"/>
        <v>0.3958912903916114</v>
      </c>
      <c r="H33" s="23">
        <v>1689</v>
      </c>
      <c r="I33" s="49">
        <f t="shared" si="2"/>
        <v>1.3656099158318578</v>
      </c>
    </row>
    <row r="34" spans="1:9" ht="15" customHeight="1">
      <c r="A34" s="4" t="s">
        <v>71</v>
      </c>
      <c r="B34" s="20">
        <f t="shared" si="3"/>
        <v>2032</v>
      </c>
      <c r="C34" s="49">
        <f t="shared" si="4"/>
        <v>0.763482109645349</v>
      </c>
      <c r="D34" s="20">
        <v>360</v>
      </c>
      <c r="E34" s="49">
        <f t="shared" si="0"/>
        <v>0.6169242896802276</v>
      </c>
      <c r="F34" s="20">
        <v>456</v>
      </c>
      <c r="G34" s="49">
        <f t="shared" si="1"/>
        <v>0.5421214066623867</v>
      </c>
      <c r="H34" s="23">
        <v>1216</v>
      </c>
      <c r="I34" s="49">
        <f t="shared" si="2"/>
        <v>0.9831744568688804</v>
      </c>
    </row>
    <row r="35" spans="1:9" ht="22.5" customHeight="1">
      <c r="A35" s="4" t="s">
        <v>34</v>
      </c>
      <c r="B35" s="20">
        <f t="shared" si="3"/>
        <v>11534</v>
      </c>
      <c r="C35" s="49">
        <f t="shared" si="4"/>
        <v>4.333662722760559</v>
      </c>
      <c r="D35" s="20">
        <v>1485</v>
      </c>
      <c r="E35" s="49">
        <f t="shared" si="0"/>
        <v>2.5448126949309384</v>
      </c>
      <c r="F35" s="20">
        <v>547</v>
      </c>
      <c r="G35" s="49">
        <f t="shared" si="1"/>
        <v>0.6503079154480823</v>
      </c>
      <c r="H35" s="23">
        <v>9502</v>
      </c>
      <c r="I35" s="49">
        <f t="shared" si="2"/>
        <v>7.682667507539557</v>
      </c>
    </row>
    <row r="36" spans="1:9" ht="15" customHeight="1">
      <c r="A36" s="4" t="s">
        <v>72</v>
      </c>
      <c r="B36" s="20">
        <f t="shared" si="3"/>
        <v>261</v>
      </c>
      <c r="C36" s="49">
        <f t="shared" si="4"/>
        <v>0.09806536939834454</v>
      </c>
      <c r="D36" s="20">
        <v>65</v>
      </c>
      <c r="E36" s="49">
        <f t="shared" si="0"/>
        <v>0.11138910785892998</v>
      </c>
      <c r="F36" s="20">
        <v>45</v>
      </c>
      <c r="G36" s="49">
        <f t="shared" si="1"/>
        <v>0.053498823025893434</v>
      </c>
      <c r="H36" s="23">
        <v>151</v>
      </c>
      <c r="I36" s="49">
        <f t="shared" si="2"/>
        <v>0.12208827548289551</v>
      </c>
    </row>
    <row r="37" spans="1:9" ht="15" customHeight="1">
      <c r="A37" s="4" t="s">
        <v>73</v>
      </c>
      <c r="B37" s="20">
        <f t="shared" si="3"/>
        <v>1597</v>
      </c>
      <c r="C37" s="49">
        <f t="shared" si="4"/>
        <v>0.6000398273147748</v>
      </c>
      <c r="D37" s="20">
        <v>347</v>
      </c>
      <c r="E37" s="49">
        <f t="shared" si="0"/>
        <v>0.5946464681084416</v>
      </c>
      <c r="F37" s="20">
        <v>253</v>
      </c>
      <c r="G37" s="49">
        <f t="shared" si="1"/>
        <v>0.30078227167891197</v>
      </c>
      <c r="H37" s="23">
        <v>997</v>
      </c>
      <c r="I37" s="49">
        <f t="shared" si="2"/>
        <v>0.8061060308373962</v>
      </c>
    </row>
    <row r="38" spans="1:9" ht="15" customHeight="1">
      <c r="A38" s="4" t="s">
        <v>74</v>
      </c>
      <c r="B38" s="20">
        <f t="shared" si="3"/>
        <v>363</v>
      </c>
      <c r="C38" s="49">
        <f t="shared" si="4"/>
        <v>0.1363897666344792</v>
      </c>
      <c r="D38" s="20">
        <v>83</v>
      </c>
      <c r="E38" s="49">
        <f t="shared" si="0"/>
        <v>0.14223532234294137</v>
      </c>
      <c r="F38" s="20">
        <v>43</v>
      </c>
      <c r="G38" s="49">
        <f t="shared" si="1"/>
        <v>0.051121097558075944</v>
      </c>
      <c r="H38" s="23">
        <v>237</v>
      </c>
      <c r="I38" s="49">
        <f t="shared" si="2"/>
        <v>0.19162199529434595</v>
      </c>
    </row>
    <row r="39" spans="1:9" ht="15" customHeight="1">
      <c r="A39" s="4" t="s">
        <v>75</v>
      </c>
      <c r="B39" s="20">
        <f t="shared" si="3"/>
        <v>1993</v>
      </c>
      <c r="C39" s="49">
        <f t="shared" si="4"/>
        <v>0.7488286636432975</v>
      </c>
      <c r="D39" s="20">
        <v>295</v>
      </c>
      <c r="E39" s="49">
        <f t="shared" si="0"/>
        <v>0.5055351818212976</v>
      </c>
      <c r="F39" s="20">
        <v>234</v>
      </c>
      <c r="G39" s="49">
        <f t="shared" si="1"/>
        <v>0.2781938797346458</v>
      </c>
      <c r="H39" s="23">
        <v>1464</v>
      </c>
      <c r="I39" s="49">
        <f t="shared" si="2"/>
        <v>1.1836903000460863</v>
      </c>
    </row>
    <row r="40" spans="1:9" ht="15" customHeight="1">
      <c r="A40" s="57" t="s">
        <v>76</v>
      </c>
      <c r="B40" s="58">
        <f t="shared" si="3"/>
        <v>830</v>
      </c>
      <c r="C40" s="59">
        <f t="shared" si="4"/>
        <v>0.311855389274429</v>
      </c>
      <c r="D40" s="58">
        <v>202</v>
      </c>
      <c r="E40" s="59">
        <f t="shared" si="0"/>
        <v>0.3461630736539055</v>
      </c>
      <c r="F40" s="58">
        <v>105</v>
      </c>
      <c r="G40" s="59">
        <f t="shared" si="1"/>
        <v>0.124830587060418</v>
      </c>
      <c r="H40" s="143">
        <v>523</v>
      </c>
      <c r="I40" s="59">
        <f t="shared" si="2"/>
        <v>0.42286204024870433</v>
      </c>
    </row>
    <row r="41" spans="1:9" ht="15" customHeight="1">
      <c r="A41" s="4"/>
      <c r="B41" s="94"/>
      <c r="C41" s="4"/>
      <c r="D41" s="94"/>
      <c r="E41" s="4"/>
      <c r="F41" s="94"/>
      <c r="G41" s="68"/>
      <c r="H41" s="4"/>
      <c r="I41" s="290" t="s">
        <v>88</v>
      </c>
    </row>
    <row r="42" spans="1:9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4" location="indice!B31" display="Índice"/>
    <hyperlink ref="I41" location="'pag 3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51" t="s">
        <v>182</v>
      </c>
      <c r="B1" s="251"/>
      <c r="C1" s="251"/>
      <c r="D1" s="251"/>
      <c r="E1" s="251"/>
      <c r="F1" s="251"/>
      <c r="G1" s="251"/>
      <c r="H1" s="251"/>
      <c r="I1" s="251"/>
    </row>
    <row r="2" spans="1:9" s="2" customFormat="1" ht="18" customHeight="1">
      <c r="A2" s="3" t="s">
        <v>41</v>
      </c>
      <c r="B2" s="4"/>
      <c r="C2" s="4"/>
      <c r="D2" s="4"/>
      <c r="E2" s="4"/>
      <c r="F2" s="4"/>
      <c r="G2" s="76"/>
      <c r="H2"/>
      <c r="I2" s="291" t="s">
        <v>89</v>
      </c>
    </row>
    <row r="3" spans="1:9" s="17" customFormat="1" ht="36" customHeight="1">
      <c r="A3" s="182"/>
      <c r="B3" s="246" t="s">
        <v>1</v>
      </c>
      <c r="C3" s="246"/>
      <c r="D3" s="246" t="s">
        <v>39</v>
      </c>
      <c r="E3" s="246"/>
      <c r="F3" s="246" t="s">
        <v>0</v>
      </c>
      <c r="G3" s="246"/>
      <c r="H3" s="246" t="s">
        <v>40</v>
      </c>
      <c r="I3" s="246"/>
    </row>
    <row r="4" spans="1:9" s="14" customFormat="1" ht="19.5" customHeight="1">
      <c r="A4" s="65"/>
      <c r="B4" s="66" t="s">
        <v>93</v>
      </c>
      <c r="C4" s="62" t="s">
        <v>5</v>
      </c>
      <c r="D4" s="61" t="s">
        <v>93</v>
      </c>
      <c r="E4" s="62" t="s">
        <v>5</v>
      </c>
      <c r="F4" s="61" t="s">
        <v>93</v>
      </c>
      <c r="G4" s="62" t="s">
        <v>5</v>
      </c>
      <c r="H4" s="61" t="s">
        <v>93</v>
      </c>
      <c r="I4" s="62" t="s">
        <v>5</v>
      </c>
    </row>
    <row r="5" spans="1:9" ht="15" customHeight="1">
      <c r="A5" s="4" t="s">
        <v>77</v>
      </c>
      <c r="B5" s="97">
        <f aca="true" t="shared" si="0" ref="B5:B18">D5+F5+H5</f>
        <v>636</v>
      </c>
      <c r="C5" s="98">
        <f>B5/'pag 32'!B$5*100</f>
        <v>0.23896388864883955</v>
      </c>
      <c r="D5" s="97">
        <v>135</v>
      </c>
      <c r="E5" s="98">
        <f>D5/'pag 32'!D$5*100</f>
        <v>0.23134660863008533</v>
      </c>
      <c r="F5" s="97">
        <v>95</v>
      </c>
      <c r="G5" s="98">
        <f>F5/'pag 32'!F$5*100</f>
        <v>0.11294195972133057</v>
      </c>
      <c r="H5" s="161">
        <v>406</v>
      </c>
      <c r="I5" s="98">
        <f>H5/'pag 32'!H$5*100</f>
        <v>0.32826384004010317</v>
      </c>
    </row>
    <row r="6" spans="1:9" ht="15" customHeight="1">
      <c r="A6" s="6" t="s">
        <v>78</v>
      </c>
      <c r="B6" s="20">
        <f t="shared" si="0"/>
        <v>1953</v>
      </c>
      <c r="C6" s="49">
        <f>B6/'pag 32'!B$5*100</f>
        <v>0.733799488256578</v>
      </c>
      <c r="D6" s="20">
        <v>310</v>
      </c>
      <c r="E6" s="49">
        <f>D6/'pag 32'!D$5*100</f>
        <v>0.5312403605579737</v>
      </c>
      <c r="F6" s="20">
        <v>199</v>
      </c>
      <c r="G6" s="49">
        <f>F6/'pag 32'!F$5*100</f>
        <v>0.23658368404783983</v>
      </c>
      <c r="H6" s="23">
        <v>1444</v>
      </c>
      <c r="I6" s="49">
        <f>H6/'pag 32'!H$5*100</f>
        <v>1.1675196675317956</v>
      </c>
    </row>
    <row r="7" spans="1:9" ht="15" customHeight="1">
      <c r="A7" s="6" t="s">
        <v>28</v>
      </c>
      <c r="B7" s="20">
        <f t="shared" si="0"/>
        <v>1390</v>
      </c>
      <c r="C7" s="49">
        <f>B7/'pag 32'!B$5*100</f>
        <v>0.5222638446885016</v>
      </c>
      <c r="D7" s="20">
        <v>255</v>
      </c>
      <c r="E7" s="49">
        <f>D7/'pag 32'!D$5*100</f>
        <v>0.4369880385234945</v>
      </c>
      <c r="F7" s="20">
        <v>126</v>
      </c>
      <c r="G7" s="49">
        <f>F7/'pag 32'!F$5*100</f>
        <v>0.1497967044725016</v>
      </c>
      <c r="H7" s="23">
        <v>1009</v>
      </c>
      <c r="I7" s="49">
        <f>H7/'pag 32'!H$5*100</f>
        <v>0.8158084103459707</v>
      </c>
    </row>
    <row r="8" spans="1:9" ht="15" customHeight="1">
      <c r="A8" s="6" t="s">
        <v>79</v>
      </c>
      <c r="B8" s="20">
        <f t="shared" si="0"/>
        <v>314</v>
      </c>
      <c r="C8" s="49">
        <f>B8/'pag 32'!B$5*100</f>
        <v>0.11797902678574784</v>
      </c>
      <c r="D8" s="20">
        <v>64</v>
      </c>
      <c r="E8" s="49">
        <f>D8/'pag 32'!D$5*100</f>
        <v>0.1096754292764849</v>
      </c>
      <c r="F8" s="20">
        <v>40</v>
      </c>
      <c r="G8" s="49">
        <f>F8/'pag 32'!F$5*100</f>
        <v>0.047554509356349715</v>
      </c>
      <c r="H8" s="23">
        <v>210</v>
      </c>
      <c r="I8" s="49">
        <f>H8/'pag 32'!H$5*100</f>
        <v>0.16979164140005334</v>
      </c>
    </row>
    <row r="9" spans="1:9" ht="15" customHeight="1">
      <c r="A9" s="6" t="s">
        <v>80</v>
      </c>
      <c r="B9" s="20">
        <f t="shared" si="0"/>
        <v>2707</v>
      </c>
      <c r="C9" s="49">
        <f>B9/'pag 32'!B$5*100</f>
        <v>1.01709944429624</v>
      </c>
      <c r="D9" s="20">
        <v>468</v>
      </c>
      <c r="E9" s="49">
        <f>D9/'pag 32'!D$5*100</f>
        <v>0.8020015765842958</v>
      </c>
      <c r="F9" s="20">
        <v>564</v>
      </c>
      <c r="G9" s="49">
        <f>F9/'pag 32'!F$5*100</f>
        <v>0.6705185819245311</v>
      </c>
      <c r="H9" s="23">
        <v>1675</v>
      </c>
      <c r="I9" s="49">
        <f>H9/'pag 32'!H$5*100</f>
        <v>1.3542904730718544</v>
      </c>
    </row>
    <row r="10" spans="1:9" ht="15" customHeight="1">
      <c r="A10" s="4" t="s">
        <v>81</v>
      </c>
      <c r="B10" s="20">
        <f t="shared" si="0"/>
        <v>2162</v>
      </c>
      <c r="C10" s="49">
        <f>B10/'pag 32'!B$5*100</f>
        <v>0.8123269296521873</v>
      </c>
      <c r="D10" s="20">
        <v>132</v>
      </c>
      <c r="E10" s="49">
        <f>D10/'pag 32'!D$5*100</f>
        <v>0.22620557288275012</v>
      </c>
      <c r="F10" s="20">
        <v>126</v>
      </c>
      <c r="G10" s="49">
        <f>F10/'pag 32'!F$5*100</f>
        <v>0.1497967044725016</v>
      </c>
      <c r="H10" s="23">
        <v>1904</v>
      </c>
      <c r="I10" s="49">
        <f>H10/'pag 32'!H$5*100</f>
        <v>1.539444215360484</v>
      </c>
    </row>
    <row r="11" spans="1:9" ht="22.5" customHeight="1">
      <c r="A11" s="4" t="s">
        <v>82</v>
      </c>
      <c r="B11" s="20">
        <f t="shared" si="0"/>
        <v>15154</v>
      </c>
      <c r="C11" s="49">
        <f>B11/'pag 32'!B$5*100</f>
        <v>5.693803095258671</v>
      </c>
      <c r="D11" s="20">
        <v>3065</v>
      </c>
      <c r="E11" s="49">
        <f>D11/'pag 32'!D$5*100</f>
        <v>5.25242485519416</v>
      </c>
      <c r="F11" s="20">
        <v>5113</v>
      </c>
      <c r="G11" s="49">
        <f>F11/'pag 32'!F$5*100</f>
        <v>6.078655158475402</v>
      </c>
      <c r="H11" s="23">
        <v>6976</v>
      </c>
      <c r="I11" s="49">
        <f>H11/'pag 32'!H$5*100</f>
        <v>5.640316620984629</v>
      </c>
    </row>
    <row r="12" spans="1:9" ht="15" customHeight="1">
      <c r="A12" s="4" t="s">
        <v>83</v>
      </c>
      <c r="B12" s="20">
        <f t="shared" si="0"/>
        <v>1015</v>
      </c>
      <c r="C12" s="49">
        <f>B12/'pag 32'!B$5*100</f>
        <v>0.38136532543800655</v>
      </c>
      <c r="D12" s="20">
        <v>220</v>
      </c>
      <c r="E12" s="49">
        <f>D12/'pag 32'!D$5*100</f>
        <v>0.37700928813791684</v>
      </c>
      <c r="F12" s="20">
        <v>181</v>
      </c>
      <c r="G12" s="49">
        <f>F12/'pag 32'!F$5*100</f>
        <v>0.21518415483748246</v>
      </c>
      <c r="H12" s="23">
        <v>614</v>
      </c>
      <c r="I12" s="49">
        <f>H12/'pag 32'!H$5*100</f>
        <v>0.49643841818872747</v>
      </c>
    </row>
    <row r="13" spans="1:9" ht="15" customHeight="1">
      <c r="A13" s="4" t="s">
        <v>84</v>
      </c>
      <c r="B13" s="20">
        <f t="shared" si="0"/>
        <v>29234</v>
      </c>
      <c r="C13" s="49">
        <f>B13/'pag 32'!B$5*100</f>
        <v>10.984072831383925</v>
      </c>
      <c r="D13" s="20">
        <v>1626</v>
      </c>
      <c r="E13" s="49">
        <f>D13/'pag 32'!D$5*100</f>
        <v>2.7864413750556944</v>
      </c>
      <c r="F13" s="20">
        <v>20962</v>
      </c>
      <c r="G13" s="49">
        <f>F13/'pag 32'!F$5*100</f>
        <v>24.92094062819507</v>
      </c>
      <c r="H13" s="23">
        <v>6646</v>
      </c>
      <c r="I13" s="49">
        <f>H13/'pag 32'!H$5*100</f>
        <v>5.373501184498831</v>
      </c>
    </row>
    <row r="14" spans="1:9" ht="15" customHeight="1">
      <c r="A14" s="4" t="s">
        <v>85</v>
      </c>
      <c r="B14" s="20">
        <f t="shared" si="0"/>
        <v>1415</v>
      </c>
      <c r="C14" s="49">
        <f>B14/'pag 32'!B$5*100</f>
        <v>0.5316570793052012</v>
      </c>
      <c r="D14" s="20">
        <v>216</v>
      </c>
      <c r="E14" s="49">
        <f>D14/'pag 32'!D$5*100</f>
        <v>0.37015457380813654</v>
      </c>
      <c r="F14" s="20">
        <v>159</v>
      </c>
      <c r="G14" s="49">
        <f>F14/'pag 32'!F$5*100</f>
        <v>0.1890291746914901</v>
      </c>
      <c r="H14" s="23">
        <v>1040</v>
      </c>
      <c r="I14" s="49">
        <f>H14/'pag 32'!H$5*100</f>
        <v>0.8408728907431214</v>
      </c>
    </row>
    <row r="15" spans="1:9" ht="15" customHeight="1">
      <c r="A15" s="4" t="s">
        <v>86</v>
      </c>
      <c r="B15" s="20">
        <f t="shared" si="0"/>
        <v>3250</v>
      </c>
      <c r="C15" s="49">
        <f>B15/'pag 32'!B$5*100</f>
        <v>1.2211205001709569</v>
      </c>
      <c r="D15" s="20">
        <v>558</v>
      </c>
      <c r="E15" s="49">
        <f>D15/'pag 32'!D$5*100</f>
        <v>0.9562326490043528</v>
      </c>
      <c r="F15" s="20">
        <v>293</v>
      </c>
      <c r="G15" s="49">
        <f>F15/'pag 32'!F$5*100</f>
        <v>0.34833678103526167</v>
      </c>
      <c r="H15" s="23">
        <v>2399</v>
      </c>
      <c r="I15" s="49">
        <f>H15/'pag 32'!H$5*100</f>
        <v>1.9396673700891809</v>
      </c>
    </row>
    <row r="16" spans="1:9" ht="15" customHeight="1">
      <c r="A16" s="4" t="s">
        <v>87</v>
      </c>
      <c r="B16" s="20">
        <f t="shared" si="0"/>
        <v>281</v>
      </c>
      <c r="C16" s="49">
        <f>B16/'pag 32'!B$5*100</f>
        <v>0.10557995709170427</v>
      </c>
      <c r="D16" s="20">
        <v>54</v>
      </c>
      <c r="E16" s="49">
        <f>D16/'pag 32'!D$5*100</f>
        <v>0.09253864345203414</v>
      </c>
      <c r="F16" s="20">
        <v>44</v>
      </c>
      <c r="G16" s="49">
        <f>F16/'pag 32'!F$5*100</f>
        <v>0.05230996029198468</v>
      </c>
      <c r="H16" s="23">
        <v>183</v>
      </c>
      <c r="I16" s="49">
        <f>H16/'pag 32'!H$5*100</f>
        <v>0.1479612875057608</v>
      </c>
    </row>
    <row r="17" spans="1:9" ht="22.5" customHeight="1">
      <c r="A17" s="4" t="s">
        <v>37</v>
      </c>
      <c r="B17" s="20">
        <f t="shared" si="0"/>
        <v>275</v>
      </c>
      <c r="C17" s="49">
        <f>B17/'pag 32'!B$5*100</f>
        <v>0.10332558078369634</v>
      </c>
      <c r="D17" s="20">
        <v>46</v>
      </c>
      <c r="E17" s="49">
        <f>D17/'pag 32'!D$5*100</f>
        <v>0.07882921479247351</v>
      </c>
      <c r="F17" s="20">
        <v>13</v>
      </c>
      <c r="G17" s="49">
        <f>F17/'pag 32'!F$5*100</f>
        <v>0.015455215540813657</v>
      </c>
      <c r="H17" s="23">
        <v>216</v>
      </c>
      <c r="I17" s="49">
        <f>H17/'pag 32'!H$5*100</f>
        <v>0.1746428311543406</v>
      </c>
    </row>
    <row r="18" spans="1:9" ht="15" customHeight="1">
      <c r="A18" s="8" t="s">
        <v>38</v>
      </c>
      <c r="B18" s="60">
        <f t="shared" si="0"/>
        <v>254</v>
      </c>
      <c r="C18" s="28">
        <f>B18/'pag 32'!B$5*100</f>
        <v>0.09543526370566863</v>
      </c>
      <c r="D18" s="60">
        <v>64</v>
      </c>
      <c r="E18" s="28">
        <f>D18/'pag 32'!D$5*100</f>
        <v>0.1096754292764849</v>
      </c>
      <c r="F18" s="60">
        <v>38</v>
      </c>
      <c r="G18" s="28">
        <f>F18/'pag 32'!F$5*100</f>
        <v>0.04517678388853223</v>
      </c>
      <c r="H18" s="27">
        <v>152</v>
      </c>
      <c r="I18" s="28">
        <f>H18/'pag 32'!H$5*100</f>
        <v>0.12289680710861005</v>
      </c>
    </row>
    <row r="19" spans="1:9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9" ht="15" customHeight="1">
      <c r="B27" s="20"/>
      <c r="C27" s="49"/>
      <c r="D27" s="20"/>
      <c r="E27" s="49"/>
      <c r="F27" s="20"/>
      <c r="G27" s="49"/>
      <c r="H27"/>
      <c r="I27" s="49"/>
    </row>
    <row r="28" spans="2:9" ht="15" customHeight="1">
      <c r="B28" s="20"/>
      <c r="C28" s="49"/>
      <c r="D28" s="20"/>
      <c r="E28" s="49"/>
      <c r="F28" s="20"/>
      <c r="G28" s="49"/>
      <c r="H28"/>
      <c r="I28" s="49"/>
    </row>
    <row r="29" spans="2:9" ht="15" customHeight="1">
      <c r="B29" s="20"/>
      <c r="C29" s="49"/>
      <c r="D29" s="20"/>
      <c r="E29" s="49"/>
      <c r="F29" s="20"/>
      <c r="G29" s="49"/>
      <c r="H29"/>
      <c r="I29" s="49"/>
    </row>
    <row r="30" spans="2:9" ht="15" customHeight="1">
      <c r="B30" s="20"/>
      <c r="C30" s="49"/>
      <c r="D30" s="20"/>
      <c r="E30" s="49"/>
      <c r="F30" s="20"/>
      <c r="G30" s="49"/>
      <c r="H30"/>
      <c r="I30" s="49"/>
    </row>
    <row r="31" spans="2:9" ht="15" customHeight="1">
      <c r="B31" s="20"/>
      <c r="C31" s="49"/>
      <c r="D31" s="20"/>
      <c r="E31" s="49"/>
      <c r="F31" s="20"/>
      <c r="G31" s="49"/>
      <c r="H31"/>
      <c r="I31" s="49"/>
    </row>
    <row r="32" spans="2:9" ht="15" customHeight="1">
      <c r="B32" s="20"/>
      <c r="C32" s="49"/>
      <c r="D32" s="20"/>
      <c r="E32" s="49"/>
      <c r="F32" s="20"/>
      <c r="G32" s="49"/>
      <c r="H32"/>
      <c r="I32" s="49"/>
    </row>
    <row r="33" spans="2:9" ht="15" customHeight="1">
      <c r="B33" s="20"/>
      <c r="C33" s="49"/>
      <c r="D33" s="20"/>
      <c r="E33" s="49"/>
      <c r="F33" s="20"/>
      <c r="G33" s="49"/>
      <c r="H33"/>
      <c r="I33" s="49"/>
    </row>
    <row r="34" spans="2:9" ht="15" customHeight="1">
      <c r="B34" s="20"/>
      <c r="C34" s="49"/>
      <c r="D34" s="20"/>
      <c r="E34" s="49"/>
      <c r="F34" s="20"/>
      <c r="G34" s="49"/>
      <c r="H34"/>
      <c r="I34" s="49"/>
    </row>
    <row r="35" spans="2:9" ht="15" customHeight="1">
      <c r="B35" s="20"/>
      <c r="C35" s="49"/>
      <c r="D35" s="20"/>
      <c r="E35" s="49"/>
      <c r="F35" s="20"/>
      <c r="G35" s="49"/>
      <c r="H35"/>
      <c r="I35" s="49"/>
    </row>
    <row r="36" spans="2:9" ht="15" customHeight="1">
      <c r="B36" s="20"/>
      <c r="C36" s="49"/>
      <c r="D36" s="20"/>
      <c r="E36" s="49"/>
      <c r="F36" s="20"/>
      <c r="G36" s="49"/>
      <c r="H36"/>
      <c r="I36" s="49"/>
    </row>
    <row r="37" spans="2:9" ht="15" customHeight="1">
      <c r="B37" s="20"/>
      <c r="C37" s="49"/>
      <c r="D37" s="20"/>
      <c r="E37" s="49"/>
      <c r="F37" s="20"/>
      <c r="G37" s="49"/>
      <c r="H37"/>
      <c r="I37" s="49"/>
    </row>
    <row r="38" spans="1:9" ht="15" customHeight="1">
      <c r="A38" s="4"/>
      <c r="B38" s="20"/>
      <c r="C38" s="49"/>
      <c r="D38" s="20"/>
      <c r="E38" s="49"/>
      <c r="F38" s="20"/>
      <c r="G38" s="49"/>
      <c r="H38" s="4"/>
      <c r="I38" s="49"/>
    </row>
    <row r="39" spans="1:9" ht="15" customHeight="1">
      <c r="A39" s="4"/>
      <c r="B39" s="20"/>
      <c r="C39" s="49"/>
      <c r="D39" s="20"/>
      <c r="E39" s="49"/>
      <c r="F39" s="20"/>
      <c r="G39" s="49"/>
      <c r="H39" s="4"/>
      <c r="I39" s="49"/>
    </row>
    <row r="40" spans="1:9" ht="15" customHeight="1">
      <c r="A40" s="4"/>
      <c r="B40" s="20"/>
      <c r="C40" s="49"/>
      <c r="D40" s="20"/>
      <c r="E40" s="49"/>
      <c r="F40" s="20"/>
      <c r="G40" s="49"/>
      <c r="H40" s="4"/>
      <c r="I40" s="49"/>
    </row>
    <row r="41" spans="1:9" ht="15" customHeight="1">
      <c r="A41" s="4"/>
      <c r="B41" s="4"/>
      <c r="C41" s="4"/>
      <c r="D41" s="4"/>
      <c r="E41" s="4"/>
      <c r="F41" s="4"/>
      <c r="G41" s="68"/>
      <c r="H41" s="4"/>
      <c r="I41" s="4"/>
    </row>
    <row r="42" spans="1:9" ht="15" customHeight="1">
      <c r="A42" s="4"/>
      <c r="B42" s="51"/>
      <c r="C42" s="51"/>
      <c r="D42" s="51"/>
      <c r="E42" s="93"/>
      <c r="F42" s="51"/>
      <c r="G42" s="93"/>
      <c r="H42" s="4"/>
      <c r="I42" s="4"/>
    </row>
    <row r="43" spans="2:9" ht="15" customHeight="1">
      <c r="B43" s="20"/>
      <c r="C43" s="87"/>
      <c r="D43" s="20"/>
      <c r="E43" s="49"/>
      <c r="F43" s="20"/>
      <c r="G43" s="49"/>
      <c r="H43" s="4"/>
      <c r="I43" s="4"/>
    </row>
    <row r="44" spans="2:9" ht="15" customHeight="1">
      <c r="B44" s="20"/>
      <c r="C44" s="87"/>
      <c r="D44" s="20"/>
      <c r="E44" s="49"/>
      <c r="F44" s="20"/>
      <c r="G44" s="49"/>
      <c r="H44" s="4"/>
      <c r="I44" s="4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28">
      <selection activeCell="I41" sqref="I4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51" t="s">
        <v>182</v>
      </c>
      <c r="B1" s="251"/>
      <c r="C1" s="251"/>
      <c r="D1" s="251"/>
      <c r="E1" s="251"/>
      <c r="F1" s="251"/>
      <c r="G1" s="251"/>
      <c r="H1" s="251"/>
      <c r="I1" s="251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82"/>
      <c r="B3" s="246" t="s">
        <v>1</v>
      </c>
      <c r="C3" s="246"/>
      <c r="D3" s="246" t="s">
        <v>39</v>
      </c>
      <c r="E3" s="246"/>
      <c r="F3" s="246" t="s">
        <v>0</v>
      </c>
      <c r="G3" s="246"/>
      <c r="H3" s="246" t="s">
        <v>40</v>
      </c>
      <c r="I3" s="246"/>
    </row>
    <row r="4" spans="1:9" s="14" customFormat="1" ht="19.5" customHeight="1">
      <c r="A4" s="287" t="s">
        <v>210</v>
      </c>
      <c r="B4" s="18" t="s">
        <v>93</v>
      </c>
      <c r="C4" s="19" t="s">
        <v>5</v>
      </c>
      <c r="D4" s="18" t="s">
        <v>93</v>
      </c>
      <c r="E4" s="19" t="s">
        <v>5</v>
      </c>
      <c r="F4" s="18" t="s">
        <v>93</v>
      </c>
      <c r="G4" s="19" t="s">
        <v>5</v>
      </c>
      <c r="H4" s="18" t="s">
        <v>93</v>
      </c>
      <c r="I4" s="19" t="s">
        <v>5</v>
      </c>
    </row>
    <row r="5" spans="1:9" s="5" customFormat="1" ht="15" customHeight="1">
      <c r="A5" s="31" t="s">
        <v>23</v>
      </c>
      <c r="B5" s="30">
        <f>D5+F5+H5</f>
        <v>266149</v>
      </c>
      <c r="C5" s="30">
        <f>B5/$B5*100</f>
        <v>100</v>
      </c>
      <c r="D5" s="30">
        <f>SUM(D6:D40)+SUM('pag 35'!D5:D18)</f>
        <v>58354</v>
      </c>
      <c r="E5" s="88">
        <f aca="true" t="shared" si="0" ref="E5:E40">D5/$B5*100</f>
        <v>21.9253125129157</v>
      </c>
      <c r="F5" s="30">
        <f>SUM(F6:F40)+SUM('pag 35'!F5:F18)</f>
        <v>84114</v>
      </c>
      <c r="G5" s="88">
        <f aca="true" t="shared" si="1" ref="G5:G40">F5/$B5*100</f>
        <v>31.604101461963037</v>
      </c>
      <c r="H5" s="30">
        <f>SUM(H6:H40)+SUM('pag 35'!H5:H18)</f>
        <v>123681</v>
      </c>
      <c r="I5" s="88">
        <f aca="true" t="shared" si="2" ref="I5:I40">H5/$B5*100</f>
        <v>46.47058602512127</v>
      </c>
    </row>
    <row r="6" spans="1:9" ht="15" customHeight="1">
      <c r="A6" s="6" t="s">
        <v>43</v>
      </c>
      <c r="B6" s="20">
        <f aca="true" t="shared" si="3" ref="B6:B40">D6+F6+H6</f>
        <v>1126</v>
      </c>
      <c r="C6" s="87">
        <f aca="true" t="shared" si="4" ref="C6:C40">B6/$B6*100</f>
        <v>100</v>
      </c>
      <c r="D6" s="20">
        <v>217</v>
      </c>
      <c r="E6" s="49">
        <f t="shared" si="0"/>
        <v>19.27175843694494</v>
      </c>
      <c r="F6" s="20">
        <v>105</v>
      </c>
      <c r="G6" s="49">
        <f t="shared" si="1"/>
        <v>9.325044404973356</v>
      </c>
      <c r="H6" s="23">
        <v>804</v>
      </c>
      <c r="I6" s="49">
        <f t="shared" si="2"/>
        <v>71.40319715808171</v>
      </c>
    </row>
    <row r="7" spans="1:9" ht="15" customHeight="1">
      <c r="A7" s="6" t="s">
        <v>44</v>
      </c>
      <c r="B7" s="20">
        <f t="shared" si="3"/>
        <v>640</v>
      </c>
      <c r="C7" s="87">
        <f t="shared" si="4"/>
        <v>100</v>
      </c>
      <c r="D7" s="20">
        <v>130</v>
      </c>
      <c r="E7" s="49">
        <f t="shared" si="0"/>
        <v>20.3125</v>
      </c>
      <c r="F7" s="20">
        <v>205</v>
      </c>
      <c r="G7" s="49">
        <f t="shared" si="1"/>
        <v>32.03125</v>
      </c>
      <c r="H7" s="23">
        <v>305</v>
      </c>
      <c r="I7" s="49">
        <f t="shared" si="2"/>
        <v>47.65625</v>
      </c>
    </row>
    <row r="8" spans="1:9" ht="15" customHeight="1">
      <c r="A8" s="6" t="s">
        <v>45</v>
      </c>
      <c r="B8" s="20">
        <f t="shared" si="3"/>
        <v>5304</v>
      </c>
      <c r="C8" s="87">
        <f t="shared" si="4"/>
        <v>100</v>
      </c>
      <c r="D8" s="20">
        <v>791</v>
      </c>
      <c r="E8" s="49">
        <f t="shared" si="0"/>
        <v>14.913273001508296</v>
      </c>
      <c r="F8" s="20">
        <v>1389</v>
      </c>
      <c r="G8" s="49">
        <f t="shared" si="1"/>
        <v>26.187782805429865</v>
      </c>
      <c r="H8" s="23">
        <v>3124</v>
      </c>
      <c r="I8" s="49">
        <f t="shared" si="2"/>
        <v>58.898944193061844</v>
      </c>
    </row>
    <row r="9" spans="1:9" ht="15" customHeight="1">
      <c r="A9" s="6" t="s">
        <v>46</v>
      </c>
      <c r="B9" s="20">
        <f t="shared" si="3"/>
        <v>874</v>
      </c>
      <c r="C9" s="87">
        <f t="shared" si="4"/>
        <v>100</v>
      </c>
      <c r="D9" s="20">
        <v>190</v>
      </c>
      <c r="E9" s="49">
        <f t="shared" si="0"/>
        <v>21.73913043478261</v>
      </c>
      <c r="F9" s="20">
        <v>242</v>
      </c>
      <c r="G9" s="49">
        <f t="shared" si="1"/>
        <v>27.68878718535469</v>
      </c>
      <c r="H9" s="23">
        <v>442</v>
      </c>
      <c r="I9" s="49">
        <f t="shared" si="2"/>
        <v>50.57208237986271</v>
      </c>
    </row>
    <row r="10" spans="1:9" ht="15" customHeight="1">
      <c r="A10" s="6" t="s">
        <v>47</v>
      </c>
      <c r="B10" s="20">
        <f t="shared" si="3"/>
        <v>262</v>
      </c>
      <c r="C10" s="87">
        <f t="shared" si="4"/>
        <v>100</v>
      </c>
      <c r="D10" s="20">
        <v>67</v>
      </c>
      <c r="E10" s="49">
        <f t="shared" si="0"/>
        <v>25.572519083969464</v>
      </c>
      <c r="F10" s="20">
        <v>59</v>
      </c>
      <c r="G10" s="49">
        <f t="shared" si="1"/>
        <v>22.519083969465647</v>
      </c>
      <c r="H10" s="23">
        <v>136</v>
      </c>
      <c r="I10" s="49">
        <f t="shared" si="2"/>
        <v>51.908396946564885</v>
      </c>
    </row>
    <row r="11" spans="1:9" ht="22.5" customHeight="1">
      <c r="A11" s="4" t="s">
        <v>48</v>
      </c>
      <c r="B11" s="20">
        <f t="shared" si="3"/>
        <v>858</v>
      </c>
      <c r="C11" s="87">
        <f t="shared" si="4"/>
        <v>100</v>
      </c>
      <c r="D11" s="20">
        <v>221</v>
      </c>
      <c r="E11" s="49">
        <f t="shared" si="0"/>
        <v>25.757575757575758</v>
      </c>
      <c r="F11" s="20">
        <v>157</v>
      </c>
      <c r="G11" s="49">
        <f t="shared" si="1"/>
        <v>18.2983682983683</v>
      </c>
      <c r="H11" s="23">
        <v>480</v>
      </c>
      <c r="I11" s="49">
        <f t="shared" si="2"/>
        <v>55.94405594405595</v>
      </c>
    </row>
    <row r="12" spans="1:9" ht="15" customHeight="1">
      <c r="A12" s="4" t="s">
        <v>49</v>
      </c>
      <c r="B12" s="20">
        <f t="shared" si="3"/>
        <v>4348</v>
      </c>
      <c r="C12" s="87">
        <f t="shared" si="4"/>
        <v>100</v>
      </c>
      <c r="D12" s="20">
        <v>835</v>
      </c>
      <c r="E12" s="49">
        <f t="shared" si="0"/>
        <v>19.20423183072677</v>
      </c>
      <c r="F12" s="20">
        <v>775</v>
      </c>
      <c r="G12" s="49">
        <f t="shared" si="1"/>
        <v>17.82428702851886</v>
      </c>
      <c r="H12" s="23">
        <v>2738</v>
      </c>
      <c r="I12" s="49">
        <f t="shared" si="2"/>
        <v>62.97148114075437</v>
      </c>
    </row>
    <row r="13" spans="1:9" ht="15" customHeight="1">
      <c r="A13" s="4" t="s">
        <v>50</v>
      </c>
      <c r="B13" s="20">
        <f t="shared" si="3"/>
        <v>90690</v>
      </c>
      <c r="C13" s="87">
        <f t="shared" si="4"/>
        <v>100</v>
      </c>
      <c r="D13" s="20">
        <v>26255</v>
      </c>
      <c r="E13" s="49">
        <f t="shared" si="0"/>
        <v>28.950270151064068</v>
      </c>
      <c r="F13" s="20">
        <v>32236</v>
      </c>
      <c r="G13" s="49">
        <f t="shared" si="1"/>
        <v>35.54526408644834</v>
      </c>
      <c r="H13" s="23">
        <v>32199</v>
      </c>
      <c r="I13" s="49">
        <f t="shared" si="2"/>
        <v>35.5044657624876</v>
      </c>
    </row>
    <row r="14" spans="1:9" ht="15" customHeight="1">
      <c r="A14" s="4" t="s">
        <v>51</v>
      </c>
      <c r="B14" s="20">
        <f t="shared" si="3"/>
        <v>1180</v>
      </c>
      <c r="C14" s="87">
        <f t="shared" si="4"/>
        <v>100</v>
      </c>
      <c r="D14" s="20">
        <v>188</v>
      </c>
      <c r="E14" s="49">
        <f t="shared" si="0"/>
        <v>15.932203389830507</v>
      </c>
      <c r="F14" s="20">
        <v>109</v>
      </c>
      <c r="G14" s="49">
        <f t="shared" si="1"/>
        <v>9.23728813559322</v>
      </c>
      <c r="H14" s="23">
        <v>883</v>
      </c>
      <c r="I14" s="49">
        <f t="shared" si="2"/>
        <v>74.83050847457628</v>
      </c>
    </row>
    <row r="15" spans="1:9" ht="15" customHeight="1">
      <c r="A15" s="4" t="s">
        <v>52</v>
      </c>
      <c r="B15" s="20">
        <f t="shared" si="3"/>
        <v>558</v>
      </c>
      <c r="C15" s="87">
        <f t="shared" si="4"/>
        <v>100</v>
      </c>
      <c r="D15" s="20">
        <v>145</v>
      </c>
      <c r="E15" s="49">
        <f t="shared" si="0"/>
        <v>25.985663082437277</v>
      </c>
      <c r="F15" s="20">
        <v>103</v>
      </c>
      <c r="G15" s="49">
        <f t="shared" si="1"/>
        <v>18.45878136200717</v>
      </c>
      <c r="H15" s="23">
        <v>310</v>
      </c>
      <c r="I15" s="49">
        <f t="shared" si="2"/>
        <v>55.55555555555556</v>
      </c>
    </row>
    <row r="16" spans="1:9" ht="15" customHeight="1">
      <c r="A16" s="4" t="s">
        <v>53</v>
      </c>
      <c r="B16" s="20">
        <f t="shared" si="3"/>
        <v>1556</v>
      </c>
      <c r="C16" s="87">
        <f t="shared" si="4"/>
        <v>100</v>
      </c>
      <c r="D16" s="20">
        <v>285</v>
      </c>
      <c r="E16" s="49">
        <f t="shared" si="0"/>
        <v>18.31619537275064</v>
      </c>
      <c r="F16" s="20">
        <v>199</v>
      </c>
      <c r="G16" s="49">
        <f t="shared" si="1"/>
        <v>12.789203084832904</v>
      </c>
      <c r="H16" s="23">
        <v>1072</v>
      </c>
      <c r="I16" s="49">
        <f t="shared" si="2"/>
        <v>68.89460154241645</v>
      </c>
    </row>
    <row r="17" spans="1:9" ht="22.5" customHeight="1">
      <c r="A17" s="4" t="s">
        <v>54</v>
      </c>
      <c r="B17" s="20">
        <f t="shared" si="3"/>
        <v>12227</v>
      </c>
      <c r="C17" s="87">
        <f t="shared" si="4"/>
        <v>100</v>
      </c>
      <c r="D17" s="20">
        <v>635</v>
      </c>
      <c r="E17" s="49">
        <f t="shared" si="0"/>
        <v>5.193424388648074</v>
      </c>
      <c r="F17" s="20">
        <v>9221</v>
      </c>
      <c r="G17" s="49">
        <f t="shared" si="1"/>
        <v>75.41506502003762</v>
      </c>
      <c r="H17" s="23">
        <v>2371</v>
      </c>
      <c r="I17" s="49">
        <f t="shared" si="2"/>
        <v>19.391510591314304</v>
      </c>
    </row>
    <row r="18" spans="1:9" ht="15" customHeight="1">
      <c r="A18" s="4" t="s">
        <v>55</v>
      </c>
      <c r="B18" s="20">
        <f t="shared" si="3"/>
        <v>703</v>
      </c>
      <c r="C18" s="87">
        <f t="shared" si="4"/>
        <v>100</v>
      </c>
      <c r="D18" s="20">
        <v>120</v>
      </c>
      <c r="E18" s="49">
        <f t="shared" si="0"/>
        <v>17.069701280227594</v>
      </c>
      <c r="F18" s="20">
        <v>185</v>
      </c>
      <c r="G18" s="49">
        <f t="shared" si="1"/>
        <v>26.31578947368421</v>
      </c>
      <c r="H18" s="23">
        <v>398</v>
      </c>
      <c r="I18" s="49">
        <f t="shared" si="2"/>
        <v>56.6145092460882</v>
      </c>
    </row>
    <row r="19" spans="1:9" ht="15" customHeight="1">
      <c r="A19" s="4" t="s">
        <v>56</v>
      </c>
      <c r="B19" s="20">
        <f t="shared" si="3"/>
        <v>1009</v>
      </c>
      <c r="C19" s="87">
        <f t="shared" si="4"/>
        <v>100</v>
      </c>
      <c r="D19" s="20">
        <v>214</v>
      </c>
      <c r="E19" s="49">
        <f t="shared" si="0"/>
        <v>21.209117938553025</v>
      </c>
      <c r="F19" s="20">
        <v>215</v>
      </c>
      <c r="G19" s="49">
        <f t="shared" si="1"/>
        <v>21.308225966303272</v>
      </c>
      <c r="H19" s="23">
        <v>580</v>
      </c>
      <c r="I19" s="49">
        <f t="shared" si="2"/>
        <v>57.4826560951437</v>
      </c>
    </row>
    <row r="20" spans="1:9" ht="15" customHeight="1">
      <c r="A20" s="4" t="s">
        <v>57</v>
      </c>
      <c r="B20" s="20">
        <f t="shared" si="3"/>
        <v>1174</v>
      </c>
      <c r="C20" s="87">
        <f t="shared" si="4"/>
        <v>100</v>
      </c>
      <c r="D20" s="20">
        <v>302</v>
      </c>
      <c r="E20" s="49">
        <f t="shared" si="0"/>
        <v>25.72402044293015</v>
      </c>
      <c r="F20" s="20">
        <v>148</v>
      </c>
      <c r="G20" s="49">
        <f t="shared" si="1"/>
        <v>12.60647359454855</v>
      </c>
      <c r="H20" s="23">
        <v>724</v>
      </c>
      <c r="I20" s="49">
        <f t="shared" si="2"/>
        <v>61.6695059625213</v>
      </c>
    </row>
    <row r="21" spans="1:9" ht="15" customHeight="1">
      <c r="A21" s="4" t="s">
        <v>58</v>
      </c>
      <c r="B21" s="20">
        <f t="shared" si="3"/>
        <v>566</v>
      </c>
      <c r="C21" s="87">
        <f t="shared" si="4"/>
        <v>100</v>
      </c>
      <c r="D21" s="20">
        <v>65</v>
      </c>
      <c r="E21" s="49">
        <f t="shared" si="0"/>
        <v>11.484098939929329</v>
      </c>
      <c r="F21" s="20">
        <v>271</v>
      </c>
      <c r="G21" s="49">
        <f t="shared" si="1"/>
        <v>47.879858657243815</v>
      </c>
      <c r="H21" s="23">
        <v>230</v>
      </c>
      <c r="I21" s="49">
        <f t="shared" si="2"/>
        <v>40.63604240282685</v>
      </c>
    </row>
    <row r="22" spans="1:9" ht="15" customHeight="1">
      <c r="A22" s="4" t="s">
        <v>59</v>
      </c>
      <c r="B22" s="20">
        <f t="shared" si="3"/>
        <v>4307</v>
      </c>
      <c r="C22" s="87">
        <f t="shared" si="4"/>
        <v>100</v>
      </c>
      <c r="D22" s="20">
        <v>1212</v>
      </c>
      <c r="E22" s="49">
        <f t="shared" si="0"/>
        <v>28.14023682377525</v>
      </c>
      <c r="F22" s="20">
        <v>963</v>
      </c>
      <c r="G22" s="49">
        <f t="shared" si="1"/>
        <v>22.358950545623404</v>
      </c>
      <c r="H22" s="23">
        <v>2132</v>
      </c>
      <c r="I22" s="49">
        <f t="shared" si="2"/>
        <v>49.500812630601345</v>
      </c>
    </row>
    <row r="23" spans="1:9" ht="22.5" customHeight="1">
      <c r="A23" s="4" t="s">
        <v>60</v>
      </c>
      <c r="B23" s="20">
        <f t="shared" si="3"/>
        <v>1221</v>
      </c>
      <c r="C23" s="87">
        <f t="shared" si="4"/>
        <v>100</v>
      </c>
      <c r="D23" s="20">
        <v>335</v>
      </c>
      <c r="E23" s="49">
        <f t="shared" si="0"/>
        <v>27.436527436527435</v>
      </c>
      <c r="F23" s="20">
        <v>200</v>
      </c>
      <c r="G23" s="49">
        <f t="shared" si="1"/>
        <v>16.38001638001638</v>
      </c>
      <c r="H23" s="23">
        <v>686</v>
      </c>
      <c r="I23" s="49">
        <f t="shared" si="2"/>
        <v>56.18345618345618</v>
      </c>
    </row>
    <row r="24" spans="1:9" ht="15" customHeight="1">
      <c r="A24" s="4" t="s">
        <v>61</v>
      </c>
      <c r="B24" s="20">
        <f t="shared" si="3"/>
        <v>2308</v>
      </c>
      <c r="C24" s="87">
        <f t="shared" si="4"/>
        <v>100</v>
      </c>
      <c r="D24" s="20">
        <v>214</v>
      </c>
      <c r="E24" s="49">
        <f t="shared" si="0"/>
        <v>9.272097053726169</v>
      </c>
      <c r="F24" s="20">
        <v>680</v>
      </c>
      <c r="G24" s="49">
        <f t="shared" si="1"/>
        <v>29.462738301559792</v>
      </c>
      <c r="H24" s="23">
        <v>1414</v>
      </c>
      <c r="I24" s="49">
        <f t="shared" si="2"/>
        <v>61.26516464471404</v>
      </c>
    </row>
    <row r="25" spans="1:9" ht="15" customHeight="1">
      <c r="A25" s="4" t="s">
        <v>62</v>
      </c>
      <c r="B25" s="20">
        <f t="shared" si="3"/>
        <v>2605</v>
      </c>
      <c r="C25" s="87">
        <f t="shared" si="4"/>
        <v>100</v>
      </c>
      <c r="D25" s="20">
        <v>566</v>
      </c>
      <c r="E25" s="49">
        <f t="shared" si="0"/>
        <v>21.727447216890596</v>
      </c>
      <c r="F25" s="20">
        <v>183</v>
      </c>
      <c r="G25" s="49">
        <f t="shared" si="1"/>
        <v>7.024952015355086</v>
      </c>
      <c r="H25" s="23">
        <v>1856</v>
      </c>
      <c r="I25" s="49">
        <f t="shared" si="2"/>
        <v>71.24760076775432</v>
      </c>
    </row>
    <row r="26" spans="1:9" ht="15" customHeight="1">
      <c r="A26" s="4" t="s">
        <v>63</v>
      </c>
      <c r="B26" s="20">
        <f t="shared" si="3"/>
        <v>502</v>
      </c>
      <c r="C26" s="87">
        <f t="shared" si="4"/>
        <v>100</v>
      </c>
      <c r="D26" s="20">
        <v>125</v>
      </c>
      <c r="E26" s="49">
        <f t="shared" si="0"/>
        <v>24.900398406374503</v>
      </c>
      <c r="F26" s="20">
        <v>105</v>
      </c>
      <c r="G26" s="49">
        <f t="shared" si="1"/>
        <v>20.916334661354583</v>
      </c>
      <c r="H26" s="23">
        <v>272</v>
      </c>
      <c r="I26" s="49">
        <f t="shared" si="2"/>
        <v>54.18326693227091</v>
      </c>
    </row>
    <row r="27" spans="1:9" ht="15" customHeight="1">
      <c r="A27" s="4" t="s">
        <v>64</v>
      </c>
      <c r="B27" s="20">
        <f t="shared" si="3"/>
        <v>714</v>
      </c>
      <c r="C27" s="87">
        <f t="shared" si="4"/>
        <v>100</v>
      </c>
      <c r="D27" s="20">
        <v>185</v>
      </c>
      <c r="E27" s="49">
        <f t="shared" si="0"/>
        <v>25.910364145658267</v>
      </c>
      <c r="F27" s="20">
        <v>190</v>
      </c>
      <c r="G27" s="49">
        <f t="shared" si="1"/>
        <v>26.610644257703083</v>
      </c>
      <c r="H27" s="23">
        <v>339</v>
      </c>
      <c r="I27" s="49">
        <f t="shared" si="2"/>
        <v>47.47899159663865</v>
      </c>
    </row>
    <row r="28" spans="1:9" ht="15" customHeight="1">
      <c r="A28" s="4" t="s">
        <v>65</v>
      </c>
      <c r="B28" s="20">
        <f t="shared" si="3"/>
        <v>848</v>
      </c>
      <c r="C28" s="87">
        <f t="shared" si="4"/>
        <v>100</v>
      </c>
      <c r="D28" s="20">
        <v>160</v>
      </c>
      <c r="E28" s="49">
        <f t="shared" si="0"/>
        <v>18.867924528301888</v>
      </c>
      <c r="F28" s="20">
        <v>126</v>
      </c>
      <c r="G28" s="49">
        <f t="shared" si="1"/>
        <v>14.858490566037736</v>
      </c>
      <c r="H28" s="23">
        <v>562</v>
      </c>
      <c r="I28" s="49">
        <f t="shared" si="2"/>
        <v>66.27358490566037</v>
      </c>
    </row>
    <row r="29" spans="1:9" ht="22.5" customHeight="1">
      <c r="A29" s="4" t="s">
        <v>66</v>
      </c>
      <c r="B29" s="20">
        <f t="shared" si="3"/>
        <v>12807</v>
      </c>
      <c r="C29" s="87">
        <f t="shared" si="4"/>
        <v>100</v>
      </c>
      <c r="D29" s="20">
        <v>8406</v>
      </c>
      <c r="E29" s="49">
        <f t="shared" si="0"/>
        <v>65.63598032326071</v>
      </c>
      <c r="F29" s="20">
        <v>993</v>
      </c>
      <c r="G29" s="49">
        <f t="shared" si="1"/>
        <v>7.753572265167487</v>
      </c>
      <c r="H29" s="23">
        <v>3408</v>
      </c>
      <c r="I29" s="49">
        <f t="shared" si="2"/>
        <v>26.610447411571798</v>
      </c>
    </row>
    <row r="30" spans="1:9" ht="15" customHeight="1">
      <c r="A30" s="4" t="s">
        <v>67</v>
      </c>
      <c r="B30" s="20">
        <f t="shared" si="3"/>
        <v>3845</v>
      </c>
      <c r="C30" s="87">
        <f t="shared" si="4"/>
        <v>100</v>
      </c>
      <c r="D30" s="20">
        <v>467</v>
      </c>
      <c r="E30" s="49">
        <f t="shared" si="0"/>
        <v>12.145643693107932</v>
      </c>
      <c r="F30" s="20">
        <v>310</v>
      </c>
      <c r="G30" s="49">
        <f t="shared" si="1"/>
        <v>8.062418725617686</v>
      </c>
      <c r="H30" s="23">
        <v>3068</v>
      </c>
      <c r="I30" s="49">
        <f t="shared" si="2"/>
        <v>79.79193758127438</v>
      </c>
    </row>
    <row r="31" spans="1:9" ht="15" customHeight="1">
      <c r="A31" s="4" t="s">
        <v>68</v>
      </c>
      <c r="B31" s="20">
        <f t="shared" si="3"/>
        <v>271</v>
      </c>
      <c r="C31" s="87">
        <f t="shared" si="4"/>
        <v>100</v>
      </c>
      <c r="D31" s="20">
        <v>70</v>
      </c>
      <c r="E31" s="49">
        <f t="shared" si="0"/>
        <v>25.830258302583026</v>
      </c>
      <c r="F31" s="20">
        <v>42</v>
      </c>
      <c r="G31" s="49">
        <f t="shared" si="1"/>
        <v>15.498154981549817</v>
      </c>
      <c r="H31" s="23">
        <v>159</v>
      </c>
      <c r="I31" s="49">
        <f t="shared" si="2"/>
        <v>58.671586715867164</v>
      </c>
    </row>
    <row r="32" spans="1:9" ht="15" customHeight="1">
      <c r="A32" s="4" t="s">
        <v>69</v>
      </c>
      <c r="B32" s="20">
        <f t="shared" si="3"/>
        <v>32439</v>
      </c>
      <c r="C32" s="87">
        <f t="shared" si="4"/>
        <v>100</v>
      </c>
      <c r="D32" s="20">
        <v>5369</v>
      </c>
      <c r="E32" s="49">
        <f t="shared" si="0"/>
        <v>16.55106507598878</v>
      </c>
      <c r="F32" s="20">
        <v>4734</v>
      </c>
      <c r="G32" s="49">
        <f t="shared" si="1"/>
        <v>14.593544807176547</v>
      </c>
      <c r="H32" s="23">
        <v>22336</v>
      </c>
      <c r="I32" s="49">
        <f t="shared" si="2"/>
        <v>68.85539011683467</v>
      </c>
    </row>
    <row r="33" spans="1:9" ht="15" customHeight="1">
      <c r="A33" s="4" t="s">
        <v>70</v>
      </c>
      <c r="B33" s="20">
        <f t="shared" si="3"/>
        <v>2557</v>
      </c>
      <c r="C33" s="87">
        <f t="shared" si="4"/>
        <v>100</v>
      </c>
      <c r="D33" s="20">
        <v>535</v>
      </c>
      <c r="E33" s="49">
        <f t="shared" si="0"/>
        <v>20.922956589753618</v>
      </c>
      <c r="F33" s="20">
        <v>333</v>
      </c>
      <c r="G33" s="49">
        <f t="shared" si="1"/>
        <v>13.02307391474384</v>
      </c>
      <c r="H33" s="23">
        <v>1689</v>
      </c>
      <c r="I33" s="49">
        <f t="shared" si="2"/>
        <v>66.05396949550254</v>
      </c>
    </row>
    <row r="34" spans="1:9" ht="15" customHeight="1">
      <c r="A34" s="4" t="s">
        <v>71</v>
      </c>
      <c r="B34" s="20">
        <f t="shared" si="3"/>
        <v>2032</v>
      </c>
      <c r="C34" s="87">
        <f t="shared" si="4"/>
        <v>100</v>
      </c>
      <c r="D34" s="20">
        <v>360</v>
      </c>
      <c r="E34" s="49">
        <f t="shared" si="0"/>
        <v>17.716535433070867</v>
      </c>
      <c r="F34" s="20">
        <v>456</v>
      </c>
      <c r="G34" s="49">
        <f t="shared" si="1"/>
        <v>22.440944881889763</v>
      </c>
      <c r="H34" s="23">
        <v>1216</v>
      </c>
      <c r="I34" s="49">
        <f t="shared" si="2"/>
        <v>59.84251968503938</v>
      </c>
    </row>
    <row r="35" spans="1:9" ht="22.5" customHeight="1">
      <c r="A35" s="4" t="s">
        <v>34</v>
      </c>
      <c r="B35" s="20">
        <f t="shared" si="3"/>
        <v>11534</v>
      </c>
      <c r="C35" s="87">
        <f t="shared" si="4"/>
        <v>100</v>
      </c>
      <c r="D35" s="20">
        <v>1485</v>
      </c>
      <c r="E35" s="49">
        <f t="shared" si="0"/>
        <v>12.874978324952316</v>
      </c>
      <c r="F35" s="20">
        <v>547</v>
      </c>
      <c r="G35" s="49">
        <f t="shared" si="1"/>
        <v>4.742500433500953</v>
      </c>
      <c r="H35" s="23">
        <v>9502</v>
      </c>
      <c r="I35" s="49">
        <f t="shared" si="2"/>
        <v>82.38252124154674</v>
      </c>
    </row>
    <row r="36" spans="1:9" ht="15" customHeight="1">
      <c r="A36" s="4" t="s">
        <v>72</v>
      </c>
      <c r="B36" s="20">
        <f t="shared" si="3"/>
        <v>261</v>
      </c>
      <c r="C36" s="87">
        <f t="shared" si="4"/>
        <v>100</v>
      </c>
      <c r="D36" s="20">
        <v>65</v>
      </c>
      <c r="E36" s="49">
        <f t="shared" si="0"/>
        <v>24.904214559386972</v>
      </c>
      <c r="F36" s="20">
        <v>45</v>
      </c>
      <c r="G36" s="49">
        <f t="shared" si="1"/>
        <v>17.24137931034483</v>
      </c>
      <c r="H36" s="23">
        <v>151</v>
      </c>
      <c r="I36" s="49">
        <f t="shared" si="2"/>
        <v>57.8544061302682</v>
      </c>
    </row>
    <row r="37" spans="1:9" ht="15" customHeight="1">
      <c r="A37" s="4" t="s">
        <v>73</v>
      </c>
      <c r="B37" s="20">
        <f t="shared" si="3"/>
        <v>1597</v>
      </c>
      <c r="C37" s="87">
        <f t="shared" si="4"/>
        <v>100</v>
      </c>
      <c r="D37" s="20">
        <v>347</v>
      </c>
      <c r="E37" s="49">
        <f t="shared" si="0"/>
        <v>21.728240450845334</v>
      </c>
      <c r="F37" s="20">
        <v>253</v>
      </c>
      <c r="G37" s="49">
        <f t="shared" si="1"/>
        <v>15.842204132748904</v>
      </c>
      <c r="H37" s="23">
        <v>997</v>
      </c>
      <c r="I37" s="49">
        <f t="shared" si="2"/>
        <v>62.429555416405755</v>
      </c>
    </row>
    <row r="38" spans="1:9" ht="15" customHeight="1">
      <c r="A38" s="4" t="s">
        <v>74</v>
      </c>
      <c r="B38" s="20">
        <f t="shared" si="3"/>
        <v>363</v>
      </c>
      <c r="C38" s="87">
        <f t="shared" si="4"/>
        <v>100</v>
      </c>
      <c r="D38" s="20">
        <v>83</v>
      </c>
      <c r="E38" s="49">
        <f t="shared" si="0"/>
        <v>22.865013774104685</v>
      </c>
      <c r="F38" s="20">
        <v>43</v>
      </c>
      <c r="G38" s="49">
        <f t="shared" si="1"/>
        <v>11.84573002754821</v>
      </c>
      <c r="H38" s="23">
        <v>237</v>
      </c>
      <c r="I38" s="49">
        <f t="shared" si="2"/>
        <v>65.28925619834712</v>
      </c>
    </row>
    <row r="39" spans="1:9" ht="15" customHeight="1">
      <c r="A39" s="4" t="s">
        <v>75</v>
      </c>
      <c r="B39" s="20">
        <f t="shared" si="3"/>
        <v>1993</v>
      </c>
      <c r="C39" s="87">
        <f t="shared" si="4"/>
        <v>100</v>
      </c>
      <c r="D39" s="20">
        <v>295</v>
      </c>
      <c r="E39" s="49">
        <f t="shared" si="0"/>
        <v>14.801806322127446</v>
      </c>
      <c r="F39" s="20">
        <v>234</v>
      </c>
      <c r="G39" s="49">
        <f t="shared" si="1"/>
        <v>11.741093828399398</v>
      </c>
      <c r="H39" s="23">
        <v>1464</v>
      </c>
      <c r="I39" s="49">
        <f t="shared" si="2"/>
        <v>73.45709984947315</v>
      </c>
    </row>
    <row r="40" spans="1:9" ht="15" customHeight="1">
      <c r="A40" s="57" t="s">
        <v>76</v>
      </c>
      <c r="B40" s="58">
        <f t="shared" si="3"/>
        <v>830</v>
      </c>
      <c r="C40" s="92">
        <f t="shared" si="4"/>
        <v>100</v>
      </c>
      <c r="D40" s="58">
        <v>202</v>
      </c>
      <c r="E40" s="59">
        <f t="shared" si="0"/>
        <v>24.337349397590362</v>
      </c>
      <c r="F40" s="58">
        <v>105</v>
      </c>
      <c r="G40" s="59">
        <f t="shared" si="1"/>
        <v>12.650602409638553</v>
      </c>
      <c r="H40" s="143">
        <v>523</v>
      </c>
      <c r="I40" s="59">
        <f t="shared" si="2"/>
        <v>63.01204819277109</v>
      </c>
    </row>
    <row r="41" spans="1:9" ht="15" customHeight="1">
      <c r="A41" s="4"/>
      <c r="B41" s="94"/>
      <c r="C41" s="87"/>
      <c r="D41" s="94"/>
      <c r="E41" s="4"/>
      <c r="F41" s="94"/>
      <c r="G41" s="68"/>
      <c r="H41" s="4"/>
      <c r="I41" s="290" t="s">
        <v>88</v>
      </c>
    </row>
    <row r="42" spans="1:9" s="5" customFormat="1" ht="15" customHeight="1">
      <c r="A42" s="50"/>
      <c r="B42" s="51"/>
      <c r="C42" s="164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87"/>
      <c r="D45" s="4"/>
      <c r="E45" s="4"/>
      <c r="F45" s="4"/>
      <c r="G45" s="4"/>
      <c r="H45" s="94"/>
      <c r="I45" s="95"/>
    </row>
    <row r="46" ht="15" customHeight="1">
      <c r="C46" s="89"/>
    </row>
    <row r="47" ht="15" customHeight="1">
      <c r="C47" s="89"/>
    </row>
  </sheetData>
  <mergeCells count="5">
    <mergeCell ref="B3:C3"/>
    <mergeCell ref="D3:E3"/>
    <mergeCell ref="A1:I1"/>
    <mergeCell ref="H3:I3"/>
    <mergeCell ref="F3:G3"/>
  </mergeCells>
  <hyperlinks>
    <hyperlink ref="A4" location="indice!B32" display="Índice"/>
    <hyperlink ref="I41" location="'pag 3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47" t="s">
        <v>166</v>
      </c>
      <c r="B1" s="248"/>
      <c r="C1" s="248"/>
      <c r="D1" s="248"/>
      <c r="E1" s="248"/>
      <c r="F1" s="248"/>
      <c r="G1" s="248"/>
    </row>
    <row r="2" spans="1:9" s="17" customFormat="1" ht="36" customHeight="1">
      <c r="A2" s="182"/>
      <c r="B2" s="246" t="s">
        <v>1</v>
      </c>
      <c r="C2" s="246"/>
      <c r="D2" s="246" t="s">
        <v>2</v>
      </c>
      <c r="E2" s="246"/>
      <c r="F2" s="246" t="s">
        <v>3</v>
      </c>
      <c r="G2" s="246" t="s">
        <v>0</v>
      </c>
      <c r="H2" s="16"/>
      <c r="I2" s="16"/>
    </row>
    <row r="3" spans="1:10" s="14" customFormat="1" ht="19.5" customHeight="1">
      <c r="A3" s="287" t="s">
        <v>210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3"/>
    </row>
    <row r="4" spans="1:11" s="5" customFormat="1" ht="15" customHeight="1">
      <c r="A4" s="31" t="s">
        <v>23</v>
      </c>
      <c r="B4" s="30">
        <f>D4+F4</f>
        <v>58354</v>
      </c>
      <c r="C4" s="30">
        <f>B4/B$4*100</f>
        <v>100</v>
      </c>
      <c r="D4" s="30">
        <f>SUM(D5:D23)</f>
        <v>25685</v>
      </c>
      <c r="E4" s="30">
        <f>D4/D$4*100</f>
        <v>100</v>
      </c>
      <c r="F4" s="30">
        <f>SUM(F5:F23)</f>
        <v>32669</v>
      </c>
      <c r="G4" s="30">
        <f aca="true" t="shared" si="0" ref="G4:G23">F4/F$4*100</f>
        <v>100</v>
      </c>
      <c r="H4"/>
      <c r="I4"/>
      <c r="J4" s="189"/>
      <c r="K4" s="189"/>
    </row>
    <row r="5" spans="1:11" ht="15" customHeight="1">
      <c r="A5" s="6" t="s">
        <v>6</v>
      </c>
      <c r="B5" s="21">
        <f>D5+F5</f>
        <v>253</v>
      </c>
      <c r="C5" s="24">
        <f aca="true" t="shared" si="1" ref="C5:E23">B5/B$4*100</f>
        <v>0.43356068135860437</v>
      </c>
      <c r="D5" s="21">
        <v>127</v>
      </c>
      <c r="E5" s="24">
        <f t="shared" si="1"/>
        <v>0.49445201479462725</v>
      </c>
      <c r="F5" s="21">
        <v>126</v>
      </c>
      <c r="G5" s="24">
        <f t="shared" si="0"/>
        <v>0.38568673666166703</v>
      </c>
      <c r="J5" s="190"/>
      <c r="K5" s="190"/>
    </row>
    <row r="6" spans="1:11" ht="15" customHeight="1">
      <c r="A6" s="6" t="s">
        <v>7</v>
      </c>
      <c r="B6" s="21">
        <f aca="true" t="shared" si="2" ref="B6:B23">D6+F6</f>
        <v>380</v>
      </c>
      <c r="C6" s="24">
        <f t="shared" si="1"/>
        <v>0.651197861329129</v>
      </c>
      <c r="D6" s="21">
        <v>178</v>
      </c>
      <c r="E6" s="24">
        <f t="shared" si="1"/>
        <v>0.6930114853027058</v>
      </c>
      <c r="F6" s="21">
        <v>202</v>
      </c>
      <c r="G6" s="24">
        <f t="shared" si="0"/>
        <v>0.6183231809972757</v>
      </c>
      <c r="J6" s="188"/>
      <c r="K6" s="188"/>
    </row>
    <row r="7" spans="1:11" ht="15" customHeight="1">
      <c r="A7" s="6" t="s">
        <v>8</v>
      </c>
      <c r="B7" s="21">
        <f t="shared" si="2"/>
        <v>495</v>
      </c>
      <c r="C7" s="24">
        <f t="shared" si="1"/>
        <v>0.8482708983103129</v>
      </c>
      <c r="D7" s="21">
        <v>269</v>
      </c>
      <c r="E7" s="24">
        <f t="shared" si="1"/>
        <v>1.0473038738563363</v>
      </c>
      <c r="F7" s="21">
        <v>226</v>
      </c>
      <c r="G7" s="24">
        <f t="shared" si="0"/>
        <v>0.6917873213137837</v>
      </c>
      <c r="J7" s="187"/>
      <c r="K7" s="187"/>
    </row>
    <row r="8" spans="1:11" ht="15" customHeight="1">
      <c r="A8" s="6" t="s">
        <v>9</v>
      </c>
      <c r="B8" s="21">
        <f t="shared" si="2"/>
        <v>577</v>
      </c>
      <c r="C8" s="24">
        <f t="shared" si="1"/>
        <v>0.9887925420708092</v>
      </c>
      <c r="D8" s="21">
        <v>298</v>
      </c>
      <c r="E8" s="24">
        <f t="shared" si="1"/>
        <v>1.1602102394393614</v>
      </c>
      <c r="F8" s="21">
        <v>279</v>
      </c>
      <c r="G8" s="24">
        <f t="shared" si="0"/>
        <v>0.8540206311794055</v>
      </c>
      <c r="J8" s="187"/>
      <c r="K8" s="187"/>
    </row>
    <row r="9" spans="1:11" ht="22.5" customHeight="1">
      <c r="A9" s="4" t="s">
        <v>10</v>
      </c>
      <c r="B9" s="20">
        <f t="shared" si="2"/>
        <v>1099</v>
      </c>
      <c r="C9" s="24">
        <f t="shared" si="1"/>
        <v>1.8833327621071392</v>
      </c>
      <c r="D9" s="20">
        <v>523</v>
      </c>
      <c r="E9" s="24">
        <f t="shared" si="1"/>
        <v>2.036207903445591</v>
      </c>
      <c r="F9" s="20">
        <v>576</v>
      </c>
      <c r="G9" s="24">
        <f t="shared" si="0"/>
        <v>1.763139367596192</v>
      </c>
      <c r="J9" s="187"/>
      <c r="K9" s="187"/>
    </row>
    <row r="10" spans="1:11" ht="15" customHeight="1">
      <c r="A10" s="4" t="s">
        <v>11</v>
      </c>
      <c r="B10" s="20">
        <f t="shared" si="2"/>
        <v>1706</v>
      </c>
      <c r="C10" s="24">
        <f t="shared" si="1"/>
        <v>2.9235356616513006</v>
      </c>
      <c r="D10" s="20">
        <v>779</v>
      </c>
      <c r="E10" s="24">
        <f t="shared" si="1"/>
        <v>3.0328985789371226</v>
      </c>
      <c r="F10" s="20">
        <v>927</v>
      </c>
      <c r="G10" s="24">
        <f t="shared" si="0"/>
        <v>2.837552419725122</v>
      </c>
      <c r="J10" s="187"/>
      <c r="K10" s="187"/>
    </row>
    <row r="11" spans="1:11" ht="15" customHeight="1">
      <c r="A11" s="4" t="s">
        <v>12</v>
      </c>
      <c r="B11" s="20">
        <f t="shared" si="2"/>
        <v>2284</v>
      </c>
      <c r="C11" s="24">
        <f t="shared" si="1"/>
        <v>3.9140418823045553</v>
      </c>
      <c r="D11" s="20">
        <v>1121</v>
      </c>
      <c r="E11" s="24">
        <f t="shared" si="1"/>
        <v>4.364415028226591</v>
      </c>
      <c r="F11" s="20">
        <v>1163</v>
      </c>
      <c r="G11" s="24">
        <f t="shared" si="0"/>
        <v>3.5599497995041167</v>
      </c>
      <c r="J11" s="187"/>
      <c r="K11" s="187"/>
    </row>
    <row r="12" spans="1:11" ht="15" customHeight="1">
      <c r="A12" s="4" t="s">
        <v>13</v>
      </c>
      <c r="B12" s="20">
        <f t="shared" si="2"/>
        <v>3508</v>
      </c>
      <c r="C12" s="24">
        <f t="shared" si="1"/>
        <v>6.011584467217328</v>
      </c>
      <c r="D12" s="20">
        <v>1608</v>
      </c>
      <c r="E12" s="24">
        <f t="shared" si="1"/>
        <v>6.260463305431186</v>
      </c>
      <c r="F12" s="20">
        <v>1900</v>
      </c>
      <c r="G12" s="24">
        <f t="shared" si="0"/>
        <v>5.815911108390217</v>
      </c>
      <c r="J12" s="187"/>
      <c r="K12" s="187"/>
    </row>
    <row r="13" spans="1:11" ht="15" customHeight="1">
      <c r="A13" s="4" t="s">
        <v>14</v>
      </c>
      <c r="B13" s="20">
        <f t="shared" si="2"/>
        <v>4536</v>
      </c>
      <c r="C13" s="24">
        <f t="shared" si="1"/>
        <v>7.773246049970868</v>
      </c>
      <c r="D13" s="20">
        <v>2158</v>
      </c>
      <c r="E13" s="24">
        <f t="shared" si="1"/>
        <v>8.401790928557523</v>
      </c>
      <c r="F13" s="20">
        <v>2378</v>
      </c>
      <c r="G13" s="24">
        <f t="shared" si="0"/>
        <v>7.279071903027335</v>
      </c>
      <c r="J13" s="187"/>
      <c r="K13" s="187"/>
    </row>
    <row r="14" spans="1:11" ht="22.5" customHeight="1">
      <c r="A14" s="4" t="s">
        <v>15</v>
      </c>
      <c r="B14" s="20">
        <f t="shared" si="2"/>
        <v>5355</v>
      </c>
      <c r="C14" s="24">
        <f t="shared" si="1"/>
        <v>9.176748808993384</v>
      </c>
      <c r="D14" s="20">
        <v>2468</v>
      </c>
      <c r="E14" s="24">
        <f t="shared" si="1"/>
        <v>9.60872104341055</v>
      </c>
      <c r="F14" s="20">
        <v>2887</v>
      </c>
      <c r="G14" s="24">
        <f t="shared" si="0"/>
        <v>8.837123878906608</v>
      </c>
      <c r="J14" s="187"/>
      <c r="K14" s="187"/>
    </row>
    <row r="15" spans="1:11" ht="15" customHeight="1">
      <c r="A15" s="4" t="s">
        <v>16</v>
      </c>
      <c r="B15" s="20">
        <f t="shared" si="2"/>
        <v>5577</v>
      </c>
      <c r="C15" s="24">
        <f t="shared" si="1"/>
        <v>9.557185454296192</v>
      </c>
      <c r="D15" s="20">
        <v>2630</v>
      </c>
      <c r="E15" s="24">
        <f t="shared" si="1"/>
        <v>10.239439361495036</v>
      </c>
      <c r="F15" s="20">
        <v>2947</v>
      </c>
      <c r="G15" s="24">
        <f t="shared" si="0"/>
        <v>9.02078422969788</v>
      </c>
      <c r="J15" s="187"/>
      <c r="K15" s="187"/>
    </row>
    <row r="16" spans="1:11" ht="15" customHeight="1">
      <c r="A16" s="4" t="s">
        <v>17</v>
      </c>
      <c r="B16" s="20">
        <f t="shared" si="2"/>
        <v>5728</v>
      </c>
      <c r="C16" s="24">
        <f t="shared" si="1"/>
        <v>9.815950920245399</v>
      </c>
      <c r="D16" s="20">
        <v>2644</v>
      </c>
      <c r="E16" s="24">
        <f t="shared" si="1"/>
        <v>10.293945882810979</v>
      </c>
      <c r="F16" s="20">
        <v>3084</v>
      </c>
      <c r="G16" s="24">
        <f t="shared" si="0"/>
        <v>9.440142030671279</v>
      </c>
      <c r="J16" s="187"/>
      <c r="K16" s="187"/>
    </row>
    <row r="17" spans="1:11" ht="15" customHeight="1">
      <c r="A17" s="4" t="s">
        <v>18</v>
      </c>
      <c r="B17" s="20">
        <f t="shared" si="2"/>
        <v>4901</v>
      </c>
      <c r="C17" s="24">
        <f t="shared" si="1"/>
        <v>8.39873873256332</v>
      </c>
      <c r="D17" s="20">
        <v>2291</v>
      </c>
      <c r="E17" s="24">
        <f t="shared" si="1"/>
        <v>8.919602881058983</v>
      </c>
      <c r="F17" s="20">
        <v>2610</v>
      </c>
      <c r="G17" s="24">
        <f t="shared" si="0"/>
        <v>7.989225259420245</v>
      </c>
      <c r="J17" s="187"/>
      <c r="K17" s="187"/>
    </row>
    <row r="18" spans="1:11" s="10" customFormat="1" ht="15" customHeight="1">
      <c r="A18" s="4" t="s">
        <v>19</v>
      </c>
      <c r="B18" s="22">
        <f t="shared" si="2"/>
        <v>4592</v>
      </c>
      <c r="C18" s="24">
        <f t="shared" si="1"/>
        <v>7.869212050587791</v>
      </c>
      <c r="D18" s="22">
        <v>2071</v>
      </c>
      <c r="E18" s="24">
        <f t="shared" si="1"/>
        <v>8.063071831808449</v>
      </c>
      <c r="F18" s="22">
        <v>2521</v>
      </c>
      <c r="G18" s="24">
        <f t="shared" si="0"/>
        <v>7.716795739079861</v>
      </c>
      <c r="H18"/>
      <c r="I18"/>
      <c r="J18" s="187"/>
      <c r="K18" s="187"/>
    </row>
    <row r="19" spans="1:11" ht="22.5" customHeight="1">
      <c r="A19" t="s">
        <v>20</v>
      </c>
      <c r="B19" s="22">
        <f t="shared" si="2"/>
        <v>5373</v>
      </c>
      <c r="C19" s="24">
        <f t="shared" si="1"/>
        <v>9.207595023477397</v>
      </c>
      <c r="D19" s="22">
        <v>2355</v>
      </c>
      <c r="E19" s="24">
        <f t="shared" si="1"/>
        <v>9.168775549931867</v>
      </c>
      <c r="F19" s="22">
        <v>3018</v>
      </c>
      <c r="G19" s="24">
        <f t="shared" si="0"/>
        <v>9.238115644800882</v>
      </c>
      <c r="J19" s="187"/>
      <c r="K19" s="187"/>
    </row>
    <row r="20" spans="1:11" ht="15" customHeight="1">
      <c r="A20" t="s">
        <v>21</v>
      </c>
      <c r="B20" s="22">
        <f t="shared" si="2"/>
        <v>4676</v>
      </c>
      <c r="C20" s="24">
        <f t="shared" si="1"/>
        <v>8.013161051513178</v>
      </c>
      <c r="D20" s="22">
        <v>1883</v>
      </c>
      <c r="E20" s="24">
        <f t="shared" si="1"/>
        <v>7.331127116994354</v>
      </c>
      <c r="F20" s="22">
        <v>2793</v>
      </c>
      <c r="G20" s="24">
        <f t="shared" si="0"/>
        <v>8.54938932933362</v>
      </c>
      <c r="J20" s="187"/>
      <c r="K20" s="187"/>
    </row>
    <row r="21" spans="1:11" ht="15" customHeight="1">
      <c r="A21" t="s">
        <v>22</v>
      </c>
      <c r="B21" s="22">
        <f t="shared" si="2"/>
        <v>3819</v>
      </c>
      <c r="C21" s="24">
        <f t="shared" si="1"/>
        <v>6.544538506357747</v>
      </c>
      <c r="D21" s="22">
        <v>1316</v>
      </c>
      <c r="E21" s="24">
        <f t="shared" si="1"/>
        <v>5.123613003698657</v>
      </c>
      <c r="F21" s="22">
        <v>2503</v>
      </c>
      <c r="G21" s="24">
        <f t="shared" si="0"/>
        <v>7.661697633842481</v>
      </c>
      <c r="J21" s="187"/>
      <c r="K21" s="187"/>
    </row>
    <row r="22" spans="1:11" ht="15" customHeight="1">
      <c r="A22" t="s">
        <v>24</v>
      </c>
      <c r="B22" s="22">
        <f t="shared" si="2"/>
        <v>2135</v>
      </c>
      <c r="C22" s="24">
        <f t="shared" si="1"/>
        <v>3.658703773520239</v>
      </c>
      <c r="D22" s="22">
        <v>634</v>
      </c>
      <c r="E22" s="24">
        <f t="shared" si="1"/>
        <v>2.4683667510219975</v>
      </c>
      <c r="F22" s="22">
        <v>1501</v>
      </c>
      <c r="G22" s="24">
        <f t="shared" si="0"/>
        <v>4.594569775628272</v>
      </c>
      <c r="J22" s="187"/>
      <c r="K22" s="187"/>
    </row>
    <row r="23" spans="1:11" ht="15" customHeight="1">
      <c r="A23" s="8" t="s">
        <v>25</v>
      </c>
      <c r="B23" s="25">
        <f t="shared" si="2"/>
        <v>1360</v>
      </c>
      <c r="C23" s="28">
        <f t="shared" si="1"/>
        <v>2.3306028721253043</v>
      </c>
      <c r="D23" s="25">
        <v>332</v>
      </c>
      <c r="E23" s="28">
        <f t="shared" si="1"/>
        <v>1.2925832197780807</v>
      </c>
      <c r="F23" s="25">
        <v>1028</v>
      </c>
      <c r="G23" s="28">
        <f t="shared" si="0"/>
        <v>3.14671401022376</v>
      </c>
      <c r="J23" s="187"/>
      <c r="K23" s="187"/>
    </row>
    <row r="24" spans="2:12" ht="30" customHeight="1">
      <c r="B24" s="4"/>
      <c r="C24" s="4"/>
      <c r="D24" s="4"/>
      <c r="E24" s="4"/>
      <c r="K24" s="10"/>
      <c r="L24" s="10"/>
    </row>
    <row r="25" spans="11:13" ht="15" customHeight="1">
      <c r="K25" s="10"/>
      <c r="L25" s="10" t="s">
        <v>2</v>
      </c>
      <c r="M25" s="10" t="s">
        <v>3</v>
      </c>
    </row>
    <row r="26" spans="11:14" ht="15" customHeight="1">
      <c r="K26" s="166" t="s">
        <v>6</v>
      </c>
      <c r="L26" s="169">
        <f>-$D5</f>
        <v>-127</v>
      </c>
      <c r="M26" s="169">
        <f>$F5</f>
        <v>126</v>
      </c>
      <c r="N26" s="23"/>
    </row>
    <row r="27" spans="11:14" ht="15" customHeight="1">
      <c r="K27" s="166" t="s">
        <v>7</v>
      </c>
      <c r="L27" s="169">
        <f aca="true" t="shared" si="3" ref="L27:L44">-$D6</f>
        <v>-178</v>
      </c>
      <c r="M27" s="169">
        <f aca="true" t="shared" si="4" ref="M27:M44">$F6</f>
        <v>202</v>
      </c>
      <c r="N27" s="23"/>
    </row>
    <row r="28" spans="11:14" ht="15" customHeight="1">
      <c r="K28" s="166" t="s">
        <v>8</v>
      </c>
      <c r="L28" s="169">
        <f t="shared" si="3"/>
        <v>-269</v>
      </c>
      <c r="M28" s="169">
        <f t="shared" si="4"/>
        <v>226</v>
      </c>
      <c r="N28" s="23"/>
    </row>
    <row r="29" spans="11:14" ht="15" customHeight="1">
      <c r="K29" s="166" t="s">
        <v>9</v>
      </c>
      <c r="L29" s="169">
        <f t="shared" si="3"/>
        <v>-298</v>
      </c>
      <c r="M29" s="169">
        <f t="shared" si="4"/>
        <v>279</v>
      </c>
      <c r="N29" s="23"/>
    </row>
    <row r="30" spans="11:14" ht="15" customHeight="1">
      <c r="K30" s="166" t="s">
        <v>10</v>
      </c>
      <c r="L30" s="169">
        <f t="shared" si="3"/>
        <v>-523</v>
      </c>
      <c r="M30" s="169">
        <f t="shared" si="4"/>
        <v>576</v>
      </c>
      <c r="N30" s="23"/>
    </row>
    <row r="31" spans="11:14" ht="15" customHeight="1">
      <c r="K31" s="53" t="s">
        <v>11</v>
      </c>
      <c r="L31" s="169">
        <f t="shared" si="3"/>
        <v>-779</v>
      </c>
      <c r="M31" s="169">
        <f t="shared" si="4"/>
        <v>927</v>
      </c>
      <c r="N31" s="23"/>
    </row>
    <row r="32" spans="11:14" ht="15" customHeight="1">
      <c r="K32" s="53" t="s">
        <v>12</v>
      </c>
      <c r="L32" s="169">
        <f t="shared" si="3"/>
        <v>-1121</v>
      </c>
      <c r="M32" s="169">
        <f t="shared" si="4"/>
        <v>1163</v>
      </c>
      <c r="N32" s="23"/>
    </row>
    <row r="33" spans="11:14" ht="15" customHeight="1">
      <c r="K33" s="53" t="s">
        <v>13</v>
      </c>
      <c r="L33" s="169">
        <f t="shared" si="3"/>
        <v>-1608</v>
      </c>
      <c r="M33" s="169">
        <f t="shared" si="4"/>
        <v>1900</v>
      </c>
      <c r="N33" s="23"/>
    </row>
    <row r="34" spans="11:14" ht="15" customHeight="1">
      <c r="K34" s="53" t="s">
        <v>14</v>
      </c>
      <c r="L34" s="169">
        <f t="shared" si="3"/>
        <v>-2158</v>
      </c>
      <c r="M34" s="169">
        <f t="shared" si="4"/>
        <v>2378</v>
      </c>
      <c r="N34" s="23"/>
    </row>
    <row r="35" spans="11:14" ht="15" customHeight="1">
      <c r="K35" s="53" t="s">
        <v>15</v>
      </c>
      <c r="L35" s="169">
        <f t="shared" si="3"/>
        <v>-2468</v>
      </c>
      <c r="M35" s="169">
        <f t="shared" si="4"/>
        <v>2887</v>
      </c>
      <c r="N35" s="23"/>
    </row>
    <row r="36" spans="11:14" ht="15" customHeight="1">
      <c r="K36" s="53" t="s">
        <v>16</v>
      </c>
      <c r="L36" s="169">
        <f t="shared" si="3"/>
        <v>-2630</v>
      </c>
      <c r="M36" s="169">
        <f t="shared" si="4"/>
        <v>2947</v>
      </c>
      <c r="N36" s="23"/>
    </row>
    <row r="37" spans="11:14" ht="15" customHeight="1">
      <c r="K37" s="53" t="s">
        <v>17</v>
      </c>
      <c r="L37" s="169">
        <f t="shared" si="3"/>
        <v>-2644</v>
      </c>
      <c r="M37" s="169">
        <f t="shared" si="4"/>
        <v>3084</v>
      </c>
      <c r="N37" s="23"/>
    </row>
    <row r="38" spans="11:14" ht="15" customHeight="1">
      <c r="K38" s="53" t="s">
        <v>18</v>
      </c>
      <c r="L38" s="169">
        <f t="shared" si="3"/>
        <v>-2291</v>
      </c>
      <c r="M38" s="169">
        <f t="shared" si="4"/>
        <v>2610</v>
      </c>
      <c r="N38" s="23"/>
    </row>
    <row r="39" spans="11:14" ht="15" customHeight="1">
      <c r="K39" s="53" t="s">
        <v>19</v>
      </c>
      <c r="L39" s="169">
        <f t="shared" si="3"/>
        <v>-2071</v>
      </c>
      <c r="M39" s="169">
        <f t="shared" si="4"/>
        <v>2521</v>
      </c>
      <c r="N39" s="23"/>
    </row>
    <row r="40" spans="11:14" ht="15" customHeight="1">
      <c r="K40" s="10" t="s">
        <v>20</v>
      </c>
      <c r="L40" s="169">
        <f t="shared" si="3"/>
        <v>-2355</v>
      </c>
      <c r="M40" s="169">
        <f t="shared" si="4"/>
        <v>3018</v>
      </c>
      <c r="N40" s="23"/>
    </row>
    <row r="41" spans="11:14" ht="15" customHeight="1">
      <c r="K41" s="10" t="s">
        <v>21</v>
      </c>
      <c r="L41" s="169">
        <f t="shared" si="3"/>
        <v>-1883</v>
      </c>
      <c r="M41" s="169">
        <f t="shared" si="4"/>
        <v>2793</v>
      </c>
      <c r="N41" s="23"/>
    </row>
    <row r="42" spans="11:14" ht="15" customHeight="1">
      <c r="K42" s="10" t="s">
        <v>22</v>
      </c>
      <c r="L42" s="169">
        <f t="shared" si="3"/>
        <v>-1316</v>
      </c>
      <c r="M42" s="169">
        <f t="shared" si="4"/>
        <v>2503</v>
      </c>
      <c r="N42" s="23"/>
    </row>
    <row r="43" spans="11:14" ht="15" customHeight="1">
      <c r="K43" s="53" t="s">
        <v>24</v>
      </c>
      <c r="L43" s="169">
        <f t="shared" si="3"/>
        <v>-634</v>
      </c>
      <c r="M43" s="169">
        <f t="shared" si="4"/>
        <v>1501</v>
      </c>
      <c r="N43" s="23"/>
    </row>
    <row r="44" spans="11:13" ht="11.25">
      <c r="K44" s="168" t="s">
        <v>25</v>
      </c>
      <c r="L44" s="169">
        <f t="shared" si="3"/>
        <v>-332</v>
      </c>
      <c r="M44" s="169">
        <f t="shared" si="4"/>
        <v>1028</v>
      </c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3" location="indice!B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2005.&amp;R&amp;9&amp;P+6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I2" sqref="I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251" t="s">
        <v>182</v>
      </c>
      <c r="B1" s="251"/>
      <c r="C1" s="251"/>
      <c r="D1" s="251"/>
      <c r="E1" s="251"/>
      <c r="F1" s="251"/>
      <c r="G1" s="251"/>
      <c r="H1" s="251"/>
      <c r="I1" s="251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73"/>
      <c r="I2" s="291" t="s">
        <v>89</v>
      </c>
    </row>
    <row r="3" spans="1:9" s="17" customFormat="1" ht="36" customHeight="1">
      <c r="A3" s="182"/>
      <c r="B3" s="246" t="s">
        <v>1</v>
      </c>
      <c r="C3" s="246"/>
      <c r="D3" s="246" t="s">
        <v>39</v>
      </c>
      <c r="E3" s="246"/>
      <c r="F3" s="246" t="s">
        <v>0</v>
      </c>
      <c r="G3" s="246"/>
      <c r="H3" s="246" t="s">
        <v>40</v>
      </c>
      <c r="I3" s="246"/>
    </row>
    <row r="4" spans="1:9" s="14" customFormat="1" ht="19.5" customHeight="1">
      <c r="A4" s="65"/>
      <c r="B4" s="66" t="s">
        <v>93</v>
      </c>
      <c r="C4" s="62" t="s">
        <v>5</v>
      </c>
      <c r="D4" s="61" t="s">
        <v>93</v>
      </c>
      <c r="E4" s="62" t="s">
        <v>5</v>
      </c>
      <c r="F4" s="61" t="s">
        <v>93</v>
      </c>
      <c r="G4" s="62" t="s">
        <v>5</v>
      </c>
      <c r="H4" s="61" t="s">
        <v>93</v>
      </c>
      <c r="I4" s="62" t="s">
        <v>5</v>
      </c>
    </row>
    <row r="5" spans="1:13" ht="15" customHeight="1">
      <c r="A5" s="4" t="s">
        <v>77</v>
      </c>
      <c r="B5" s="97">
        <f aca="true" t="shared" si="0" ref="B5:B18">D5+F5+H5</f>
        <v>636</v>
      </c>
      <c r="C5" s="165">
        <f aca="true" t="shared" si="1" ref="C5:C18">B5/$B5*100</f>
        <v>100</v>
      </c>
      <c r="D5" s="97">
        <v>135</v>
      </c>
      <c r="E5" s="98">
        <f aca="true" t="shared" si="2" ref="E5:E18">D5/$B5*100</f>
        <v>21.22641509433962</v>
      </c>
      <c r="F5" s="97">
        <v>95</v>
      </c>
      <c r="G5" s="98">
        <f aca="true" t="shared" si="3" ref="G5:G18">F5/$B5*100</f>
        <v>14.937106918238992</v>
      </c>
      <c r="H5" s="161">
        <v>406</v>
      </c>
      <c r="I5" s="98">
        <f aca="true" t="shared" si="4" ref="I5:I18">H5/$B5*100</f>
        <v>63.83647798742138</v>
      </c>
      <c r="J5" s="206"/>
      <c r="K5" s="207"/>
      <c r="L5" s="207"/>
      <c r="M5" s="207"/>
    </row>
    <row r="6" spans="1:13" ht="15" customHeight="1">
      <c r="A6" s="6" t="s">
        <v>78</v>
      </c>
      <c r="B6" s="20">
        <f t="shared" si="0"/>
        <v>1953</v>
      </c>
      <c r="C6" s="87">
        <f t="shared" si="1"/>
        <v>100</v>
      </c>
      <c r="D6" s="20">
        <v>310</v>
      </c>
      <c r="E6" s="49">
        <f t="shared" si="2"/>
        <v>15.873015873015872</v>
      </c>
      <c r="F6" s="20">
        <v>199</v>
      </c>
      <c r="G6" s="49">
        <f t="shared" si="3"/>
        <v>10.189452124935997</v>
      </c>
      <c r="H6" s="23">
        <v>1444</v>
      </c>
      <c r="I6" s="49">
        <f t="shared" si="4"/>
        <v>73.93753200204813</v>
      </c>
      <c r="J6" s="206"/>
      <c r="K6" s="207"/>
      <c r="L6" s="207"/>
      <c r="M6" s="207"/>
    </row>
    <row r="7" spans="1:13" ht="15" customHeight="1">
      <c r="A7" s="6" t="s">
        <v>28</v>
      </c>
      <c r="B7" s="20">
        <f t="shared" si="0"/>
        <v>1390</v>
      </c>
      <c r="C7" s="87">
        <f t="shared" si="1"/>
        <v>100</v>
      </c>
      <c r="D7" s="20">
        <v>255</v>
      </c>
      <c r="E7" s="49">
        <f t="shared" si="2"/>
        <v>18.345323741007196</v>
      </c>
      <c r="F7" s="20">
        <v>126</v>
      </c>
      <c r="G7" s="49">
        <f t="shared" si="3"/>
        <v>9.06474820143885</v>
      </c>
      <c r="H7" s="23">
        <v>1009</v>
      </c>
      <c r="I7" s="49">
        <f t="shared" si="4"/>
        <v>72.58992805755395</v>
      </c>
      <c r="J7" s="206"/>
      <c r="K7" s="207"/>
      <c r="L7" s="207"/>
      <c r="M7" s="207"/>
    </row>
    <row r="8" spans="1:13" ht="15" customHeight="1">
      <c r="A8" s="6" t="s">
        <v>79</v>
      </c>
      <c r="B8" s="20">
        <f t="shared" si="0"/>
        <v>314</v>
      </c>
      <c r="C8" s="87">
        <f t="shared" si="1"/>
        <v>100</v>
      </c>
      <c r="D8" s="20">
        <v>64</v>
      </c>
      <c r="E8" s="49">
        <f t="shared" si="2"/>
        <v>20.382165605095544</v>
      </c>
      <c r="F8" s="20">
        <v>40</v>
      </c>
      <c r="G8" s="49">
        <f t="shared" si="3"/>
        <v>12.738853503184714</v>
      </c>
      <c r="H8" s="23">
        <v>210</v>
      </c>
      <c r="I8" s="49">
        <f t="shared" si="4"/>
        <v>66.87898089171973</v>
      </c>
      <c r="J8" s="206"/>
      <c r="K8" s="207"/>
      <c r="L8" s="207"/>
      <c r="M8" s="207"/>
    </row>
    <row r="9" spans="1:13" ht="15" customHeight="1">
      <c r="A9" s="6" t="s">
        <v>80</v>
      </c>
      <c r="B9" s="20">
        <f t="shared" si="0"/>
        <v>2707</v>
      </c>
      <c r="C9" s="87">
        <f t="shared" si="1"/>
        <v>100</v>
      </c>
      <c r="D9" s="20">
        <v>468</v>
      </c>
      <c r="E9" s="49">
        <f t="shared" si="2"/>
        <v>17.288511267085337</v>
      </c>
      <c r="F9" s="20">
        <v>564</v>
      </c>
      <c r="G9" s="49">
        <f t="shared" si="3"/>
        <v>20.8348725526413</v>
      </c>
      <c r="H9" s="23">
        <v>1675</v>
      </c>
      <c r="I9" s="49">
        <f t="shared" si="4"/>
        <v>61.876616180273366</v>
      </c>
      <c r="J9" s="206"/>
      <c r="K9" s="207"/>
      <c r="L9" s="207"/>
      <c r="M9" s="207"/>
    </row>
    <row r="10" spans="1:13" ht="15" customHeight="1">
      <c r="A10" s="4" t="s">
        <v>81</v>
      </c>
      <c r="B10" s="20">
        <f t="shared" si="0"/>
        <v>2162</v>
      </c>
      <c r="C10" s="87">
        <f t="shared" si="1"/>
        <v>100</v>
      </c>
      <c r="D10" s="20">
        <v>132</v>
      </c>
      <c r="E10" s="49">
        <f t="shared" si="2"/>
        <v>6.105457909343201</v>
      </c>
      <c r="F10" s="20">
        <v>126</v>
      </c>
      <c r="G10" s="49">
        <f t="shared" si="3"/>
        <v>5.827937095282146</v>
      </c>
      <c r="H10" s="23">
        <v>1904</v>
      </c>
      <c r="I10" s="49">
        <f t="shared" si="4"/>
        <v>88.06660499537465</v>
      </c>
      <c r="J10" s="206"/>
      <c r="K10" s="207"/>
      <c r="L10" s="207"/>
      <c r="M10" s="207"/>
    </row>
    <row r="11" spans="1:13" ht="22.5" customHeight="1">
      <c r="A11" s="4" t="s">
        <v>82</v>
      </c>
      <c r="B11" s="20">
        <f t="shared" si="0"/>
        <v>15154</v>
      </c>
      <c r="C11" s="87">
        <f t="shared" si="1"/>
        <v>100</v>
      </c>
      <c r="D11" s="20">
        <v>3065</v>
      </c>
      <c r="E11" s="49">
        <f t="shared" si="2"/>
        <v>20.22568298798997</v>
      </c>
      <c r="F11" s="20">
        <v>5113</v>
      </c>
      <c r="G11" s="49">
        <f t="shared" si="3"/>
        <v>33.74026659627821</v>
      </c>
      <c r="H11" s="23">
        <v>6976</v>
      </c>
      <c r="I11" s="49">
        <f t="shared" si="4"/>
        <v>46.03405041573182</v>
      </c>
      <c r="J11" s="206"/>
      <c r="K11" s="207"/>
      <c r="L11" s="207"/>
      <c r="M11" s="207"/>
    </row>
    <row r="12" spans="1:13" ht="15" customHeight="1">
      <c r="A12" s="4" t="s">
        <v>83</v>
      </c>
      <c r="B12" s="20">
        <f t="shared" si="0"/>
        <v>1015</v>
      </c>
      <c r="C12" s="87">
        <f t="shared" si="1"/>
        <v>100</v>
      </c>
      <c r="D12" s="20">
        <v>220</v>
      </c>
      <c r="E12" s="49">
        <f t="shared" si="2"/>
        <v>21.67487684729064</v>
      </c>
      <c r="F12" s="20">
        <v>181</v>
      </c>
      <c r="G12" s="49">
        <f t="shared" si="3"/>
        <v>17.832512315270936</v>
      </c>
      <c r="H12" s="23">
        <v>614</v>
      </c>
      <c r="I12" s="49">
        <f t="shared" si="4"/>
        <v>60.49261083743842</v>
      </c>
      <c r="J12" s="206"/>
      <c r="K12" s="207"/>
      <c r="L12" s="207"/>
      <c r="M12" s="207"/>
    </row>
    <row r="13" spans="1:13" ht="15" customHeight="1">
      <c r="A13" s="4" t="s">
        <v>84</v>
      </c>
      <c r="B13" s="20">
        <f t="shared" si="0"/>
        <v>29234</v>
      </c>
      <c r="C13" s="87">
        <f t="shared" si="1"/>
        <v>100</v>
      </c>
      <c r="D13" s="20">
        <v>1626</v>
      </c>
      <c r="E13" s="49">
        <f t="shared" si="2"/>
        <v>5.562016829718821</v>
      </c>
      <c r="F13" s="20">
        <v>20962</v>
      </c>
      <c r="G13" s="49">
        <f t="shared" si="3"/>
        <v>71.70418006430869</v>
      </c>
      <c r="H13" s="23">
        <v>6646</v>
      </c>
      <c r="I13" s="49">
        <f t="shared" si="4"/>
        <v>22.7338031059725</v>
      </c>
      <c r="J13" s="206"/>
      <c r="K13" s="207"/>
      <c r="L13" s="207"/>
      <c r="M13" s="207"/>
    </row>
    <row r="14" spans="1:13" ht="15" customHeight="1">
      <c r="A14" s="4" t="s">
        <v>85</v>
      </c>
      <c r="B14" s="20">
        <f t="shared" si="0"/>
        <v>1415</v>
      </c>
      <c r="C14" s="87">
        <f t="shared" si="1"/>
        <v>100</v>
      </c>
      <c r="D14" s="20">
        <v>216</v>
      </c>
      <c r="E14" s="49">
        <f t="shared" si="2"/>
        <v>15.265017667844525</v>
      </c>
      <c r="F14" s="20">
        <v>159</v>
      </c>
      <c r="G14" s="49">
        <f t="shared" si="3"/>
        <v>11.236749116607774</v>
      </c>
      <c r="H14" s="23">
        <v>1040</v>
      </c>
      <c r="I14" s="49">
        <f t="shared" si="4"/>
        <v>73.4982332155477</v>
      </c>
      <c r="J14" s="206"/>
      <c r="K14" s="207"/>
      <c r="L14" s="207"/>
      <c r="M14" s="207"/>
    </row>
    <row r="15" spans="1:13" ht="15" customHeight="1">
      <c r="A15" s="4" t="s">
        <v>86</v>
      </c>
      <c r="B15" s="20">
        <f t="shared" si="0"/>
        <v>3250</v>
      </c>
      <c r="C15" s="87">
        <f t="shared" si="1"/>
        <v>100</v>
      </c>
      <c r="D15" s="20">
        <v>558</v>
      </c>
      <c r="E15" s="49">
        <f t="shared" si="2"/>
        <v>17.16923076923077</v>
      </c>
      <c r="F15" s="20">
        <v>293</v>
      </c>
      <c r="G15" s="49">
        <f t="shared" si="3"/>
        <v>9.015384615384615</v>
      </c>
      <c r="H15" s="23">
        <v>2399</v>
      </c>
      <c r="I15" s="49">
        <f t="shared" si="4"/>
        <v>73.81538461538462</v>
      </c>
      <c r="J15" s="206"/>
      <c r="K15" s="207"/>
      <c r="L15" s="207"/>
      <c r="M15" s="207"/>
    </row>
    <row r="16" spans="1:13" ht="15" customHeight="1">
      <c r="A16" s="4" t="s">
        <v>87</v>
      </c>
      <c r="B16" s="20">
        <f t="shared" si="0"/>
        <v>281</v>
      </c>
      <c r="C16" s="87">
        <f t="shared" si="1"/>
        <v>100</v>
      </c>
      <c r="D16" s="20">
        <v>54</v>
      </c>
      <c r="E16" s="49">
        <f t="shared" si="2"/>
        <v>19.217081850533805</v>
      </c>
      <c r="F16" s="20">
        <v>44</v>
      </c>
      <c r="G16" s="49">
        <f t="shared" si="3"/>
        <v>15.658362989323843</v>
      </c>
      <c r="H16" s="23">
        <v>183</v>
      </c>
      <c r="I16" s="49">
        <f t="shared" si="4"/>
        <v>65.12455516014235</v>
      </c>
      <c r="J16" s="206"/>
      <c r="K16" s="207"/>
      <c r="L16" s="207"/>
      <c r="M16" s="207"/>
    </row>
    <row r="17" spans="1:13" ht="22.5" customHeight="1">
      <c r="A17" s="4" t="s">
        <v>37</v>
      </c>
      <c r="B17" s="20">
        <f t="shared" si="0"/>
        <v>275</v>
      </c>
      <c r="C17" s="87">
        <f t="shared" si="1"/>
        <v>100</v>
      </c>
      <c r="D17" s="20">
        <v>46</v>
      </c>
      <c r="E17" s="49">
        <f t="shared" si="2"/>
        <v>16.727272727272727</v>
      </c>
      <c r="F17" s="20">
        <v>13</v>
      </c>
      <c r="G17" s="49">
        <f t="shared" si="3"/>
        <v>4.7272727272727275</v>
      </c>
      <c r="H17" s="23">
        <v>216</v>
      </c>
      <c r="I17" s="49">
        <f t="shared" si="4"/>
        <v>78.54545454545455</v>
      </c>
      <c r="J17" s="206"/>
      <c r="K17" s="207"/>
      <c r="L17" s="207"/>
      <c r="M17" s="207"/>
    </row>
    <row r="18" spans="1:13" ht="15" customHeight="1">
      <c r="A18" s="8" t="s">
        <v>38</v>
      </c>
      <c r="B18" s="60">
        <f t="shared" si="0"/>
        <v>254</v>
      </c>
      <c r="C18" s="91">
        <f t="shared" si="1"/>
        <v>100</v>
      </c>
      <c r="D18" s="60">
        <v>64</v>
      </c>
      <c r="E18" s="28">
        <f t="shared" si="2"/>
        <v>25.196850393700785</v>
      </c>
      <c r="F18" s="60">
        <v>38</v>
      </c>
      <c r="G18" s="28">
        <f t="shared" si="3"/>
        <v>14.960629921259844</v>
      </c>
      <c r="H18" s="27">
        <v>152</v>
      </c>
      <c r="I18" s="28">
        <f t="shared" si="4"/>
        <v>59.84251968503938</v>
      </c>
      <c r="J18" s="206"/>
      <c r="K18" s="207"/>
      <c r="L18" s="207"/>
      <c r="M18" s="207"/>
    </row>
    <row r="19" spans="1:13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  <c r="J19"/>
      <c r="K19"/>
      <c r="L19"/>
      <c r="M1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23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23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23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23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23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23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23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23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23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23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23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23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23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23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23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23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23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23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75" zoomScaleSheetLayoutView="100" workbookViewId="0" topLeftCell="E21">
      <selection activeCell="O23" sqref="O23"/>
    </sheetView>
  </sheetViews>
  <sheetFormatPr defaultColWidth="12" defaultRowHeight="11.25"/>
  <cols>
    <col min="1" max="1" width="23" style="0" customWidth="1"/>
    <col min="2" max="7" width="13.33203125" style="0" customWidth="1"/>
    <col min="8" max="8" width="13.33203125" style="309" customWidth="1"/>
    <col min="9" max="9" width="10.83203125" style="309" customWidth="1"/>
    <col min="10" max="10" width="16" style="309" bestFit="1" customWidth="1"/>
    <col min="11" max="12" width="14.16015625" style="309" bestFit="1" customWidth="1"/>
    <col min="13" max="14" width="12" style="309" customWidth="1"/>
    <col min="15" max="16" width="12" style="100" customWidth="1"/>
  </cols>
  <sheetData>
    <row r="1" spans="1:16" s="1" customFormat="1" ht="39.75" customHeight="1">
      <c r="A1" s="251" t="s">
        <v>183</v>
      </c>
      <c r="B1" s="251"/>
      <c r="C1" s="251"/>
      <c r="D1" s="251"/>
      <c r="E1" s="251"/>
      <c r="F1" s="251"/>
      <c r="G1" s="251"/>
      <c r="H1" s="297"/>
      <c r="I1" s="298"/>
      <c r="J1" s="298"/>
      <c r="K1" s="298"/>
      <c r="L1" s="298"/>
      <c r="M1" s="298"/>
      <c r="N1" s="298"/>
      <c r="O1" s="292"/>
      <c r="P1" s="292"/>
    </row>
    <row r="2" spans="1:16" s="2" customFormat="1" ht="18" customHeight="1">
      <c r="A2" s="3" t="s">
        <v>41</v>
      </c>
      <c r="B2" s="4"/>
      <c r="C2" s="4"/>
      <c r="D2" s="4"/>
      <c r="E2" s="4"/>
      <c r="F2" s="4"/>
      <c r="G2" s="4"/>
      <c r="H2" s="299"/>
      <c r="I2" s="300"/>
      <c r="J2" s="301"/>
      <c r="K2" s="301"/>
      <c r="L2" s="301"/>
      <c r="M2" s="301"/>
      <c r="N2" s="301"/>
      <c r="O2" s="293"/>
      <c r="P2" s="293"/>
    </row>
    <row r="3" spans="1:16" s="17" customFormat="1" ht="36" customHeight="1">
      <c r="A3" s="182" t="s">
        <v>210</v>
      </c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  <c r="H3" s="302"/>
      <c r="I3" s="303"/>
      <c r="J3" s="304"/>
      <c r="K3" s="304"/>
      <c r="L3" s="304"/>
      <c r="M3" s="304"/>
      <c r="N3" s="304"/>
      <c r="O3" s="294"/>
      <c r="P3" s="294"/>
    </row>
    <row r="4" spans="1:16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05"/>
      <c r="I4" s="306"/>
      <c r="J4" s="307"/>
      <c r="K4" s="307"/>
      <c r="L4" s="307"/>
      <c r="M4" s="307"/>
      <c r="N4" s="307"/>
      <c r="O4" s="295"/>
      <c r="P4" s="295"/>
    </row>
    <row r="5" spans="1:16" s="5" customFormat="1" ht="15" customHeight="1">
      <c r="A5" s="31" t="s">
        <v>23</v>
      </c>
      <c r="B5" s="30">
        <f>D5+F5</f>
        <v>266149</v>
      </c>
      <c r="C5" s="32">
        <f>B5/B$5*100</f>
        <v>100</v>
      </c>
      <c r="D5" s="30">
        <f>D6+D7+D8</f>
        <v>120471</v>
      </c>
      <c r="E5" s="32">
        <f>D5/D$5*100</f>
        <v>100</v>
      </c>
      <c r="F5" s="30">
        <f>F6+F7+F8</f>
        <v>145678</v>
      </c>
      <c r="G5" s="32">
        <f>F5/F$5*100</f>
        <v>100</v>
      </c>
      <c r="H5" s="308"/>
      <c r="I5" s="309"/>
      <c r="J5" s="310"/>
      <c r="K5" s="310"/>
      <c r="L5" s="310"/>
      <c r="M5" s="310"/>
      <c r="N5" s="310"/>
      <c r="O5" s="296"/>
      <c r="P5" s="296"/>
    </row>
    <row r="6" spans="1:8" ht="15" customHeight="1">
      <c r="A6" s="39" t="s">
        <v>39</v>
      </c>
      <c r="B6" s="21">
        <f>D6+F6</f>
        <v>58354</v>
      </c>
      <c r="C6" s="7">
        <f>B6/B$5*100</f>
        <v>21.9253125129157</v>
      </c>
      <c r="D6" s="21">
        <v>25685</v>
      </c>
      <c r="E6" s="7">
        <f>D6/D$5*100</f>
        <v>21.320483767877747</v>
      </c>
      <c r="F6" s="23">
        <v>32669</v>
      </c>
      <c r="G6" s="24">
        <f>F6/F$5*100</f>
        <v>22.425486346600035</v>
      </c>
      <c r="H6" s="311"/>
    </row>
    <row r="7" spans="1:8" ht="15" customHeight="1">
      <c r="A7" s="39" t="s">
        <v>0</v>
      </c>
      <c r="B7" s="21">
        <f>D7+F7</f>
        <v>84114</v>
      </c>
      <c r="C7" s="7">
        <f>B7/B$5*100</f>
        <v>31.604101461963037</v>
      </c>
      <c r="D7" s="21">
        <v>37828</v>
      </c>
      <c r="E7" s="7">
        <f>D7/D$5*100</f>
        <v>31.400087987980505</v>
      </c>
      <c r="F7" s="23">
        <v>46286</v>
      </c>
      <c r="G7" s="24">
        <f>F7/F$5*100</f>
        <v>31.772814014470267</v>
      </c>
      <c r="H7" s="311"/>
    </row>
    <row r="8" spans="1:8" ht="15" customHeight="1">
      <c r="A8" s="8" t="s">
        <v>40</v>
      </c>
      <c r="B8" s="25">
        <f>D8+F8</f>
        <v>123681</v>
      </c>
      <c r="C8" s="26">
        <f>B8/B$5*100</f>
        <v>46.47058602512127</v>
      </c>
      <c r="D8" s="25">
        <v>56958</v>
      </c>
      <c r="E8" s="26">
        <f>D8/D$5*100</f>
        <v>47.27942824414174</v>
      </c>
      <c r="F8" s="27">
        <v>66723</v>
      </c>
      <c r="G8" s="28">
        <f>F8/F$5*100</f>
        <v>45.80169963892969</v>
      </c>
      <c r="H8" s="312"/>
    </row>
    <row r="9" spans="2:5" ht="15" customHeight="1">
      <c r="B9" s="4"/>
      <c r="C9" s="4"/>
      <c r="D9" s="4"/>
      <c r="E9" s="4"/>
    </row>
    <row r="10" ht="15" customHeight="1"/>
    <row r="11" spans="1:16" s="2" customFormat="1" ht="18" customHeight="1">
      <c r="A11" s="3" t="s">
        <v>42</v>
      </c>
      <c r="B11" s="4"/>
      <c r="C11" s="4"/>
      <c r="D11" s="4"/>
      <c r="E11" s="4"/>
      <c r="F11" s="4"/>
      <c r="G11" s="4"/>
      <c r="H11" s="299"/>
      <c r="I11" s="300"/>
      <c r="J11" s="301"/>
      <c r="K11" s="301"/>
      <c r="L11" s="301"/>
      <c r="M11" s="301"/>
      <c r="N11" s="301"/>
      <c r="O11" s="293"/>
      <c r="P11" s="293"/>
    </row>
    <row r="12" spans="1:16" s="17" customFormat="1" ht="36" customHeight="1">
      <c r="A12" s="182" t="s">
        <v>210</v>
      </c>
      <c r="B12" s="246" t="s">
        <v>1</v>
      </c>
      <c r="C12" s="246"/>
      <c r="D12" s="246" t="s">
        <v>2</v>
      </c>
      <c r="E12" s="246"/>
      <c r="F12" s="15" t="s">
        <v>3</v>
      </c>
      <c r="G12" s="15"/>
      <c r="H12" s="302"/>
      <c r="I12" s="303"/>
      <c r="J12" s="304"/>
      <c r="K12" s="304"/>
      <c r="L12" s="304"/>
      <c r="M12" s="304"/>
      <c r="N12" s="304"/>
      <c r="O12" s="294"/>
      <c r="P12" s="294"/>
    </row>
    <row r="13" spans="1:16" s="14" customFormat="1" ht="19.5" customHeight="1">
      <c r="A13" s="29"/>
      <c r="B13" s="18" t="s">
        <v>4</v>
      </c>
      <c r="C13" s="19" t="s">
        <v>5</v>
      </c>
      <c r="D13" s="18" t="s">
        <v>4</v>
      </c>
      <c r="E13" s="19" t="s">
        <v>5</v>
      </c>
      <c r="F13" s="18" t="s">
        <v>4</v>
      </c>
      <c r="G13" s="19" t="s">
        <v>5</v>
      </c>
      <c r="H13" s="305"/>
      <c r="I13" s="306"/>
      <c r="J13" s="307"/>
      <c r="K13" s="307"/>
      <c r="L13" s="307"/>
      <c r="M13" s="307"/>
      <c r="N13" s="307"/>
      <c r="O13" s="295"/>
      <c r="P13" s="295"/>
    </row>
    <row r="14" spans="1:16" s="5" customFormat="1" ht="15" customHeight="1">
      <c r="A14" s="31" t="s">
        <v>23</v>
      </c>
      <c r="B14" s="30">
        <f>D14+F14</f>
        <v>266149</v>
      </c>
      <c r="C14" s="32">
        <f>B14/$B5*100</f>
        <v>100</v>
      </c>
      <c r="D14" s="30">
        <f>D15+D16+D17</f>
        <v>120471</v>
      </c>
      <c r="E14" s="88">
        <f>D14/$B5*100</f>
        <v>45.264494700337025</v>
      </c>
      <c r="F14" s="30">
        <f>F15+F16+F17</f>
        <v>145678</v>
      </c>
      <c r="G14" s="88">
        <f>F14/$B5*100</f>
        <v>54.73550529966297</v>
      </c>
      <c r="H14" s="313"/>
      <c r="I14" s="309"/>
      <c r="J14" s="310"/>
      <c r="K14" s="310"/>
      <c r="L14" s="310"/>
      <c r="M14" s="310"/>
      <c r="N14" s="310"/>
      <c r="O14" s="296"/>
      <c r="P14" s="296"/>
    </row>
    <row r="15" spans="1:8" ht="15" customHeight="1">
      <c r="A15" s="39" t="s">
        <v>39</v>
      </c>
      <c r="B15" s="21">
        <f>D15+F15</f>
        <v>58354</v>
      </c>
      <c r="C15" s="45">
        <f aca="true" t="shared" si="0" ref="C15:E17">B15/$B6*100</f>
        <v>100</v>
      </c>
      <c r="D15" s="21">
        <v>25685</v>
      </c>
      <c r="E15" s="7">
        <f t="shared" si="0"/>
        <v>44.015834390101794</v>
      </c>
      <c r="F15" s="23">
        <v>32669</v>
      </c>
      <c r="G15" s="24">
        <f>F15/$B6*100</f>
        <v>55.984165609898206</v>
      </c>
      <c r="H15" s="311"/>
    </row>
    <row r="16" spans="1:8" ht="15" customHeight="1">
      <c r="A16" s="39" t="s">
        <v>0</v>
      </c>
      <c r="B16" s="21">
        <f>D16+F16</f>
        <v>84114</v>
      </c>
      <c r="C16" s="45">
        <f t="shared" si="0"/>
        <v>100</v>
      </c>
      <c r="D16" s="21">
        <v>37828</v>
      </c>
      <c r="E16" s="7">
        <f t="shared" si="0"/>
        <v>44.972299498299925</v>
      </c>
      <c r="F16" s="23">
        <v>46286</v>
      </c>
      <c r="G16" s="24">
        <f>F16/$B7*100</f>
        <v>55.027700501700075</v>
      </c>
      <c r="H16" s="311"/>
    </row>
    <row r="17" spans="1:8" ht="15" customHeight="1">
      <c r="A17" s="8" t="s">
        <v>40</v>
      </c>
      <c r="B17" s="25">
        <f>D17+F17</f>
        <v>123681</v>
      </c>
      <c r="C17" s="48">
        <f t="shared" si="0"/>
        <v>100</v>
      </c>
      <c r="D17" s="25">
        <v>56958</v>
      </c>
      <c r="E17" s="26">
        <f t="shared" si="0"/>
        <v>46.05234433744876</v>
      </c>
      <c r="F17" s="27">
        <v>66723</v>
      </c>
      <c r="G17" s="28">
        <f>F17/$B8*100</f>
        <v>53.94765566255124</v>
      </c>
      <c r="H17" s="312"/>
    </row>
    <row r="18" ht="15" customHeight="1"/>
    <row r="19" ht="15" customHeight="1"/>
    <row r="20" ht="15" customHeight="1"/>
    <row r="21" spans="1:13" ht="79.5" customHeight="1">
      <c r="A21" s="259" t="s">
        <v>184</v>
      </c>
      <c r="B21" s="259"/>
      <c r="C21" s="259"/>
      <c r="D21" s="259"/>
      <c r="I21" s="314" t="s">
        <v>163</v>
      </c>
      <c r="J21" s="315" t="s">
        <v>1</v>
      </c>
      <c r="K21" s="315" t="s">
        <v>160</v>
      </c>
      <c r="L21" s="315" t="s">
        <v>3</v>
      </c>
      <c r="M21" s="299"/>
    </row>
    <row r="22" spans="1:16" s="17" customFormat="1" ht="36" customHeight="1">
      <c r="A22" s="218" t="s">
        <v>210</v>
      </c>
      <c r="B22" s="258" t="s">
        <v>95</v>
      </c>
      <c r="C22" s="258"/>
      <c r="D22" s="258"/>
      <c r="E22" s="16"/>
      <c r="H22" s="304"/>
      <c r="I22" s="316" t="s">
        <v>156</v>
      </c>
      <c r="J22" s="317">
        <f>SUM(J23:J25)</f>
        <v>266149</v>
      </c>
      <c r="K22" s="317">
        <f>SUM(K23:K25)</f>
        <v>120471</v>
      </c>
      <c r="L22" s="317">
        <f>SUM(L23:L25)</f>
        <v>145678</v>
      </c>
      <c r="M22" s="302"/>
      <c r="N22" s="304"/>
      <c r="O22" s="294"/>
      <c r="P22" s="294"/>
    </row>
    <row r="23" spans="1:16" s="14" customFormat="1" ht="19.5" customHeight="1">
      <c r="A23" s="219"/>
      <c r="B23" s="220" t="s">
        <v>1</v>
      </c>
      <c r="C23" s="221" t="s">
        <v>2</v>
      </c>
      <c r="D23" s="222" t="s">
        <v>3</v>
      </c>
      <c r="E23" s="3"/>
      <c r="H23" s="307"/>
      <c r="I23" s="316" t="s">
        <v>157</v>
      </c>
      <c r="J23" s="323">
        <v>58354</v>
      </c>
      <c r="K23" s="323">
        <v>25685</v>
      </c>
      <c r="L23" s="323">
        <v>32669</v>
      </c>
      <c r="M23" s="306"/>
      <c r="N23" s="307"/>
      <c r="O23" s="295"/>
      <c r="P23" s="295"/>
    </row>
    <row r="24" spans="1:16" s="5" customFormat="1" ht="15" customHeight="1">
      <c r="A24" s="223" t="s">
        <v>23</v>
      </c>
      <c r="B24" s="224">
        <f>J22/J30*100</f>
        <v>20.97268222031525</v>
      </c>
      <c r="C24" s="224">
        <f aca="true" t="shared" si="1" ref="C24:D27">K22/K30*100</f>
        <v>18.915838016326493</v>
      </c>
      <c r="D24" s="224">
        <f t="shared" si="1"/>
        <v>23.044919860538986</v>
      </c>
      <c r="E24"/>
      <c r="H24" s="310"/>
      <c r="I24" s="316" t="s">
        <v>158</v>
      </c>
      <c r="J24" s="323">
        <v>84114</v>
      </c>
      <c r="K24" s="323">
        <v>37828</v>
      </c>
      <c r="L24" s="323">
        <v>46286</v>
      </c>
      <c r="M24" s="324"/>
      <c r="N24" s="310"/>
      <c r="O24" s="296"/>
      <c r="P24" s="296"/>
    </row>
    <row r="25" spans="1:13" ht="15" customHeight="1">
      <c r="A25" s="145" t="s">
        <v>39</v>
      </c>
      <c r="B25" s="225">
        <f>J23/J31*100</f>
        <v>27.032761368268908</v>
      </c>
      <c r="C25" s="225">
        <f t="shared" si="1"/>
        <v>24.232275107316383</v>
      </c>
      <c r="D25" s="225">
        <f t="shared" si="1"/>
        <v>29.734501997833785</v>
      </c>
      <c r="I25" s="316" t="s">
        <v>159</v>
      </c>
      <c r="J25" s="325">
        <v>123681</v>
      </c>
      <c r="K25" s="325">
        <v>56958</v>
      </c>
      <c r="L25" s="323">
        <v>66723</v>
      </c>
      <c r="M25" s="299"/>
    </row>
    <row r="26" spans="1:13" ht="15" customHeight="1">
      <c r="A26" s="145" t="s">
        <v>0</v>
      </c>
      <c r="B26" s="225">
        <f>J24/J32*100</f>
        <v>59.61684303038465</v>
      </c>
      <c r="C26" s="225">
        <f t="shared" si="1"/>
        <v>54.968176930454234</v>
      </c>
      <c r="D26" s="225">
        <f t="shared" si="1"/>
        <v>64.04328033982262</v>
      </c>
      <c r="I26" s="316"/>
      <c r="J26" s="316"/>
      <c r="K26" s="316"/>
      <c r="L26" s="316"/>
      <c r="M26" s="299"/>
    </row>
    <row r="27" spans="1:13" ht="15" customHeight="1">
      <c r="A27" s="226" t="s">
        <v>40</v>
      </c>
      <c r="B27" s="227">
        <f>J25/J33*100</f>
        <v>13.560442596637106</v>
      </c>
      <c r="C27" s="227">
        <f>K25/K33*100</f>
        <v>12.326810455649193</v>
      </c>
      <c r="D27" s="227">
        <f t="shared" si="1"/>
        <v>14.827135638191491</v>
      </c>
      <c r="I27" s="316"/>
      <c r="J27" s="316"/>
      <c r="K27" s="316"/>
      <c r="L27" s="316"/>
      <c r="M27" s="299"/>
    </row>
    <row r="28" spans="9:13" ht="15" customHeight="1">
      <c r="I28" s="316" t="s">
        <v>164</v>
      </c>
      <c r="J28" s="314"/>
      <c r="K28" s="314"/>
      <c r="L28" s="314"/>
      <c r="M28" s="299"/>
    </row>
    <row r="29" spans="9:13" ht="15" customHeight="1">
      <c r="I29" s="318" t="s">
        <v>153</v>
      </c>
      <c r="J29" s="318" t="s">
        <v>161</v>
      </c>
      <c r="K29" s="318" t="s">
        <v>154</v>
      </c>
      <c r="L29" s="318" t="s">
        <v>155</v>
      </c>
      <c r="M29" s="299"/>
    </row>
    <row r="30" spans="9:13" ht="15" customHeight="1">
      <c r="I30" s="318" t="s">
        <v>162</v>
      </c>
      <c r="J30" s="319">
        <f>J31+J32+J33</f>
        <v>1269027</v>
      </c>
      <c r="K30" s="319">
        <f>K31+K32+K33</f>
        <v>636879</v>
      </c>
      <c r="L30" s="319">
        <f>L31+L32+L33</f>
        <v>632148</v>
      </c>
      <c r="M30" s="299"/>
    </row>
    <row r="31" spans="9:13" ht="15" customHeight="1">
      <c r="I31" s="320" t="s">
        <v>150</v>
      </c>
      <c r="J31" s="321">
        <f>K31+L31</f>
        <v>215864</v>
      </c>
      <c r="K31" s="326">
        <v>105995</v>
      </c>
      <c r="L31" s="326">
        <v>109869</v>
      </c>
      <c r="M31" s="299"/>
    </row>
    <row r="32" spans="9:13" ht="15" customHeight="1">
      <c r="I32" s="320" t="s">
        <v>151</v>
      </c>
      <c r="J32" s="321">
        <f>K32+L32</f>
        <v>141091</v>
      </c>
      <c r="K32" s="326">
        <v>68818</v>
      </c>
      <c r="L32" s="326">
        <v>72273</v>
      </c>
      <c r="M32" s="299"/>
    </row>
    <row r="33" spans="9:13" ht="15" customHeight="1">
      <c r="I33" s="320" t="s">
        <v>152</v>
      </c>
      <c r="J33" s="321">
        <f>K33+L33</f>
        <v>912072</v>
      </c>
      <c r="K33" s="326">
        <v>462066</v>
      </c>
      <c r="L33" s="326">
        <v>450006</v>
      </c>
      <c r="M33" s="299"/>
    </row>
    <row r="34" spans="9:13" ht="15" customHeight="1">
      <c r="I34" s="314"/>
      <c r="J34" s="314"/>
      <c r="K34" s="314"/>
      <c r="L34" s="314"/>
      <c r="M34" s="299"/>
    </row>
    <row r="35" spans="9:12" ht="15" customHeight="1">
      <c r="I35" s="322"/>
      <c r="J35" s="322"/>
      <c r="K35" s="322"/>
      <c r="L35" s="322"/>
    </row>
    <row r="36" ht="15" customHeight="1"/>
    <row r="37" ht="15" customHeight="1"/>
  </sheetData>
  <mergeCells count="8">
    <mergeCell ref="F3:G3"/>
    <mergeCell ref="B3:C3"/>
    <mergeCell ref="D3:E3"/>
    <mergeCell ref="A1:G1"/>
    <mergeCell ref="B12:C12"/>
    <mergeCell ref="D12:E12"/>
    <mergeCell ref="B22:D22"/>
    <mergeCell ref="A21:D21"/>
  </mergeCells>
  <hyperlinks>
    <hyperlink ref="A3" location="indice!B35" display="Índice"/>
    <hyperlink ref="A12" location="indice!B36" display="Índice"/>
    <hyperlink ref="A22" location="indice!B3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workbookViewId="0" topLeftCell="A1">
      <selection activeCell="A12" sqref="A12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9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23" customWidth="1"/>
    <col min="9" max="9" width="8.16015625" style="79" customWidth="1"/>
    <col min="10" max="10" width="6.33203125" style="36" customWidth="1"/>
    <col min="11" max="11" width="8.16015625" style="80" customWidth="1"/>
    <col min="12" max="12" width="6.33203125" style="36" customWidth="1"/>
    <col min="13" max="13" width="8.16015625" style="80" customWidth="1"/>
    <col min="14" max="14" width="9" style="0" bestFit="1" customWidth="1"/>
  </cols>
  <sheetData>
    <row r="1" spans="1:13" s="1" customFormat="1" ht="39.75" customHeight="1">
      <c r="A1" s="251" t="s">
        <v>185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4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  <c r="N3" s="181"/>
    </row>
    <row r="4" spans="1:13" s="10" customFormat="1" ht="19.5" customHeight="1">
      <c r="A4" s="287" t="s">
        <v>210</v>
      </c>
      <c r="B4" s="66" t="s">
        <v>92</v>
      </c>
      <c r="C4" s="62" t="s">
        <v>91</v>
      </c>
      <c r="D4" s="66" t="s">
        <v>92</v>
      </c>
      <c r="E4" s="62" t="s">
        <v>91</v>
      </c>
      <c r="F4" s="66" t="s">
        <v>92</v>
      </c>
      <c r="G4" s="62" t="s">
        <v>91</v>
      </c>
      <c r="H4" s="66" t="s">
        <v>92</v>
      </c>
      <c r="I4" s="62" t="s">
        <v>91</v>
      </c>
      <c r="J4" s="66" t="s">
        <v>92</v>
      </c>
      <c r="K4" s="62" t="s">
        <v>91</v>
      </c>
      <c r="L4" s="66" t="s">
        <v>92</v>
      </c>
      <c r="M4" s="62" t="s">
        <v>91</v>
      </c>
    </row>
    <row r="5" spans="1:13" s="78" customFormat="1" ht="15" customHeight="1">
      <c r="A5" s="31" t="s">
        <v>23</v>
      </c>
      <c r="B5" s="30">
        <f>D5+F5+H5+J5+L5</f>
        <v>266149</v>
      </c>
      <c r="C5" s="32">
        <f>B5/B$5*100</f>
        <v>100</v>
      </c>
      <c r="D5" s="30">
        <f>D6+D7+D8</f>
        <v>7799</v>
      </c>
      <c r="E5" s="30">
        <f>D5/D$5*100</f>
        <v>100</v>
      </c>
      <c r="F5" s="30">
        <f>F6+F7+F8</f>
        <v>11125</v>
      </c>
      <c r="G5" s="30">
        <f>F5/F$5*100</f>
        <v>100</v>
      </c>
      <c r="H5" s="30">
        <f>H6+H7+H8</f>
        <v>62456</v>
      </c>
      <c r="I5" s="30">
        <f>H5/H$5*100</f>
        <v>100</v>
      </c>
      <c r="J5" s="30">
        <f>J6+J7+J8</f>
        <v>92447</v>
      </c>
      <c r="K5" s="30">
        <f>J5/J$5*100</f>
        <v>100</v>
      </c>
      <c r="L5" s="30">
        <f>L6+L7+L8</f>
        <v>92322</v>
      </c>
      <c r="M5" s="30">
        <f>L5/L$5*100</f>
        <v>100</v>
      </c>
    </row>
    <row r="6" spans="1:13" ht="15" customHeight="1">
      <c r="A6" s="39" t="s">
        <v>39</v>
      </c>
      <c r="B6" s="21">
        <f>D6+F6+H6+J6+L6</f>
        <v>58354</v>
      </c>
      <c r="C6" s="7">
        <f>B6/B$5*100</f>
        <v>21.9253125129157</v>
      </c>
      <c r="D6" s="21">
        <v>1215</v>
      </c>
      <c r="E6" s="7">
        <f>D6/D$5*100</f>
        <v>15.578920374406977</v>
      </c>
      <c r="F6" s="23">
        <v>1846</v>
      </c>
      <c r="G6" s="24">
        <f>F6/F$5*100</f>
        <v>16.593258426966294</v>
      </c>
      <c r="H6" s="23">
        <v>12681</v>
      </c>
      <c r="I6" s="79">
        <f>H6/H$5*100</f>
        <v>20.3038939413347</v>
      </c>
      <c r="J6" s="36">
        <v>20657</v>
      </c>
      <c r="K6" s="80">
        <f>J6/J$5*100</f>
        <v>22.344694798100534</v>
      </c>
      <c r="L6" s="36">
        <v>21955</v>
      </c>
      <c r="M6" s="80">
        <f>L6/L$5*100</f>
        <v>23.780897294252725</v>
      </c>
    </row>
    <row r="7" spans="1:13" ht="15" customHeight="1">
      <c r="A7" s="39" t="s">
        <v>0</v>
      </c>
      <c r="B7" s="21">
        <f>D7+F7+H7+J7+L7</f>
        <v>84114</v>
      </c>
      <c r="C7" s="7">
        <f>B7/B$5*100</f>
        <v>31.604101461963037</v>
      </c>
      <c r="D7" s="21">
        <v>994</v>
      </c>
      <c r="E7" s="7">
        <f>D7/D$5*100</f>
        <v>12.745223746634185</v>
      </c>
      <c r="F7" s="23">
        <v>1879</v>
      </c>
      <c r="G7" s="24">
        <f>F7/F$5*100</f>
        <v>16.889887640449437</v>
      </c>
      <c r="H7" s="23">
        <v>13437</v>
      </c>
      <c r="I7" s="79">
        <f>H7/H$5*100</f>
        <v>21.514346099654155</v>
      </c>
      <c r="J7" s="36">
        <v>32307</v>
      </c>
      <c r="K7" s="80">
        <f>J7/J$5*100</f>
        <v>34.946509892154424</v>
      </c>
      <c r="L7" s="36">
        <v>35497</v>
      </c>
      <c r="M7" s="80">
        <f>L7/L$5*100</f>
        <v>38.449123719156866</v>
      </c>
    </row>
    <row r="8" spans="1:26" ht="15" customHeight="1">
      <c r="A8" s="8" t="s">
        <v>40</v>
      </c>
      <c r="B8" s="25">
        <f>D8+F8+H8+J8+L8</f>
        <v>123681</v>
      </c>
      <c r="C8" s="26">
        <f>B8/B$5*100</f>
        <v>46.47058602512127</v>
      </c>
      <c r="D8" s="25">
        <v>5590</v>
      </c>
      <c r="E8" s="26">
        <f>D8/D$5*100</f>
        <v>71.67585587895884</v>
      </c>
      <c r="F8" s="27">
        <v>7400</v>
      </c>
      <c r="G8" s="28">
        <f>F8/F$5*100</f>
        <v>66.51685393258427</v>
      </c>
      <c r="H8" s="27">
        <v>36338</v>
      </c>
      <c r="I8" s="81">
        <f>H8/H$5*100</f>
        <v>58.181759959011146</v>
      </c>
      <c r="J8" s="82">
        <v>39483</v>
      </c>
      <c r="K8" s="83">
        <f>J8/J$5*100</f>
        <v>42.70879530974504</v>
      </c>
      <c r="L8" s="82">
        <v>34870</v>
      </c>
      <c r="M8" s="83">
        <f>L8/L$5*100</f>
        <v>37.76997898659042</v>
      </c>
      <c r="O8" s="180"/>
      <c r="P8" s="180"/>
      <c r="Q8" s="180"/>
      <c r="R8" s="180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  <c r="O9" s="180"/>
      <c r="P9" s="180"/>
      <c r="Q9" s="180"/>
      <c r="R9" s="180"/>
      <c r="S9" s="4"/>
      <c r="T9" s="4"/>
      <c r="U9" s="4"/>
      <c r="V9" s="4"/>
      <c r="W9" s="4"/>
      <c r="X9" s="4"/>
      <c r="Y9" s="4"/>
      <c r="Z9" s="4"/>
    </row>
    <row r="10" spans="2:26" ht="15" customHeight="1">
      <c r="B10" s="4"/>
      <c r="C10" s="87"/>
      <c r="D10" s="4"/>
      <c r="E10" s="4"/>
      <c r="O10" s="180"/>
      <c r="P10" s="180"/>
      <c r="Q10" s="180"/>
      <c r="R10" s="180"/>
      <c r="S10" s="4"/>
      <c r="T10" s="4"/>
      <c r="U10" s="4"/>
      <c r="V10" s="4"/>
      <c r="W10" s="4"/>
      <c r="X10" s="4"/>
      <c r="Y10" s="4"/>
      <c r="Z10" s="4"/>
    </row>
    <row r="11" spans="1:26" s="2" customFormat="1" ht="18" customHeight="1">
      <c r="A11" s="3" t="s">
        <v>42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  <c r="O11" s="180"/>
      <c r="P11" s="180"/>
      <c r="Q11" s="180"/>
      <c r="R11" s="180"/>
      <c r="S11" s="13"/>
      <c r="T11" s="13"/>
      <c r="U11" s="13"/>
      <c r="V11" s="13"/>
      <c r="W11" s="13"/>
      <c r="X11" s="13"/>
      <c r="Y11" s="13"/>
      <c r="Z11" s="13"/>
    </row>
    <row r="12" spans="1:18" s="17" customFormat="1" ht="36" customHeight="1">
      <c r="A12" s="182" t="s">
        <v>210</v>
      </c>
      <c r="B12" s="246" t="s">
        <v>1</v>
      </c>
      <c r="C12" s="246"/>
      <c r="D12" s="246" t="s">
        <v>170</v>
      </c>
      <c r="E12" s="246"/>
      <c r="F12" s="246" t="s">
        <v>171</v>
      </c>
      <c r="G12" s="246"/>
      <c r="H12" s="246" t="s">
        <v>172</v>
      </c>
      <c r="I12" s="246"/>
      <c r="J12" s="246" t="s">
        <v>173</v>
      </c>
      <c r="K12" s="246"/>
      <c r="L12" s="246" t="s">
        <v>90</v>
      </c>
      <c r="M12" s="246"/>
      <c r="N12" s="181"/>
      <c r="O12" s="178"/>
      <c r="P12" s="178"/>
      <c r="Q12" s="178"/>
      <c r="R12" s="178"/>
    </row>
    <row r="13" spans="1:18" s="10" customFormat="1" ht="19.5" customHeight="1">
      <c r="A13" s="77"/>
      <c r="B13" s="66" t="s">
        <v>92</v>
      </c>
      <c r="C13" s="62" t="s">
        <v>91</v>
      </c>
      <c r="D13" s="66" t="s">
        <v>92</v>
      </c>
      <c r="E13" s="62" t="s">
        <v>91</v>
      </c>
      <c r="F13" s="66" t="s">
        <v>92</v>
      </c>
      <c r="G13" s="62" t="s">
        <v>91</v>
      </c>
      <c r="H13" s="66" t="s">
        <v>92</v>
      </c>
      <c r="I13" s="62" t="s">
        <v>91</v>
      </c>
      <c r="J13" s="66" t="s">
        <v>92</v>
      </c>
      <c r="K13" s="62" t="s">
        <v>91</v>
      </c>
      <c r="L13" s="66" t="s">
        <v>92</v>
      </c>
      <c r="M13" s="62" t="s">
        <v>91</v>
      </c>
      <c r="O13" s="178"/>
      <c r="P13" s="178"/>
      <c r="Q13" s="178"/>
      <c r="R13" s="178"/>
    </row>
    <row r="14" spans="1:18" s="78" customFormat="1" ht="15" customHeight="1">
      <c r="A14" s="31" t="s">
        <v>23</v>
      </c>
      <c r="B14" s="30">
        <f>D14+F14+H14+J14+L14</f>
        <v>266149</v>
      </c>
      <c r="C14" s="32">
        <f>B14/$B5*100</f>
        <v>100</v>
      </c>
      <c r="D14" s="30">
        <f>D15+D16+D17</f>
        <v>7799</v>
      </c>
      <c r="E14" s="88">
        <f>D14/$B5*100</f>
        <v>2.9303134710256287</v>
      </c>
      <c r="F14" s="30">
        <f>F15+F16+F17</f>
        <v>11125</v>
      </c>
      <c r="G14" s="88">
        <f>F14/$B5*100</f>
        <v>4.179989404431352</v>
      </c>
      <c r="H14" s="30">
        <f>H15+H16+H17</f>
        <v>62456</v>
      </c>
      <c r="I14" s="88">
        <f>H14/$B5*100</f>
        <v>23.46655444882378</v>
      </c>
      <c r="J14" s="30">
        <f>J15+J16+J17</f>
        <v>92447</v>
      </c>
      <c r="K14" s="88">
        <f>J14/$B5*100</f>
        <v>34.73505442440137</v>
      </c>
      <c r="L14" s="30">
        <f>L15+L16+L17</f>
        <v>92322</v>
      </c>
      <c r="M14" s="88">
        <f>L14/$B5*100</f>
        <v>34.68808825131787</v>
      </c>
      <c r="O14" s="178"/>
      <c r="P14" s="178"/>
      <c r="Q14" s="178"/>
      <c r="R14" s="178"/>
    </row>
    <row r="15" spans="1:13" ht="15" customHeight="1">
      <c r="A15" s="39" t="s">
        <v>39</v>
      </c>
      <c r="B15" s="21">
        <f>D15+F15+H15+J15+L15</f>
        <v>58354</v>
      </c>
      <c r="C15" s="45">
        <f aca="true" t="shared" si="0" ref="C15:E17">B15/$B6*100</f>
        <v>100</v>
      </c>
      <c r="D15" s="21">
        <f>D6</f>
        <v>1215</v>
      </c>
      <c r="E15" s="7">
        <f t="shared" si="0"/>
        <v>2.0821194776707683</v>
      </c>
      <c r="F15" s="21">
        <f>F6</f>
        <v>1846</v>
      </c>
      <c r="G15" s="24">
        <f>F15/$B6*100</f>
        <v>3.1634506631936112</v>
      </c>
      <c r="H15" s="21">
        <f>H6</f>
        <v>12681</v>
      </c>
      <c r="I15" s="79">
        <f>H15/$B6*100</f>
        <v>21.73115810398602</v>
      </c>
      <c r="J15" s="21">
        <f>J6</f>
        <v>20657</v>
      </c>
      <c r="K15" s="86">
        <f>J15/$B6*100</f>
        <v>35.39945847756795</v>
      </c>
      <c r="L15" s="21">
        <f>L6</f>
        <v>21955</v>
      </c>
      <c r="M15" s="86">
        <f>L15/$B6*100</f>
        <v>37.62381327758166</v>
      </c>
    </row>
    <row r="16" spans="1:13" ht="15" customHeight="1">
      <c r="A16" s="39" t="s">
        <v>0</v>
      </c>
      <c r="B16" s="21">
        <f>D16+F16+H16+J16+L16</f>
        <v>84114</v>
      </c>
      <c r="C16" s="45">
        <f t="shared" si="0"/>
        <v>100</v>
      </c>
      <c r="D16" s="21">
        <f aca="true" t="shared" si="1" ref="D16:F17">D7</f>
        <v>994</v>
      </c>
      <c r="E16" s="7">
        <f t="shared" si="0"/>
        <v>1.1817295575052904</v>
      </c>
      <c r="F16" s="21">
        <f t="shared" si="1"/>
        <v>1879</v>
      </c>
      <c r="G16" s="24">
        <f>F16/$B7*100</f>
        <v>2.2338730770145276</v>
      </c>
      <c r="H16" s="21">
        <f>H7</f>
        <v>13437</v>
      </c>
      <c r="I16" s="79">
        <f>H16/$B7*100</f>
        <v>15.974748555531779</v>
      </c>
      <c r="J16" s="21">
        <f>J7</f>
        <v>32307</v>
      </c>
      <c r="K16" s="86">
        <f>J16/$B7*100</f>
        <v>38.408588344389756</v>
      </c>
      <c r="L16" s="21">
        <f>L7</f>
        <v>35497</v>
      </c>
      <c r="M16" s="86">
        <f>L16/$B7*100</f>
        <v>42.20106046555865</v>
      </c>
    </row>
    <row r="17" spans="1:20" ht="15" customHeight="1">
      <c r="A17" s="8" t="s">
        <v>40</v>
      </c>
      <c r="B17" s="25">
        <f>D17+F17+H17+J17+L17</f>
        <v>123681</v>
      </c>
      <c r="C17" s="48">
        <f t="shared" si="0"/>
        <v>100</v>
      </c>
      <c r="D17" s="25">
        <f t="shared" si="1"/>
        <v>5590</v>
      </c>
      <c r="E17" s="26">
        <f t="shared" si="0"/>
        <v>4.519691787744278</v>
      </c>
      <c r="F17" s="25">
        <f t="shared" si="1"/>
        <v>7400</v>
      </c>
      <c r="G17" s="28">
        <f>F17/$B8*100</f>
        <v>5.983134030287595</v>
      </c>
      <c r="H17" s="25">
        <f>H8</f>
        <v>36338</v>
      </c>
      <c r="I17" s="81">
        <f>H17/$B8*100</f>
        <v>29.380422215214946</v>
      </c>
      <c r="J17" s="25">
        <f>J8</f>
        <v>39483</v>
      </c>
      <c r="K17" s="83">
        <f>J17/$B8*100</f>
        <v>31.923254178087173</v>
      </c>
      <c r="L17" s="25">
        <f>L8</f>
        <v>34870</v>
      </c>
      <c r="M17" s="83">
        <f>L17/$B8*100</f>
        <v>28.193497788666004</v>
      </c>
      <c r="N17" s="4"/>
      <c r="O17" s="4"/>
      <c r="P17" s="4"/>
      <c r="Q17" s="4"/>
      <c r="R17" s="4"/>
      <c r="S17" s="4"/>
      <c r="T17" s="4"/>
    </row>
    <row r="18" spans="11:20" ht="15" customHeight="1">
      <c r="K18" s="85"/>
      <c r="N18" s="94"/>
      <c r="O18" s="4"/>
      <c r="P18" s="4"/>
      <c r="Q18" s="4"/>
      <c r="R18" s="4"/>
      <c r="S18" s="4"/>
      <c r="T18" s="4"/>
    </row>
    <row r="19" spans="11:21" ht="30" customHeight="1">
      <c r="K19" s="85"/>
      <c r="N19" s="94"/>
      <c r="O19" s="51"/>
      <c r="P19" s="51"/>
      <c r="Q19" s="51"/>
      <c r="R19" s="51"/>
      <c r="S19" s="51"/>
      <c r="U19" s="4"/>
    </row>
    <row r="20" spans="9:21" ht="15" customHeight="1">
      <c r="I20" s="36"/>
      <c r="J20" s="85"/>
      <c r="K20" s="36"/>
      <c r="L20" s="80"/>
      <c r="M20" s="23"/>
      <c r="N20" s="72"/>
      <c r="O20" s="4"/>
      <c r="P20" s="4"/>
      <c r="Q20" s="4"/>
      <c r="R20" s="4"/>
      <c r="S20" s="4"/>
      <c r="U20" s="4"/>
    </row>
    <row r="21" spans="9:21" ht="15" customHeight="1">
      <c r="I21" s="36"/>
      <c r="J21" s="85"/>
      <c r="K21" s="36"/>
      <c r="L21" s="80"/>
      <c r="M21" s="23"/>
      <c r="N21" s="36"/>
      <c r="O21" s="36" t="s">
        <v>170</v>
      </c>
      <c r="P21" s="179" t="s">
        <v>171</v>
      </c>
      <c r="Q21" s="179" t="s">
        <v>172</v>
      </c>
      <c r="R21" s="179" t="s">
        <v>173</v>
      </c>
      <c r="S21" s="179" t="s">
        <v>90</v>
      </c>
      <c r="U21" s="67"/>
    </row>
    <row r="22" spans="9:19" ht="15" customHeight="1">
      <c r="I22" s="36"/>
      <c r="J22" s="85"/>
      <c r="K22" s="36"/>
      <c r="L22" s="80"/>
      <c r="M22" s="23"/>
      <c r="N22" s="36" t="s">
        <v>94</v>
      </c>
      <c r="O22" s="30">
        <v>7799</v>
      </c>
      <c r="P22" s="30">
        <v>11125</v>
      </c>
      <c r="Q22" s="30">
        <v>62456</v>
      </c>
      <c r="R22" s="30">
        <v>92447</v>
      </c>
      <c r="S22" s="30">
        <v>92322</v>
      </c>
    </row>
    <row r="23" spans="9:19" ht="15" customHeight="1">
      <c r="I23" s="36"/>
      <c r="J23" s="85"/>
      <c r="K23" s="36"/>
      <c r="L23" s="80"/>
      <c r="M23" s="23"/>
      <c r="N23" s="36" t="s">
        <v>39</v>
      </c>
      <c r="O23" s="21">
        <v>1215</v>
      </c>
      <c r="P23" s="23">
        <v>1846</v>
      </c>
      <c r="Q23" s="23">
        <v>12681</v>
      </c>
      <c r="R23" s="36">
        <v>20657</v>
      </c>
      <c r="S23" s="36">
        <v>21955</v>
      </c>
    </row>
    <row r="24" spans="9:19" ht="15" customHeight="1">
      <c r="I24" s="36"/>
      <c r="J24" s="80"/>
      <c r="K24" s="36"/>
      <c r="L24" s="80"/>
      <c r="M24" s="23"/>
      <c r="N24" s="33" t="s">
        <v>0</v>
      </c>
      <c r="O24" s="21">
        <v>994</v>
      </c>
      <c r="P24" s="23">
        <v>1879</v>
      </c>
      <c r="Q24" s="23">
        <v>13437</v>
      </c>
      <c r="R24" s="36">
        <v>32307</v>
      </c>
      <c r="S24" s="36">
        <v>35497</v>
      </c>
    </row>
    <row r="25" spans="14:19" ht="15" customHeight="1">
      <c r="N25" s="33" t="s">
        <v>40</v>
      </c>
      <c r="O25" s="25">
        <v>5590</v>
      </c>
      <c r="P25" s="27">
        <v>7400</v>
      </c>
      <c r="Q25" s="27">
        <v>36338</v>
      </c>
      <c r="R25" s="82">
        <v>39483</v>
      </c>
      <c r="S25" s="82">
        <v>34870</v>
      </c>
    </row>
    <row r="26" ht="15" customHeight="1">
      <c r="N26" s="33"/>
    </row>
    <row r="27" spans="11:14" ht="15" customHeight="1">
      <c r="K27" s="85"/>
      <c r="N27" s="163"/>
    </row>
    <row r="28" spans="11:14" ht="15" customHeight="1">
      <c r="K28" s="86"/>
      <c r="N28" s="163"/>
    </row>
    <row r="29" ht="15" customHeight="1"/>
    <row r="30" ht="15" customHeight="1"/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4" location="indice!B38" display="Índice"/>
    <hyperlink ref="A12" location="indice!B3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2005.&amp;R&amp;9&amp;P+6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22">
      <selection activeCell="B33" sqref="B33"/>
    </sheetView>
  </sheetViews>
  <sheetFormatPr defaultColWidth="12" defaultRowHeight="11.25"/>
  <cols>
    <col min="1" max="1" width="17.16015625" style="0" customWidth="1"/>
    <col min="2" max="2" width="8.33203125" style="0" customWidth="1"/>
    <col min="3" max="3" width="6.5" style="89" customWidth="1"/>
    <col min="4" max="4" width="8.33203125" style="0" customWidth="1"/>
    <col min="5" max="5" width="6.5" style="0" customWidth="1"/>
    <col min="6" max="6" width="8.33203125" style="0" customWidth="1"/>
    <col min="7" max="7" width="6.5" style="0" customWidth="1"/>
    <col min="8" max="8" width="8.33203125" style="23" customWidth="1"/>
    <col min="9" max="9" width="6.5" style="79" customWidth="1"/>
    <col min="10" max="10" width="8.33203125" style="36" customWidth="1"/>
    <col min="11" max="11" width="6.5" style="80" customWidth="1"/>
    <col min="12" max="12" width="8.33203125" style="36" customWidth="1"/>
    <col min="13" max="13" width="8.5" style="80" customWidth="1"/>
  </cols>
  <sheetData>
    <row r="1" spans="1:13" s="1" customFormat="1" ht="39.75" customHeight="1">
      <c r="A1" s="251" t="s">
        <v>186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4" s="142" customFormat="1" ht="36" customHeight="1">
      <c r="A3" s="244"/>
      <c r="B3" s="260" t="s">
        <v>1</v>
      </c>
      <c r="C3" s="260"/>
      <c r="D3" s="260" t="s">
        <v>134</v>
      </c>
      <c r="E3" s="260"/>
      <c r="F3" s="260" t="s">
        <v>140</v>
      </c>
      <c r="G3" s="260"/>
      <c r="H3" s="260" t="s">
        <v>141</v>
      </c>
      <c r="I3" s="260"/>
      <c r="J3" s="260" t="s">
        <v>142</v>
      </c>
      <c r="K3" s="260"/>
      <c r="L3" s="260" t="s">
        <v>138</v>
      </c>
      <c r="M3" s="260"/>
      <c r="N3" s="245"/>
    </row>
    <row r="4" spans="1:13" s="10" customFormat="1" ht="19.5" customHeight="1">
      <c r="A4" s="287" t="s">
        <v>210</v>
      </c>
      <c r="B4" s="66" t="s">
        <v>92</v>
      </c>
      <c r="C4" s="62" t="s">
        <v>91</v>
      </c>
      <c r="D4" s="66" t="s">
        <v>92</v>
      </c>
      <c r="E4" s="62" t="s">
        <v>91</v>
      </c>
      <c r="F4" s="66" t="s">
        <v>92</v>
      </c>
      <c r="G4" s="62" t="s">
        <v>91</v>
      </c>
      <c r="H4" s="66" t="s">
        <v>92</v>
      </c>
      <c r="I4" s="62" t="s">
        <v>91</v>
      </c>
      <c r="J4" s="66" t="s">
        <v>92</v>
      </c>
      <c r="K4" s="62" t="s">
        <v>91</v>
      </c>
      <c r="L4" s="66" t="s">
        <v>92</v>
      </c>
      <c r="M4" s="62" t="s">
        <v>91</v>
      </c>
    </row>
    <row r="5" spans="1:13" s="78" customFormat="1" ht="15" customHeight="1">
      <c r="A5" s="31" t="s">
        <v>23</v>
      </c>
      <c r="B5" s="30">
        <f>D5+F5+H5+J5+L5</f>
        <v>266149</v>
      </c>
      <c r="C5" s="32">
        <f>B5/B$5*100</f>
        <v>100</v>
      </c>
      <c r="D5" s="30">
        <f>D6+D7+D8</f>
        <v>1448</v>
      </c>
      <c r="E5" s="30">
        <f>D5/D$5*100</f>
        <v>100</v>
      </c>
      <c r="F5" s="30">
        <f>F6+F7+F8</f>
        <v>7962</v>
      </c>
      <c r="G5" s="30">
        <f>F5/F$5*100</f>
        <v>100</v>
      </c>
      <c r="H5" s="30">
        <f>H6+H7+H8</f>
        <v>106271</v>
      </c>
      <c r="I5" s="30">
        <f>H5/H$5*100</f>
        <v>100</v>
      </c>
      <c r="J5" s="30">
        <f>J6+J7+J8</f>
        <v>63047</v>
      </c>
      <c r="K5" s="30">
        <f>J5/J$5*100</f>
        <v>100</v>
      </c>
      <c r="L5" s="30">
        <f>L6+L7+L8</f>
        <v>87421</v>
      </c>
      <c r="M5" s="30">
        <f>L5/L$5*100</f>
        <v>100</v>
      </c>
    </row>
    <row r="6" spans="1:13" ht="15" customHeight="1">
      <c r="A6" s="39" t="s">
        <v>39</v>
      </c>
      <c r="B6" s="21">
        <f>D6+F6+H6+J6+L6</f>
        <v>58354</v>
      </c>
      <c r="C6" s="7">
        <f aca="true" t="shared" si="0" ref="C6:E8">B6/B$5*100</f>
        <v>21.9253125129157</v>
      </c>
      <c r="D6" s="21">
        <v>259</v>
      </c>
      <c r="E6" s="7">
        <f t="shared" si="0"/>
        <v>17.886740331491712</v>
      </c>
      <c r="F6" s="23">
        <v>1250</v>
      </c>
      <c r="G6" s="24">
        <f>F6/F$5*100</f>
        <v>15.699572971615172</v>
      </c>
      <c r="H6" s="23">
        <v>24394</v>
      </c>
      <c r="I6" s="79">
        <f>H6/H$5*100</f>
        <v>22.95452192978329</v>
      </c>
      <c r="J6" s="36">
        <v>13175</v>
      </c>
      <c r="K6" s="80">
        <f>J6/J$5*100</f>
        <v>20.897108506352406</v>
      </c>
      <c r="L6" s="36">
        <v>19276</v>
      </c>
      <c r="M6" s="80">
        <f>L6/L$5*100</f>
        <v>22.049621944384075</v>
      </c>
    </row>
    <row r="7" spans="1:13" ht="15" customHeight="1">
      <c r="A7" s="39" t="s">
        <v>0</v>
      </c>
      <c r="B7" s="21">
        <f>D7+F7+H7+J7+L7</f>
        <v>84114</v>
      </c>
      <c r="C7" s="7">
        <f t="shared" si="0"/>
        <v>31.604101461963037</v>
      </c>
      <c r="D7" s="21">
        <v>274</v>
      </c>
      <c r="E7" s="7">
        <f t="shared" si="0"/>
        <v>18.922651933701655</v>
      </c>
      <c r="F7" s="23">
        <v>2606</v>
      </c>
      <c r="G7" s="24">
        <f>F7/F$5*100</f>
        <v>32.73046973122331</v>
      </c>
      <c r="H7" s="23">
        <v>43578</v>
      </c>
      <c r="I7" s="79">
        <f>H7/H$5*100</f>
        <v>41.006483424452576</v>
      </c>
      <c r="J7" s="36">
        <v>19563</v>
      </c>
      <c r="K7" s="80">
        <f>J7/J$5*100</f>
        <v>31.0292321601345</v>
      </c>
      <c r="L7" s="36">
        <v>18093</v>
      </c>
      <c r="M7" s="80">
        <f>L7/L$5*100</f>
        <v>20.696400178446826</v>
      </c>
    </row>
    <row r="8" spans="1:13" ht="15" customHeight="1">
      <c r="A8" s="8" t="s">
        <v>40</v>
      </c>
      <c r="B8" s="25">
        <f>D8+F8+H8+J8+L8</f>
        <v>123681</v>
      </c>
      <c r="C8" s="26">
        <f t="shared" si="0"/>
        <v>46.47058602512127</v>
      </c>
      <c r="D8" s="25">
        <v>915</v>
      </c>
      <c r="E8" s="26">
        <f t="shared" si="0"/>
        <v>63.190607734806626</v>
      </c>
      <c r="F8" s="27">
        <v>4106</v>
      </c>
      <c r="G8" s="28">
        <f>F8/F$5*100</f>
        <v>51.569957297161515</v>
      </c>
      <c r="H8" s="27">
        <v>38299</v>
      </c>
      <c r="I8" s="81">
        <f>H8/H$5*100</f>
        <v>36.038994645764134</v>
      </c>
      <c r="J8" s="82">
        <v>30309</v>
      </c>
      <c r="K8" s="83">
        <f>J8/J$5*100</f>
        <v>48.07365933351309</v>
      </c>
      <c r="L8" s="82">
        <v>50052</v>
      </c>
      <c r="M8" s="83">
        <f>L8/L$5*100</f>
        <v>57.253977877169106</v>
      </c>
    </row>
    <row r="9" spans="1:13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3" t="s">
        <v>42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4" s="142" customFormat="1" ht="36" customHeight="1">
      <c r="A12" s="182" t="s">
        <v>210</v>
      </c>
      <c r="B12" s="260" t="s">
        <v>1</v>
      </c>
      <c r="C12" s="260"/>
      <c r="D12" s="260" t="s">
        <v>134</v>
      </c>
      <c r="E12" s="260"/>
      <c r="F12" s="260" t="s">
        <v>140</v>
      </c>
      <c r="G12" s="260"/>
      <c r="H12" s="260" t="s">
        <v>141</v>
      </c>
      <c r="I12" s="260"/>
      <c r="J12" s="260" t="s">
        <v>142</v>
      </c>
      <c r="K12" s="260"/>
      <c r="L12" s="260" t="s">
        <v>138</v>
      </c>
      <c r="M12" s="260"/>
      <c r="N12" s="245"/>
    </row>
    <row r="13" spans="1:13" s="10" customFormat="1" ht="19.5" customHeight="1">
      <c r="A13" s="77"/>
      <c r="B13" s="66" t="s">
        <v>92</v>
      </c>
      <c r="C13" s="62" t="s">
        <v>91</v>
      </c>
      <c r="D13" s="66" t="s">
        <v>92</v>
      </c>
      <c r="E13" s="62" t="s">
        <v>91</v>
      </c>
      <c r="F13" s="66" t="s">
        <v>92</v>
      </c>
      <c r="G13" s="62" t="s">
        <v>91</v>
      </c>
      <c r="H13" s="66" t="s">
        <v>92</v>
      </c>
      <c r="I13" s="62" t="s">
        <v>91</v>
      </c>
      <c r="J13" s="66" t="s">
        <v>92</v>
      </c>
      <c r="K13" s="62" t="s">
        <v>91</v>
      </c>
      <c r="L13" s="66" t="s">
        <v>92</v>
      </c>
      <c r="M13" s="62" t="s">
        <v>91</v>
      </c>
    </row>
    <row r="14" spans="1:13" s="78" customFormat="1" ht="15" customHeight="1">
      <c r="A14" s="31" t="s">
        <v>23</v>
      </c>
      <c r="B14" s="30">
        <f>D14+F14+H14+J14+L14</f>
        <v>266149</v>
      </c>
      <c r="C14" s="32">
        <f>B14/$B14*100</f>
        <v>100</v>
      </c>
      <c r="D14" s="30">
        <f>D15+D16+D17</f>
        <v>1448</v>
      </c>
      <c r="E14" s="88">
        <f>D14/$B14*100</f>
        <v>0.5440561489992448</v>
      </c>
      <c r="F14" s="30">
        <f>F15+F16+F17</f>
        <v>7962</v>
      </c>
      <c r="G14" s="88">
        <f>F14/$B14*100</f>
        <v>2.9915573607265102</v>
      </c>
      <c r="H14" s="30">
        <f>H15+H16+H17</f>
        <v>106271</v>
      </c>
      <c r="I14" s="88">
        <f>H14/$B14*100</f>
        <v>39.92913743805161</v>
      </c>
      <c r="J14" s="30">
        <f>J15+J16+J17</f>
        <v>63047</v>
      </c>
      <c r="K14" s="88">
        <f>J14/$B14*100</f>
        <v>23.68861051516256</v>
      </c>
      <c r="L14" s="30">
        <f>L15+L16+L17</f>
        <v>87421</v>
      </c>
      <c r="M14" s="88">
        <f>L14/$B14*100</f>
        <v>32.846638537060066</v>
      </c>
    </row>
    <row r="15" spans="1:13" ht="15" customHeight="1">
      <c r="A15" s="39" t="s">
        <v>39</v>
      </c>
      <c r="B15" s="21">
        <f>D15+F15+H15+J15+L15</f>
        <v>58354</v>
      </c>
      <c r="C15" s="45">
        <f aca="true" t="shared" si="1" ref="C15:E17">B15/$B15*100</f>
        <v>100</v>
      </c>
      <c r="D15" s="21">
        <f>D6</f>
        <v>259</v>
      </c>
      <c r="E15" s="7">
        <f t="shared" si="1"/>
        <v>0.4438427528532749</v>
      </c>
      <c r="F15" s="21">
        <f>F6</f>
        <v>1250</v>
      </c>
      <c r="G15" s="24">
        <f>F15/$B15*100</f>
        <v>2.1420982280563456</v>
      </c>
      <c r="H15" s="21">
        <f>H6</f>
        <v>24394</v>
      </c>
      <c r="I15" s="79">
        <f>H15/$B15*100</f>
        <v>41.8034753401652</v>
      </c>
      <c r="J15" s="21">
        <f>J6</f>
        <v>13175</v>
      </c>
      <c r="K15" s="80">
        <f>J15/$B15*100</f>
        <v>22.577715323713885</v>
      </c>
      <c r="L15" s="21">
        <f>L6</f>
        <v>19276</v>
      </c>
      <c r="M15" s="80">
        <f>L15/$B15*100</f>
        <v>33.0328683552113</v>
      </c>
    </row>
    <row r="16" spans="1:13" ht="15" customHeight="1">
      <c r="A16" s="39" t="s">
        <v>0</v>
      </c>
      <c r="B16" s="21">
        <f>D16+F16+H16+J16+L16</f>
        <v>84114</v>
      </c>
      <c r="C16" s="45">
        <f t="shared" si="1"/>
        <v>100</v>
      </c>
      <c r="D16" s="21">
        <f aca="true" t="shared" si="2" ref="D16:F17">D7</f>
        <v>274</v>
      </c>
      <c r="E16" s="7">
        <f t="shared" si="1"/>
        <v>0.32574838909099557</v>
      </c>
      <c r="F16" s="21">
        <f t="shared" si="2"/>
        <v>2606</v>
      </c>
      <c r="G16" s="24">
        <f>F16/$B16*100</f>
        <v>3.098176284566184</v>
      </c>
      <c r="H16" s="21">
        <f>H7</f>
        <v>43578</v>
      </c>
      <c r="I16" s="79">
        <f>H16/$B16*100</f>
        <v>51.808260218275194</v>
      </c>
      <c r="J16" s="21">
        <f>J7</f>
        <v>19563</v>
      </c>
      <c r="K16" s="80">
        <f>J16/$B16*100</f>
        <v>23.25772166345674</v>
      </c>
      <c r="L16" s="21">
        <f>L7</f>
        <v>18093</v>
      </c>
      <c r="M16" s="80">
        <f>L16/$B16*100</f>
        <v>21.510093444610888</v>
      </c>
    </row>
    <row r="17" spans="1:13" ht="15" customHeight="1">
      <c r="A17" s="8" t="s">
        <v>40</v>
      </c>
      <c r="B17" s="25">
        <f>D17+F17+H17+J17+L17</f>
        <v>123681</v>
      </c>
      <c r="C17" s="48">
        <f t="shared" si="1"/>
        <v>100</v>
      </c>
      <c r="D17" s="25">
        <f t="shared" si="2"/>
        <v>915</v>
      </c>
      <c r="E17" s="26">
        <f t="shared" si="1"/>
        <v>0.7398064375288039</v>
      </c>
      <c r="F17" s="25">
        <f t="shared" si="2"/>
        <v>4106</v>
      </c>
      <c r="G17" s="28">
        <f>F17/$B17*100</f>
        <v>3.3198308551839006</v>
      </c>
      <c r="H17" s="25">
        <f>H8</f>
        <v>38299</v>
      </c>
      <c r="I17" s="81">
        <f>H17/$B17*100</f>
        <v>30.96595273324116</v>
      </c>
      <c r="J17" s="25">
        <f>J8</f>
        <v>30309</v>
      </c>
      <c r="K17" s="83">
        <f>J17/$B17*100</f>
        <v>24.505785043781987</v>
      </c>
      <c r="L17" s="25">
        <f>L8</f>
        <v>50052</v>
      </c>
      <c r="M17" s="83">
        <f>L17/$B17*100</f>
        <v>40.46862493026415</v>
      </c>
    </row>
    <row r="18" spans="11:14" ht="15" customHeight="1">
      <c r="K18" s="85"/>
      <c r="N18" s="23"/>
    </row>
    <row r="19" spans="11:14" ht="15" customHeight="1">
      <c r="K19" s="85"/>
      <c r="N19" s="23"/>
    </row>
    <row r="20" spans="11:14" ht="15" customHeight="1">
      <c r="K20" s="85"/>
      <c r="N20" s="23"/>
    </row>
    <row r="21" spans="11:14" ht="15" customHeight="1">
      <c r="K21" s="85"/>
      <c r="N21" s="23"/>
    </row>
    <row r="22" spans="1:13" s="1" customFormat="1" ht="39.7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s="1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 customHeight="1">
      <c r="A24" s="99"/>
      <c r="B24" s="99"/>
      <c r="C24" s="99"/>
      <c r="D24" s="99"/>
      <c r="E24" s="99"/>
      <c r="F24" s="99"/>
      <c r="G24" s="23"/>
      <c r="H24" s="79"/>
      <c r="I24" s="36"/>
      <c r="J24" s="85"/>
      <c r="K24" s="36"/>
      <c r="L24" s="80"/>
      <c r="M24" s="23"/>
    </row>
    <row r="25" spans="1:13" ht="15" customHeight="1">
      <c r="A25" s="99"/>
      <c r="B25" s="99"/>
      <c r="C25" s="99"/>
      <c r="D25" s="99"/>
      <c r="E25" s="99"/>
      <c r="F25" s="99"/>
      <c r="G25" s="23"/>
      <c r="H25" s="79"/>
      <c r="I25" s="36"/>
      <c r="J25" s="85"/>
      <c r="K25" s="36"/>
      <c r="L25" s="80"/>
      <c r="M25" s="23"/>
    </row>
    <row r="26" spans="1:13" ht="15" customHeight="1">
      <c r="A26" s="99"/>
      <c r="B26" s="99"/>
      <c r="C26" s="99"/>
      <c r="D26" s="99"/>
      <c r="E26" s="99"/>
      <c r="F26" s="99"/>
      <c r="G26" s="23"/>
      <c r="H26" s="79"/>
      <c r="I26" s="36"/>
      <c r="J26" s="85"/>
      <c r="K26" s="36"/>
      <c r="L26" s="80"/>
      <c r="M26" s="23"/>
    </row>
    <row r="27" spans="1:13" ht="15" customHeight="1">
      <c r="A27" s="100"/>
      <c r="B27" s="99"/>
      <c r="C27" s="99"/>
      <c r="D27" s="99"/>
      <c r="E27" s="99"/>
      <c r="F27" s="99"/>
      <c r="G27" s="23"/>
      <c r="H27" s="79"/>
      <c r="I27" s="36"/>
      <c r="J27" s="85"/>
      <c r="K27" s="36"/>
      <c r="L27" s="80"/>
      <c r="M27" s="23"/>
    </row>
    <row r="28" spans="1:13" ht="15" customHeight="1">
      <c r="A28" s="100"/>
      <c r="B28" s="99"/>
      <c r="C28" s="99"/>
      <c r="D28" s="99"/>
      <c r="E28" s="99"/>
      <c r="F28" s="99"/>
      <c r="G28" s="23"/>
      <c r="H28" s="79"/>
      <c r="I28" s="36"/>
      <c r="J28" s="80"/>
      <c r="K28" s="36"/>
      <c r="L28" s="80"/>
      <c r="M28" s="23"/>
    </row>
    <row r="29" spans="1:14" ht="15" customHeight="1">
      <c r="A29" s="100"/>
      <c r="B29" s="100"/>
      <c r="C29" s="101"/>
      <c r="D29" s="100"/>
      <c r="E29" s="100"/>
      <c r="F29" s="100"/>
      <c r="N29" s="23"/>
    </row>
    <row r="30" ht="15" customHeight="1">
      <c r="N30" s="23"/>
    </row>
    <row r="31" spans="11:14" ht="15" customHeight="1">
      <c r="K31" s="85"/>
      <c r="N31" s="23"/>
    </row>
    <row r="32" ht="15" customHeight="1">
      <c r="K32" s="86"/>
    </row>
    <row r="33" ht="15" customHeight="1"/>
    <row r="34" ht="15" customHeight="1"/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4" location="indice!B40" display="Índice"/>
    <hyperlink ref="A12" location="indice!B4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75" zoomScaleSheetLayoutView="100" workbookViewId="0" topLeftCell="A23">
      <selection activeCell="A25" sqref="A25"/>
    </sheetView>
  </sheetViews>
  <sheetFormatPr defaultColWidth="12" defaultRowHeight="11.25"/>
  <cols>
    <col min="1" max="1" width="36.83203125" style="233" customWidth="1"/>
    <col min="2" max="4" width="14.83203125" style="233" customWidth="1"/>
    <col min="5" max="8" width="10.83203125" style="233" customWidth="1"/>
    <col min="9" max="9" width="8.5" style="233" bestFit="1" customWidth="1"/>
    <col min="10" max="11" width="10.33203125" style="233" bestFit="1" customWidth="1"/>
    <col min="12" max="16384" width="12" style="233" customWidth="1"/>
  </cols>
  <sheetData>
    <row r="1" spans="1:6" s="229" customFormat="1" ht="60" customHeight="1">
      <c r="A1" s="261" t="s">
        <v>187</v>
      </c>
      <c r="B1" s="262"/>
      <c r="C1" s="262"/>
      <c r="D1" s="262"/>
      <c r="E1" s="228"/>
      <c r="F1" s="228"/>
    </row>
    <row r="2" spans="1:5" s="230" customFormat="1" ht="36" customHeight="1">
      <c r="A2" s="218"/>
      <c r="B2" s="258" t="s">
        <v>96</v>
      </c>
      <c r="C2" s="258"/>
      <c r="D2" s="258"/>
      <c r="E2" s="16"/>
    </row>
    <row r="3" spans="1:6" s="230" customFormat="1" ht="19.5" customHeight="1">
      <c r="A3" s="289" t="s">
        <v>210</v>
      </c>
      <c r="B3" s="231" t="s">
        <v>1</v>
      </c>
      <c r="C3" s="231" t="s">
        <v>2</v>
      </c>
      <c r="D3" s="231" t="s">
        <v>3</v>
      </c>
      <c r="E3" s="16"/>
      <c r="F3" s="16"/>
    </row>
    <row r="4" spans="1:6" s="234" customFormat="1" ht="15" customHeight="1">
      <c r="A4" s="223" t="s">
        <v>23</v>
      </c>
      <c r="B4" s="232">
        <v>20.97268222031525</v>
      </c>
      <c r="C4" s="232">
        <v>19.05740427874485</v>
      </c>
      <c r="D4" s="232">
        <v>22.873732687056723</v>
      </c>
      <c r="E4" s="233"/>
      <c r="F4" s="233"/>
    </row>
    <row r="5" spans="1:4" ht="15" customHeight="1">
      <c r="A5" s="174" t="s">
        <v>97</v>
      </c>
      <c r="B5" s="235">
        <v>35.175683212493034</v>
      </c>
      <c r="C5" s="235">
        <v>31.354824656937485</v>
      </c>
      <c r="D5" s="235">
        <v>39.18609967992684</v>
      </c>
    </row>
    <row r="6" spans="1:4" ht="15" customHeight="1">
      <c r="A6" s="174" t="s">
        <v>98</v>
      </c>
      <c r="B6" s="235">
        <v>14.930264461550186</v>
      </c>
      <c r="C6" s="235">
        <v>12.897947039571555</v>
      </c>
      <c r="D6" s="235">
        <v>17.06516643225504</v>
      </c>
    </row>
    <row r="7" spans="1:4" ht="15" customHeight="1">
      <c r="A7" s="174" t="s">
        <v>99</v>
      </c>
      <c r="B7" s="235">
        <v>47.76954272129772</v>
      </c>
      <c r="C7" s="235">
        <v>38.82445967316816</v>
      </c>
      <c r="D7" s="235">
        <v>57.87905868334823</v>
      </c>
    </row>
    <row r="8" spans="1:4" ht="15" customHeight="1">
      <c r="A8" s="174" t="s">
        <v>100</v>
      </c>
      <c r="B8" s="235">
        <v>59.88980716253444</v>
      </c>
      <c r="C8" s="235">
        <v>51.58052434456929</v>
      </c>
      <c r="D8" s="235">
        <v>69.08789386401327</v>
      </c>
    </row>
    <row r="9" spans="1:4" ht="22.5" customHeight="1">
      <c r="A9" s="173" t="s">
        <v>101</v>
      </c>
      <c r="B9" s="235">
        <v>18.896316057672134</v>
      </c>
      <c r="C9" s="235">
        <v>15.732808520490854</v>
      </c>
      <c r="D9" s="235">
        <v>22.294062791420576</v>
      </c>
    </row>
    <row r="10" spans="1:4" ht="15" customHeight="1">
      <c r="A10" s="173" t="s">
        <v>102</v>
      </c>
      <c r="B10" s="235">
        <v>23.627707538543998</v>
      </c>
      <c r="C10" s="235">
        <v>21.1954096270322</v>
      </c>
      <c r="D10" s="235">
        <v>26.007360279441116</v>
      </c>
    </row>
    <row r="11" spans="1:4" ht="15" customHeight="1">
      <c r="A11" s="173" t="s">
        <v>103</v>
      </c>
      <c r="B11" s="235">
        <v>31.506556746828412</v>
      </c>
      <c r="C11" s="235">
        <v>27.81054971360178</v>
      </c>
      <c r="D11" s="235">
        <v>35.197199931705654</v>
      </c>
    </row>
    <row r="12" spans="1:4" ht="15" customHeight="1">
      <c r="A12" s="173" t="s">
        <v>104</v>
      </c>
      <c r="B12" s="235">
        <v>17.11283571677712</v>
      </c>
      <c r="C12" s="235">
        <v>14.155096512021673</v>
      </c>
      <c r="D12" s="235">
        <v>20.253505933117584</v>
      </c>
    </row>
    <row r="13" spans="1:4" ht="15" customHeight="1">
      <c r="A13" s="173" t="s">
        <v>105</v>
      </c>
      <c r="B13" s="235">
        <v>27.072028939248856</v>
      </c>
      <c r="C13" s="235">
        <v>22.92310863739435</v>
      </c>
      <c r="D13" s="235">
        <v>31.49736147757256</v>
      </c>
    </row>
    <row r="14" spans="1:4" ht="22.5" customHeight="1">
      <c r="A14" s="173" t="s">
        <v>106</v>
      </c>
      <c r="B14" s="235">
        <v>22.243026549522302</v>
      </c>
      <c r="C14" s="235">
        <v>17.551361903876543</v>
      </c>
      <c r="D14" s="235">
        <v>27.253772835583796</v>
      </c>
    </row>
    <row r="15" spans="1:4" ht="15" customHeight="1">
      <c r="A15" s="173" t="s">
        <v>107</v>
      </c>
      <c r="B15" s="235">
        <v>25.117290795871366</v>
      </c>
      <c r="C15" s="235">
        <v>21.17117117117117</v>
      </c>
      <c r="D15" s="235">
        <v>29.405482378070484</v>
      </c>
    </row>
    <row r="16" spans="1:4" ht="15" customHeight="1">
      <c r="A16" s="173" t="s">
        <v>108</v>
      </c>
      <c r="B16" s="235">
        <v>25.40264049215456</v>
      </c>
      <c r="C16" s="235">
        <v>22.489903913104026</v>
      </c>
      <c r="D16" s="235">
        <v>28.273401043096346</v>
      </c>
    </row>
    <row r="17" spans="1:4" ht="15" customHeight="1">
      <c r="A17" s="173" t="s">
        <v>109</v>
      </c>
      <c r="B17" s="235">
        <v>14.239280774550483</v>
      </c>
      <c r="C17" s="235">
        <v>12.102166354640278</v>
      </c>
      <c r="D17" s="235">
        <v>16.528215411057005</v>
      </c>
    </row>
    <row r="18" spans="1:6" s="236" customFormat="1" ht="15" customHeight="1">
      <c r="A18" s="173" t="s">
        <v>110</v>
      </c>
      <c r="B18" s="235">
        <v>17.553938465466615</v>
      </c>
      <c r="C18" s="235">
        <v>15.486284289276808</v>
      </c>
      <c r="D18" s="235">
        <v>19.72273083965472</v>
      </c>
      <c r="E18" s="233"/>
      <c r="F18" s="233"/>
    </row>
    <row r="19" spans="1:4" ht="22.5" customHeight="1">
      <c r="A19" s="173" t="s">
        <v>111</v>
      </c>
      <c r="B19" s="235">
        <v>10.24061755769073</v>
      </c>
      <c r="C19" s="235">
        <v>8.846494405538115</v>
      </c>
      <c r="D19" s="235">
        <v>11.692230324365099</v>
      </c>
    </row>
    <row r="20" spans="1:4" ht="15" customHeight="1">
      <c r="A20" s="173" t="s">
        <v>112</v>
      </c>
      <c r="B20" s="235">
        <v>11.781168532433675</v>
      </c>
      <c r="C20" s="235">
        <v>10.235934664246823</v>
      </c>
      <c r="D20" s="235">
        <v>13.510439515801446</v>
      </c>
    </row>
    <row r="21" spans="1:4" ht="15" customHeight="1">
      <c r="A21" s="173" t="s">
        <v>113</v>
      </c>
      <c r="B21" s="235">
        <v>10.247415172350516</v>
      </c>
      <c r="C21" s="235">
        <v>9.872498880535458</v>
      </c>
      <c r="D21" s="235">
        <v>10.602819450184873</v>
      </c>
    </row>
    <row r="22" spans="1:4" ht="15" customHeight="1">
      <c r="A22" s="173" t="s">
        <v>114</v>
      </c>
      <c r="B22" s="235">
        <v>23.65824569012252</v>
      </c>
      <c r="C22" s="235">
        <v>20.913202670687056</v>
      </c>
      <c r="D22" s="235">
        <v>26.4410480349345</v>
      </c>
    </row>
    <row r="23" spans="1:4" ht="15" customHeight="1">
      <c r="A23" s="173" t="s">
        <v>115</v>
      </c>
      <c r="B23" s="235">
        <v>32.18790121592025</v>
      </c>
      <c r="C23" s="235">
        <v>27.78680053152222</v>
      </c>
      <c r="D23" s="235">
        <v>36.79653679653679</v>
      </c>
    </row>
    <row r="24" spans="1:4" ht="22.5" customHeight="1">
      <c r="A24" s="173" t="s">
        <v>116</v>
      </c>
      <c r="B24" s="235">
        <v>44.027104102176615</v>
      </c>
      <c r="C24" s="235">
        <v>40.316926770708285</v>
      </c>
      <c r="D24" s="235">
        <v>47.85169785169785</v>
      </c>
    </row>
    <row r="25" spans="1:4" ht="15" customHeight="1">
      <c r="A25" s="173" t="s">
        <v>117</v>
      </c>
      <c r="B25" s="235">
        <v>14.731608507503912</v>
      </c>
      <c r="C25" s="235">
        <v>11.574856370395404</v>
      </c>
      <c r="D25" s="235">
        <v>18.51102569289905</v>
      </c>
    </row>
    <row r="26" spans="1:4" ht="15" customHeight="1">
      <c r="A26" s="173" t="s">
        <v>118</v>
      </c>
      <c r="B26" s="235">
        <v>24.43976249760582</v>
      </c>
      <c r="C26" s="235">
        <v>20.10233918128655</v>
      </c>
      <c r="D26" s="235">
        <v>29.21529175050302</v>
      </c>
    </row>
    <row r="27" spans="1:4" ht="15" customHeight="1">
      <c r="A27" s="173" t="s">
        <v>119</v>
      </c>
      <c r="B27" s="235">
        <v>37.25948323254536</v>
      </c>
      <c r="C27" s="235">
        <v>33.72442019099591</v>
      </c>
      <c r="D27" s="235">
        <v>40.84741068955967</v>
      </c>
    </row>
    <row r="28" spans="1:4" ht="15" customHeight="1">
      <c r="A28" s="173" t="s">
        <v>120</v>
      </c>
      <c r="B28" s="235">
        <v>46.106588849639074</v>
      </c>
      <c r="C28" s="235">
        <v>38.81199538638985</v>
      </c>
      <c r="D28" s="235">
        <v>54.419980282615846</v>
      </c>
    </row>
    <row r="29" spans="1:4" ht="22.5" customHeight="1">
      <c r="A29" s="173" t="s">
        <v>121</v>
      </c>
      <c r="B29" s="235">
        <v>64.11764705882354</v>
      </c>
      <c r="C29" s="235">
        <v>55.12377264555387</v>
      </c>
      <c r="D29" s="235">
        <v>73.81129825607393</v>
      </c>
    </row>
    <row r="30" spans="1:4" ht="15" customHeight="1">
      <c r="A30" s="173" t="s">
        <v>122</v>
      </c>
      <c r="B30" s="235">
        <v>74.67724867724867</v>
      </c>
      <c r="C30" s="235">
        <v>63.54042214257268</v>
      </c>
      <c r="D30" s="235">
        <v>87.30803974706414</v>
      </c>
    </row>
    <row r="31" spans="1:4" ht="15" customHeight="1">
      <c r="A31" s="173" t="s">
        <v>123</v>
      </c>
      <c r="B31" s="235">
        <v>44.04015056461731</v>
      </c>
      <c r="C31" s="235">
        <v>39.227288548555514</v>
      </c>
      <c r="D31" s="235">
        <v>49.150036954915</v>
      </c>
    </row>
    <row r="32" spans="1:4" ht="15" customHeight="1">
      <c r="A32" s="173" t="s">
        <v>124</v>
      </c>
      <c r="B32" s="235">
        <v>30.88921384304714</v>
      </c>
      <c r="C32" s="235">
        <v>27.527513842367902</v>
      </c>
      <c r="D32" s="235">
        <v>34.37876960193004</v>
      </c>
    </row>
    <row r="33" spans="1:4" ht="15" customHeight="1">
      <c r="A33" s="173" t="s">
        <v>125</v>
      </c>
      <c r="B33" s="235">
        <v>53.48837209302325</v>
      </c>
      <c r="C33" s="235">
        <v>49.44159236242457</v>
      </c>
      <c r="D33" s="235">
        <v>57.4646017699115</v>
      </c>
    </row>
    <row r="34" spans="1:4" ht="22.5" customHeight="1">
      <c r="A34" s="173" t="s">
        <v>126</v>
      </c>
      <c r="B34" s="235">
        <v>146.6969778015512</v>
      </c>
      <c r="C34" s="235">
        <v>115.64190850959173</v>
      </c>
      <c r="D34" s="235">
        <v>183.70457209847598</v>
      </c>
    </row>
    <row r="35" spans="1:4" ht="15" customHeight="1">
      <c r="A35" s="173" t="s">
        <v>127</v>
      </c>
      <c r="B35" s="235">
        <v>100.92364532019704</v>
      </c>
      <c r="C35" s="235">
        <v>84.02938901778809</v>
      </c>
      <c r="D35" s="235">
        <v>120.0349956255468</v>
      </c>
    </row>
    <row r="36" spans="1:4" ht="15" customHeight="1">
      <c r="A36" s="173" t="s">
        <v>128</v>
      </c>
      <c r="B36" s="235">
        <v>143.47463681829007</v>
      </c>
      <c r="C36" s="235">
        <v>117.28665207877462</v>
      </c>
      <c r="D36" s="235">
        <v>174.7387669801463</v>
      </c>
    </row>
    <row r="37" spans="1:4" ht="15" customHeight="1">
      <c r="A37" s="226" t="s">
        <v>129</v>
      </c>
      <c r="B37" s="237">
        <v>59.62199312714777</v>
      </c>
      <c r="C37" s="237">
        <v>49.531079607415485</v>
      </c>
      <c r="D37" s="237">
        <v>70.78407720144753</v>
      </c>
    </row>
    <row r="38" spans="1:12" ht="16.5" customHeight="1">
      <c r="A38" s="168" t="s">
        <v>149</v>
      </c>
      <c r="I38" s="37"/>
      <c r="J38" s="238"/>
      <c r="K38" s="238"/>
      <c r="L38" s="239"/>
    </row>
    <row r="39" spans="9:12" ht="15" customHeight="1">
      <c r="I39" s="37"/>
      <c r="J39" s="238"/>
      <c r="K39" s="238"/>
      <c r="L39" s="239"/>
    </row>
    <row r="40" spans="9:12" ht="15" customHeight="1">
      <c r="I40" s="37"/>
      <c r="J40" s="238"/>
      <c r="K40" s="238"/>
      <c r="L40" s="239"/>
    </row>
    <row r="41" spans="9:12" ht="15" customHeight="1">
      <c r="I41" s="240"/>
      <c r="J41" s="238"/>
      <c r="K41" s="238"/>
      <c r="L41" s="239"/>
    </row>
    <row r="42" spans="9:12" ht="15" customHeight="1">
      <c r="I42" s="240"/>
      <c r="J42" s="238"/>
      <c r="K42" s="238"/>
      <c r="L42" s="239"/>
    </row>
    <row r="43" spans="9:12" ht="15" customHeight="1">
      <c r="I43" s="240"/>
      <c r="J43" s="238"/>
      <c r="K43" s="238"/>
      <c r="L43" s="239"/>
    </row>
    <row r="44" spans="9:12" ht="15" customHeight="1">
      <c r="I44" s="37"/>
      <c r="J44" s="238"/>
      <c r="K44" s="238"/>
      <c r="L44" s="239"/>
    </row>
    <row r="45" spans="9:11" ht="15" customHeight="1">
      <c r="I45" s="37"/>
      <c r="J45" s="238"/>
      <c r="K45" s="238"/>
    </row>
    <row r="46" ht="15" customHeight="1"/>
    <row r="47" ht="15" customHeight="1"/>
  </sheetData>
  <mergeCells count="2">
    <mergeCell ref="B2:D2"/>
    <mergeCell ref="A1:D1"/>
  </mergeCells>
  <hyperlinks>
    <hyperlink ref="A3" location="indice!B4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75" zoomScaleSheetLayoutView="100" workbookViewId="0" topLeftCell="A1">
      <selection activeCell="J2" sqref="J2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23" customWidth="1"/>
    <col min="9" max="9" width="7.33203125" style="79" customWidth="1"/>
    <col min="10" max="10" width="9.5" style="36" bestFit="1" customWidth="1"/>
  </cols>
  <sheetData>
    <row r="1" spans="1:10" s="1" customFormat="1" ht="60" customHeight="1">
      <c r="A1" s="251" t="s">
        <v>189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241" customFormat="1" ht="18" customHeight="1">
      <c r="A2" s="242"/>
      <c r="B2" s="242"/>
      <c r="C2" s="242"/>
      <c r="D2" s="242"/>
      <c r="E2" s="242"/>
      <c r="F2" s="242"/>
      <c r="G2" s="242"/>
      <c r="H2" s="242"/>
      <c r="I2" s="242"/>
      <c r="J2" s="327" t="s">
        <v>88</v>
      </c>
    </row>
    <row r="3" spans="1:11" s="2" customFormat="1" ht="36" customHeight="1">
      <c r="A3" s="182" t="s">
        <v>210</v>
      </c>
      <c r="B3" s="103" t="s">
        <v>1</v>
      </c>
      <c r="C3" s="103" t="s">
        <v>26</v>
      </c>
      <c r="D3" s="103" t="s">
        <v>143</v>
      </c>
      <c r="E3" s="103" t="s">
        <v>49</v>
      </c>
      <c r="F3" s="103" t="s">
        <v>27</v>
      </c>
      <c r="G3" s="103" t="s">
        <v>28</v>
      </c>
      <c r="H3" s="103" t="s">
        <v>29</v>
      </c>
      <c r="I3" s="103" t="s">
        <v>188</v>
      </c>
      <c r="J3" s="103" t="s">
        <v>30</v>
      </c>
      <c r="K3" s="181"/>
    </row>
    <row r="4" spans="1:10" s="102" customFormat="1" ht="19.5" customHeight="1">
      <c r="A4" s="104" t="s">
        <v>23</v>
      </c>
      <c r="B4" s="108">
        <f>SUM(B5:B37)</f>
        <v>266149</v>
      </c>
      <c r="C4" s="108">
        <f aca="true" t="shared" si="0" ref="C4:J4">SUM(C5:C37)</f>
        <v>11140</v>
      </c>
      <c r="D4" s="108">
        <f t="shared" si="0"/>
        <v>1597</v>
      </c>
      <c r="E4" s="108">
        <f t="shared" si="0"/>
        <v>4348</v>
      </c>
      <c r="F4" s="108">
        <f t="shared" si="0"/>
        <v>3946</v>
      </c>
      <c r="G4" s="108">
        <f t="shared" si="0"/>
        <v>1390</v>
      </c>
      <c r="H4" s="108">
        <f t="shared" si="0"/>
        <v>7461</v>
      </c>
      <c r="I4" s="108">
        <f t="shared" si="0"/>
        <v>5232</v>
      </c>
      <c r="J4" s="107">
        <f t="shared" si="0"/>
        <v>122958</v>
      </c>
    </row>
    <row r="5" spans="1:10" s="5" customFormat="1" ht="15" customHeight="1">
      <c r="A5" s="105" t="s">
        <v>97</v>
      </c>
      <c r="B5" s="109">
        <f>C5+D5+E5+F5+G5+H5+I5+J5+'pag 41'!B5+'pag 41'!C5+'pag 41'!D5+'pag 41'!E5+'pag 41'!F5+'pag 41'!G5+'pag 41'!H5+'pag 41'!I5+'pag 41'!J5+'pag 41'!K5</f>
        <v>6307</v>
      </c>
      <c r="C5" s="110">
        <v>421</v>
      </c>
      <c r="D5" s="109">
        <v>54</v>
      </c>
      <c r="E5" s="109">
        <v>97</v>
      </c>
      <c r="F5" s="109">
        <v>112</v>
      </c>
      <c r="G5" s="109">
        <v>47</v>
      </c>
      <c r="H5" s="109">
        <v>218</v>
      </c>
      <c r="I5" s="110">
        <v>123</v>
      </c>
      <c r="J5" s="110">
        <v>2216</v>
      </c>
    </row>
    <row r="6" spans="1:10" ht="15" customHeight="1">
      <c r="A6" s="105" t="s">
        <v>98</v>
      </c>
      <c r="B6" s="109">
        <f>C6+D6+E6+F6+G6+H6+I6+J6+'pag 41'!B6+'pag 41'!C6+'pag 41'!D6+'pag 41'!E6+'pag 41'!F6+'pag 41'!G6+'pag 41'!H6+'pag 41'!I6+'pag 41'!J6+'pag 41'!K6</f>
        <v>1959</v>
      </c>
      <c r="C6" s="110">
        <v>102</v>
      </c>
      <c r="D6" s="109">
        <v>18</v>
      </c>
      <c r="E6" s="109">
        <v>26</v>
      </c>
      <c r="F6" s="109">
        <v>20</v>
      </c>
      <c r="G6" s="109">
        <v>12</v>
      </c>
      <c r="H6" s="109">
        <v>55</v>
      </c>
      <c r="I6" s="110">
        <v>51</v>
      </c>
      <c r="J6" s="110">
        <v>938</v>
      </c>
    </row>
    <row r="7" spans="1:10" ht="15" customHeight="1">
      <c r="A7" s="105" t="s">
        <v>99</v>
      </c>
      <c r="B7" s="109">
        <f>C7+D7+E7+F7+G7+H7+I7+J7+'pag 41'!B7+'pag 41'!C7+'pag 41'!D7+'pag 41'!E7+'pag 41'!F7+'pag 41'!G7+'pag 41'!H7+'pag 41'!I7+'pag 41'!J7+'pag 41'!K7</f>
        <v>3416</v>
      </c>
      <c r="C7" s="110">
        <v>61</v>
      </c>
      <c r="D7" s="109">
        <v>12</v>
      </c>
      <c r="E7" s="109">
        <v>41</v>
      </c>
      <c r="F7" s="109">
        <v>22</v>
      </c>
      <c r="G7" s="109">
        <v>7</v>
      </c>
      <c r="H7" s="109">
        <v>52</v>
      </c>
      <c r="I7" s="110">
        <v>32</v>
      </c>
      <c r="J7" s="110">
        <v>2588</v>
      </c>
    </row>
    <row r="8" spans="1:10" ht="15" customHeight="1">
      <c r="A8" s="105" t="s">
        <v>100</v>
      </c>
      <c r="B8" s="109">
        <f>C8+D8+E8+F8+G8+H8+I8+J8+'pag 41'!B8+'pag 41'!C8+'pag 41'!D8+'pag 41'!E8+'pag 41'!F8+'pag 41'!G8+'pag 41'!H8+'pag 41'!I8+'pag 41'!J8+'pag 41'!K8</f>
        <v>7609</v>
      </c>
      <c r="C8" s="110">
        <v>157</v>
      </c>
      <c r="D8" s="109">
        <v>19</v>
      </c>
      <c r="E8" s="109">
        <v>55</v>
      </c>
      <c r="F8" s="109">
        <v>24</v>
      </c>
      <c r="G8" s="109">
        <v>5</v>
      </c>
      <c r="H8" s="109">
        <v>52</v>
      </c>
      <c r="I8" s="110">
        <v>56</v>
      </c>
      <c r="J8" s="110">
        <v>6451</v>
      </c>
    </row>
    <row r="9" spans="1:10" ht="15" customHeight="1">
      <c r="A9" s="105" t="s">
        <v>101</v>
      </c>
      <c r="B9" s="109">
        <f>C9+D9+E9+F9+G9+H9+I9+J9+'pag 41'!B9+'pag 41'!C9+'pag 41'!D9+'pag 41'!E9+'pag 41'!F9+'pag 41'!G9+'pag 41'!H9+'pag 41'!I9+'pag 41'!J9+'pag 41'!K9</f>
        <v>6304</v>
      </c>
      <c r="C9" s="110">
        <v>199</v>
      </c>
      <c r="D9" s="109">
        <v>30</v>
      </c>
      <c r="E9" s="109">
        <v>74</v>
      </c>
      <c r="F9" s="109">
        <v>77</v>
      </c>
      <c r="G9" s="109">
        <v>38</v>
      </c>
      <c r="H9" s="109">
        <v>153</v>
      </c>
      <c r="I9" s="110">
        <v>58</v>
      </c>
      <c r="J9" s="110">
        <v>2453</v>
      </c>
    </row>
    <row r="10" spans="1:10" s="114" customFormat="1" ht="19.5" customHeight="1">
      <c r="A10" s="115" t="s">
        <v>102</v>
      </c>
      <c r="B10" s="109">
        <f>C10+D10+E10+F10+G10+H10+I10+J10+'pag 41'!B10+'pag 41'!C10+'pag 41'!D10+'pag 41'!E10+'pag 41'!F10+'pag 41'!G10+'pag 41'!H10+'pag 41'!I10+'pag 41'!J10+'pag 41'!K10</f>
        <v>14988</v>
      </c>
      <c r="C10" s="109">
        <v>903</v>
      </c>
      <c r="D10" s="109">
        <v>124</v>
      </c>
      <c r="E10" s="109">
        <v>321</v>
      </c>
      <c r="F10" s="109">
        <v>271</v>
      </c>
      <c r="G10" s="109">
        <v>107</v>
      </c>
      <c r="H10" s="109">
        <v>388</v>
      </c>
      <c r="I10" s="109">
        <v>286</v>
      </c>
      <c r="J10" s="116">
        <v>7871</v>
      </c>
    </row>
    <row r="11" spans="1:10" s="5" customFormat="1" ht="15" customHeight="1">
      <c r="A11" s="105" t="s">
        <v>103</v>
      </c>
      <c r="B11" s="109">
        <f>C11+D11+E11+F11+G11+H11+I11+J11+'pag 41'!B11+'pag 41'!C11+'pag 41'!D11+'pag 41'!E11+'pag 41'!F11+'pag 41'!G11+'pag 41'!H11+'pag 41'!I11+'pag 41'!J11+'pag 41'!K11</f>
        <v>7376</v>
      </c>
      <c r="C11" s="110">
        <v>305</v>
      </c>
      <c r="D11" s="109">
        <v>60</v>
      </c>
      <c r="E11" s="109">
        <v>90</v>
      </c>
      <c r="F11" s="109">
        <v>58</v>
      </c>
      <c r="G11" s="109">
        <v>44</v>
      </c>
      <c r="H11" s="109">
        <v>143</v>
      </c>
      <c r="I11" s="110">
        <v>95</v>
      </c>
      <c r="J11" s="110">
        <v>4957</v>
      </c>
    </row>
    <row r="12" spans="1:10" ht="15" customHeight="1">
      <c r="A12" s="105" t="s">
        <v>104</v>
      </c>
      <c r="B12" s="109">
        <f>C12+D12+E12+F12+G12+H12+I12+J12+'pag 41'!B12+'pag 41'!C12+'pag 41'!D12+'pag 41'!E12+'pag 41'!F12+'pag 41'!G12+'pag 41'!H12+'pag 41'!I12+'pag 41'!J12+'pag 41'!K12</f>
        <v>3925</v>
      </c>
      <c r="C12" s="110">
        <v>126</v>
      </c>
      <c r="D12" s="109">
        <v>19</v>
      </c>
      <c r="E12" s="109">
        <v>53</v>
      </c>
      <c r="F12" s="109">
        <v>33</v>
      </c>
      <c r="G12" s="109">
        <v>8</v>
      </c>
      <c r="H12" s="109">
        <v>48</v>
      </c>
      <c r="I12" s="110">
        <v>24</v>
      </c>
      <c r="J12" s="110">
        <v>3006</v>
      </c>
    </row>
    <row r="13" spans="1:10" ht="15" customHeight="1">
      <c r="A13" s="105" t="s">
        <v>105</v>
      </c>
      <c r="B13" s="109">
        <f>C13+D13+E13+F13+G13+H13+I13+J13+'pag 41'!B13+'pag 41'!C13+'pag 41'!D13+'pag 41'!E13+'pag 41'!F13+'pag 41'!G13+'pag 41'!H13+'pag 41'!I13+'pag 41'!J13+'pag 41'!K13</f>
        <v>5089</v>
      </c>
      <c r="C13" s="110">
        <v>87</v>
      </c>
      <c r="D13" s="109">
        <v>6</v>
      </c>
      <c r="E13" s="109">
        <v>65</v>
      </c>
      <c r="F13" s="109">
        <v>24</v>
      </c>
      <c r="G13" s="109">
        <v>8</v>
      </c>
      <c r="H13" s="109">
        <v>38</v>
      </c>
      <c r="I13" s="110">
        <v>22</v>
      </c>
      <c r="J13" s="110">
        <v>4317</v>
      </c>
    </row>
    <row r="14" spans="1:10" ht="15" customHeight="1">
      <c r="A14" s="105" t="s">
        <v>106</v>
      </c>
      <c r="B14" s="109">
        <f>C14+D14+E14+F14+G14+H14+I14+J14+'pag 41'!B14+'pag 41'!C14+'pag 41'!D14+'pag 41'!E14+'pag 41'!F14+'pag 41'!G14+'pag 41'!H14+'pag 41'!I14+'pag 41'!J14+'pag 41'!K14</f>
        <v>4633</v>
      </c>
      <c r="C14" s="110">
        <v>112</v>
      </c>
      <c r="D14" s="109">
        <v>27</v>
      </c>
      <c r="E14" s="109">
        <v>45</v>
      </c>
      <c r="F14" s="109">
        <v>27</v>
      </c>
      <c r="G14" s="109">
        <v>17</v>
      </c>
      <c r="H14" s="109">
        <v>83</v>
      </c>
      <c r="I14" s="110">
        <v>39</v>
      </c>
      <c r="J14" s="110">
        <v>3340</v>
      </c>
    </row>
    <row r="15" spans="1:10" ht="15" customHeight="1">
      <c r="A15" s="105" t="s">
        <v>107</v>
      </c>
      <c r="B15" s="109">
        <f>C15+D15+E15+F15+G15+H15+I15+J15+'pag 41'!B15+'pag 41'!C15+'pag 41'!D15+'pag 41'!E15+'pag 41'!F15+'pag 41'!G15+'pag 41'!H15+'pag 41'!I15+'pag 41'!J15+'pag 41'!K15</f>
        <v>5889</v>
      </c>
      <c r="C15" s="110">
        <v>109</v>
      </c>
      <c r="D15" s="109">
        <v>19</v>
      </c>
      <c r="E15" s="109">
        <v>53</v>
      </c>
      <c r="F15" s="109">
        <v>25</v>
      </c>
      <c r="G15" s="109">
        <v>7</v>
      </c>
      <c r="H15" s="109">
        <v>53</v>
      </c>
      <c r="I15" s="110">
        <v>37</v>
      </c>
      <c r="J15" s="110">
        <v>5031</v>
      </c>
    </row>
    <row r="16" spans="1:10" s="114" customFormat="1" ht="19.5" customHeight="1">
      <c r="A16" s="115" t="s">
        <v>108</v>
      </c>
      <c r="B16" s="109">
        <f>C16+D16+E16+F16+G16+H16+I16+J16+'pag 41'!B16+'pag 41'!C16+'pag 41'!D16+'pag 41'!E16+'pag 41'!F16+'pag 41'!G16+'pag 41'!H16+'pag 41'!I16+'pag 41'!J16+'pag 41'!K16</f>
        <v>3675</v>
      </c>
      <c r="C16" s="109">
        <v>83</v>
      </c>
      <c r="D16" s="109">
        <v>11</v>
      </c>
      <c r="E16" s="109">
        <v>31</v>
      </c>
      <c r="F16" s="109">
        <v>38</v>
      </c>
      <c r="G16" s="109">
        <v>20</v>
      </c>
      <c r="H16" s="109">
        <v>191</v>
      </c>
      <c r="I16" s="109">
        <v>26</v>
      </c>
      <c r="J16" s="116">
        <v>900</v>
      </c>
    </row>
    <row r="17" spans="1:10" s="5" customFormat="1" ht="15" customHeight="1">
      <c r="A17" s="105" t="s">
        <v>109</v>
      </c>
      <c r="B17" s="109">
        <f>C17+D17+E17+F17+G17+H17+I17+J17+'pag 41'!B17+'pag 41'!C17+'pag 41'!D17+'pag 41'!E17+'pag 41'!F17+'pag 41'!G17+'pag 41'!H17+'pag 41'!I17+'pag 41'!J17+'pag 41'!K17</f>
        <v>2059</v>
      </c>
      <c r="C17" s="110">
        <v>60</v>
      </c>
      <c r="D17" s="109">
        <v>11</v>
      </c>
      <c r="E17" s="109">
        <v>26</v>
      </c>
      <c r="F17" s="109">
        <v>24</v>
      </c>
      <c r="G17" s="109">
        <v>23</v>
      </c>
      <c r="H17" s="109">
        <v>66</v>
      </c>
      <c r="I17" s="110">
        <v>25</v>
      </c>
      <c r="J17" s="110">
        <v>696</v>
      </c>
    </row>
    <row r="18" spans="1:10" ht="15" customHeight="1">
      <c r="A18" s="105" t="s">
        <v>110</v>
      </c>
      <c r="B18" s="109">
        <f>C18+D18+E18+F18+G18+H18+I18+J18+'pag 41'!B18+'pag 41'!C18+'pag 41'!D18+'pag 41'!E18+'pag 41'!F18+'pag 41'!G18+'pag 41'!H18+'pag 41'!I18+'pag 41'!J18+'pag 41'!K18</f>
        <v>1375</v>
      </c>
      <c r="C18" s="110">
        <v>33</v>
      </c>
      <c r="D18" s="109">
        <v>12</v>
      </c>
      <c r="E18" s="109">
        <v>19</v>
      </c>
      <c r="F18" s="109">
        <v>21</v>
      </c>
      <c r="G18" s="109">
        <v>3</v>
      </c>
      <c r="H18" s="109">
        <v>75</v>
      </c>
      <c r="I18" s="110">
        <v>26</v>
      </c>
      <c r="J18" s="110">
        <v>627</v>
      </c>
    </row>
    <row r="19" spans="1:10" ht="15" customHeight="1">
      <c r="A19" s="105" t="s">
        <v>111</v>
      </c>
      <c r="B19" s="109">
        <f>C19+D19+E19+F19+G19+H19+I19+J19+'pag 41'!B19+'pag 41'!C19+'pag 41'!D19+'pag 41'!E19+'pag 41'!F19+'pag 41'!G19+'pag 41'!H19+'pag 41'!I19+'pag 41'!J19+'pag 41'!K19</f>
        <v>2494</v>
      </c>
      <c r="C19" s="110">
        <v>117</v>
      </c>
      <c r="D19" s="109">
        <v>27</v>
      </c>
      <c r="E19" s="109">
        <v>44</v>
      </c>
      <c r="F19" s="109">
        <v>31</v>
      </c>
      <c r="G19" s="109">
        <v>28</v>
      </c>
      <c r="H19" s="109">
        <v>109</v>
      </c>
      <c r="I19" s="110">
        <v>39</v>
      </c>
      <c r="J19" s="110">
        <v>1041</v>
      </c>
    </row>
    <row r="20" spans="1:10" ht="15" customHeight="1">
      <c r="A20" s="105" t="s">
        <v>112</v>
      </c>
      <c r="B20" s="109">
        <f>C20+D20+E20+F20+G20+H20+I20+J20+'pag 41'!B20+'pag 41'!C20+'pag 41'!D20+'pag 41'!E20+'pag 41'!F20+'pag 41'!G20+'pag 41'!H20+'pag 41'!I20+'pag 41'!J20+'pag 41'!K20</f>
        <v>3073</v>
      </c>
      <c r="C20" s="110">
        <v>203</v>
      </c>
      <c r="D20" s="109">
        <v>18</v>
      </c>
      <c r="E20" s="109">
        <v>46</v>
      </c>
      <c r="F20" s="109">
        <v>52</v>
      </c>
      <c r="G20" s="109">
        <v>14</v>
      </c>
      <c r="H20" s="109">
        <v>158</v>
      </c>
      <c r="I20" s="110">
        <v>65</v>
      </c>
      <c r="J20" s="110">
        <v>1416</v>
      </c>
    </row>
    <row r="21" spans="1:10" ht="15" customHeight="1">
      <c r="A21" s="105" t="s">
        <v>113</v>
      </c>
      <c r="B21" s="109">
        <f>C21+D21+E21+F21+G21+H21+I21+J21+'pag 41'!B21+'pag 41'!C21+'pag 41'!D21+'pag 41'!E21+'pag 41'!F21+'pag 41'!G21+'pag 41'!H21+'pag 41'!I21+'pag 41'!J21+'pag 41'!K21</f>
        <v>71479</v>
      </c>
      <c r="C21" s="110">
        <v>5019</v>
      </c>
      <c r="D21" s="109">
        <v>718</v>
      </c>
      <c r="E21" s="109">
        <v>2084</v>
      </c>
      <c r="F21" s="109">
        <v>2343</v>
      </c>
      <c r="G21" s="109">
        <v>742</v>
      </c>
      <c r="H21" s="109">
        <v>3397</v>
      </c>
      <c r="I21" s="110">
        <v>1911</v>
      </c>
      <c r="J21" s="110">
        <v>20041</v>
      </c>
    </row>
    <row r="22" spans="1:10" s="114" customFormat="1" ht="19.5" customHeight="1">
      <c r="A22" s="115" t="s">
        <v>114</v>
      </c>
      <c r="B22" s="109">
        <f>C22+D22+E22+F22+G22+H22+I22+J22+'pag 41'!B22+'pag 41'!C22+'pag 41'!D22+'pag 41'!E22+'pag 41'!F22+'pag 41'!G22+'pag 41'!H22+'pag 41'!I22+'pag 41'!J22+'pag 41'!K22</f>
        <v>2182</v>
      </c>
      <c r="C22" s="109">
        <v>62</v>
      </c>
      <c r="D22" s="109">
        <v>14</v>
      </c>
      <c r="E22" s="109">
        <v>38</v>
      </c>
      <c r="F22" s="109">
        <v>22</v>
      </c>
      <c r="G22" s="109">
        <v>7</v>
      </c>
      <c r="H22" s="109">
        <v>26</v>
      </c>
      <c r="I22" s="109">
        <v>37</v>
      </c>
      <c r="J22" s="116">
        <v>1554</v>
      </c>
    </row>
    <row r="23" spans="1:10" s="5" customFormat="1" ht="15" customHeight="1">
      <c r="A23" s="105" t="s">
        <v>115</v>
      </c>
      <c r="B23" s="109">
        <f>C23+D23+E23+F23+G23+H23+I23+J23+'pag 41'!B23+'pag 41'!C23+'pag 41'!D23+'pag 41'!E23+'pag 41'!F23+'pag 41'!G23+'pag 41'!H23+'pag 41'!I23+'pag 41'!J23+'pag 41'!K23</f>
        <v>4262</v>
      </c>
      <c r="C23" s="110">
        <v>85</v>
      </c>
      <c r="D23" s="109">
        <v>12</v>
      </c>
      <c r="E23" s="109">
        <v>47</v>
      </c>
      <c r="F23" s="109">
        <v>22</v>
      </c>
      <c r="G23" s="109">
        <v>13</v>
      </c>
      <c r="H23" s="109">
        <v>54</v>
      </c>
      <c r="I23" s="110">
        <v>20</v>
      </c>
      <c r="J23" s="110">
        <v>3534</v>
      </c>
    </row>
    <row r="24" spans="1:10" ht="15" customHeight="1">
      <c r="A24" s="105" t="s">
        <v>116</v>
      </c>
      <c r="B24" s="109">
        <f>C24+D24+E24+F24+G24+H24+I24+J24+'pag 41'!B24+'pag 41'!C24+'pag 41'!D24+'pag 41'!E24+'pag 41'!F24+'pag 41'!G24+'pag 41'!H24+'pag 41'!I24+'pag 41'!J24+'pag 41'!K24</f>
        <v>18063</v>
      </c>
      <c r="C24" s="110">
        <v>653</v>
      </c>
      <c r="D24" s="109">
        <v>104</v>
      </c>
      <c r="E24" s="109">
        <v>231</v>
      </c>
      <c r="F24" s="109">
        <v>192</v>
      </c>
      <c r="G24" s="109">
        <v>90</v>
      </c>
      <c r="H24" s="109">
        <v>1179</v>
      </c>
      <c r="I24" s="110">
        <v>642</v>
      </c>
      <c r="J24" s="110">
        <v>7627</v>
      </c>
    </row>
    <row r="25" spans="1:10" ht="15" customHeight="1">
      <c r="A25" s="105" t="s">
        <v>117</v>
      </c>
      <c r="B25" s="109">
        <f>C25+D25+E25+F25+G25+H25+I25+J25+'pag 41'!B25+'pag 41'!C25+'pag 41'!D25+'pag 41'!E25+'pag 41'!F25+'pag 41'!G25+'pag 41'!H25+'pag 41'!I25+'pag 41'!J25+'pag 41'!K25</f>
        <v>1600</v>
      </c>
      <c r="C25" s="110">
        <v>44</v>
      </c>
      <c r="D25" s="109">
        <v>5</v>
      </c>
      <c r="E25" s="109">
        <v>22</v>
      </c>
      <c r="F25" s="109">
        <v>21</v>
      </c>
      <c r="G25" s="109">
        <v>8</v>
      </c>
      <c r="H25" s="109">
        <v>32</v>
      </c>
      <c r="I25" s="110">
        <v>20</v>
      </c>
      <c r="J25" s="110">
        <v>895</v>
      </c>
    </row>
    <row r="26" spans="1:10" ht="15" customHeight="1">
      <c r="A26" s="105" t="s">
        <v>118</v>
      </c>
      <c r="B26" s="109">
        <f>C26+D26+E26+F26+G26+H26+I26+J26+'pag 41'!B26+'pag 41'!C26+'pag 41'!D26+'pag 41'!E26+'pag 41'!F26+'pag 41'!G26+'pag 41'!H26+'pag 41'!I26+'pag 41'!J26+'pag 41'!K26</f>
        <v>1276</v>
      </c>
      <c r="C26" s="110">
        <v>57</v>
      </c>
      <c r="D26" s="109">
        <v>12</v>
      </c>
      <c r="E26" s="109">
        <v>28</v>
      </c>
      <c r="F26" s="109">
        <v>19</v>
      </c>
      <c r="G26" s="109">
        <v>4</v>
      </c>
      <c r="H26" s="109">
        <v>26</v>
      </c>
      <c r="I26" s="110">
        <v>22</v>
      </c>
      <c r="J26" s="110">
        <v>697</v>
      </c>
    </row>
    <row r="27" spans="1:10" ht="15" customHeight="1">
      <c r="A27" s="105" t="s">
        <v>119</v>
      </c>
      <c r="B27" s="109">
        <f>C27+D27+E27+F27+G27+H27+I27+J27+'pag 41'!B27+'pag 41'!C27+'pag 41'!D27+'pag 41'!E27+'pag 41'!F27+'pag 41'!G27+'pag 41'!H27+'pag 41'!I27+'pag 41'!J27+'pag 41'!K27</f>
        <v>2711</v>
      </c>
      <c r="C27" s="110">
        <v>51</v>
      </c>
      <c r="D27" s="109">
        <v>7</v>
      </c>
      <c r="E27" s="109">
        <v>27</v>
      </c>
      <c r="F27" s="109">
        <v>16</v>
      </c>
      <c r="G27" s="109">
        <v>8</v>
      </c>
      <c r="H27" s="109">
        <v>40</v>
      </c>
      <c r="I27" s="110">
        <v>34</v>
      </c>
      <c r="J27" s="110">
        <v>2086</v>
      </c>
    </row>
    <row r="28" spans="1:10" s="114" customFormat="1" ht="19.5" customHeight="1">
      <c r="A28" s="115" t="s">
        <v>120</v>
      </c>
      <c r="B28" s="109">
        <f>C28+D28+E28+F28+G28+H28+I28+J28+'pag 41'!B28+'pag 41'!C28+'pag 41'!D28+'pag 41'!E28+'pag 41'!F28+'pag 41'!G28+'pag 41'!H28+'pag 41'!I28+'pag 41'!J28+'pag 41'!K28</f>
        <v>3002</v>
      </c>
      <c r="C28" s="109">
        <v>94</v>
      </c>
      <c r="D28" s="109">
        <v>12</v>
      </c>
      <c r="E28" s="109">
        <v>37</v>
      </c>
      <c r="F28" s="109">
        <v>35</v>
      </c>
      <c r="G28" s="109">
        <v>12</v>
      </c>
      <c r="H28" s="109">
        <v>64</v>
      </c>
      <c r="I28" s="109">
        <v>54</v>
      </c>
      <c r="J28" s="116">
        <v>1457</v>
      </c>
    </row>
    <row r="29" spans="1:10" s="5" customFormat="1" ht="15" customHeight="1">
      <c r="A29" s="105" t="s">
        <v>121</v>
      </c>
      <c r="B29" s="109">
        <f>C29+D29+E29+F29+G29+H29+I29+J29+'pag 41'!B29+'pag 41'!C29+'pag 41'!D29+'pag 41'!E29+'pag 41'!F29+'pag 41'!G29+'pag 41'!H29+'pag 41'!I29+'pag 41'!J29+'pag 41'!K29</f>
        <v>8938</v>
      </c>
      <c r="C29" s="110">
        <v>131</v>
      </c>
      <c r="D29" s="109">
        <v>20</v>
      </c>
      <c r="E29" s="109">
        <v>98</v>
      </c>
      <c r="F29" s="109">
        <v>46</v>
      </c>
      <c r="G29" s="109">
        <v>14</v>
      </c>
      <c r="H29" s="109">
        <v>114</v>
      </c>
      <c r="I29" s="110">
        <v>190</v>
      </c>
      <c r="J29" s="110">
        <v>3473</v>
      </c>
    </row>
    <row r="30" spans="1:10" ht="15" customHeight="1">
      <c r="A30" s="105" t="s">
        <v>122</v>
      </c>
      <c r="B30" s="109">
        <f>C30+D30+E30+F30+G30+H30+I30+J30+'pag 41'!B30+'pag 41'!C30+'pag 41'!D30+'pag 41'!E30+'pag 41'!F30+'pag 41'!G30+'pag 41'!H30+'pag 41'!I30+'pag 41'!J30+'pag 41'!K30</f>
        <v>7057</v>
      </c>
      <c r="C30" s="110">
        <v>314</v>
      </c>
      <c r="D30" s="109">
        <v>45</v>
      </c>
      <c r="E30" s="109">
        <v>102</v>
      </c>
      <c r="F30" s="109">
        <v>34</v>
      </c>
      <c r="G30" s="109">
        <v>17</v>
      </c>
      <c r="H30" s="109">
        <v>59</v>
      </c>
      <c r="I30" s="110">
        <v>79</v>
      </c>
      <c r="J30" s="110">
        <v>4447</v>
      </c>
    </row>
    <row r="31" spans="1:10" ht="15" customHeight="1">
      <c r="A31" s="105" t="s">
        <v>123</v>
      </c>
      <c r="B31" s="109">
        <f>C31+D31+E31+F31+G31+H31+I31+J31+'pag 41'!B31+'pag 41'!C31+'pag 41'!D31+'pag 41'!E31+'pag 41'!F31+'pag 41'!G31+'pag 41'!H31+'pag 41'!I31+'pag 41'!J31+'pag 41'!K31</f>
        <v>4914</v>
      </c>
      <c r="C31" s="110">
        <v>175</v>
      </c>
      <c r="D31" s="109">
        <v>23</v>
      </c>
      <c r="E31" s="109">
        <v>41</v>
      </c>
      <c r="F31" s="109">
        <v>27</v>
      </c>
      <c r="G31" s="109">
        <v>4</v>
      </c>
      <c r="H31" s="109">
        <v>34</v>
      </c>
      <c r="I31" s="110">
        <v>50</v>
      </c>
      <c r="J31" s="110">
        <v>3729</v>
      </c>
    </row>
    <row r="32" spans="1:10" ht="15" customHeight="1">
      <c r="A32" s="105" t="s">
        <v>124</v>
      </c>
      <c r="B32" s="109">
        <f>C32+D32+E32+F32+G32+H32+I32+J32+'pag 41'!B32+'pag 41'!C32+'pag 41'!D32+'pag 41'!E32+'pag 41'!F32+'pag 41'!G32+'pag 41'!H32+'pag 41'!I32+'pag 41'!J32+'pag 41'!K32</f>
        <v>8872</v>
      </c>
      <c r="C32" s="110">
        <v>344</v>
      </c>
      <c r="D32" s="109">
        <v>44</v>
      </c>
      <c r="E32" s="109">
        <v>96</v>
      </c>
      <c r="F32" s="109">
        <v>58</v>
      </c>
      <c r="G32" s="109">
        <v>24</v>
      </c>
      <c r="H32" s="109">
        <v>117</v>
      </c>
      <c r="I32" s="110">
        <v>124</v>
      </c>
      <c r="J32" s="110">
        <v>5963</v>
      </c>
    </row>
    <row r="33" spans="1:10" ht="15" customHeight="1">
      <c r="A33" s="105" t="s">
        <v>125</v>
      </c>
      <c r="B33" s="109">
        <f>C33+D33+E33+F33+G33+H33+I33+J33+'pag 41'!B33+'pag 41'!C33+'pag 41'!D33+'pag 41'!E33+'pag 41'!F33+'pag 41'!G33+'pag 41'!H33+'pag 41'!I33+'pag 41'!J33+'pag 41'!K33</f>
        <v>23966</v>
      </c>
      <c r="C33" s="110">
        <v>776</v>
      </c>
      <c r="D33" s="109">
        <v>93</v>
      </c>
      <c r="E33" s="109">
        <v>289</v>
      </c>
      <c r="F33" s="109">
        <v>212</v>
      </c>
      <c r="G33" s="109">
        <v>41</v>
      </c>
      <c r="H33" s="109">
        <v>328</v>
      </c>
      <c r="I33" s="110">
        <v>835</v>
      </c>
      <c r="J33" s="110">
        <v>6200</v>
      </c>
    </row>
    <row r="34" spans="1:10" s="114" customFormat="1" ht="19.5" customHeight="1">
      <c r="A34" s="115" t="s">
        <v>126</v>
      </c>
      <c r="B34" s="109">
        <f>C34+D34+E34+F34+G34+H34+I34+J34+'pag 41'!B34+'pag 41'!C34+'pag 41'!D34+'pag 41'!E34+'pag 41'!F34+'pag 41'!G34+'pag 41'!H34+'pag 41'!I34+'pag 41'!J34+'pag 41'!K34</f>
        <v>5485</v>
      </c>
      <c r="C34" s="109">
        <v>34</v>
      </c>
      <c r="D34" s="109">
        <v>4</v>
      </c>
      <c r="E34" s="109">
        <v>34</v>
      </c>
      <c r="F34" s="109">
        <v>8</v>
      </c>
      <c r="G34" s="109">
        <v>7</v>
      </c>
      <c r="H34" s="109">
        <v>21</v>
      </c>
      <c r="I34" s="109">
        <v>17</v>
      </c>
      <c r="J34" s="116">
        <v>2804</v>
      </c>
    </row>
    <row r="35" spans="1:10" s="5" customFormat="1" ht="15" customHeight="1">
      <c r="A35" s="105" t="s">
        <v>127</v>
      </c>
      <c r="B35" s="109">
        <f>C35+D35+E35+F35+G35+H35+I35+J35+'pag 41'!B35+'pag 41'!C35+'pag 41'!D35+'pag 41'!E35+'pag 41'!F35+'pag 41'!G35+'pag 41'!H35+'pag 41'!I35+'pag 41'!J35+'pag 41'!K35</f>
        <v>4917</v>
      </c>
      <c r="C35" s="110">
        <v>62</v>
      </c>
      <c r="D35" s="109">
        <v>7</v>
      </c>
      <c r="E35" s="109">
        <v>31</v>
      </c>
      <c r="F35" s="109">
        <v>11</v>
      </c>
      <c r="G35" s="109">
        <v>9</v>
      </c>
      <c r="H35" s="109">
        <v>33</v>
      </c>
      <c r="I35" s="110">
        <v>120</v>
      </c>
      <c r="J35" s="110">
        <v>1901</v>
      </c>
    </row>
    <row r="36" spans="1:10" ht="15" customHeight="1">
      <c r="A36" s="105" t="s">
        <v>128</v>
      </c>
      <c r="B36" s="109">
        <f>C36+D36+E36+F36+G36+H36+I36+J36+'pag 41'!B36+'pag 41'!C36+'pag 41'!D36+'pag 41'!E36+'pag 41'!F36+'pag 41'!G36+'pag 41'!H36+'pag 41'!I36+'pag 41'!J36+'pag 41'!K36</f>
        <v>12049</v>
      </c>
      <c r="C36" s="110">
        <v>82</v>
      </c>
      <c r="D36" s="109">
        <v>5</v>
      </c>
      <c r="E36" s="109">
        <v>35</v>
      </c>
      <c r="F36" s="109">
        <v>13</v>
      </c>
      <c r="G36" s="109">
        <v>1</v>
      </c>
      <c r="H36" s="109">
        <v>33</v>
      </c>
      <c r="I36" s="110">
        <v>59</v>
      </c>
      <c r="J36" s="110">
        <v>4280</v>
      </c>
    </row>
    <row r="37" spans="1:10" ht="15" customHeight="1">
      <c r="A37" s="111" t="s">
        <v>129</v>
      </c>
      <c r="B37" s="112">
        <f>C37+D37+E37+F37+G37+H37+I37+J37+'pag 41'!B37+'pag 41'!C37+'pag 41'!D37+'pag 41'!E37+'pag 41'!F37+'pag 41'!G37+'pag 41'!H37+'pag 41'!I37+'pag 41'!J37+'pag 41'!K37</f>
        <v>5205</v>
      </c>
      <c r="C37" s="112">
        <v>79</v>
      </c>
      <c r="D37" s="112">
        <v>5</v>
      </c>
      <c r="E37" s="112">
        <v>22</v>
      </c>
      <c r="F37" s="112">
        <v>8</v>
      </c>
      <c r="G37" s="112">
        <v>1</v>
      </c>
      <c r="H37" s="112">
        <v>22</v>
      </c>
      <c r="I37" s="112">
        <v>14</v>
      </c>
      <c r="J37" s="112">
        <v>4422</v>
      </c>
    </row>
    <row r="38" spans="1:10" ht="15" customHeight="1">
      <c r="A38" s="168" t="s">
        <v>149</v>
      </c>
      <c r="B38" s="20"/>
      <c r="C38" s="94"/>
      <c r="D38" s="20"/>
      <c r="E38" s="94"/>
      <c r="F38" s="20"/>
      <c r="G38" s="94"/>
      <c r="I38" s="94"/>
      <c r="J38" s="23"/>
    </row>
    <row r="39" spans="1:10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</row>
    <row r="40" spans="1:10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</row>
    <row r="41" spans="1:10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</row>
    <row r="42" spans="1:10" s="5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</row>
    <row r="43" spans="1:10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</row>
    <row r="45" ht="15" customHeight="1"/>
    <row r="46" ht="15" customHeight="1"/>
    <row r="47" ht="15" customHeight="1"/>
  </sheetData>
  <mergeCells count="1">
    <mergeCell ref="A1:J1"/>
  </mergeCells>
  <hyperlinks>
    <hyperlink ref="A3" location="indice!B45" display="Índice"/>
    <hyperlink ref="J2" location="'pag 4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H44"/>
  <sheetViews>
    <sheetView view="pageBreakPreview" zoomScaleNormal="75" zoomScaleSheetLayoutView="100" workbookViewId="0" topLeftCell="A1">
      <selection activeCell="K2" sqref="K2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23" customWidth="1"/>
    <col min="9" max="9" width="6.5" style="79" customWidth="1"/>
    <col min="10" max="10" width="5.33203125" style="36" bestFit="1" customWidth="1"/>
    <col min="11" max="11" width="5.66015625" style="36" bestFit="1" customWidth="1"/>
    <col min="12" max="16384" width="12" style="4" customWidth="1"/>
  </cols>
  <sheetData>
    <row r="1" spans="1:11" s="113" customFormat="1" ht="60" customHeight="1">
      <c r="A1" s="251" t="s">
        <v>189</v>
      </c>
      <c r="B1" s="251"/>
      <c r="C1" s="251"/>
      <c r="D1" s="251"/>
      <c r="E1" s="251"/>
      <c r="F1" s="251"/>
      <c r="G1" s="251"/>
      <c r="H1" s="251"/>
      <c r="I1" s="251"/>
      <c r="J1" s="251"/>
      <c r="K1" s="263"/>
    </row>
    <row r="2" spans="1:242" s="243" customFormat="1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327" t="s">
        <v>89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12" s="13" customFormat="1" ht="36" customHeight="1">
      <c r="A3" s="182"/>
      <c r="B3" s="103" t="s">
        <v>31</v>
      </c>
      <c r="C3" s="103" t="s">
        <v>32</v>
      </c>
      <c r="D3" s="103" t="s">
        <v>33</v>
      </c>
      <c r="E3" s="103" t="s">
        <v>133</v>
      </c>
      <c r="F3" s="103" t="s">
        <v>132</v>
      </c>
      <c r="G3" s="103" t="s">
        <v>130</v>
      </c>
      <c r="H3" s="103" t="s">
        <v>35</v>
      </c>
      <c r="I3" s="103" t="s">
        <v>131</v>
      </c>
      <c r="J3" s="103" t="s">
        <v>37</v>
      </c>
      <c r="K3" s="103" t="s">
        <v>38</v>
      </c>
      <c r="L3" s="181"/>
    </row>
    <row r="4" spans="1:11" s="102" customFormat="1" ht="19.5" customHeight="1">
      <c r="A4" s="104" t="s">
        <v>23</v>
      </c>
      <c r="B4" s="108">
        <f aca="true" t="shared" si="0" ref="B4:K4">SUM(B5:B37)</f>
        <v>46765</v>
      </c>
      <c r="C4" s="108">
        <f t="shared" si="0"/>
        <v>1416</v>
      </c>
      <c r="D4" s="108">
        <f t="shared" si="0"/>
        <v>2536</v>
      </c>
      <c r="E4" s="108">
        <f t="shared" si="0"/>
        <v>32439</v>
      </c>
      <c r="F4" s="108">
        <f t="shared" si="0"/>
        <v>2032</v>
      </c>
      <c r="G4" s="108">
        <f t="shared" si="0"/>
        <v>11534</v>
      </c>
      <c r="H4" s="108">
        <f t="shared" si="0"/>
        <v>6981</v>
      </c>
      <c r="I4" s="108">
        <f t="shared" si="0"/>
        <v>3845</v>
      </c>
      <c r="J4" s="107">
        <f t="shared" si="0"/>
        <v>275</v>
      </c>
      <c r="K4" s="107">
        <f t="shared" si="0"/>
        <v>254</v>
      </c>
    </row>
    <row r="5" spans="1:11" s="5" customFormat="1" ht="15" customHeight="1">
      <c r="A5" s="105" t="s">
        <v>97</v>
      </c>
      <c r="B5" s="109">
        <v>408</v>
      </c>
      <c r="C5" s="110">
        <v>68</v>
      </c>
      <c r="D5" s="109">
        <v>122</v>
      </c>
      <c r="E5" s="109">
        <v>1032</v>
      </c>
      <c r="F5" s="109">
        <v>55</v>
      </c>
      <c r="G5" s="109">
        <v>851</v>
      </c>
      <c r="H5" s="110">
        <v>347</v>
      </c>
      <c r="I5" s="109">
        <v>94</v>
      </c>
      <c r="J5" s="110">
        <v>15</v>
      </c>
      <c r="K5" s="106">
        <v>27</v>
      </c>
    </row>
    <row r="6" spans="1:11" ht="15" customHeight="1">
      <c r="A6" s="105" t="s">
        <v>98</v>
      </c>
      <c r="B6" s="109">
        <v>135</v>
      </c>
      <c r="C6" s="110">
        <v>12</v>
      </c>
      <c r="D6" s="109">
        <v>55</v>
      </c>
      <c r="E6" s="109">
        <v>306</v>
      </c>
      <c r="F6" s="109">
        <v>32</v>
      </c>
      <c r="G6" s="109">
        <v>88</v>
      </c>
      <c r="H6" s="110">
        <v>87</v>
      </c>
      <c r="I6" s="109">
        <v>19</v>
      </c>
      <c r="J6" s="110">
        <v>1</v>
      </c>
      <c r="K6" s="106">
        <v>2</v>
      </c>
    </row>
    <row r="7" spans="1:11" ht="15" customHeight="1">
      <c r="A7" s="105" t="s">
        <v>99</v>
      </c>
      <c r="B7" s="109">
        <v>115</v>
      </c>
      <c r="C7" s="110">
        <v>14</v>
      </c>
      <c r="D7" s="109">
        <v>30</v>
      </c>
      <c r="E7" s="109">
        <v>220</v>
      </c>
      <c r="F7" s="109">
        <v>5</v>
      </c>
      <c r="G7" s="109">
        <v>69</v>
      </c>
      <c r="H7" s="110">
        <v>130</v>
      </c>
      <c r="I7" s="109">
        <v>18</v>
      </c>
      <c r="J7" s="110">
        <v>0</v>
      </c>
      <c r="K7" s="106">
        <v>0</v>
      </c>
    </row>
    <row r="8" spans="1:11" ht="15" customHeight="1">
      <c r="A8" s="105" t="s">
        <v>100</v>
      </c>
      <c r="B8" s="109">
        <v>246</v>
      </c>
      <c r="C8" s="110">
        <v>18</v>
      </c>
      <c r="D8" s="109">
        <v>30</v>
      </c>
      <c r="E8" s="109">
        <v>323</v>
      </c>
      <c r="F8" s="109">
        <v>25</v>
      </c>
      <c r="G8" s="109">
        <v>49</v>
      </c>
      <c r="H8" s="110">
        <v>74</v>
      </c>
      <c r="I8" s="109">
        <v>24</v>
      </c>
      <c r="J8" s="110">
        <v>0</v>
      </c>
      <c r="K8" s="106">
        <v>1</v>
      </c>
    </row>
    <row r="9" spans="1:11" ht="15" customHeight="1">
      <c r="A9" s="105" t="s">
        <v>101</v>
      </c>
      <c r="B9" s="109">
        <v>405</v>
      </c>
      <c r="C9" s="110">
        <v>22</v>
      </c>
      <c r="D9" s="109">
        <v>62</v>
      </c>
      <c r="E9" s="109">
        <v>667</v>
      </c>
      <c r="F9" s="109">
        <v>59</v>
      </c>
      <c r="G9" s="109">
        <v>1567</v>
      </c>
      <c r="H9" s="110">
        <v>298</v>
      </c>
      <c r="I9" s="109">
        <v>133</v>
      </c>
      <c r="J9" s="110">
        <v>4</v>
      </c>
      <c r="K9" s="106">
        <v>5</v>
      </c>
    </row>
    <row r="10" spans="1:11" s="114" customFormat="1" ht="19.5" customHeight="1">
      <c r="A10" s="115" t="s">
        <v>102</v>
      </c>
      <c r="B10" s="109">
        <v>1103</v>
      </c>
      <c r="C10" s="109">
        <v>150</v>
      </c>
      <c r="D10" s="109">
        <v>232</v>
      </c>
      <c r="E10" s="109">
        <v>1977</v>
      </c>
      <c r="F10" s="109">
        <v>124</v>
      </c>
      <c r="G10" s="109">
        <v>503</v>
      </c>
      <c r="H10" s="109">
        <v>406</v>
      </c>
      <c r="I10" s="109">
        <v>177</v>
      </c>
      <c r="J10" s="116">
        <v>18</v>
      </c>
      <c r="K10" s="162">
        <v>27</v>
      </c>
    </row>
    <row r="11" spans="1:11" s="5" customFormat="1" ht="15" customHeight="1">
      <c r="A11" s="105" t="s">
        <v>103</v>
      </c>
      <c r="B11" s="109">
        <v>394</v>
      </c>
      <c r="C11" s="110">
        <v>48</v>
      </c>
      <c r="D11" s="109">
        <v>81</v>
      </c>
      <c r="E11" s="109">
        <v>707</v>
      </c>
      <c r="F11" s="109">
        <v>43</v>
      </c>
      <c r="G11" s="109">
        <v>158</v>
      </c>
      <c r="H11" s="110">
        <v>131</v>
      </c>
      <c r="I11" s="109">
        <v>49</v>
      </c>
      <c r="J11" s="110">
        <v>10</v>
      </c>
      <c r="K11" s="106">
        <v>3</v>
      </c>
    </row>
    <row r="12" spans="1:11" ht="15" customHeight="1">
      <c r="A12" s="105" t="s">
        <v>104</v>
      </c>
      <c r="B12" s="109">
        <v>150</v>
      </c>
      <c r="C12" s="110">
        <v>12</v>
      </c>
      <c r="D12" s="109">
        <v>28</v>
      </c>
      <c r="E12" s="109">
        <v>219</v>
      </c>
      <c r="F12" s="109">
        <v>29</v>
      </c>
      <c r="G12" s="109">
        <v>53</v>
      </c>
      <c r="H12" s="110">
        <v>84</v>
      </c>
      <c r="I12" s="109">
        <v>31</v>
      </c>
      <c r="J12" s="110">
        <v>1</v>
      </c>
      <c r="K12" s="106">
        <v>1</v>
      </c>
    </row>
    <row r="13" spans="1:11" ht="15" customHeight="1">
      <c r="A13" s="105" t="s">
        <v>105</v>
      </c>
      <c r="B13" s="109">
        <v>165</v>
      </c>
      <c r="C13" s="110">
        <v>12</v>
      </c>
      <c r="D13" s="109">
        <v>23</v>
      </c>
      <c r="E13" s="109">
        <v>211</v>
      </c>
      <c r="F13" s="109">
        <v>25</v>
      </c>
      <c r="G13" s="109">
        <v>30</v>
      </c>
      <c r="H13" s="110">
        <v>37</v>
      </c>
      <c r="I13" s="109">
        <v>19</v>
      </c>
      <c r="J13" s="110">
        <v>0</v>
      </c>
      <c r="K13" s="106">
        <v>0</v>
      </c>
    </row>
    <row r="14" spans="1:11" ht="15" customHeight="1">
      <c r="A14" s="105" t="s">
        <v>106</v>
      </c>
      <c r="B14" s="109">
        <v>264</v>
      </c>
      <c r="C14" s="110">
        <v>20</v>
      </c>
      <c r="D14" s="109">
        <v>34</v>
      </c>
      <c r="E14" s="109">
        <v>371</v>
      </c>
      <c r="F14" s="109">
        <v>16</v>
      </c>
      <c r="G14" s="109">
        <v>102</v>
      </c>
      <c r="H14" s="110">
        <v>101</v>
      </c>
      <c r="I14" s="109">
        <v>34</v>
      </c>
      <c r="J14" s="110">
        <v>0</v>
      </c>
      <c r="K14" s="106">
        <v>1</v>
      </c>
    </row>
    <row r="15" spans="1:11" ht="15" customHeight="1">
      <c r="A15" s="105" t="s">
        <v>107</v>
      </c>
      <c r="B15" s="109">
        <v>213</v>
      </c>
      <c r="C15" s="110">
        <v>20</v>
      </c>
      <c r="D15" s="109">
        <v>19</v>
      </c>
      <c r="E15" s="109">
        <v>181</v>
      </c>
      <c r="F15" s="109">
        <v>19</v>
      </c>
      <c r="G15" s="109">
        <v>35</v>
      </c>
      <c r="H15" s="110">
        <v>46</v>
      </c>
      <c r="I15" s="109">
        <v>19</v>
      </c>
      <c r="J15" s="110">
        <v>1</v>
      </c>
      <c r="K15" s="106">
        <v>2</v>
      </c>
    </row>
    <row r="16" spans="1:11" s="114" customFormat="1" ht="19.5" customHeight="1">
      <c r="A16" s="115" t="s">
        <v>108</v>
      </c>
      <c r="B16" s="109">
        <v>167</v>
      </c>
      <c r="C16" s="109">
        <v>7</v>
      </c>
      <c r="D16" s="109">
        <v>27</v>
      </c>
      <c r="E16" s="109">
        <v>360</v>
      </c>
      <c r="F16" s="109">
        <v>28</v>
      </c>
      <c r="G16" s="109">
        <v>1267</v>
      </c>
      <c r="H16" s="109">
        <v>377</v>
      </c>
      <c r="I16" s="109">
        <v>139</v>
      </c>
      <c r="J16" s="116">
        <v>3</v>
      </c>
      <c r="K16" s="162">
        <v>0</v>
      </c>
    </row>
    <row r="17" spans="1:11" s="5" customFormat="1" ht="15" customHeight="1">
      <c r="A17" s="105" t="s">
        <v>109</v>
      </c>
      <c r="B17" s="109">
        <v>153</v>
      </c>
      <c r="C17" s="110">
        <v>6</v>
      </c>
      <c r="D17" s="109">
        <v>15</v>
      </c>
      <c r="E17" s="109">
        <v>226</v>
      </c>
      <c r="F17" s="109">
        <v>18</v>
      </c>
      <c r="G17" s="109">
        <v>440</v>
      </c>
      <c r="H17" s="110">
        <v>217</v>
      </c>
      <c r="I17" s="109">
        <v>50</v>
      </c>
      <c r="J17" s="110">
        <v>2</v>
      </c>
      <c r="K17" s="106">
        <v>1</v>
      </c>
    </row>
    <row r="18" spans="1:11" ht="15" customHeight="1">
      <c r="A18" s="105" t="s">
        <v>110</v>
      </c>
      <c r="B18" s="109">
        <v>96</v>
      </c>
      <c r="C18" s="110">
        <v>4</v>
      </c>
      <c r="D18" s="109">
        <v>5</v>
      </c>
      <c r="E18" s="109">
        <v>176</v>
      </c>
      <c r="F18" s="109">
        <v>5</v>
      </c>
      <c r="G18" s="109">
        <v>130</v>
      </c>
      <c r="H18" s="110">
        <v>119</v>
      </c>
      <c r="I18" s="109">
        <v>18</v>
      </c>
      <c r="J18" s="110">
        <v>5</v>
      </c>
      <c r="K18" s="106">
        <v>1</v>
      </c>
    </row>
    <row r="19" spans="1:11" ht="15" customHeight="1">
      <c r="A19" s="105" t="s">
        <v>111</v>
      </c>
      <c r="B19" s="109">
        <v>239</v>
      </c>
      <c r="C19" s="110">
        <v>15</v>
      </c>
      <c r="D19" s="109">
        <v>34</v>
      </c>
      <c r="E19" s="109">
        <v>302</v>
      </c>
      <c r="F19" s="109">
        <v>21</v>
      </c>
      <c r="G19" s="109">
        <v>253</v>
      </c>
      <c r="H19" s="110">
        <v>127</v>
      </c>
      <c r="I19" s="109">
        <v>63</v>
      </c>
      <c r="J19" s="110">
        <v>4</v>
      </c>
      <c r="K19" s="106">
        <v>0</v>
      </c>
    </row>
    <row r="20" spans="1:11" ht="15" customHeight="1">
      <c r="A20" s="105" t="s">
        <v>112</v>
      </c>
      <c r="B20" s="109">
        <v>223</v>
      </c>
      <c r="C20" s="110">
        <v>9</v>
      </c>
      <c r="D20" s="109">
        <v>27</v>
      </c>
      <c r="E20" s="109">
        <v>493</v>
      </c>
      <c r="F20" s="109">
        <v>28</v>
      </c>
      <c r="G20" s="109">
        <v>112</v>
      </c>
      <c r="H20" s="110">
        <v>152</v>
      </c>
      <c r="I20" s="109">
        <v>54</v>
      </c>
      <c r="J20" s="110">
        <v>3</v>
      </c>
      <c r="K20" s="106">
        <v>0</v>
      </c>
    </row>
    <row r="21" spans="1:11" ht="15" customHeight="1">
      <c r="A21" s="105" t="s">
        <v>113</v>
      </c>
      <c r="B21" s="109">
        <v>7923</v>
      </c>
      <c r="C21" s="110">
        <v>614</v>
      </c>
      <c r="D21" s="109">
        <v>1151</v>
      </c>
      <c r="E21" s="109">
        <v>14927</v>
      </c>
      <c r="F21" s="109">
        <v>845</v>
      </c>
      <c r="G21" s="109">
        <v>4550</v>
      </c>
      <c r="H21" s="110">
        <v>2664</v>
      </c>
      <c r="I21" s="109">
        <v>2244</v>
      </c>
      <c r="J21" s="110">
        <v>176</v>
      </c>
      <c r="K21" s="106">
        <v>130</v>
      </c>
    </row>
    <row r="22" spans="1:11" s="114" customFormat="1" ht="19.5" customHeight="1">
      <c r="A22" s="115" t="s">
        <v>114</v>
      </c>
      <c r="B22" s="109">
        <v>106</v>
      </c>
      <c r="C22" s="109">
        <v>5</v>
      </c>
      <c r="D22" s="109">
        <v>18</v>
      </c>
      <c r="E22" s="109">
        <v>168</v>
      </c>
      <c r="F22" s="109">
        <v>13</v>
      </c>
      <c r="G22" s="109">
        <v>53</v>
      </c>
      <c r="H22" s="109">
        <v>35</v>
      </c>
      <c r="I22" s="109">
        <v>22</v>
      </c>
      <c r="J22" s="116">
        <v>1</v>
      </c>
      <c r="K22" s="162">
        <v>1</v>
      </c>
    </row>
    <row r="23" spans="1:11" s="5" customFormat="1" ht="15" customHeight="1">
      <c r="A23" s="105" t="s">
        <v>115</v>
      </c>
      <c r="B23" s="109">
        <v>166</v>
      </c>
      <c r="C23" s="110">
        <v>8</v>
      </c>
      <c r="D23" s="109">
        <v>25</v>
      </c>
      <c r="E23" s="109">
        <v>178</v>
      </c>
      <c r="F23" s="109">
        <v>25</v>
      </c>
      <c r="G23" s="109">
        <v>31</v>
      </c>
      <c r="H23" s="110">
        <v>32</v>
      </c>
      <c r="I23" s="109">
        <v>9</v>
      </c>
      <c r="J23" s="110">
        <v>1</v>
      </c>
      <c r="K23" s="106">
        <v>0</v>
      </c>
    </row>
    <row r="24" spans="1:11" ht="15" customHeight="1">
      <c r="A24" s="105" t="s">
        <v>116</v>
      </c>
      <c r="B24" s="109">
        <v>1612</v>
      </c>
      <c r="C24" s="110">
        <v>77</v>
      </c>
      <c r="D24" s="109">
        <v>133</v>
      </c>
      <c r="E24" s="109">
        <v>3919</v>
      </c>
      <c r="F24" s="109">
        <v>122</v>
      </c>
      <c r="G24" s="109">
        <v>479</v>
      </c>
      <c r="H24" s="110">
        <v>735</v>
      </c>
      <c r="I24" s="109">
        <v>244</v>
      </c>
      <c r="J24" s="110">
        <v>15</v>
      </c>
      <c r="K24" s="106">
        <v>9</v>
      </c>
    </row>
    <row r="25" spans="1:11" ht="15" customHeight="1">
      <c r="A25" s="105" t="s">
        <v>117</v>
      </c>
      <c r="B25" s="109">
        <v>186</v>
      </c>
      <c r="C25" s="110">
        <v>6</v>
      </c>
      <c r="D25" s="109">
        <v>12</v>
      </c>
      <c r="E25" s="109">
        <v>179</v>
      </c>
      <c r="F25" s="109">
        <v>16</v>
      </c>
      <c r="G25" s="109">
        <v>54</v>
      </c>
      <c r="H25" s="110">
        <v>76</v>
      </c>
      <c r="I25" s="109">
        <v>21</v>
      </c>
      <c r="J25" s="110">
        <v>2</v>
      </c>
      <c r="K25" s="106">
        <v>1</v>
      </c>
    </row>
    <row r="26" spans="1:11" ht="15" customHeight="1">
      <c r="A26" s="105" t="s">
        <v>118</v>
      </c>
      <c r="B26" s="109">
        <v>153</v>
      </c>
      <c r="C26" s="110">
        <v>3</v>
      </c>
      <c r="D26" s="109">
        <v>6</v>
      </c>
      <c r="E26" s="109">
        <v>146</v>
      </c>
      <c r="F26" s="109">
        <v>8</v>
      </c>
      <c r="G26" s="109">
        <v>33</v>
      </c>
      <c r="H26" s="110">
        <v>46</v>
      </c>
      <c r="I26" s="109">
        <v>16</v>
      </c>
      <c r="J26" s="110">
        <v>0</v>
      </c>
      <c r="K26" s="106">
        <v>0</v>
      </c>
    </row>
    <row r="27" spans="1:11" ht="15" customHeight="1">
      <c r="A27" s="105" t="s">
        <v>119</v>
      </c>
      <c r="B27" s="109">
        <v>144</v>
      </c>
      <c r="C27" s="110">
        <v>9</v>
      </c>
      <c r="D27" s="109">
        <v>14</v>
      </c>
      <c r="E27" s="109">
        <v>162</v>
      </c>
      <c r="F27" s="109">
        <v>13</v>
      </c>
      <c r="G27" s="109">
        <v>31</v>
      </c>
      <c r="H27" s="110">
        <v>51</v>
      </c>
      <c r="I27" s="109">
        <v>18</v>
      </c>
      <c r="J27" s="110">
        <v>0</v>
      </c>
      <c r="K27" s="106">
        <v>0</v>
      </c>
    </row>
    <row r="28" spans="1:11" s="114" customFormat="1" ht="19.5" customHeight="1">
      <c r="A28" s="115" t="s">
        <v>120</v>
      </c>
      <c r="B28" s="109">
        <v>571</v>
      </c>
      <c r="C28" s="109">
        <v>6</v>
      </c>
      <c r="D28" s="109">
        <v>27</v>
      </c>
      <c r="E28" s="109">
        <v>417</v>
      </c>
      <c r="F28" s="109">
        <v>15</v>
      </c>
      <c r="G28" s="109">
        <v>80</v>
      </c>
      <c r="H28" s="109">
        <v>79</v>
      </c>
      <c r="I28" s="109">
        <v>38</v>
      </c>
      <c r="J28" s="116">
        <v>0</v>
      </c>
      <c r="K28" s="162">
        <v>4</v>
      </c>
    </row>
    <row r="29" spans="1:11" s="5" customFormat="1" ht="15" customHeight="1">
      <c r="A29" s="105" t="s">
        <v>121</v>
      </c>
      <c r="B29" s="109">
        <v>3556</v>
      </c>
      <c r="C29" s="110">
        <v>26</v>
      </c>
      <c r="D29" s="109">
        <v>45</v>
      </c>
      <c r="E29" s="109">
        <v>943</v>
      </c>
      <c r="F29" s="109">
        <v>42</v>
      </c>
      <c r="G29" s="109">
        <v>120</v>
      </c>
      <c r="H29" s="110">
        <v>79</v>
      </c>
      <c r="I29" s="109">
        <v>35</v>
      </c>
      <c r="J29" s="110">
        <v>3</v>
      </c>
      <c r="K29" s="106">
        <v>3</v>
      </c>
    </row>
    <row r="30" spans="1:11" ht="15" customHeight="1">
      <c r="A30" s="105" t="s">
        <v>122</v>
      </c>
      <c r="B30" s="109">
        <v>1395</v>
      </c>
      <c r="C30" s="110">
        <v>23</v>
      </c>
      <c r="D30" s="109">
        <v>43</v>
      </c>
      <c r="E30" s="109">
        <v>310</v>
      </c>
      <c r="F30" s="109">
        <v>39</v>
      </c>
      <c r="G30" s="109">
        <v>51</v>
      </c>
      <c r="H30" s="110">
        <v>60</v>
      </c>
      <c r="I30" s="109">
        <v>36</v>
      </c>
      <c r="J30" s="110">
        <v>1</v>
      </c>
      <c r="K30" s="106">
        <v>2</v>
      </c>
    </row>
    <row r="31" spans="1:11" ht="15" customHeight="1">
      <c r="A31" s="105" t="s">
        <v>123</v>
      </c>
      <c r="B31" s="109">
        <v>462</v>
      </c>
      <c r="C31" s="110">
        <v>13</v>
      </c>
      <c r="D31" s="109">
        <v>19</v>
      </c>
      <c r="E31" s="109">
        <v>194</v>
      </c>
      <c r="F31" s="109">
        <v>22</v>
      </c>
      <c r="G31" s="109">
        <v>33</v>
      </c>
      <c r="H31" s="110">
        <v>66</v>
      </c>
      <c r="I31" s="109">
        <v>22</v>
      </c>
      <c r="J31" s="110">
        <v>0</v>
      </c>
      <c r="K31" s="106">
        <v>0</v>
      </c>
    </row>
    <row r="32" spans="1:11" ht="15" customHeight="1">
      <c r="A32" s="105" t="s">
        <v>124</v>
      </c>
      <c r="B32" s="109">
        <v>1214</v>
      </c>
      <c r="C32" s="110">
        <v>43</v>
      </c>
      <c r="D32" s="109">
        <v>55</v>
      </c>
      <c r="E32" s="109">
        <v>499</v>
      </c>
      <c r="F32" s="109">
        <v>75</v>
      </c>
      <c r="G32" s="109">
        <v>87</v>
      </c>
      <c r="H32" s="110">
        <v>75</v>
      </c>
      <c r="I32" s="109">
        <v>38</v>
      </c>
      <c r="J32" s="110">
        <v>2</v>
      </c>
      <c r="K32" s="106">
        <v>14</v>
      </c>
    </row>
    <row r="33" spans="1:11" ht="15" customHeight="1">
      <c r="A33" s="105" t="s">
        <v>125</v>
      </c>
      <c r="B33" s="109">
        <v>12504</v>
      </c>
      <c r="C33" s="110">
        <v>112</v>
      </c>
      <c r="D33" s="109">
        <v>125</v>
      </c>
      <c r="E33" s="109">
        <v>1874</v>
      </c>
      <c r="F33" s="109">
        <v>168</v>
      </c>
      <c r="G33" s="109">
        <v>147</v>
      </c>
      <c r="H33" s="110">
        <v>132</v>
      </c>
      <c r="I33" s="109">
        <v>108</v>
      </c>
      <c r="J33" s="110">
        <v>6</v>
      </c>
      <c r="K33" s="106">
        <v>16</v>
      </c>
    </row>
    <row r="34" spans="1:11" s="114" customFormat="1" ht="19.5" customHeight="1">
      <c r="A34" s="115" t="s">
        <v>126</v>
      </c>
      <c r="B34" s="109">
        <v>2328</v>
      </c>
      <c r="C34" s="109">
        <v>6</v>
      </c>
      <c r="D34" s="109">
        <v>10</v>
      </c>
      <c r="E34" s="109">
        <v>147</v>
      </c>
      <c r="F34" s="109">
        <v>12</v>
      </c>
      <c r="G34" s="109">
        <v>14</v>
      </c>
      <c r="H34" s="109">
        <v>28</v>
      </c>
      <c r="I34" s="109">
        <v>11</v>
      </c>
      <c r="J34" s="116">
        <v>0</v>
      </c>
      <c r="K34" s="162">
        <v>0</v>
      </c>
    </row>
    <row r="35" spans="1:11" s="5" customFormat="1" ht="15" customHeight="1">
      <c r="A35" s="105" t="s">
        <v>127</v>
      </c>
      <c r="B35" s="109">
        <v>2288</v>
      </c>
      <c r="C35" s="110">
        <v>9</v>
      </c>
      <c r="D35" s="109">
        <v>9</v>
      </c>
      <c r="E35" s="109">
        <v>310</v>
      </c>
      <c r="F35" s="109">
        <v>46</v>
      </c>
      <c r="G35" s="109">
        <v>28</v>
      </c>
      <c r="H35" s="110">
        <v>39</v>
      </c>
      <c r="I35" s="109">
        <v>12</v>
      </c>
      <c r="J35" s="110">
        <v>1</v>
      </c>
      <c r="K35" s="106">
        <v>1</v>
      </c>
    </row>
    <row r="36" spans="1:11" ht="15" customHeight="1">
      <c r="A36" s="105" t="s">
        <v>128</v>
      </c>
      <c r="B36" s="109">
        <v>7255</v>
      </c>
      <c r="C36" s="110">
        <v>12</v>
      </c>
      <c r="D36" s="109">
        <v>15</v>
      </c>
      <c r="E36" s="109">
        <v>162</v>
      </c>
      <c r="F36" s="109">
        <v>21</v>
      </c>
      <c r="G36" s="109">
        <v>22</v>
      </c>
      <c r="H36" s="110">
        <v>35</v>
      </c>
      <c r="I36" s="109">
        <v>17</v>
      </c>
      <c r="J36" s="110">
        <v>0</v>
      </c>
      <c r="K36" s="106">
        <v>2</v>
      </c>
    </row>
    <row r="37" spans="1:11" ht="15" customHeight="1">
      <c r="A37" s="111" t="s">
        <v>129</v>
      </c>
      <c r="B37" s="112">
        <v>426</v>
      </c>
      <c r="C37" s="112">
        <v>7</v>
      </c>
      <c r="D37" s="112">
        <v>5</v>
      </c>
      <c r="E37" s="112">
        <v>133</v>
      </c>
      <c r="F37" s="112">
        <v>18</v>
      </c>
      <c r="G37" s="112">
        <v>14</v>
      </c>
      <c r="H37" s="112">
        <v>16</v>
      </c>
      <c r="I37" s="112">
        <v>13</v>
      </c>
      <c r="J37" s="112">
        <v>0</v>
      </c>
      <c r="K37" s="111">
        <v>0</v>
      </c>
    </row>
    <row r="38" spans="1:11" ht="15" customHeight="1">
      <c r="A38" s="168"/>
      <c r="B38" s="20"/>
      <c r="C38" s="94"/>
      <c r="D38" s="20"/>
      <c r="E38" s="94"/>
      <c r="F38" s="20"/>
      <c r="G38" s="94"/>
      <c r="I38" s="94"/>
      <c r="J38" s="23"/>
      <c r="K38" s="106"/>
    </row>
    <row r="39" spans="1:11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  <c r="K39" s="94"/>
    </row>
    <row r="40" spans="1:11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  <c r="K40" s="4"/>
    </row>
    <row r="41" spans="1:11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  <c r="K41" s="52"/>
    </row>
    <row r="42" spans="1:11" s="52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  <c r="K42" s="4"/>
    </row>
    <row r="43" spans="1:11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</row>
    <row r="44" spans="1:11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  <c r="K44" s="96"/>
    </row>
    <row r="45" ht="15" customHeight="1"/>
    <row r="46" ht="15" customHeight="1"/>
    <row r="47" ht="15" customHeight="1"/>
  </sheetData>
  <mergeCells count="1">
    <mergeCell ref="A1:K1"/>
  </mergeCells>
  <hyperlinks>
    <hyperlink ref="K2" location="'pag 4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Normal="75" zoomScaleSheetLayoutView="100" workbookViewId="0" topLeftCell="A14">
      <selection activeCell="A40" sqref="A40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1" style="0" bestFit="1" customWidth="1"/>
    <col min="9" max="9" width="10.33203125" style="0" bestFit="1" customWidth="1"/>
  </cols>
  <sheetData>
    <row r="1" spans="1:7" s="1" customFormat="1" ht="39.75" customHeight="1">
      <c r="A1" s="249" t="s">
        <v>190</v>
      </c>
      <c r="B1" s="250"/>
      <c r="C1" s="250"/>
      <c r="D1" s="250"/>
      <c r="E1" s="250"/>
      <c r="F1" s="250"/>
      <c r="G1" s="250"/>
    </row>
    <row r="2" spans="1:7" s="2" customFormat="1" ht="18" customHeight="1">
      <c r="A2" s="3" t="s">
        <v>41</v>
      </c>
      <c r="B2" s="11"/>
      <c r="C2" s="11"/>
      <c r="D2" s="11"/>
      <c r="E2" s="11"/>
      <c r="F2" s="11"/>
      <c r="G2" s="11"/>
    </row>
    <row r="3" spans="1:8" s="17" customFormat="1" ht="36" customHeight="1">
      <c r="A3" s="182"/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  <c r="H3" s="181"/>
    </row>
    <row r="4" spans="1:7" s="14" customFormat="1" ht="19.5" customHeight="1">
      <c r="A4" s="287" t="s">
        <v>210</v>
      </c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</row>
    <row r="5" spans="1:7" s="102" customFormat="1" ht="19.5" customHeight="1">
      <c r="A5" s="31" t="s">
        <v>23</v>
      </c>
      <c r="B5" s="117">
        <f>D5+F5</f>
        <v>266149</v>
      </c>
      <c r="C5" s="117">
        <f>B5/B$5*100</f>
        <v>100</v>
      </c>
      <c r="D5" s="117">
        <f>SUM(D6:D38)</f>
        <v>120471</v>
      </c>
      <c r="E5" s="117">
        <f aca="true" t="shared" si="0" ref="E5:E38">D5/D$5*100</f>
        <v>100</v>
      </c>
      <c r="F5" s="117">
        <f>SUM(F6:F38)</f>
        <v>145678</v>
      </c>
      <c r="G5" s="117">
        <f aca="true" t="shared" si="1" ref="G5:G38">F5/F$5*100</f>
        <v>100</v>
      </c>
    </row>
    <row r="6" spans="1:7" s="5" customFormat="1" ht="15" customHeight="1">
      <c r="A6" s="96" t="s">
        <v>97</v>
      </c>
      <c r="B6" s="118">
        <f aca="true" t="shared" si="2" ref="B6:B38">D6+F6</f>
        <v>6307</v>
      </c>
      <c r="C6" s="132">
        <f aca="true" t="shared" si="3" ref="C6:C38">B6/B$5*100</f>
        <v>2.3697252291009923</v>
      </c>
      <c r="D6" s="118">
        <v>2879</v>
      </c>
      <c r="E6" s="133">
        <f t="shared" si="0"/>
        <v>2.389786753658557</v>
      </c>
      <c r="F6" s="118">
        <v>3428</v>
      </c>
      <c r="G6" s="133">
        <f t="shared" si="1"/>
        <v>2.353134996361839</v>
      </c>
    </row>
    <row r="7" spans="1:7" ht="15" customHeight="1">
      <c r="A7" s="96" t="s">
        <v>98</v>
      </c>
      <c r="B7" s="118">
        <f t="shared" si="2"/>
        <v>1959</v>
      </c>
      <c r="C7" s="132">
        <f t="shared" si="3"/>
        <v>0.736053864564586</v>
      </c>
      <c r="D7" s="118">
        <v>867</v>
      </c>
      <c r="E7" s="133">
        <f t="shared" si="0"/>
        <v>0.7196752745474014</v>
      </c>
      <c r="F7" s="118">
        <v>1092</v>
      </c>
      <c r="G7" s="133">
        <f t="shared" si="1"/>
        <v>0.7495984294128145</v>
      </c>
    </row>
    <row r="8" spans="1:7" ht="15" customHeight="1">
      <c r="A8" s="96" t="s">
        <v>99</v>
      </c>
      <c r="B8" s="118">
        <f t="shared" si="2"/>
        <v>3416</v>
      </c>
      <c r="C8" s="132">
        <f t="shared" si="3"/>
        <v>1.2834915780258427</v>
      </c>
      <c r="D8" s="118">
        <v>1473</v>
      </c>
      <c r="E8" s="133">
        <f t="shared" si="0"/>
        <v>1.2227008989715369</v>
      </c>
      <c r="F8" s="118">
        <v>1943</v>
      </c>
      <c r="G8" s="133">
        <f t="shared" si="1"/>
        <v>1.333763505814193</v>
      </c>
    </row>
    <row r="9" spans="1:7" ht="15" customHeight="1">
      <c r="A9" s="96" t="s">
        <v>100</v>
      </c>
      <c r="B9" s="118">
        <f t="shared" si="2"/>
        <v>7609</v>
      </c>
      <c r="C9" s="132">
        <f t="shared" si="3"/>
        <v>2.858924887938711</v>
      </c>
      <c r="D9" s="118">
        <v>3443</v>
      </c>
      <c r="E9" s="133">
        <f t="shared" si="0"/>
        <v>2.857949215993891</v>
      </c>
      <c r="F9" s="118">
        <v>4166</v>
      </c>
      <c r="G9" s="133">
        <f t="shared" si="1"/>
        <v>2.8597317371188513</v>
      </c>
    </row>
    <row r="10" spans="1:7" ht="15" customHeight="1">
      <c r="A10" s="96" t="s">
        <v>101</v>
      </c>
      <c r="B10" s="118">
        <f t="shared" si="2"/>
        <v>6304</v>
      </c>
      <c r="C10" s="132">
        <f t="shared" si="3"/>
        <v>2.3685980409469884</v>
      </c>
      <c r="D10" s="118">
        <v>2718</v>
      </c>
      <c r="E10" s="133">
        <f t="shared" si="0"/>
        <v>2.256144632318151</v>
      </c>
      <c r="F10" s="118">
        <v>3586</v>
      </c>
      <c r="G10" s="133">
        <f t="shared" si="1"/>
        <v>2.461593377174316</v>
      </c>
    </row>
    <row r="11" spans="1:7" s="114" customFormat="1" ht="19.5" customHeight="1">
      <c r="A11" s="34" t="s">
        <v>102</v>
      </c>
      <c r="B11" s="118">
        <f t="shared" si="2"/>
        <v>14988</v>
      </c>
      <c r="C11" s="133">
        <f t="shared" si="3"/>
        <v>5.631432017403784</v>
      </c>
      <c r="D11" s="118">
        <v>6649</v>
      </c>
      <c r="E11" s="133">
        <f t="shared" si="0"/>
        <v>5.519170588772402</v>
      </c>
      <c r="F11" s="118">
        <v>8339</v>
      </c>
      <c r="G11" s="133">
        <f t="shared" si="1"/>
        <v>5.724268592374964</v>
      </c>
    </row>
    <row r="12" spans="1:7" s="5" customFormat="1" ht="15" customHeight="1">
      <c r="A12" s="96" t="s">
        <v>103</v>
      </c>
      <c r="B12" s="118">
        <f t="shared" si="2"/>
        <v>7376</v>
      </c>
      <c r="C12" s="132">
        <f t="shared" si="3"/>
        <v>2.7713799413110705</v>
      </c>
      <c r="D12" s="118">
        <v>3253</v>
      </c>
      <c r="E12" s="133">
        <f t="shared" si="0"/>
        <v>2.7002349113064557</v>
      </c>
      <c r="F12" s="118">
        <v>4123</v>
      </c>
      <c r="G12" s="133">
        <f t="shared" si="1"/>
        <v>2.830214582847101</v>
      </c>
    </row>
    <row r="13" spans="1:7" ht="15" customHeight="1">
      <c r="A13" s="96" t="s">
        <v>104</v>
      </c>
      <c r="B13" s="118">
        <f t="shared" si="2"/>
        <v>3925</v>
      </c>
      <c r="C13" s="132">
        <f t="shared" si="3"/>
        <v>1.4747378348218478</v>
      </c>
      <c r="D13" s="118">
        <v>1672</v>
      </c>
      <c r="E13" s="133">
        <f t="shared" si="0"/>
        <v>1.3878858812494292</v>
      </c>
      <c r="F13" s="118">
        <v>2253</v>
      </c>
      <c r="G13" s="133">
        <f t="shared" si="1"/>
        <v>1.5465615947500653</v>
      </c>
    </row>
    <row r="14" spans="1:7" ht="15" customHeight="1">
      <c r="A14" s="96" t="s">
        <v>105</v>
      </c>
      <c r="B14" s="118">
        <f t="shared" si="2"/>
        <v>5089</v>
      </c>
      <c r="C14" s="132">
        <f t="shared" si="3"/>
        <v>1.9120868385753844</v>
      </c>
      <c r="D14" s="118">
        <v>2224</v>
      </c>
      <c r="E14" s="133">
        <f t="shared" si="0"/>
        <v>1.8460874401308196</v>
      </c>
      <c r="F14" s="118">
        <v>2865</v>
      </c>
      <c r="G14" s="133">
        <f t="shared" si="1"/>
        <v>1.966666209036368</v>
      </c>
    </row>
    <row r="15" spans="1:7" ht="15" customHeight="1">
      <c r="A15" s="96" t="s">
        <v>106</v>
      </c>
      <c r="B15" s="118">
        <f t="shared" si="2"/>
        <v>4633</v>
      </c>
      <c r="C15" s="132">
        <f t="shared" si="3"/>
        <v>1.7407542391667825</v>
      </c>
      <c r="D15" s="118">
        <v>1888</v>
      </c>
      <c r="E15" s="133">
        <f t="shared" si="0"/>
        <v>1.567182143420408</v>
      </c>
      <c r="F15" s="118">
        <v>2745</v>
      </c>
      <c r="G15" s="133">
        <f t="shared" si="1"/>
        <v>1.88429275525474</v>
      </c>
    </row>
    <row r="16" spans="1:7" ht="15" customHeight="1">
      <c r="A16" s="96" t="s">
        <v>107</v>
      </c>
      <c r="B16" s="118">
        <f t="shared" si="2"/>
        <v>5889</v>
      </c>
      <c r="C16" s="132">
        <f t="shared" si="3"/>
        <v>2.212670346309774</v>
      </c>
      <c r="D16" s="118">
        <v>2585</v>
      </c>
      <c r="E16" s="133">
        <f t="shared" si="0"/>
        <v>2.1457446190369467</v>
      </c>
      <c r="F16" s="118">
        <v>3304</v>
      </c>
      <c r="G16" s="133">
        <f t="shared" si="1"/>
        <v>2.2680157607874905</v>
      </c>
    </row>
    <row r="17" spans="1:7" s="114" customFormat="1" ht="19.5" customHeight="1">
      <c r="A17" s="34" t="s">
        <v>108</v>
      </c>
      <c r="B17" s="118">
        <f t="shared" si="2"/>
        <v>3675</v>
      </c>
      <c r="C17" s="133">
        <f t="shared" si="3"/>
        <v>1.380805488654851</v>
      </c>
      <c r="D17" s="118">
        <v>1615</v>
      </c>
      <c r="E17" s="133">
        <f t="shared" si="0"/>
        <v>1.3405715898431987</v>
      </c>
      <c r="F17" s="118">
        <v>2060</v>
      </c>
      <c r="G17" s="133">
        <f t="shared" si="1"/>
        <v>1.4140776232512802</v>
      </c>
    </row>
    <row r="18" spans="1:7" s="5" customFormat="1" ht="15" customHeight="1">
      <c r="A18" s="96" t="s">
        <v>109</v>
      </c>
      <c r="B18" s="118">
        <f t="shared" si="2"/>
        <v>2059</v>
      </c>
      <c r="C18" s="132">
        <f t="shared" si="3"/>
        <v>0.7736268030313848</v>
      </c>
      <c r="D18" s="118">
        <v>905</v>
      </c>
      <c r="E18" s="133">
        <f t="shared" si="0"/>
        <v>0.7512181354848885</v>
      </c>
      <c r="F18" s="118">
        <v>1154</v>
      </c>
      <c r="G18" s="133">
        <f t="shared" si="1"/>
        <v>0.792158047199989</v>
      </c>
    </row>
    <row r="19" spans="1:7" ht="15" customHeight="1">
      <c r="A19" s="96" t="s">
        <v>110</v>
      </c>
      <c r="B19" s="118">
        <f t="shared" si="2"/>
        <v>1375</v>
      </c>
      <c r="C19" s="132">
        <f t="shared" si="3"/>
        <v>0.5166279039184818</v>
      </c>
      <c r="D19" s="118">
        <v>621</v>
      </c>
      <c r="E19" s="133">
        <f t="shared" si="0"/>
        <v>0.5154767537415643</v>
      </c>
      <c r="F19" s="118">
        <v>754</v>
      </c>
      <c r="G19" s="133">
        <f t="shared" si="1"/>
        <v>0.5175798679278958</v>
      </c>
    </row>
    <row r="20" spans="1:7" ht="15" customHeight="1">
      <c r="A20" s="96" t="s">
        <v>111</v>
      </c>
      <c r="B20" s="118">
        <f t="shared" si="2"/>
        <v>2494</v>
      </c>
      <c r="C20" s="132">
        <f t="shared" si="3"/>
        <v>0.9370690853619589</v>
      </c>
      <c r="D20" s="118">
        <v>1099</v>
      </c>
      <c r="E20" s="133">
        <f t="shared" si="0"/>
        <v>0.9122527413236381</v>
      </c>
      <c r="F20" s="118">
        <v>1395</v>
      </c>
      <c r="G20" s="133">
        <f t="shared" si="1"/>
        <v>0.9575914002114253</v>
      </c>
    </row>
    <row r="21" spans="1:7" ht="15" customHeight="1">
      <c r="A21" s="96" t="s">
        <v>112</v>
      </c>
      <c r="B21" s="118">
        <f t="shared" si="2"/>
        <v>3073</v>
      </c>
      <c r="C21" s="132">
        <f t="shared" si="3"/>
        <v>1.1546163990847231</v>
      </c>
      <c r="D21" s="118">
        <v>1410</v>
      </c>
      <c r="E21" s="133">
        <f t="shared" si="0"/>
        <v>1.1704061558383345</v>
      </c>
      <c r="F21" s="118">
        <v>1663</v>
      </c>
      <c r="G21" s="133">
        <f t="shared" si="1"/>
        <v>1.1415587803237277</v>
      </c>
    </row>
    <row r="22" spans="1:7" ht="15" customHeight="1">
      <c r="A22" s="96" t="s">
        <v>113</v>
      </c>
      <c r="B22" s="118">
        <f t="shared" si="2"/>
        <v>71479</v>
      </c>
      <c r="C22" s="132">
        <f t="shared" si="3"/>
        <v>26.856760686683025</v>
      </c>
      <c r="D22" s="118">
        <v>33512</v>
      </c>
      <c r="E22" s="133">
        <f t="shared" si="0"/>
        <v>27.817483045712244</v>
      </c>
      <c r="F22" s="118">
        <v>37967</v>
      </c>
      <c r="G22" s="133">
        <f t="shared" si="1"/>
        <v>26.06227433105891</v>
      </c>
    </row>
    <row r="23" spans="1:7" s="114" customFormat="1" ht="19.5" customHeight="1">
      <c r="A23" s="34" t="s">
        <v>114</v>
      </c>
      <c r="B23" s="118">
        <f t="shared" si="2"/>
        <v>2182</v>
      </c>
      <c r="C23" s="133">
        <f t="shared" si="3"/>
        <v>0.8198415173455471</v>
      </c>
      <c r="D23" s="118">
        <v>971</v>
      </c>
      <c r="E23" s="133">
        <f t="shared" si="0"/>
        <v>0.8060031044815764</v>
      </c>
      <c r="F23" s="118">
        <v>1211</v>
      </c>
      <c r="G23" s="133">
        <f t="shared" si="1"/>
        <v>0.8312854377462623</v>
      </c>
    </row>
    <row r="24" spans="1:7" s="5" customFormat="1" ht="15" customHeight="1">
      <c r="A24" s="96" t="s">
        <v>115</v>
      </c>
      <c r="B24" s="118">
        <f t="shared" si="2"/>
        <v>4262</v>
      </c>
      <c r="C24" s="132">
        <f t="shared" si="3"/>
        <v>1.6013586374549595</v>
      </c>
      <c r="D24" s="118">
        <v>1882</v>
      </c>
      <c r="E24" s="133">
        <f t="shared" si="0"/>
        <v>1.5622016916934367</v>
      </c>
      <c r="F24" s="118">
        <v>2380</v>
      </c>
      <c r="G24" s="133">
        <f t="shared" si="1"/>
        <v>1.6337401666689548</v>
      </c>
    </row>
    <row r="25" spans="1:7" ht="15" customHeight="1">
      <c r="A25" s="96" t="s">
        <v>116</v>
      </c>
      <c r="B25" s="118">
        <f t="shared" si="2"/>
        <v>18063</v>
      </c>
      <c r="C25" s="132">
        <f t="shared" si="3"/>
        <v>6.786799875257844</v>
      </c>
      <c r="D25" s="118">
        <v>8396</v>
      </c>
      <c r="E25" s="133">
        <f t="shared" si="0"/>
        <v>6.969312116608976</v>
      </c>
      <c r="F25" s="118">
        <v>9667</v>
      </c>
      <c r="G25" s="133">
        <f t="shared" si="1"/>
        <v>6.6358681475583134</v>
      </c>
    </row>
    <row r="26" spans="1:7" ht="15" customHeight="1">
      <c r="A26" s="96" t="s">
        <v>117</v>
      </c>
      <c r="B26" s="118">
        <f t="shared" si="2"/>
        <v>1600</v>
      </c>
      <c r="C26" s="132">
        <f t="shared" si="3"/>
        <v>0.6011670154687788</v>
      </c>
      <c r="D26" s="118">
        <v>685</v>
      </c>
      <c r="E26" s="133">
        <f t="shared" si="0"/>
        <v>0.5686015721625952</v>
      </c>
      <c r="F26" s="118">
        <v>915</v>
      </c>
      <c r="G26" s="133">
        <f t="shared" si="1"/>
        <v>0.6280975850849133</v>
      </c>
    </row>
    <row r="27" spans="1:7" ht="15" customHeight="1">
      <c r="A27" s="96" t="s">
        <v>118</v>
      </c>
      <c r="B27" s="118">
        <f t="shared" si="2"/>
        <v>1276</v>
      </c>
      <c r="C27" s="132">
        <f t="shared" si="3"/>
        <v>0.4794306948363511</v>
      </c>
      <c r="D27" s="118">
        <v>550</v>
      </c>
      <c r="E27" s="133">
        <f t="shared" si="0"/>
        <v>0.4565414083057333</v>
      </c>
      <c r="F27" s="118">
        <v>726</v>
      </c>
      <c r="G27" s="133">
        <f t="shared" si="1"/>
        <v>0.4983593953788492</v>
      </c>
    </row>
    <row r="28" spans="1:7" ht="15" customHeight="1">
      <c r="A28" s="96" t="s">
        <v>119</v>
      </c>
      <c r="B28" s="118">
        <f t="shared" si="2"/>
        <v>2711</v>
      </c>
      <c r="C28" s="132">
        <f t="shared" si="3"/>
        <v>1.018602361834912</v>
      </c>
      <c r="D28" s="118">
        <v>1236</v>
      </c>
      <c r="E28" s="133">
        <f t="shared" si="0"/>
        <v>1.025973055756157</v>
      </c>
      <c r="F28" s="118">
        <v>1475</v>
      </c>
      <c r="G28" s="133">
        <f t="shared" si="1"/>
        <v>1.012507036065844</v>
      </c>
    </row>
    <row r="29" spans="1:7" s="114" customFormat="1" ht="19.5" customHeight="1">
      <c r="A29" s="34" t="s">
        <v>120</v>
      </c>
      <c r="B29" s="118">
        <f t="shared" si="2"/>
        <v>3002</v>
      </c>
      <c r="C29" s="133">
        <f t="shared" si="3"/>
        <v>1.1279396127732961</v>
      </c>
      <c r="D29" s="118">
        <v>1346</v>
      </c>
      <c r="E29" s="133">
        <f t="shared" si="0"/>
        <v>1.1172813374173038</v>
      </c>
      <c r="F29" s="118">
        <v>1656</v>
      </c>
      <c r="G29" s="133">
        <f t="shared" si="1"/>
        <v>1.136753662186466</v>
      </c>
    </row>
    <row r="30" spans="1:7" s="5" customFormat="1" ht="15" customHeight="1">
      <c r="A30" s="96" t="s">
        <v>121</v>
      </c>
      <c r="B30" s="118">
        <f t="shared" si="2"/>
        <v>8938</v>
      </c>
      <c r="C30" s="132">
        <f t="shared" si="3"/>
        <v>3.3582692401624654</v>
      </c>
      <c r="D30" s="118">
        <v>3986</v>
      </c>
      <c r="E30" s="133">
        <f t="shared" si="0"/>
        <v>3.308680097284824</v>
      </c>
      <c r="F30" s="118">
        <v>4952</v>
      </c>
      <c r="G30" s="133">
        <f t="shared" si="1"/>
        <v>3.3992778593885142</v>
      </c>
    </row>
    <row r="31" spans="1:7" ht="15" customHeight="1">
      <c r="A31" s="96" t="s">
        <v>122</v>
      </c>
      <c r="B31" s="118">
        <f t="shared" si="2"/>
        <v>7057</v>
      </c>
      <c r="C31" s="132">
        <f t="shared" si="3"/>
        <v>2.6515222676019823</v>
      </c>
      <c r="D31" s="118">
        <v>3191</v>
      </c>
      <c r="E31" s="133">
        <f t="shared" si="0"/>
        <v>2.648770243461082</v>
      </c>
      <c r="F31" s="118">
        <v>3866</v>
      </c>
      <c r="G31" s="133">
        <f t="shared" si="1"/>
        <v>2.6537981026647812</v>
      </c>
    </row>
    <row r="32" spans="1:7" ht="15" customHeight="1">
      <c r="A32" s="96" t="s">
        <v>123</v>
      </c>
      <c r="B32" s="118">
        <f t="shared" si="2"/>
        <v>4914</v>
      </c>
      <c r="C32" s="132">
        <f t="shared" si="3"/>
        <v>1.8463341962584867</v>
      </c>
      <c r="D32" s="118">
        <v>2254</v>
      </c>
      <c r="E32" s="133">
        <f t="shared" si="0"/>
        <v>1.870989698765678</v>
      </c>
      <c r="F32" s="118">
        <v>2660</v>
      </c>
      <c r="G32" s="133">
        <f t="shared" si="1"/>
        <v>1.8259448921594201</v>
      </c>
    </row>
    <row r="33" spans="1:7" ht="15" customHeight="1">
      <c r="A33" s="96" t="s">
        <v>124</v>
      </c>
      <c r="B33" s="118">
        <f t="shared" si="2"/>
        <v>8872</v>
      </c>
      <c r="C33" s="132">
        <f t="shared" si="3"/>
        <v>3.333471100774378</v>
      </c>
      <c r="D33" s="118">
        <v>4027</v>
      </c>
      <c r="E33" s="133">
        <f t="shared" si="0"/>
        <v>3.3427131840857967</v>
      </c>
      <c r="F33" s="118">
        <v>4845</v>
      </c>
      <c r="G33" s="133">
        <f t="shared" si="1"/>
        <v>3.3258281964332297</v>
      </c>
    </row>
    <row r="34" spans="1:7" ht="15" customHeight="1">
      <c r="A34" s="96" t="s">
        <v>125</v>
      </c>
      <c r="B34" s="118">
        <f t="shared" si="2"/>
        <v>23966</v>
      </c>
      <c r="C34" s="132">
        <f t="shared" si="3"/>
        <v>9.00473043295297</v>
      </c>
      <c r="D34" s="118">
        <v>10979</v>
      </c>
      <c r="E34" s="133">
        <f t="shared" si="0"/>
        <v>9.113396585070266</v>
      </c>
      <c r="F34" s="118">
        <v>12987</v>
      </c>
      <c r="G34" s="133">
        <f t="shared" si="1"/>
        <v>8.914867035516687</v>
      </c>
    </row>
    <row r="35" spans="1:7" s="114" customFormat="1" ht="19.5" customHeight="1">
      <c r="A35" s="34" t="s">
        <v>126</v>
      </c>
      <c r="B35" s="118">
        <f t="shared" si="2"/>
        <v>5485</v>
      </c>
      <c r="C35" s="133">
        <f t="shared" si="3"/>
        <v>2.060875674903907</v>
      </c>
      <c r="D35" s="118">
        <v>2351</v>
      </c>
      <c r="E35" s="133">
        <f t="shared" si="0"/>
        <v>1.9515070016850526</v>
      </c>
      <c r="F35" s="118">
        <v>3134</v>
      </c>
      <c r="G35" s="133">
        <f t="shared" si="1"/>
        <v>2.151320034596851</v>
      </c>
    </row>
    <row r="36" spans="1:7" s="5" customFormat="1" ht="15" customHeight="1">
      <c r="A36" s="96" t="s">
        <v>127</v>
      </c>
      <c r="B36" s="118">
        <f t="shared" si="2"/>
        <v>4917</v>
      </c>
      <c r="C36" s="132">
        <f t="shared" si="3"/>
        <v>1.8474613844124905</v>
      </c>
      <c r="D36" s="118">
        <v>2173</v>
      </c>
      <c r="E36" s="133">
        <f t="shared" si="0"/>
        <v>1.803753600451561</v>
      </c>
      <c r="F36" s="118">
        <v>2744</v>
      </c>
      <c r="G36" s="133">
        <f t="shared" si="1"/>
        <v>1.8836063098065599</v>
      </c>
    </row>
    <row r="37" spans="1:7" ht="15" customHeight="1">
      <c r="A37" s="96" t="s">
        <v>128</v>
      </c>
      <c r="B37" s="118">
        <f t="shared" si="2"/>
        <v>12049</v>
      </c>
      <c r="C37" s="132">
        <f t="shared" si="3"/>
        <v>4.527163355864571</v>
      </c>
      <c r="D37" s="118">
        <v>5360</v>
      </c>
      <c r="E37" s="133">
        <f t="shared" si="0"/>
        <v>4.449203542761328</v>
      </c>
      <c r="F37" s="118">
        <v>6689</v>
      </c>
      <c r="G37" s="133">
        <f t="shared" si="1"/>
        <v>4.59163360287758</v>
      </c>
    </row>
    <row r="38" spans="1:7" ht="15" customHeight="1">
      <c r="A38" s="82" t="s">
        <v>129</v>
      </c>
      <c r="B38" s="119">
        <f t="shared" si="2"/>
        <v>5205</v>
      </c>
      <c r="C38" s="134">
        <f t="shared" si="3"/>
        <v>1.955671447196871</v>
      </c>
      <c r="D38" s="119">
        <v>2271</v>
      </c>
      <c r="E38" s="134">
        <f t="shared" si="0"/>
        <v>1.8851009786587645</v>
      </c>
      <c r="F38" s="119">
        <v>2934</v>
      </c>
      <c r="G38" s="134">
        <f t="shared" si="1"/>
        <v>2.014030944960804</v>
      </c>
    </row>
    <row r="39" spans="1:8" s="102" customFormat="1" ht="19.5" customHeight="1">
      <c r="A39" s="168" t="s">
        <v>149</v>
      </c>
      <c r="B39" s="125"/>
      <c r="C39" s="125"/>
      <c r="D39" s="125"/>
      <c r="E39" s="125"/>
      <c r="F39" s="125"/>
      <c r="G39" s="125"/>
      <c r="H39" s="128"/>
    </row>
    <row r="40" spans="1:8" s="5" customFormat="1" ht="15" customHeight="1">
      <c r="A40" s="120"/>
      <c r="B40" s="121"/>
      <c r="C40" s="129"/>
      <c r="D40" s="122"/>
      <c r="E40" s="122"/>
      <c r="F40" s="122"/>
      <c r="G40" s="122"/>
      <c r="H40" s="131"/>
    </row>
    <row r="41" spans="4:7" ht="15" customHeight="1">
      <c r="D41" s="23"/>
      <c r="F41" s="23"/>
      <c r="G41" s="56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4:10" ht="15" customHeight="1">
      <c r="D44" s="23"/>
      <c r="F44" s="23"/>
      <c r="H44" s="38"/>
      <c r="I44" s="38"/>
      <c r="J44" s="23"/>
    </row>
    <row r="45" spans="4:10" ht="15" customHeight="1">
      <c r="D45" s="23"/>
      <c r="F45" s="23"/>
      <c r="H45" s="38"/>
      <c r="I45" s="38"/>
      <c r="J45" s="23"/>
    </row>
    <row r="46" spans="4:9" ht="15" customHeight="1">
      <c r="D46" s="23"/>
      <c r="F46" s="23"/>
      <c r="H46" s="38"/>
      <c r="I46" s="38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4" location="indice!B4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75" zoomScaleSheetLayoutView="100" workbookViewId="0" topLeftCell="A13">
      <selection activeCell="A39" sqref="A39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0.33203125" style="0" bestFit="1" customWidth="1"/>
  </cols>
  <sheetData>
    <row r="1" spans="1:7" s="1" customFormat="1" ht="39.75" customHeight="1">
      <c r="A1" s="249" t="s">
        <v>190</v>
      </c>
      <c r="B1" s="250"/>
      <c r="C1" s="250"/>
      <c r="D1" s="250"/>
      <c r="E1" s="250"/>
      <c r="F1" s="250"/>
      <c r="G1" s="250"/>
    </row>
    <row r="2" spans="1:8" s="2" customFormat="1" ht="18" customHeight="1">
      <c r="A2" s="3" t="s">
        <v>42</v>
      </c>
      <c r="B2" s="11"/>
      <c r="C2" s="11"/>
      <c r="D2" s="11"/>
      <c r="E2" s="11"/>
      <c r="F2" s="11"/>
      <c r="G2" s="11"/>
      <c r="H2" s="13"/>
    </row>
    <row r="3" spans="1:8" s="17" customFormat="1" ht="36" customHeight="1">
      <c r="A3" s="182"/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  <c r="H3" s="181"/>
    </row>
    <row r="4" spans="1:8" s="14" customFormat="1" ht="19.5" customHeight="1">
      <c r="A4" s="287" t="s">
        <v>210</v>
      </c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</row>
    <row r="5" spans="1:8" s="102" customFormat="1" ht="19.5" customHeight="1">
      <c r="A5" s="31" t="s">
        <v>23</v>
      </c>
      <c r="B5" s="117">
        <f aca="true" t="shared" si="0" ref="B5:B38">D5+F5</f>
        <v>266149</v>
      </c>
      <c r="C5" s="136">
        <f>B5/$B5*100</f>
        <v>100</v>
      </c>
      <c r="D5" s="117">
        <f>SUM(D6:D38)</f>
        <v>120471</v>
      </c>
      <c r="E5" s="138">
        <f aca="true" t="shared" si="1" ref="E5:E38">D5/$B5*100</f>
        <v>45.264494700337025</v>
      </c>
      <c r="F5" s="117">
        <f>SUM(F6:F38)</f>
        <v>145678</v>
      </c>
      <c r="G5" s="138">
        <f aca="true" t="shared" si="2" ref="G5:G38">F5/$B5*100</f>
        <v>54.73550529966297</v>
      </c>
      <c r="H5" s="135"/>
    </row>
    <row r="6" spans="1:8" s="5" customFormat="1" ht="15" customHeight="1">
      <c r="A6" s="96" t="s">
        <v>97</v>
      </c>
      <c r="B6" s="118">
        <f t="shared" si="0"/>
        <v>6307</v>
      </c>
      <c r="C6" s="137">
        <f aca="true" t="shared" si="3" ref="C6:C38">B6/$B6*100</f>
        <v>100</v>
      </c>
      <c r="D6" s="118">
        <v>2879</v>
      </c>
      <c r="E6" s="133">
        <f t="shared" si="1"/>
        <v>45.64769303947994</v>
      </c>
      <c r="F6" s="118">
        <v>3428</v>
      </c>
      <c r="G6" s="133">
        <f t="shared" si="2"/>
        <v>54.35230696052006</v>
      </c>
      <c r="H6" s="118"/>
    </row>
    <row r="7" spans="1:8" ht="15" customHeight="1">
      <c r="A7" s="96" t="s">
        <v>98</v>
      </c>
      <c r="B7" s="118">
        <f t="shared" si="0"/>
        <v>1959</v>
      </c>
      <c r="C7" s="137">
        <f t="shared" si="3"/>
        <v>100</v>
      </c>
      <c r="D7" s="118">
        <v>867</v>
      </c>
      <c r="E7" s="133">
        <f t="shared" si="1"/>
        <v>44.257274119448695</v>
      </c>
      <c r="F7" s="118">
        <v>1092</v>
      </c>
      <c r="G7" s="133">
        <f t="shared" si="2"/>
        <v>55.742725880551305</v>
      </c>
      <c r="H7" s="118"/>
    </row>
    <row r="8" spans="1:8" ht="15" customHeight="1">
      <c r="A8" s="96" t="s">
        <v>99</v>
      </c>
      <c r="B8" s="118">
        <f t="shared" si="0"/>
        <v>3416</v>
      </c>
      <c r="C8" s="137">
        <f t="shared" si="3"/>
        <v>100</v>
      </c>
      <c r="D8" s="118">
        <v>1473</v>
      </c>
      <c r="E8" s="133">
        <f t="shared" si="1"/>
        <v>43.12060889929742</v>
      </c>
      <c r="F8" s="118">
        <v>1943</v>
      </c>
      <c r="G8" s="133">
        <f t="shared" si="2"/>
        <v>56.879391100702584</v>
      </c>
      <c r="H8" s="118"/>
    </row>
    <row r="9" spans="1:8" ht="15" customHeight="1">
      <c r="A9" s="96" t="s">
        <v>100</v>
      </c>
      <c r="B9" s="118">
        <f t="shared" si="0"/>
        <v>7609</v>
      </c>
      <c r="C9" s="137">
        <f t="shared" si="3"/>
        <v>100</v>
      </c>
      <c r="D9" s="118">
        <v>3443</v>
      </c>
      <c r="E9" s="133">
        <f t="shared" si="1"/>
        <v>45.2490471809699</v>
      </c>
      <c r="F9" s="118">
        <v>4166</v>
      </c>
      <c r="G9" s="133">
        <f t="shared" si="2"/>
        <v>54.7509528190301</v>
      </c>
      <c r="H9" s="118"/>
    </row>
    <row r="10" spans="1:8" ht="15" customHeight="1">
      <c r="A10" s="96" t="s">
        <v>101</v>
      </c>
      <c r="B10" s="118">
        <f t="shared" si="0"/>
        <v>6304</v>
      </c>
      <c r="C10" s="137">
        <f t="shared" si="3"/>
        <v>100</v>
      </c>
      <c r="D10" s="118">
        <v>2718</v>
      </c>
      <c r="E10" s="133">
        <f t="shared" si="1"/>
        <v>43.11548223350254</v>
      </c>
      <c r="F10" s="118">
        <v>3586</v>
      </c>
      <c r="G10" s="133">
        <f t="shared" si="2"/>
        <v>56.88451776649747</v>
      </c>
      <c r="H10" s="118"/>
    </row>
    <row r="11" spans="1:8" s="114" customFormat="1" ht="19.5" customHeight="1">
      <c r="A11" s="34" t="s">
        <v>102</v>
      </c>
      <c r="B11" s="118">
        <f t="shared" si="0"/>
        <v>14988</v>
      </c>
      <c r="C11" s="137">
        <f t="shared" si="3"/>
        <v>100</v>
      </c>
      <c r="D11" s="118">
        <v>6649</v>
      </c>
      <c r="E11" s="133">
        <f t="shared" si="1"/>
        <v>44.36215639178009</v>
      </c>
      <c r="F11" s="118">
        <v>8339</v>
      </c>
      <c r="G11" s="133">
        <f t="shared" si="2"/>
        <v>55.6378436082199</v>
      </c>
      <c r="H11" s="118"/>
    </row>
    <row r="12" spans="1:8" s="5" customFormat="1" ht="15" customHeight="1">
      <c r="A12" s="96" t="s">
        <v>103</v>
      </c>
      <c r="B12" s="118">
        <f t="shared" si="0"/>
        <v>7376</v>
      </c>
      <c r="C12" s="137">
        <f t="shared" si="3"/>
        <v>100</v>
      </c>
      <c r="D12" s="118">
        <v>3253</v>
      </c>
      <c r="E12" s="133">
        <f t="shared" si="1"/>
        <v>44.10249457700651</v>
      </c>
      <c r="F12" s="118">
        <v>4123</v>
      </c>
      <c r="G12" s="133">
        <f t="shared" si="2"/>
        <v>55.89750542299349</v>
      </c>
      <c r="H12" s="118"/>
    </row>
    <row r="13" spans="1:8" ht="15" customHeight="1">
      <c r="A13" s="96" t="s">
        <v>104</v>
      </c>
      <c r="B13" s="118">
        <f t="shared" si="0"/>
        <v>3925</v>
      </c>
      <c r="C13" s="137">
        <f t="shared" si="3"/>
        <v>100</v>
      </c>
      <c r="D13" s="118">
        <v>1672</v>
      </c>
      <c r="E13" s="133">
        <f t="shared" si="1"/>
        <v>42.59872611464968</v>
      </c>
      <c r="F13" s="118">
        <v>2253</v>
      </c>
      <c r="G13" s="133">
        <f t="shared" si="2"/>
        <v>57.40127388535032</v>
      </c>
      <c r="H13" s="118"/>
    </row>
    <row r="14" spans="1:8" ht="15" customHeight="1">
      <c r="A14" s="96" t="s">
        <v>105</v>
      </c>
      <c r="B14" s="118">
        <f t="shared" si="0"/>
        <v>5089</v>
      </c>
      <c r="C14" s="137">
        <f t="shared" si="3"/>
        <v>100</v>
      </c>
      <c r="D14" s="118">
        <v>2224</v>
      </c>
      <c r="E14" s="133">
        <f t="shared" si="1"/>
        <v>43.702102574179605</v>
      </c>
      <c r="F14" s="118">
        <v>2865</v>
      </c>
      <c r="G14" s="133">
        <f t="shared" si="2"/>
        <v>56.297897425820395</v>
      </c>
      <c r="H14" s="118"/>
    </row>
    <row r="15" spans="1:8" ht="15" customHeight="1">
      <c r="A15" s="96" t="s">
        <v>106</v>
      </c>
      <c r="B15" s="118">
        <f t="shared" si="0"/>
        <v>4633</v>
      </c>
      <c r="C15" s="137">
        <f t="shared" si="3"/>
        <v>100</v>
      </c>
      <c r="D15" s="118">
        <v>1888</v>
      </c>
      <c r="E15" s="133">
        <f t="shared" si="1"/>
        <v>40.751133175048565</v>
      </c>
      <c r="F15" s="118">
        <v>2745</v>
      </c>
      <c r="G15" s="133">
        <f t="shared" si="2"/>
        <v>59.24886682495144</v>
      </c>
      <c r="H15" s="118"/>
    </row>
    <row r="16" spans="1:8" ht="15" customHeight="1">
      <c r="A16" s="96" t="s">
        <v>107</v>
      </c>
      <c r="B16" s="118">
        <f t="shared" si="0"/>
        <v>5889</v>
      </c>
      <c r="C16" s="137">
        <f t="shared" si="3"/>
        <v>100</v>
      </c>
      <c r="D16" s="118">
        <v>2585</v>
      </c>
      <c r="E16" s="133">
        <f t="shared" si="1"/>
        <v>43.895398200033966</v>
      </c>
      <c r="F16" s="118">
        <v>3304</v>
      </c>
      <c r="G16" s="133">
        <f t="shared" si="2"/>
        <v>56.104601799966034</v>
      </c>
      <c r="H16" s="118"/>
    </row>
    <row r="17" spans="1:8" s="114" customFormat="1" ht="19.5" customHeight="1">
      <c r="A17" s="34" t="s">
        <v>108</v>
      </c>
      <c r="B17" s="118">
        <f t="shared" si="0"/>
        <v>3675</v>
      </c>
      <c r="C17" s="137">
        <f t="shared" si="3"/>
        <v>100</v>
      </c>
      <c r="D17" s="118">
        <v>1615</v>
      </c>
      <c r="E17" s="133">
        <f t="shared" si="1"/>
        <v>43.945578231292515</v>
      </c>
      <c r="F17" s="118">
        <v>2060</v>
      </c>
      <c r="G17" s="133">
        <f t="shared" si="2"/>
        <v>56.054421768707485</v>
      </c>
      <c r="H17" s="118"/>
    </row>
    <row r="18" spans="1:8" s="5" customFormat="1" ht="15" customHeight="1">
      <c r="A18" s="96" t="s">
        <v>109</v>
      </c>
      <c r="B18" s="118">
        <f t="shared" si="0"/>
        <v>2059</v>
      </c>
      <c r="C18" s="137">
        <f t="shared" si="3"/>
        <v>100</v>
      </c>
      <c r="D18" s="118">
        <v>905</v>
      </c>
      <c r="E18" s="133">
        <f t="shared" si="1"/>
        <v>43.953375424963575</v>
      </c>
      <c r="F18" s="118">
        <v>1154</v>
      </c>
      <c r="G18" s="133">
        <f t="shared" si="2"/>
        <v>56.04662457503643</v>
      </c>
      <c r="H18" s="118"/>
    </row>
    <row r="19" spans="1:8" ht="15" customHeight="1">
      <c r="A19" s="96" t="s">
        <v>110</v>
      </c>
      <c r="B19" s="118">
        <f t="shared" si="0"/>
        <v>1375</v>
      </c>
      <c r="C19" s="137">
        <f t="shared" si="3"/>
        <v>100</v>
      </c>
      <c r="D19" s="118">
        <v>621</v>
      </c>
      <c r="E19" s="133">
        <f t="shared" si="1"/>
        <v>45.163636363636364</v>
      </c>
      <c r="F19" s="118">
        <v>754</v>
      </c>
      <c r="G19" s="133">
        <f t="shared" si="2"/>
        <v>54.836363636363636</v>
      </c>
      <c r="H19" s="118"/>
    </row>
    <row r="20" spans="1:8" ht="15" customHeight="1">
      <c r="A20" s="96" t="s">
        <v>111</v>
      </c>
      <c r="B20" s="118">
        <f t="shared" si="0"/>
        <v>2494</v>
      </c>
      <c r="C20" s="137">
        <f t="shared" si="3"/>
        <v>100</v>
      </c>
      <c r="D20" s="118">
        <v>1099</v>
      </c>
      <c r="E20" s="133">
        <f t="shared" si="1"/>
        <v>44.065757818765036</v>
      </c>
      <c r="F20" s="118">
        <v>1395</v>
      </c>
      <c r="G20" s="133">
        <f t="shared" si="2"/>
        <v>55.934242181234964</v>
      </c>
      <c r="H20" s="118"/>
    </row>
    <row r="21" spans="1:8" ht="15" customHeight="1">
      <c r="A21" s="96" t="s">
        <v>112</v>
      </c>
      <c r="B21" s="118">
        <f t="shared" si="0"/>
        <v>3073</v>
      </c>
      <c r="C21" s="137">
        <f t="shared" si="3"/>
        <v>100</v>
      </c>
      <c r="D21" s="118">
        <v>1410</v>
      </c>
      <c r="E21" s="133">
        <f t="shared" si="1"/>
        <v>45.883501464367065</v>
      </c>
      <c r="F21" s="118">
        <v>1663</v>
      </c>
      <c r="G21" s="133">
        <f t="shared" si="2"/>
        <v>54.11649853563293</v>
      </c>
      <c r="H21" s="118"/>
    </row>
    <row r="22" spans="1:8" ht="15" customHeight="1">
      <c r="A22" s="96" t="s">
        <v>113</v>
      </c>
      <c r="B22" s="118">
        <f t="shared" si="0"/>
        <v>71479</v>
      </c>
      <c r="C22" s="137">
        <f t="shared" si="3"/>
        <v>100</v>
      </c>
      <c r="D22" s="118">
        <v>33512</v>
      </c>
      <c r="E22" s="133">
        <f t="shared" si="1"/>
        <v>46.883700107723946</v>
      </c>
      <c r="F22" s="118">
        <v>37967</v>
      </c>
      <c r="G22" s="133">
        <f t="shared" si="2"/>
        <v>53.116299892276054</v>
      </c>
      <c r="H22" s="118"/>
    </row>
    <row r="23" spans="1:8" s="114" customFormat="1" ht="19.5" customHeight="1">
      <c r="A23" s="34" t="s">
        <v>114</v>
      </c>
      <c r="B23" s="118">
        <f t="shared" si="0"/>
        <v>2182</v>
      </c>
      <c r="C23" s="137">
        <f t="shared" si="3"/>
        <v>100</v>
      </c>
      <c r="D23" s="118">
        <v>971</v>
      </c>
      <c r="E23" s="133">
        <f t="shared" si="1"/>
        <v>44.50045829514207</v>
      </c>
      <c r="F23" s="118">
        <v>1211</v>
      </c>
      <c r="G23" s="133">
        <f t="shared" si="2"/>
        <v>55.499541704857926</v>
      </c>
      <c r="H23" s="118"/>
    </row>
    <row r="24" spans="1:8" s="5" customFormat="1" ht="15" customHeight="1">
      <c r="A24" s="96" t="s">
        <v>115</v>
      </c>
      <c r="B24" s="118">
        <f t="shared" si="0"/>
        <v>4262</v>
      </c>
      <c r="C24" s="137">
        <f t="shared" si="3"/>
        <v>100</v>
      </c>
      <c r="D24" s="118">
        <v>1882</v>
      </c>
      <c r="E24" s="133">
        <f t="shared" si="1"/>
        <v>44.157672454246836</v>
      </c>
      <c r="F24" s="118">
        <v>2380</v>
      </c>
      <c r="G24" s="133">
        <f t="shared" si="2"/>
        <v>55.842327545753164</v>
      </c>
      <c r="H24" s="118"/>
    </row>
    <row r="25" spans="1:8" ht="15" customHeight="1">
      <c r="A25" s="96" t="s">
        <v>116</v>
      </c>
      <c r="B25" s="118">
        <f t="shared" si="0"/>
        <v>18063</v>
      </c>
      <c r="C25" s="137">
        <f t="shared" si="3"/>
        <v>100</v>
      </c>
      <c r="D25" s="118">
        <v>8396</v>
      </c>
      <c r="E25" s="133">
        <f t="shared" si="1"/>
        <v>46.48175829042795</v>
      </c>
      <c r="F25" s="118">
        <v>9667</v>
      </c>
      <c r="G25" s="133">
        <f t="shared" si="2"/>
        <v>53.51824170957206</v>
      </c>
      <c r="H25" s="118"/>
    </row>
    <row r="26" spans="1:8" ht="15" customHeight="1">
      <c r="A26" s="96" t="s">
        <v>117</v>
      </c>
      <c r="B26" s="118">
        <f t="shared" si="0"/>
        <v>1600</v>
      </c>
      <c r="C26" s="137">
        <f t="shared" si="3"/>
        <v>100</v>
      </c>
      <c r="D26" s="118">
        <v>685</v>
      </c>
      <c r="E26" s="133">
        <f t="shared" si="1"/>
        <v>42.8125</v>
      </c>
      <c r="F26" s="118">
        <v>915</v>
      </c>
      <c r="G26" s="133">
        <f t="shared" si="2"/>
        <v>57.1875</v>
      </c>
      <c r="H26" s="118"/>
    </row>
    <row r="27" spans="1:8" ht="15" customHeight="1">
      <c r="A27" s="96" t="s">
        <v>118</v>
      </c>
      <c r="B27" s="118">
        <f t="shared" si="0"/>
        <v>1276</v>
      </c>
      <c r="C27" s="137">
        <f t="shared" si="3"/>
        <v>100</v>
      </c>
      <c r="D27" s="118">
        <v>550</v>
      </c>
      <c r="E27" s="133">
        <f t="shared" si="1"/>
        <v>43.103448275862064</v>
      </c>
      <c r="F27" s="118">
        <v>726</v>
      </c>
      <c r="G27" s="133">
        <f t="shared" si="2"/>
        <v>56.896551724137936</v>
      </c>
      <c r="H27" s="118"/>
    </row>
    <row r="28" spans="1:8" ht="15" customHeight="1">
      <c r="A28" s="96" t="s">
        <v>119</v>
      </c>
      <c r="B28" s="118">
        <f t="shared" si="0"/>
        <v>2711</v>
      </c>
      <c r="C28" s="137">
        <f t="shared" si="3"/>
        <v>100</v>
      </c>
      <c r="D28" s="118">
        <v>1236</v>
      </c>
      <c r="E28" s="133">
        <f t="shared" si="1"/>
        <v>45.592032460346736</v>
      </c>
      <c r="F28" s="118">
        <v>1475</v>
      </c>
      <c r="G28" s="133">
        <f t="shared" si="2"/>
        <v>54.40796753965327</v>
      </c>
      <c r="H28" s="118"/>
    </row>
    <row r="29" spans="1:8" s="114" customFormat="1" ht="19.5" customHeight="1">
      <c r="A29" s="34" t="s">
        <v>120</v>
      </c>
      <c r="B29" s="118">
        <f t="shared" si="0"/>
        <v>3002</v>
      </c>
      <c r="C29" s="137">
        <f t="shared" si="3"/>
        <v>100</v>
      </c>
      <c r="D29" s="118">
        <v>1346</v>
      </c>
      <c r="E29" s="133">
        <f t="shared" si="1"/>
        <v>44.83677548301132</v>
      </c>
      <c r="F29" s="118">
        <v>1656</v>
      </c>
      <c r="G29" s="133">
        <f t="shared" si="2"/>
        <v>55.16322451698868</v>
      </c>
      <c r="H29" s="118"/>
    </row>
    <row r="30" spans="1:8" s="5" customFormat="1" ht="15" customHeight="1">
      <c r="A30" s="96" t="s">
        <v>121</v>
      </c>
      <c r="B30" s="118">
        <f t="shared" si="0"/>
        <v>8938</v>
      </c>
      <c r="C30" s="137">
        <f t="shared" si="3"/>
        <v>100</v>
      </c>
      <c r="D30" s="118">
        <v>3986</v>
      </c>
      <c r="E30" s="133">
        <f t="shared" si="1"/>
        <v>44.59610651152383</v>
      </c>
      <c r="F30" s="118">
        <v>4952</v>
      </c>
      <c r="G30" s="133">
        <f t="shared" si="2"/>
        <v>55.40389348847617</v>
      </c>
      <c r="H30" s="118"/>
    </row>
    <row r="31" spans="1:8" ht="15" customHeight="1">
      <c r="A31" s="96" t="s">
        <v>122</v>
      </c>
      <c r="B31" s="118">
        <f t="shared" si="0"/>
        <v>7057</v>
      </c>
      <c r="C31" s="137">
        <f t="shared" si="3"/>
        <v>100</v>
      </c>
      <c r="D31" s="118">
        <v>3191</v>
      </c>
      <c r="E31" s="133">
        <f t="shared" si="1"/>
        <v>45.21751452458552</v>
      </c>
      <c r="F31" s="118">
        <v>3866</v>
      </c>
      <c r="G31" s="133">
        <f t="shared" si="2"/>
        <v>54.782485475414475</v>
      </c>
      <c r="H31" s="118"/>
    </row>
    <row r="32" spans="1:8" ht="15" customHeight="1">
      <c r="A32" s="96" t="s">
        <v>123</v>
      </c>
      <c r="B32" s="118">
        <f t="shared" si="0"/>
        <v>4914</v>
      </c>
      <c r="C32" s="137">
        <f t="shared" si="3"/>
        <v>100</v>
      </c>
      <c r="D32" s="118">
        <v>2254</v>
      </c>
      <c r="E32" s="133">
        <f t="shared" si="1"/>
        <v>45.86894586894587</v>
      </c>
      <c r="F32" s="118">
        <v>2660</v>
      </c>
      <c r="G32" s="133">
        <f t="shared" si="2"/>
        <v>54.131054131054135</v>
      </c>
      <c r="H32" s="118"/>
    </row>
    <row r="33" spans="1:8" ht="15" customHeight="1">
      <c r="A33" s="96" t="s">
        <v>124</v>
      </c>
      <c r="B33" s="118">
        <f t="shared" si="0"/>
        <v>8872</v>
      </c>
      <c r="C33" s="137">
        <f t="shared" si="3"/>
        <v>100</v>
      </c>
      <c r="D33" s="118">
        <v>4027</v>
      </c>
      <c r="E33" s="133">
        <f t="shared" si="1"/>
        <v>45.38999098286745</v>
      </c>
      <c r="F33" s="118">
        <v>4845</v>
      </c>
      <c r="G33" s="133">
        <f t="shared" si="2"/>
        <v>54.610009017132555</v>
      </c>
      <c r="H33" s="118"/>
    </row>
    <row r="34" spans="1:8" ht="15" customHeight="1">
      <c r="A34" s="96" t="s">
        <v>125</v>
      </c>
      <c r="B34" s="118">
        <f t="shared" si="0"/>
        <v>23966</v>
      </c>
      <c r="C34" s="137">
        <f t="shared" si="3"/>
        <v>100</v>
      </c>
      <c r="D34" s="118">
        <v>10979</v>
      </c>
      <c r="E34" s="133">
        <f t="shared" si="1"/>
        <v>45.81073187014938</v>
      </c>
      <c r="F34" s="118">
        <v>12987</v>
      </c>
      <c r="G34" s="133">
        <f t="shared" si="2"/>
        <v>54.18926812985062</v>
      </c>
      <c r="H34" s="118"/>
    </row>
    <row r="35" spans="1:8" s="114" customFormat="1" ht="19.5" customHeight="1">
      <c r="A35" s="34" t="s">
        <v>126</v>
      </c>
      <c r="B35" s="118">
        <f t="shared" si="0"/>
        <v>5485</v>
      </c>
      <c r="C35" s="137">
        <f t="shared" si="3"/>
        <v>100</v>
      </c>
      <c r="D35" s="118">
        <v>2351</v>
      </c>
      <c r="E35" s="133">
        <f t="shared" si="1"/>
        <v>42.86235186873291</v>
      </c>
      <c r="F35" s="118">
        <v>3134</v>
      </c>
      <c r="G35" s="133">
        <f t="shared" si="2"/>
        <v>57.13764813126709</v>
      </c>
      <c r="H35" s="118"/>
    </row>
    <row r="36" spans="1:8" s="5" customFormat="1" ht="15" customHeight="1">
      <c r="A36" s="96" t="s">
        <v>127</v>
      </c>
      <c r="B36" s="118">
        <f t="shared" si="0"/>
        <v>4917</v>
      </c>
      <c r="C36" s="137">
        <f t="shared" si="3"/>
        <v>100</v>
      </c>
      <c r="D36" s="118">
        <v>2173</v>
      </c>
      <c r="E36" s="133">
        <f t="shared" si="1"/>
        <v>44.193613992271715</v>
      </c>
      <c r="F36" s="118">
        <v>2744</v>
      </c>
      <c r="G36" s="133">
        <f t="shared" si="2"/>
        <v>55.80638600772829</v>
      </c>
      <c r="H36" s="118"/>
    </row>
    <row r="37" spans="1:8" ht="15" customHeight="1">
      <c r="A37" s="96" t="s">
        <v>128</v>
      </c>
      <c r="B37" s="118">
        <f t="shared" si="0"/>
        <v>12049</v>
      </c>
      <c r="C37" s="137">
        <f t="shared" si="3"/>
        <v>100</v>
      </c>
      <c r="D37" s="118">
        <v>5360</v>
      </c>
      <c r="E37" s="133">
        <f t="shared" si="1"/>
        <v>44.48501950369325</v>
      </c>
      <c r="F37" s="118">
        <v>6689</v>
      </c>
      <c r="G37" s="133">
        <f t="shared" si="2"/>
        <v>55.51498049630674</v>
      </c>
      <c r="H37" s="118"/>
    </row>
    <row r="38" spans="1:8" ht="15" customHeight="1">
      <c r="A38" s="82" t="s">
        <v>129</v>
      </c>
      <c r="B38" s="119">
        <f t="shared" si="0"/>
        <v>5205</v>
      </c>
      <c r="C38" s="141">
        <f t="shared" si="3"/>
        <v>100</v>
      </c>
      <c r="D38" s="119">
        <v>2271</v>
      </c>
      <c r="E38" s="134">
        <f t="shared" si="1"/>
        <v>43.63112391930836</v>
      </c>
      <c r="F38" s="119">
        <v>2934</v>
      </c>
      <c r="G38" s="134">
        <f t="shared" si="2"/>
        <v>56.36887608069164</v>
      </c>
      <c r="H38" s="118"/>
    </row>
    <row r="39" spans="1:8" s="102" customFormat="1" ht="19.5" customHeight="1">
      <c r="A39" s="168" t="s">
        <v>149</v>
      </c>
      <c r="B39" s="125"/>
      <c r="C39" s="125"/>
      <c r="D39" s="125"/>
      <c r="E39" s="125"/>
      <c r="F39" s="125"/>
      <c r="G39" s="125"/>
      <c r="H39" s="125"/>
    </row>
    <row r="40" spans="4:7" ht="15" customHeight="1">
      <c r="D40" s="23"/>
      <c r="F40" s="23"/>
      <c r="G40" s="56"/>
    </row>
    <row r="41" spans="1:8" ht="15" customHeight="1">
      <c r="A41" s="4"/>
      <c r="B41" s="20"/>
      <c r="C41" s="49"/>
      <c r="D41" s="20"/>
      <c r="E41" s="49"/>
      <c r="F41" s="20"/>
      <c r="G41" s="49"/>
      <c r="H41" s="55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4:10" ht="15" customHeight="1">
      <c r="D43" s="23"/>
      <c r="F43" s="23"/>
      <c r="I43" s="38"/>
      <c r="J43" s="23"/>
    </row>
    <row r="44" spans="4:10" ht="15" customHeight="1">
      <c r="D44" s="23"/>
      <c r="F44" s="23"/>
      <c r="I44" s="38"/>
      <c r="J44" s="23"/>
    </row>
    <row r="45" spans="4:9" ht="15" customHeight="1">
      <c r="D45" s="23"/>
      <c r="F45" s="23"/>
      <c r="I45" s="38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4" location="indice!B4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49" t="s">
        <v>191</v>
      </c>
      <c r="B1" s="263"/>
      <c r="C1" s="263"/>
      <c r="D1" s="263"/>
      <c r="E1" s="263"/>
      <c r="F1" s="263"/>
      <c r="G1" s="263"/>
      <c r="H1" s="263"/>
      <c r="I1" s="263"/>
      <c r="J1" s="248"/>
      <c r="K1" s="248"/>
      <c r="L1" s="248"/>
      <c r="M1" s="248"/>
    </row>
    <row r="2" spans="1:13" s="2" customFormat="1" ht="18" customHeight="1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148"/>
      <c r="K2" s="148"/>
      <c r="L2" s="148"/>
      <c r="M2" s="291" t="s">
        <v>88</v>
      </c>
    </row>
    <row r="3" spans="1:14" s="2" customFormat="1" ht="36" customHeight="1">
      <c r="A3" s="182"/>
      <c r="B3" s="246" t="s">
        <v>1</v>
      </c>
      <c r="C3" s="246"/>
      <c r="D3" s="246"/>
      <c r="E3" s="246"/>
      <c r="F3" s="246" t="s">
        <v>134</v>
      </c>
      <c r="G3" s="246"/>
      <c r="H3" s="246"/>
      <c r="I3" s="246"/>
      <c r="J3" s="246" t="s">
        <v>140</v>
      </c>
      <c r="K3" s="246"/>
      <c r="L3" s="246"/>
      <c r="M3" s="246"/>
      <c r="N3" s="181"/>
    </row>
    <row r="4" spans="1:13" s="17" customFormat="1" ht="19.5" customHeight="1">
      <c r="A4" s="67"/>
      <c r="B4" s="151" t="s">
        <v>2</v>
      </c>
      <c r="C4" s="151"/>
      <c r="D4" s="151" t="s">
        <v>3</v>
      </c>
      <c r="E4" s="147"/>
      <c r="F4" s="151" t="s">
        <v>2</v>
      </c>
      <c r="G4" s="151"/>
      <c r="H4" s="151" t="s">
        <v>3</v>
      </c>
      <c r="I4" s="147"/>
      <c r="J4" s="151" t="s">
        <v>2</v>
      </c>
      <c r="K4" s="151"/>
      <c r="L4" s="151" t="s">
        <v>3</v>
      </c>
      <c r="M4" s="147"/>
    </row>
    <row r="5" spans="1:13" s="14" customFormat="1" ht="19.5" customHeight="1">
      <c r="A5" s="287" t="s">
        <v>210</v>
      </c>
      <c r="B5" s="149" t="s">
        <v>92</v>
      </c>
      <c r="C5" s="150" t="s">
        <v>91</v>
      </c>
      <c r="D5" s="149" t="s">
        <v>92</v>
      </c>
      <c r="E5" s="150" t="s">
        <v>91</v>
      </c>
      <c r="F5" s="149" t="s">
        <v>92</v>
      </c>
      <c r="G5" s="150" t="s">
        <v>91</v>
      </c>
      <c r="H5" s="149" t="s">
        <v>92</v>
      </c>
      <c r="I5" s="150" t="s">
        <v>91</v>
      </c>
      <c r="J5" s="149" t="s">
        <v>92</v>
      </c>
      <c r="K5" s="150" t="s">
        <v>91</v>
      </c>
      <c r="L5" s="149" t="s">
        <v>92</v>
      </c>
      <c r="M5" s="150" t="s">
        <v>91</v>
      </c>
    </row>
    <row r="6" spans="1:13" s="102" customFormat="1" ht="19.5" customHeight="1">
      <c r="A6" s="104" t="s">
        <v>23</v>
      </c>
      <c r="B6" s="108">
        <f>F6+J6+'pag 45'!B6+'pag 45'!F6+'pag 45'!J6</f>
        <v>120471</v>
      </c>
      <c r="C6" s="108">
        <f>B6/B$6*100</f>
        <v>100</v>
      </c>
      <c r="D6" s="108">
        <f>H6+L6+'pag 45'!D6+'pag 45'!H6+'pag 45'!L6</f>
        <v>145678</v>
      </c>
      <c r="E6" s="108">
        <f>D6/D$6*100</f>
        <v>100</v>
      </c>
      <c r="F6" s="108">
        <f>SUM(F7:F39)</f>
        <v>696</v>
      </c>
      <c r="G6" s="108">
        <f aca="true" t="shared" si="0" ref="G6:G39">F6/F$6*100</f>
        <v>100</v>
      </c>
      <c r="H6" s="108">
        <f>SUM(H7:H39)</f>
        <v>752</v>
      </c>
      <c r="I6" s="108">
        <f aca="true" t="shared" si="1" ref="I6:I39">H6/H$6*100</f>
        <v>100</v>
      </c>
      <c r="J6" s="108">
        <f>SUM(J7:J39)</f>
        <v>3288</v>
      </c>
      <c r="K6" s="108">
        <f aca="true" t="shared" si="2" ref="K6:K39">J6/J$6*100</f>
        <v>100</v>
      </c>
      <c r="L6" s="108">
        <f>SUM(L7:L39)</f>
        <v>4674</v>
      </c>
      <c r="M6" s="108">
        <f aca="true" t="shared" si="3" ref="M6:M39">L6/L$6*100</f>
        <v>100</v>
      </c>
    </row>
    <row r="7" spans="1:16" s="5" customFormat="1" ht="15" customHeight="1">
      <c r="A7" s="105" t="s">
        <v>97</v>
      </c>
      <c r="B7" s="109">
        <f>F7+J7+'pag 45'!B7+'pag 45'!F7+'pag 45'!J7</f>
        <v>2879</v>
      </c>
      <c r="C7" s="152">
        <f aca="true" t="shared" si="4" ref="C7:E39">B7/B$6*100</f>
        <v>2.389786753658557</v>
      </c>
      <c r="D7" s="109">
        <f>H7+L7+'pag 45'!D7+'pag 45'!H7+'pag 45'!L7</f>
        <v>3428</v>
      </c>
      <c r="E7" s="152">
        <f t="shared" si="4"/>
        <v>2.353134996361839</v>
      </c>
      <c r="F7" s="109">
        <v>18</v>
      </c>
      <c r="G7" s="152">
        <f t="shared" si="0"/>
        <v>2.586206896551724</v>
      </c>
      <c r="H7" s="109">
        <v>14</v>
      </c>
      <c r="I7" s="152">
        <f t="shared" si="1"/>
        <v>1.8617021276595744</v>
      </c>
      <c r="J7" s="110">
        <v>53</v>
      </c>
      <c r="K7" s="152">
        <f t="shared" si="2"/>
        <v>1.6119221411192215</v>
      </c>
      <c r="L7" s="110">
        <v>69</v>
      </c>
      <c r="M7" s="152">
        <f t="shared" si="3"/>
        <v>1.4762516046213094</v>
      </c>
      <c r="P7" s="146"/>
    </row>
    <row r="8" spans="1:13" ht="15" customHeight="1">
      <c r="A8" s="105" t="s">
        <v>98</v>
      </c>
      <c r="B8" s="109">
        <f>F8+J8+'pag 45'!B8+'pag 45'!F8+'pag 45'!J8</f>
        <v>867</v>
      </c>
      <c r="C8" s="152">
        <f t="shared" si="4"/>
        <v>0.7196752745474014</v>
      </c>
      <c r="D8" s="109">
        <f>H8+L8+'pag 45'!D8+'pag 45'!H8+'pag 45'!L8</f>
        <v>1092</v>
      </c>
      <c r="E8" s="152">
        <f t="shared" si="4"/>
        <v>0.7495984294128145</v>
      </c>
      <c r="F8" s="109">
        <v>10</v>
      </c>
      <c r="G8" s="152">
        <f t="shared" si="0"/>
        <v>1.4367816091954022</v>
      </c>
      <c r="H8" s="109">
        <v>5</v>
      </c>
      <c r="I8" s="152">
        <f t="shared" si="1"/>
        <v>0.6648936170212766</v>
      </c>
      <c r="J8" s="110">
        <v>14</v>
      </c>
      <c r="K8" s="152">
        <f t="shared" si="2"/>
        <v>0.4257907542579075</v>
      </c>
      <c r="L8" s="110">
        <v>16</v>
      </c>
      <c r="M8" s="152">
        <f t="shared" si="3"/>
        <v>0.3423192126658109</v>
      </c>
    </row>
    <row r="9" spans="1:13" ht="15" customHeight="1">
      <c r="A9" s="105" t="s">
        <v>99</v>
      </c>
      <c r="B9" s="109">
        <f>F9+J9+'pag 45'!B9+'pag 45'!F9+'pag 45'!J9</f>
        <v>1473</v>
      </c>
      <c r="C9" s="152">
        <f t="shared" si="4"/>
        <v>1.2227008989715369</v>
      </c>
      <c r="D9" s="109">
        <f>H9+L9+'pag 45'!D9+'pag 45'!H9+'pag 45'!L9</f>
        <v>1943</v>
      </c>
      <c r="E9" s="152">
        <f t="shared" si="4"/>
        <v>1.333763505814193</v>
      </c>
      <c r="F9" s="109">
        <v>2</v>
      </c>
      <c r="G9" s="152">
        <f t="shared" si="0"/>
        <v>0.28735632183908044</v>
      </c>
      <c r="H9" s="109">
        <v>2</v>
      </c>
      <c r="I9" s="152">
        <f t="shared" si="1"/>
        <v>0.26595744680851063</v>
      </c>
      <c r="J9" s="110">
        <v>19</v>
      </c>
      <c r="K9" s="152">
        <f t="shared" si="2"/>
        <v>0.5778588807785888</v>
      </c>
      <c r="L9" s="110">
        <v>23</v>
      </c>
      <c r="M9" s="152">
        <f t="shared" si="3"/>
        <v>0.4920838682071031</v>
      </c>
    </row>
    <row r="10" spans="1:13" ht="15" customHeight="1">
      <c r="A10" s="105" t="s">
        <v>100</v>
      </c>
      <c r="B10" s="109">
        <f>F10+J10+'pag 45'!B10+'pag 45'!F10+'pag 45'!J10</f>
        <v>3443</v>
      </c>
      <c r="C10" s="152">
        <f t="shared" si="4"/>
        <v>2.857949215993891</v>
      </c>
      <c r="D10" s="109">
        <f>H10+L10+'pag 45'!D10+'pag 45'!H10+'pag 45'!L10</f>
        <v>4166</v>
      </c>
      <c r="E10" s="152">
        <f t="shared" si="4"/>
        <v>2.8597317371188513</v>
      </c>
      <c r="F10" s="109">
        <v>6</v>
      </c>
      <c r="G10" s="152">
        <f t="shared" si="0"/>
        <v>0.8620689655172413</v>
      </c>
      <c r="H10" s="109">
        <v>15</v>
      </c>
      <c r="I10" s="152">
        <f t="shared" si="1"/>
        <v>1.9946808510638299</v>
      </c>
      <c r="J10" s="110">
        <v>45</v>
      </c>
      <c r="K10" s="152">
        <f t="shared" si="2"/>
        <v>1.3686131386861315</v>
      </c>
      <c r="L10" s="110">
        <v>56</v>
      </c>
      <c r="M10" s="152">
        <f t="shared" si="3"/>
        <v>1.198117244330338</v>
      </c>
    </row>
    <row r="11" spans="1:13" ht="15" customHeight="1">
      <c r="A11" s="105" t="s">
        <v>101</v>
      </c>
      <c r="B11" s="109">
        <f>F11+J11+'pag 45'!B11+'pag 45'!F11+'pag 45'!J11</f>
        <v>2718</v>
      </c>
      <c r="C11" s="152">
        <f t="shared" si="4"/>
        <v>2.256144632318151</v>
      </c>
      <c r="D11" s="109">
        <f>H11+L11+'pag 45'!D11+'pag 45'!H11+'pag 45'!L11</f>
        <v>3586</v>
      </c>
      <c r="E11" s="152">
        <f t="shared" si="4"/>
        <v>2.461593377174316</v>
      </c>
      <c r="F11" s="109">
        <v>14</v>
      </c>
      <c r="G11" s="152">
        <f t="shared" si="0"/>
        <v>2.0114942528735633</v>
      </c>
      <c r="H11" s="109">
        <v>20</v>
      </c>
      <c r="I11" s="152">
        <f t="shared" si="1"/>
        <v>2.6595744680851063</v>
      </c>
      <c r="J11" s="110">
        <v>53</v>
      </c>
      <c r="K11" s="152">
        <f t="shared" si="2"/>
        <v>1.6119221411192215</v>
      </c>
      <c r="L11" s="110">
        <v>99</v>
      </c>
      <c r="M11" s="152">
        <f t="shared" si="3"/>
        <v>2.1181001283697047</v>
      </c>
    </row>
    <row r="12" spans="1:13" s="114" customFormat="1" ht="19.5" customHeight="1">
      <c r="A12" s="115" t="s">
        <v>102</v>
      </c>
      <c r="B12" s="109">
        <f>F12+J12+'pag 45'!B12+'pag 45'!F12+'pag 45'!J12</f>
        <v>6649</v>
      </c>
      <c r="C12" s="153">
        <f t="shared" si="4"/>
        <v>5.519170588772402</v>
      </c>
      <c r="D12" s="109">
        <f>H12+L12+'pag 45'!D12+'pag 45'!H12+'pag 45'!L12</f>
        <v>8339</v>
      </c>
      <c r="E12" s="153">
        <f t="shared" si="4"/>
        <v>5.724268592374964</v>
      </c>
      <c r="F12" s="109">
        <v>51</v>
      </c>
      <c r="G12" s="153">
        <f t="shared" si="0"/>
        <v>7.327586206896551</v>
      </c>
      <c r="H12" s="109">
        <v>47</v>
      </c>
      <c r="I12" s="153">
        <f t="shared" si="1"/>
        <v>6.25</v>
      </c>
      <c r="J12" s="109">
        <v>171</v>
      </c>
      <c r="K12" s="153">
        <f t="shared" si="2"/>
        <v>5.200729927007299</v>
      </c>
      <c r="L12" s="116">
        <v>204</v>
      </c>
      <c r="M12" s="153">
        <f t="shared" si="3"/>
        <v>4.364569961489089</v>
      </c>
    </row>
    <row r="13" spans="1:13" s="5" customFormat="1" ht="15" customHeight="1">
      <c r="A13" s="105" t="s">
        <v>103</v>
      </c>
      <c r="B13" s="109">
        <f>F13+J13+'pag 45'!B13+'pag 45'!F13+'pag 45'!J13</f>
        <v>3253</v>
      </c>
      <c r="C13" s="152">
        <f t="shared" si="4"/>
        <v>2.7002349113064557</v>
      </c>
      <c r="D13" s="109">
        <f>H13+L13+'pag 45'!D13+'pag 45'!H13+'pag 45'!L13</f>
        <v>4123</v>
      </c>
      <c r="E13" s="152">
        <f t="shared" si="4"/>
        <v>2.830214582847101</v>
      </c>
      <c r="F13" s="109">
        <v>16</v>
      </c>
      <c r="G13" s="152">
        <f t="shared" si="0"/>
        <v>2.2988505747126435</v>
      </c>
      <c r="H13" s="109">
        <v>15</v>
      </c>
      <c r="I13" s="152">
        <f t="shared" si="1"/>
        <v>1.9946808510638299</v>
      </c>
      <c r="J13" s="110">
        <v>74</v>
      </c>
      <c r="K13" s="152">
        <f t="shared" si="2"/>
        <v>2.2506082725060828</v>
      </c>
      <c r="L13" s="110">
        <v>115</v>
      </c>
      <c r="M13" s="152">
        <f t="shared" si="3"/>
        <v>2.4604193410355157</v>
      </c>
    </row>
    <row r="14" spans="1:13" ht="15" customHeight="1">
      <c r="A14" s="105" t="s">
        <v>104</v>
      </c>
      <c r="B14" s="109">
        <f>F14+J14+'pag 45'!B14+'pag 45'!F14+'pag 45'!J14</f>
        <v>1672</v>
      </c>
      <c r="C14" s="152">
        <f t="shared" si="4"/>
        <v>1.3878858812494292</v>
      </c>
      <c r="D14" s="109">
        <f>H14+L14+'pag 45'!D14+'pag 45'!H14+'pag 45'!L14</f>
        <v>2253</v>
      </c>
      <c r="E14" s="152">
        <f t="shared" si="4"/>
        <v>1.5465615947500653</v>
      </c>
      <c r="F14" s="109">
        <v>6</v>
      </c>
      <c r="G14" s="152">
        <f t="shared" si="0"/>
        <v>0.8620689655172413</v>
      </c>
      <c r="H14" s="109">
        <v>7</v>
      </c>
      <c r="I14" s="152">
        <f t="shared" si="1"/>
        <v>0.9308510638297872</v>
      </c>
      <c r="J14" s="110">
        <v>34</v>
      </c>
      <c r="K14" s="152">
        <f t="shared" si="2"/>
        <v>1.0340632603406326</v>
      </c>
      <c r="L14" s="110">
        <v>60</v>
      </c>
      <c r="M14" s="152">
        <f t="shared" si="3"/>
        <v>1.2836970474967908</v>
      </c>
    </row>
    <row r="15" spans="1:13" ht="15" customHeight="1">
      <c r="A15" s="105" t="s">
        <v>105</v>
      </c>
      <c r="B15" s="109">
        <f>F15+J15+'pag 45'!B15+'pag 45'!F15+'pag 45'!J15</f>
        <v>2224</v>
      </c>
      <c r="C15" s="152">
        <f t="shared" si="4"/>
        <v>1.8460874401308196</v>
      </c>
      <c r="D15" s="109">
        <f>H15+L15+'pag 45'!D15+'pag 45'!H15+'pag 45'!L15</f>
        <v>2865</v>
      </c>
      <c r="E15" s="152">
        <f t="shared" si="4"/>
        <v>1.966666209036368</v>
      </c>
      <c r="F15" s="109">
        <v>5</v>
      </c>
      <c r="G15" s="152">
        <f t="shared" si="0"/>
        <v>0.7183908045977011</v>
      </c>
      <c r="H15" s="109">
        <v>8</v>
      </c>
      <c r="I15" s="152">
        <f t="shared" si="1"/>
        <v>1.0638297872340425</v>
      </c>
      <c r="J15" s="110">
        <v>44</v>
      </c>
      <c r="K15" s="152">
        <f t="shared" si="2"/>
        <v>1.338199513381995</v>
      </c>
      <c r="L15" s="110">
        <v>64</v>
      </c>
      <c r="M15" s="152">
        <f t="shared" si="3"/>
        <v>1.3692768506632436</v>
      </c>
    </row>
    <row r="16" spans="1:13" ht="15" customHeight="1">
      <c r="A16" s="105" t="s">
        <v>106</v>
      </c>
      <c r="B16" s="109">
        <f>F16+J16+'pag 45'!B16+'pag 45'!F16+'pag 45'!J16</f>
        <v>1888</v>
      </c>
      <c r="C16" s="152">
        <f t="shared" si="4"/>
        <v>1.567182143420408</v>
      </c>
      <c r="D16" s="109">
        <f>H16+L16+'pag 45'!D16+'pag 45'!H16+'pag 45'!L16</f>
        <v>2745</v>
      </c>
      <c r="E16" s="152">
        <f t="shared" si="4"/>
        <v>1.88429275525474</v>
      </c>
      <c r="F16" s="109">
        <v>6</v>
      </c>
      <c r="G16" s="152">
        <f t="shared" si="0"/>
        <v>0.8620689655172413</v>
      </c>
      <c r="H16" s="109">
        <v>6</v>
      </c>
      <c r="I16" s="152">
        <f t="shared" si="1"/>
        <v>0.7978723404255319</v>
      </c>
      <c r="J16" s="110">
        <v>37</v>
      </c>
      <c r="K16" s="152">
        <f t="shared" si="2"/>
        <v>1.1253041362530414</v>
      </c>
      <c r="L16" s="110">
        <v>56</v>
      </c>
      <c r="M16" s="152">
        <f t="shared" si="3"/>
        <v>1.198117244330338</v>
      </c>
    </row>
    <row r="17" spans="1:13" ht="15" customHeight="1">
      <c r="A17" s="105" t="s">
        <v>107</v>
      </c>
      <c r="B17" s="109">
        <f>F17+J17+'pag 45'!B17+'pag 45'!F17+'pag 45'!J17</f>
        <v>2585</v>
      </c>
      <c r="C17" s="152">
        <f t="shared" si="4"/>
        <v>2.1457446190369467</v>
      </c>
      <c r="D17" s="109">
        <f>H17+L17+'pag 45'!D17+'pag 45'!H17+'pag 45'!L17</f>
        <v>3304</v>
      </c>
      <c r="E17" s="152">
        <f t="shared" si="4"/>
        <v>2.2680157607874905</v>
      </c>
      <c r="F17" s="109">
        <v>10</v>
      </c>
      <c r="G17" s="152">
        <f t="shared" si="0"/>
        <v>1.4367816091954022</v>
      </c>
      <c r="H17" s="109">
        <v>17</v>
      </c>
      <c r="I17" s="152">
        <f t="shared" si="1"/>
        <v>2.2606382978723407</v>
      </c>
      <c r="J17" s="110">
        <v>52</v>
      </c>
      <c r="K17" s="152">
        <f t="shared" si="2"/>
        <v>1.5815085158150852</v>
      </c>
      <c r="L17" s="110">
        <v>80</v>
      </c>
      <c r="M17" s="152">
        <f t="shared" si="3"/>
        <v>1.7115960633290546</v>
      </c>
    </row>
    <row r="18" spans="1:13" s="114" customFormat="1" ht="19.5" customHeight="1">
      <c r="A18" s="115" t="s">
        <v>108</v>
      </c>
      <c r="B18" s="109">
        <f>F18+J18+'pag 45'!B18+'pag 45'!F18+'pag 45'!J18</f>
        <v>1615</v>
      </c>
      <c r="C18" s="153">
        <f t="shared" si="4"/>
        <v>1.3405715898431987</v>
      </c>
      <c r="D18" s="109">
        <f>H18+L18+'pag 45'!D18+'pag 45'!H18+'pag 45'!L18</f>
        <v>2060</v>
      </c>
      <c r="E18" s="153">
        <f t="shared" si="4"/>
        <v>1.4140776232512802</v>
      </c>
      <c r="F18" s="109">
        <v>3</v>
      </c>
      <c r="G18" s="153">
        <f t="shared" si="0"/>
        <v>0.43103448275862066</v>
      </c>
      <c r="H18" s="109">
        <v>6</v>
      </c>
      <c r="I18" s="153">
        <f t="shared" si="1"/>
        <v>0.7978723404255319</v>
      </c>
      <c r="J18" s="109">
        <v>34</v>
      </c>
      <c r="K18" s="153">
        <f t="shared" si="2"/>
        <v>1.0340632603406326</v>
      </c>
      <c r="L18" s="116">
        <v>46</v>
      </c>
      <c r="M18" s="153">
        <f t="shared" si="3"/>
        <v>0.9841677364142062</v>
      </c>
    </row>
    <row r="19" spans="1:13" s="5" customFormat="1" ht="15" customHeight="1">
      <c r="A19" s="105" t="s">
        <v>109</v>
      </c>
      <c r="B19" s="109">
        <f>F19+J19+'pag 45'!B19+'pag 45'!F19+'pag 45'!J19</f>
        <v>905</v>
      </c>
      <c r="C19" s="152">
        <f t="shared" si="4"/>
        <v>0.7512181354848885</v>
      </c>
      <c r="D19" s="109">
        <f>H19+L19+'pag 45'!D19+'pag 45'!H19+'pag 45'!L19</f>
        <v>1154</v>
      </c>
      <c r="E19" s="152">
        <f t="shared" si="4"/>
        <v>0.792158047199989</v>
      </c>
      <c r="F19" s="109">
        <v>1</v>
      </c>
      <c r="G19" s="152">
        <f t="shared" si="0"/>
        <v>0.14367816091954022</v>
      </c>
      <c r="H19" s="109">
        <v>0</v>
      </c>
      <c r="I19" s="152">
        <f t="shared" si="1"/>
        <v>0</v>
      </c>
      <c r="J19" s="110">
        <v>21</v>
      </c>
      <c r="K19" s="152">
        <f t="shared" si="2"/>
        <v>0.6386861313868614</v>
      </c>
      <c r="L19" s="110">
        <v>32</v>
      </c>
      <c r="M19" s="152">
        <f t="shared" si="3"/>
        <v>0.6846384253316218</v>
      </c>
    </row>
    <row r="20" spans="1:13" ht="15" customHeight="1">
      <c r="A20" s="105" t="s">
        <v>110</v>
      </c>
      <c r="B20" s="109">
        <f>F20+J20+'pag 45'!B20+'pag 45'!F20+'pag 45'!J20</f>
        <v>621</v>
      </c>
      <c r="C20" s="152">
        <f t="shared" si="4"/>
        <v>0.5154767537415643</v>
      </c>
      <c r="D20" s="109">
        <f>H20+L20+'pag 45'!D20+'pag 45'!H20+'pag 45'!L20</f>
        <v>754</v>
      </c>
      <c r="E20" s="152">
        <f t="shared" si="4"/>
        <v>0.5175798679278958</v>
      </c>
      <c r="F20" s="109">
        <v>2</v>
      </c>
      <c r="G20" s="152">
        <f t="shared" si="0"/>
        <v>0.28735632183908044</v>
      </c>
      <c r="H20" s="109">
        <v>2</v>
      </c>
      <c r="I20" s="152">
        <f t="shared" si="1"/>
        <v>0.26595744680851063</v>
      </c>
      <c r="J20" s="110">
        <v>12</v>
      </c>
      <c r="K20" s="152">
        <f t="shared" si="2"/>
        <v>0.36496350364963503</v>
      </c>
      <c r="L20" s="110">
        <v>24</v>
      </c>
      <c r="M20" s="152">
        <f t="shared" si="3"/>
        <v>0.5134788189987163</v>
      </c>
    </row>
    <row r="21" spans="1:13" ht="15" customHeight="1">
      <c r="A21" s="105" t="s">
        <v>111</v>
      </c>
      <c r="B21" s="109">
        <f>F21+J21+'pag 45'!B21+'pag 45'!F21+'pag 45'!J21</f>
        <v>1099</v>
      </c>
      <c r="C21" s="152">
        <f t="shared" si="4"/>
        <v>0.9122527413236381</v>
      </c>
      <c r="D21" s="109">
        <f>H21+L21+'pag 45'!D21+'pag 45'!H21+'pag 45'!L21</f>
        <v>1395</v>
      </c>
      <c r="E21" s="152">
        <f t="shared" si="4"/>
        <v>0.9575914002114253</v>
      </c>
      <c r="F21" s="109">
        <v>2</v>
      </c>
      <c r="G21" s="152">
        <f t="shared" si="0"/>
        <v>0.28735632183908044</v>
      </c>
      <c r="H21" s="109">
        <v>8</v>
      </c>
      <c r="I21" s="152">
        <f t="shared" si="1"/>
        <v>1.0638297872340425</v>
      </c>
      <c r="J21" s="110">
        <v>23</v>
      </c>
      <c r="K21" s="152">
        <f t="shared" si="2"/>
        <v>0.6995133819951338</v>
      </c>
      <c r="L21" s="110">
        <v>49</v>
      </c>
      <c r="M21" s="152">
        <f t="shared" si="3"/>
        <v>1.0483525887890457</v>
      </c>
    </row>
    <row r="22" spans="1:13" ht="15" customHeight="1">
      <c r="A22" s="105" t="s">
        <v>112</v>
      </c>
      <c r="B22" s="109">
        <f>F22+J22+'pag 45'!B22+'pag 45'!F22+'pag 45'!J22</f>
        <v>1410</v>
      </c>
      <c r="C22" s="152">
        <f t="shared" si="4"/>
        <v>1.1704061558383345</v>
      </c>
      <c r="D22" s="109">
        <f>H22+L22+'pag 45'!D22+'pag 45'!H22+'pag 45'!L22</f>
        <v>1663</v>
      </c>
      <c r="E22" s="152">
        <f t="shared" si="4"/>
        <v>1.1415587803237277</v>
      </c>
      <c r="F22" s="109">
        <v>2</v>
      </c>
      <c r="G22" s="152">
        <f t="shared" si="0"/>
        <v>0.28735632183908044</v>
      </c>
      <c r="H22" s="109">
        <v>5</v>
      </c>
      <c r="I22" s="152">
        <f t="shared" si="1"/>
        <v>0.6648936170212766</v>
      </c>
      <c r="J22" s="110">
        <v>34</v>
      </c>
      <c r="K22" s="152">
        <f t="shared" si="2"/>
        <v>1.0340632603406326</v>
      </c>
      <c r="L22" s="110">
        <v>57</v>
      </c>
      <c r="M22" s="152">
        <f t="shared" si="3"/>
        <v>1.2195121951219512</v>
      </c>
    </row>
    <row r="23" spans="1:13" ht="15" customHeight="1">
      <c r="A23" s="105" t="s">
        <v>113</v>
      </c>
      <c r="B23" s="109">
        <f>F23+J23+'pag 45'!B23+'pag 45'!F23+'pag 45'!J23</f>
        <v>33512</v>
      </c>
      <c r="C23" s="152">
        <f t="shared" si="4"/>
        <v>27.817483045712244</v>
      </c>
      <c r="D23" s="109">
        <f>H23+L23+'pag 45'!D23+'pag 45'!H23+'pag 45'!L23</f>
        <v>37967</v>
      </c>
      <c r="E23" s="152">
        <f t="shared" si="4"/>
        <v>26.06227433105891</v>
      </c>
      <c r="F23" s="109">
        <v>344</v>
      </c>
      <c r="G23" s="152">
        <f t="shared" si="0"/>
        <v>49.42528735632184</v>
      </c>
      <c r="H23" s="109">
        <v>356</v>
      </c>
      <c r="I23" s="152">
        <f t="shared" si="1"/>
        <v>47.340425531914896</v>
      </c>
      <c r="J23" s="110">
        <v>1308</v>
      </c>
      <c r="K23" s="152">
        <f t="shared" si="2"/>
        <v>39.78102189781022</v>
      </c>
      <c r="L23" s="110">
        <v>1404</v>
      </c>
      <c r="M23" s="152">
        <f t="shared" si="3"/>
        <v>30.038510911424904</v>
      </c>
    </row>
    <row r="24" spans="1:13" s="114" customFormat="1" ht="19.5" customHeight="1">
      <c r="A24" s="115" t="s">
        <v>114</v>
      </c>
      <c r="B24" s="109">
        <f>F24+J24+'pag 45'!B24+'pag 45'!F24+'pag 45'!J24</f>
        <v>971</v>
      </c>
      <c r="C24" s="153">
        <f t="shared" si="4"/>
        <v>0.8060031044815764</v>
      </c>
      <c r="D24" s="109">
        <f>H24+L24+'pag 45'!D24+'pag 45'!H24+'pag 45'!L24</f>
        <v>1211</v>
      </c>
      <c r="E24" s="153">
        <f t="shared" si="4"/>
        <v>0.8312854377462623</v>
      </c>
      <c r="F24" s="109">
        <v>4</v>
      </c>
      <c r="G24" s="153">
        <f t="shared" si="0"/>
        <v>0.5747126436781609</v>
      </c>
      <c r="H24" s="109">
        <v>4</v>
      </c>
      <c r="I24" s="153">
        <f t="shared" si="1"/>
        <v>0.5319148936170213</v>
      </c>
      <c r="J24" s="109">
        <v>20</v>
      </c>
      <c r="K24" s="153">
        <f t="shared" si="2"/>
        <v>0.6082725060827251</v>
      </c>
      <c r="L24" s="116">
        <v>40</v>
      </c>
      <c r="M24" s="153">
        <f t="shared" si="3"/>
        <v>0.8557980316645273</v>
      </c>
    </row>
    <row r="25" spans="1:13" s="5" customFormat="1" ht="15" customHeight="1">
      <c r="A25" s="105" t="s">
        <v>115</v>
      </c>
      <c r="B25" s="109">
        <f>F25+J25+'pag 45'!B25+'pag 45'!F25+'pag 45'!J25</f>
        <v>1882</v>
      </c>
      <c r="C25" s="152">
        <f t="shared" si="4"/>
        <v>1.5622016916934367</v>
      </c>
      <c r="D25" s="109">
        <f>H25+L25+'pag 45'!D25+'pag 45'!H25+'pag 45'!L25</f>
        <v>2380</v>
      </c>
      <c r="E25" s="152">
        <f t="shared" si="4"/>
        <v>1.6337401666689548</v>
      </c>
      <c r="F25" s="109">
        <v>4</v>
      </c>
      <c r="G25" s="152">
        <f t="shared" si="0"/>
        <v>0.5747126436781609</v>
      </c>
      <c r="H25" s="109">
        <v>7</v>
      </c>
      <c r="I25" s="152">
        <f t="shared" si="1"/>
        <v>0.9308510638297872</v>
      </c>
      <c r="J25" s="110">
        <v>53</v>
      </c>
      <c r="K25" s="152">
        <f t="shared" si="2"/>
        <v>1.6119221411192215</v>
      </c>
      <c r="L25" s="110">
        <v>105</v>
      </c>
      <c r="M25" s="152">
        <f t="shared" si="3"/>
        <v>2.246469833119384</v>
      </c>
    </row>
    <row r="26" spans="1:13" ht="15" customHeight="1">
      <c r="A26" s="105" t="s">
        <v>116</v>
      </c>
      <c r="B26" s="109">
        <f>F26+J26+'pag 45'!B26+'pag 45'!F26+'pag 45'!J26</f>
        <v>8396</v>
      </c>
      <c r="C26" s="152">
        <f t="shared" si="4"/>
        <v>6.969312116608976</v>
      </c>
      <c r="D26" s="109">
        <f>H26+L26+'pag 45'!D26+'pag 45'!H26+'pag 45'!L26</f>
        <v>9667</v>
      </c>
      <c r="E26" s="152">
        <f t="shared" si="4"/>
        <v>6.6358681475583134</v>
      </c>
      <c r="F26" s="109">
        <v>52</v>
      </c>
      <c r="G26" s="152">
        <f t="shared" si="0"/>
        <v>7.471264367816093</v>
      </c>
      <c r="H26" s="109">
        <v>52</v>
      </c>
      <c r="I26" s="152">
        <f t="shared" si="1"/>
        <v>6.914893617021277</v>
      </c>
      <c r="J26" s="110">
        <v>175</v>
      </c>
      <c r="K26" s="152">
        <f t="shared" si="2"/>
        <v>5.322384428223844</v>
      </c>
      <c r="L26" s="110">
        <v>304</v>
      </c>
      <c r="M26" s="152">
        <f t="shared" si="3"/>
        <v>6.504065040650407</v>
      </c>
    </row>
    <row r="27" spans="1:13" ht="15" customHeight="1">
      <c r="A27" s="105" t="s">
        <v>117</v>
      </c>
      <c r="B27" s="109">
        <f>F27+J27+'pag 45'!B27+'pag 45'!F27+'pag 45'!J27</f>
        <v>685</v>
      </c>
      <c r="C27" s="152">
        <f t="shared" si="4"/>
        <v>0.5686015721625952</v>
      </c>
      <c r="D27" s="109">
        <f>H27+L27+'pag 45'!D27+'pag 45'!H27+'pag 45'!L27</f>
        <v>915</v>
      </c>
      <c r="E27" s="152">
        <f t="shared" si="4"/>
        <v>0.6280975850849133</v>
      </c>
      <c r="F27" s="109">
        <v>1</v>
      </c>
      <c r="G27" s="152">
        <f t="shared" si="0"/>
        <v>0.14367816091954022</v>
      </c>
      <c r="H27" s="109">
        <v>2</v>
      </c>
      <c r="I27" s="152">
        <f t="shared" si="1"/>
        <v>0.26595744680851063</v>
      </c>
      <c r="J27" s="110">
        <v>13</v>
      </c>
      <c r="K27" s="152">
        <f t="shared" si="2"/>
        <v>0.3953771289537713</v>
      </c>
      <c r="L27" s="110">
        <v>25</v>
      </c>
      <c r="M27" s="152">
        <f t="shared" si="3"/>
        <v>0.5348737697903295</v>
      </c>
    </row>
    <row r="28" spans="1:13" ht="15" customHeight="1">
      <c r="A28" s="105" t="s">
        <v>118</v>
      </c>
      <c r="B28" s="109">
        <f>F28+J28+'pag 45'!B28+'pag 45'!F28+'pag 45'!J28</f>
        <v>550</v>
      </c>
      <c r="C28" s="152">
        <f t="shared" si="4"/>
        <v>0.4565414083057333</v>
      </c>
      <c r="D28" s="109">
        <f>H28+L28+'pag 45'!D28+'pag 45'!H28+'pag 45'!L28</f>
        <v>726</v>
      </c>
      <c r="E28" s="152">
        <f t="shared" si="4"/>
        <v>0.4983593953788492</v>
      </c>
      <c r="F28" s="109">
        <v>0</v>
      </c>
      <c r="G28" s="152">
        <f t="shared" si="0"/>
        <v>0</v>
      </c>
      <c r="H28" s="109">
        <v>6</v>
      </c>
      <c r="I28" s="152">
        <f t="shared" si="1"/>
        <v>0.7978723404255319</v>
      </c>
      <c r="J28" s="110">
        <v>11</v>
      </c>
      <c r="K28" s="152">
        <f t="shared" si="2"/>
        <v>0.33454987834549876</v>
      </c>
      <c r="L28" s="110">
        <v>30</v>
      </c>
      <c r="M28" s="152">
        <f t="shared" si="3"/>
        <v>0.6418485237483954</v>
      </c>
    </row>
    <row r="29" spans="1:13" ht="15" customHeight="1">
      <c r="A29" s="105" t="s">
        <v>119</v>
      </c>
      <c r="B29" s="109">
        <f>F29+J29+'pag 45'!B29+'pag 45'!F29+'pag 45'!J29</f>
        <v>1236</v>
      </c>
      <c r="C29" s="152">
        <f t="shared" si="4"/>
        <v>1.025973055756157</v>
      </c>
      <c r="D29" s="109">
        <f>H29+L29+'pag 45'!D29+'pag 45'!H29+'pag 45'!L29</f>
        <v>1475</v>
      </c>
      <c r="E29" s="152">
        <f t="shared" si="4"/>
        <v>1.012507036065844</v>
      </c>
      <c r="F29" s="109">
        <v>1</v>
      </c>
      <c r="G29" s="152">
        <f t="shared" si="0"/>
        <v>0.14367816091954022</v>
      </c>
      <c r="H29" s="109">
        <v>4</v>
      </c>
      <c r="I29" s="152">
        <f t="shared" si="1"/>
        <v>0.5319148936170213</v>
      </c>
      <c r="J29" s="110">
        <v>25</v>
      </c>
      <c r="K29" s="152">
        <f t="shared" si="2"/>
        <v>0.7603406326034063</v>
      </c>
      <c r="L29" s="110">
        <v>60</v>
      </c>
      <c r="M29" s="152">
        <f t="shared" si="3"/>
        <v>1.2836970474967908</v>
      </c>
    </row>
    <row r="30" spans="1:13" s="114" customFormat="1" ht="19.5" customHeight="1">
      <c r="A30" s="115" t="s">
        <v>120</v>
      </c>
      <c r="B30" s="109">
        <f>F30+J30+'pag 45'!B30+'pag 45'!F30+'pag 45'!J30</f>
        <v>1346</v>
      </c>
      <c r="C30" s="153">
        <f t="shared" si="4"/>
        <v>1.1172813374173038</v>
      </c>
      <c r="D30" s="109">
        <f>H30+L30+'pag 45'!D30+'pag 45'!H30+'pag 45'!L30</f>
        <v>1656</v>
      </c>
      <c r="E30" s="153">
        <f t="shared" si="4"/>
        <v>1.136753662186466</v>
      </c>
      <c r="F30" s="109">
        <v>5</v>
      </c>
      <c r="G30" s="153">
        <f t="shared" si="0"/>
        <v>0.7183908045977011</v>
      </c>
      <c r="H30" s="109">
        <v>6</v>
      </c>
      <c r="I30" s="153">
        <f t="shared" si="1"/>
        <v>0.7978723404255319</v>
      </c>
      <c r="J30" s="109">
        <v>38</v>
      </c>
      <c r="K30" s="153">
        <f t="shared" si="2"/>
        <v>1.1557177615571776</v>
      </c>
      <c r="L30" s="116">
        <v>60</v>
      </c>
      <c r="M30" s="153">
        <f t="shared" si="3"/>
        <v>1.2836970474967908</v>
      </c>
    </row>
    <row r="31" spans="1:13" s="5" customFormat="1" ht="15" customHeight="1">
      <c r="A31" s="105" t="s">
        <v>121</v>
      </c>
      <c r="B31" s="109">
        <f>F31+J31+'pag 45'!B31+'pag 45'!F31+'pag 45'!J31</f>
        <v>3986</v>
      </c>
      <c r="C31" s="152">
        <f t="shared" si="4"/>
        <v>3.308680097284824</v>
      </c>
      <c r="D31" s="109">
        <f>H31+L31+'pag 45'!D31+'pag 45'!H31+'pag 45'!L31</f>
        <v>4952</v>
      </c>
      <c r="E31" s="152">
        <f t="shared" si="4"/>
        <v>3.3992778593885142</v>
      </c>
      <c r="F31" s="109">
        <v>11</v>
      </c>
      <c r="G31" s="152">
        <f t="shared" si="0"/>
        <v>1.5804597701149428</v>
      </c>
      <c r="H31" s="109">
        <v>16</v>
      </c>
      <c r="I31" s="152">
        <f t="shared" si="1"/>
        <v>2.127659574468085</v>
      </c>
      <c r="J31" s="110">
        <v>68</v>
      </c>
      <c r="K31" s="152">
        <f t="shared" si="2"/>
        <v>2.068126520681265</v>
      </c>
      <c r="L31" s="110">
        <v>162</v>
      </c>
      <c r="M31" s="152">
        <f t="shared" si="3"/>
        <v>3.465982028241335</v>
      </c>
    </row>
    <row r="32" spans="1:13" ht="15" customHeight="1">
      <c r="A32" s="105" t="s">
        <v>122</v>
      </c>
      <c r="B32" s="109">
        <f>F32+J32+'pag 45'!B32+'pag 45'!F32+'pag 45'!J32</f>
        <v>3191</v>
      </c>
      <c r="C32" s="152">
        <f t="shared" si="4"/>
        <v>2.648770243461082</v>
      </c>
      <c r="D32" s="109">
        <f>H32+L32+'pag 45'!D32+'pag 45'!H32+'pag 45'!L32</f>
        <v>3866</v>
      </c>
      <c r="E32" s="152">
        <f t="shared" si="4"/>
        <v>2.6537981026647812</v>
      </c>
      <c r="F32" s="109">
        <v>15</v>
      </c>
      <c r="G32" s="152">
        <f t="shared" si="0"/>
        <v>2.1551724137931036</v>
      </c>
      <c r="H32" s="109">
        <v>13</v>
      </c>
      <c r="I32" s="152">
        <f t="shared" si="1"/>
        <v>1.7287234042553192</v>
      </c>
      <c r="J32" s="110">
        <v>57</v>
      </c>
      <c r="K32" s="152">
        <f t="shared" si="2"/>
        <v>1.7335766423357664</v>
      </c>
      <c r="L32" s="110">
        <v>76</v>
      </c>
      <c r="M32" s="152">
        <f t="shared" si="3"/>
        <v>1.6260162601626018</v>
      </c>
    </row>
    <row r="33" spans="1:13" ht="15" customHeight="1">
      <c r="A33" s="105" t="s">
        <v>123</v>
      </c>
      <c r="B33" s="109">
        <f>F33+J33+'pag 45'!B33+'pag 45'!F33+'pag 45'!J33</f>
        <v>2254</v>
      </c>
      <c r="C33" s="152">
        <f t="shared" si="4"/>
        <v>1.870989698765678</v>
      </c>
      <c r="D33" s="109">
        <f>H33+L33+'pag 45'!D33+'pag 45'!H33+'pag 45'!L33</f>
        <v>2660</v>
      </c>
      <c r="E33" s="152">
        <f t="shared" si="4"/>
        <v>1.8259448921594201</v>
      </c>
      <c r="F33" s="109">
        <v>7</v>
      </c>
      <c r="G33" s="152">
        <f t="shared" si="0"/>
        <v>1.0057471264367817</v>
      </c>
      <c r="H33" s="109">
        <v>14</v>
      </c>
      <c r="I33" s="152">
        <f t="shared" si="1"/>
        <v>1.8617021276595744</v>
      </c>
      <c r="J33" s="110">
        <v>38</v>
      </c>
      <c r="K33" s="152">
        <f t="shared" si="2"/>
        <v>1.1557177615571776</v>
      </c>
      <c r="L33" s="110">
        <v>61</v>
      </c>
      <c r="M33" s="152">
        <f t="shared" si="3"/>
        <v>1.305091998288404</v>
      </c>
    </row>
    <row r="34" spans="1:13" ht="15" customHeight="1">
      <c r="A34" s="105" t="s">
        <v>124</v>
      </c>
      <c r="B34" s="109">
        <f>F34+J34+'pag 45'!B34+'pag 45'!F34+'pag 45'!J34</f>
        <v>4027</v>
      </c>
      <c r="C34" s="152">
        <f t="shared" si="4"/>
        <v>3.3427131840857967</v>
      </c>
      <c r="D34" s="109">
        <f>H34+L34+'pag 45'!D34+'pag 45'!H34+'pag 45'!L34</f>
        <v>4845</v>
      </c>
      <c r="E34" s="152">
        <f t="shared" si="4"/>
        <v>3.3258281964332297</v>
      </c>
      <c r="F34" s="109">
        <v>17</v>
      </c>
      <c r="G34" s="152">
        <f t="shared" si="0"/>
        <v>2.442528735632184</v>
      </c>
      <c r="H34" s="109">
        <v>10</v>
      </c>
      <c r="I34" s="152">
        <f t="shared" si="1"/>
        <v>1.3297872340425532</v>
      </c>
      <c r="J34" s="110">
        <v>103</v>
      </c>
      <c r="K34" s="152">
        <f t="shared" si="2"/>
        <v>3.1326034063260346</v>
      </c>
      <c r="L34" s="110">
        <v>144</v>
      </c>
      <c r="M34" s="152">
        <f t="shared" si="3"/>
        <v>3.080872913992298</v>
      </c>
    </row>
    <row r="35" spans="1:13" ht="15" customHeight="1">
      <c r="A35" s="105" t="s">
        <v>125</v>
      </c>
      <c r="B35" s="109">
        <f>F35+J35+'pag 45'!B35+'pag 45'!F35+'pag 45'!J35</f>
        <v>10979</v>
      </c>
      <c r="C35" s="152">
        <f t="shared" si="4"/>
        <v>9.113396585070266</v>
      </c>
      <c r="D35" s="109">
        <f>H35+L35+'pag 45'!D35+'pag 45'!H35+'pag 45'!L35</f>
        <v>12987</v>
      </c>
      <c r="E35" s="152">
        <f t="shared" si="4"/>
        <v>8.914867035516687</v>
      </c>
      <c r="F35" s="109">
        <v>55</v>
      </c>
      <c r="G35" s="152">
        <f t="shared" si="0"/>
        <v>7.902298850574713</v>
      </c>
      <c r="H35" s="109">
        <v>56</v>
      </c>
      <c r="I35" s="152">
        <f t="shared" si="1"/>
        <v>7.446808510638298</v>
      </c>
      <c r="J35" s="110">
        <v>324</v>
      </c>
      <c r="K35" s="152">
        <f t="shared" si="2"/>
        <v>9.854014598540147</v>
      </c>
      <c r="L35" s="110">
        <v>482</v>
      </c>
      <c r="M35" s="152">
        <f t="shared" si="3"/>
        <v>10.312366281557553</v>
      </c>
    </row>
    <row r="36" spans="1:13" s="114" customFormat="1" ht="19.5" customHeight="1">
      <c r="A36" s="115" t="s">
        <v>126</v>
      </c>
      <c r="B36" s="109">
        <f>F36+J36+'pag 45'!B36+'pag 45'!F36+'pag 45'!J36</f>
        <v>2351</v>
      </c>
      <c r="C36" s="153">
        <f t="shared" si="4"/>
        <v>1.9515070016850526</v>
      </c>
      <c r="D36" s="109">
        <f>H36+L36+'pag 45'!D36+'pag 45'!H36+'pag 45'!L36</f>
        <v>3134</v>
      </c>
      <c r="E36" s="153">
        <f t="shared" si="4"/>
        <v>2.151320034596851</v>
      </c>
      <c r="F36" s="109">
        <v>0</v>
      </c>
      <c r="G36" s="153">
        <f t="shared" si="0"/>
        <v>0</v>
      </c>
      <c r="H36" s="109">
        <v>2</v>
      </c>
      <c r="I36" s="153">
        <f t="shared" si="1"/>
        <v>0.26595744680851063</v>
      </c>
      <c r="J36" s="109">
        <v>63</v>
      </c>
      <c r="K36" s="153">
        <f t="shared" si="2"/>
        <v>1.916058394160584</v>
      </c>
      <c r="L36" s="116">
        <v>124</v>
      </c>
      <c r="M36" s="153">
        <f t="shared" si="3"/>
        <v>2.652973898160034</v>
      </c>
    </row>
    <row r="37" spans="1:13" s="5" customFormat="1" ht="15" customHeight="1">
      <c r="A37" s="105" t="s">
        <v>127</v>
      </c>
      <c r="B37" s="109">
        <f>F37+J37+'pag 45'!B37+'pag 45'!F37+'pag 45'!J37</f>
        <v>2173</v>
      </c>
      <c r="C37" s="152">
        <f t="shared" si="4"/>
        <v>1.803753600451561</v>
      </c>
      <c r="D37" s="109">
        <f>H37+L37+'pag 45'!D37+'pag 45'!H37+'pag 45'!L37</f>
        <v>2744</v>
      </c>
      <c r="E37" s="152">
        <f t="shared" si="4"/>
        <v>1.8836063098065599</v>
      </c>
      <c r="F37" s="109">
        <v>7</v>
      </c>
      <c r="G37" s="152">
        <f t="shared" si="0"/>
        <v>1.0057471264367817</v>
      </c>
      <c r="H37" s="109">
        <v>5</v>
      </c>
      <c r="I37" s="152">
        <f t="shared" si="1"/>
        <v>0.6648936170212766</v>
      </c>
      <c r="J37" s="110">
        <v>52</v>
      </c>
      <c r="K37" s="152">
        <f t="shared" si="2"/>
        <v>1.5815085158150852</v>
      </c>
      <c r="L37" s="110">
        <v>127</v>
      </c>
      <c r="M37" s="152">
        <f t="shared" si="3"/>
        <v>2.7171587505348738</v>
      </c>
    </row>
    <row r="38" spans="1:13" ht="15" customHeight="1">
      <c r="A38" s="105" t="s">
        <v>128</v>
      </c>
      <c r="B38" s="109">
        <f>F38+J38+'pag 45'!B38+'pag 45'!F38+'pag 45'!J38</f>
        <v>5360</v>
      </c>
      <c r="C38" s="152">
        <f t="shared" si="4"/>
        <v>4.449203542761328</v>
      </c>
      <c r="D38" s="109">
        <f>H38+L38+'pag 45'!D38+'pag 45'!H38+'pag 45'!L38</f>
        <v>6689</v>
      </c>
      <c r="E38" s="152">
        <f t="shared" si="4"/>
        <v>4.59163360287758</v>
      </c>
      <c r="F38" s="109">
        <v>12</v>
      </c>
      <c r="G38" s="152">
        <f t="shared" si="0"/>
        <v>1.7241379310344827</v>
      </c>
      <c r="H38" s="109">
        <v>13</v>
      </c>
      <c r="I38" s="152">
        <f t="shared" si="1"/>
        <v>1.7287234042553192</v>
      </c>
      <c r="J38" s="110">
        <v>158</v>
      </c>
      <c r="K38" s="152">
        <f t="shared" si="2"/>
        <v>4.805352798053527</v>
      </c>
      <c r="L38" s="110">
        <v>317</v>
      </c>
      <c r="M38" s="152">
        <f t="shared" si="3"/>
        <v>6.782199400941377</v>
      </c>
    </row>
    <row r="39" spans="1:13" ht="15" customHeight="1">
      <c r="A39" s="111" t="s">
        <v>129</v>
      </c>
      <c r="B39" s="112">
        <f>F39+J39+'pag 45'!B39+'pag 45'!F39+'pag 45'!J39</f>
        <v>2271</v>
      </c>
      <c r="C39" s="154">
        <f t="shared" si="4"/>
        <v>1.8851009786587645</v>
      </c>
      <c r="D39" s="112">
        <f>H39+L39+'pag 45'!D39+'pag 45'!H39+'pag 45'!L39</f>
        <v>2934</v>
      </c>
      <c r="E39" s="154">
        <f t="shared" si="4"/>
        <v>2.014030944960804</v>
      </c>
      <c r="F39" s="112">
        <v>7</v>
      </c>
      <c r="G39" s="154">
        <f t="shared" si="0"/>
        <v>1.0057471264367817</v>
      </c>
      <c r="H39" s="112">
        <v>9</v>
      </c>
      <c r="I39" s="154">
        <f t="shared" si="1"/>
        <v>1.196808510638298</v>
      </c>
      <c r="J39" s="112">
        <v>62</v>
      </c>
      <c r="K39" s="154">
        <f t="shared" si="2"/>
        <v>1.8856447688564477</v>
      </c>
      <c r="L39" s="112">
        <v>103</v>
      </c>
      <c r="M39" s="154">
        <f t="shared" si="3"/>
        <v>2.2036799315361573</v>
      </c>
    </row>
    <row r="40" spans="1:14" s="102" customFormat="1" ht="16.5" customHeight="1">
      <c r="A40" s="168" t="s">
        <v>149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6"/>
      <c r="L40" s="127"/>
      <c r="N40" s="128"/>
    </row>
    <row r="41" spans="1:14" s="5" customFormat="1" ht="15" customHeight="1">
      <c r="A41" s="120"/>
      <c r="B41" s="121"/>
      <c r="C41" s="129"/>
      <c r="D41" s="122"/>
      <c r="E41" s="122"/>
      <c r="F41" s="122"/>
      <c r="G41" s="122"/>
      <c r="H41" s="122"/>
      <c r="I41" s="122"/>
      <c r="J41" s="122"/>
      <c r="K41" s="123"/>
      <c r="L41" s="123"/>
      <c r="M41" s="130"/>
      <c r="N41" s="13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8" display="Índice"/>
    <hyperlink ref="M2" location="'pag 4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47" t="s">
        <v>167</v>
      </c>
      <c r="B1" s="248"/>
      <c r="C1" s="248"/>
      <c r="D1" s="248"/>
      <c r="E1" s="248"/>
      <c r="F1" s="248"/>
      <c r="G1" s="248"/>
    </row>
    <row r="2" spans="1:13" s="17" customFormat="1" ht="36" customHeight="1">
      <c r="A2" s="182"/>
      <c r="B2" s="246" t="s">
        <v>1</v>
      </c>
      <c r="C2" s="246"/>
      <c r="D2" s="246" t="s">
        <v>2</v>
      </c>
      <c r="E2" s="246"/>
      <c r="F2" s="246" t="s">
        <v>3</v>
      </c>
      <c r="G2" s="246" t="s">
        <v>0</v>
      </c>
      <c r="H2" s="16"/>
      <c r="I2" s="16"/>
      <c r="J2" s="67"/>
      <c r="K2" s="67"/>
      <c r="L2" s="67"/>
      <c r="M2" s="67"/>
    </row>
    <row r="3" spans="1:12" s="14" customFormat="1" ht="19.5" customHeight="1">
      <c r="A3" s="287" t="s">
        <v>210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195"/>
      <c r="K3" s="195"/>
      <c r="L3" s="3"/>
    </row>
    <row r="4" spans="1:13" s="5" customFormat="1" ht="15" customHeight="1">
      <c r="A4" s="31" t="s">
        <v>23</v>
      </c>
      <c r="B4" s="30">
        <f>D4+F4</f>
        <v>84114</v>
      </c>
      <c r="C4" s="30">
        <f>B4/B$4*100</f>
        <v>100</v>
      </c>
      <c r="D4" s="30">
        <f>SUM(D5:D23)</f>
        <v>37828</v>
      </c>
      <c r="E4" s="30">
        <f>D4/D$4*100</f>
        <v>100</v>
      </c>
      <c r="F4" s="30">
        <f>SUM(F5:F23)</f>
        <v>46286</v>
      </c>
      <c r="G4" s="30">
        <f aca="true" t="shared" si="0" ref="G4:G23">F4/F$4*100</f>
        <v>100</v>
      </c>
      <c r="H4"/>
      <c r="I4"/>
      <c r="J4" s="196"/>
      <c r="K4" s="197"/>
      <c r="L4" s="197"/>
      <c r="M4" s="52"/>
    </row>
    <row r="5" spans="1:13" ht="15" customHeight="1">
      <c r="A5" s="6" t="s">
        <v>6</v>
      </c>
      <c r="B5" s="21">
        <f aca="true" t="shared" si="1" ref="B5:B23">D5+F5</f>
        <v>197</v>
      </c>
      <c r="C5" s="24">
        <f aca="true" t="shared" si="2" ref="C5:E23">B5/B$4*100</f>
        <v>0.23420595858002236</v>
      </c>
      <c r="D5" s="21">
        <v>98</v>
      </c>
      <c r="E5" s="24">
        <f t="shared" si="2"/>
        <v>0.2590673575129534</v>
      </c>
      <c r="F5" s="21">
        <v>99</v>
      </c>
      <c r="G5" s="24">
        <f t="shared" si="0"/>
        <v>0.21388756859525557</v>
      </c>
      <c r="J5" s="196"/>
      <c r="K5" s="197"/>
      <c r="L5" s="197"/>
      <c r="M5" s="4"/>
    </row>
    <row r="6" spans="1:12" ht="15" customHeight="1">
      <c r="A6" s="6" t="s">
        <v>7</v>
      </c>
      <c r="B6" s="21">
        <f t="shared" si="1"/>
        <v>292</v>
      </c>
      <c r="C6" s="24">
        <f t="shared" si="2"/>
        <v>0.34714791830135294</v>
      </c>
      <c r="D6" s="21">
        <v>158</v>
      </c>
      <c r="E6" s="24">
        <f t="shared" si="2"/>
        <v>0.4176800253780269</v>
      </c>
      <c r="F6" s="21">
        <v>134</v>
      </c>
      <c r="G6" s="24">
        <f t="shared" si="0"/>
        <v>0.28950438577539644</v>
      </c>
      <c r="J6" s="193"/>
      <c r="K6" s="194"/>
      <c r="L6" s="194"/>
    </row>
    <row r="7" spans="1:12" ht="15" customHeight="1">
      <c r="A7" s="6" t="s">
        <v>8</v>
      </c>
      <c r="B7" s="21">
        <f t="shared" si="1"/>
        <v>408</v>
      </c>
      <c r="C7" s="24">
        <f t="shared" si="2"/>
        <v>0.48505599543476713</v>
      </c>
      <c r="D7" s="21">
        <v>201</v>
      </c>
      <c r="E7" s="24">
        <f t="shared" si="2"/>
        <v>0.5313524373479962</v>
      </c>
      <c r="F7" s="21">
        <v>207</v>
      </c>
      <c r="G7" s="24">
        <f t="shared" si="0"/>
        <v>0.4472194616082617</v>
      </c>
      <c r="J7" s="191"/>
      <c r="K7" s="192"/>
      <c r="L7" s="192"/>
    </row>
    <row r="8" spans="1:12" ht="15" customHeight="1">
      <c r="A8" s="6" t="s">
        <v>9</v>
      </c>
      <c r="B8" s="21">
        <f t="shared" si="1"/>
        <v>629</v>
      </c>
      <c r="C8" s="24">
        <f t="shared" si="2"/>
        <v>0.7477946596285993</v>
      </c>
      <c r="D8" s="21">
        <v>324</v>
      </c>
      <c r="E8" s="24">
        <f t="shared" si="2"/>
        <v>0.8565084064713969</v>
      </c>
      <c r="F8" s="21">
        <v>305</v>
      </c>
      <c r="G8" s="24">
        <f t="shared" si="0"/>
        <v>0.6589465497126561</v>
      </c>
      <c r="J8" s="191"/>
      <c r="K8" s="192"/>
      <c r="L8" s="192"/>
    </row>
    <row r="9" spans="1:12" ht="22.5" customHeight="1">
      <c r="A9" s="4" t="s">
        <v>10</v>
      </c>
      <c r="B9" s="20">
        <f t="shared" si="1"/>
        <v>1026</v>
      </c>
      <c r="C9" s="24">
        <f t="shared" si="2"/>
        <v>1.2197731649903703</v>
      </c>
      <c r="D9" s="20">
        <v>522</v>
      </c>
      <c r="E9" s="24">
        <f t="shared" si="2"/>
        <v>1.3799302104261395</v>
      </c>
      <c r="F9" s="20">
        <v>504</v>
      </c>
      <c r="G9" s="24">
        <f t="shared" si="0"/>
        <v>1.0888821673940283</v>
      </c>
      <c r="J9" s="191"/>
      <c r="K9" s="192"/>
      <c r="L9" s="192"/>
    </row>
    <row r="10" spans="1:12" ht="15" customHeight="1">
      <c r="A10" s="4" t="s">
        <v>11</v>
      </c>
      <c r="B10" s="20">
        <f t="shared" si="1"/>
        <v>1719</v>
      </c>
      <c r="C10" s="24">
        <f t="shared" si="2"/>
        <v>2.043655039589129</v>
      </c>
      <c r="D10" s="20">
        <v>832</v>
      </c>
      <c r="E10" s="24">
        <f t="shared" si="2"/>
        <v>2.199428994395686</v>
      </c>
      <c r="F10" s="20">
        <v>887</v>
      </c>
      <c r="G10" s="24">
        <f t="shared" si="0"/>
        <v>1.9163461953938556</v>
      </c>
      <c r="J10" s="191"/>
      <c r="K10" s="192"/>
      <c r="L10" s="192"/>
    </row>
    <row r="11" spans="1:12" ht="15" customHeight="1">
      <c r="A11" s="4" t="s">
        <v>12</v>
      </c>
      <c r="B11" s="20">
        <f t="shared" si="1"/>
        <v>2131</v>
      </c>
      <c r="C11" s="24">
        <f t="shared" si="2"/>
        <v>2.533466485959531</v>
      </c>
      <c r="D11" s="20">
        <v>1074</v>
      </c>
      <c r="E11" s="24">
        <f t="shared" si="2"/>
        <v>2.8391667547848156</v>
      </c>
      <c r="F11" s="20">
        <v>1057</v>
      </c>
      <c r="G11" s="24">
        <f t="shared" si="0"/>
        <v>2.283627878840254</v>
      </c>
      <c r="J11" s="191"/>
      <c r="K11" s="192"/>
      <c r="L11" s="192"/>
    </row>
    <row r="12" spans="1:12" ht="15" customHeight="1">
      <c r="A12" s="4" t="s">
        <v>13</v>
      </c>
      <c r="B12" s="20">
        <f t="shared" si="1"/>
        <v>3386</v>
      </c>
      <c r="C12" s="24">
        <f t="shared" si="2"/>
        <v>4.025489217015004</v>
      </c>
      <c r="D12" s="20">
        <v>1597</v>
      </c>
      <c r="E12" s="24">
        <f t="shared" si="2"/>
        <v>4.221740509675373</v>
      </c>
      <c r="F12" s="20">
        <v>1789</v>
      </c>
      <c r="G12" s="24">
        <f t="shared" si="0"/>
        <v>3.8650995981506284</v>
      </c>
      <c r="J12" s="191"/>
      <c r="K12" s="192"/>
      <c r="L12" s="192"/>
    </row>
    <row r="13" spans="1:12" ht="15" customHeight="1">
      <c r="A13" s="4" t="s">
        <v>14</v>
      </c>
      <c r="B13" s="20">
        <f t="shared" si="1"/>
        <v>5211</v>
      </c>
      <c r="C13" s="24">
        <f t="shared" si="2"/>
        <v>6.195163706398459</v>
      </c>
      <c r="D13" s="20">
        <v>2479</v>
      </c>
      <c r="E13" s="24">
        <f t="shared" si="2"/>
        <v>6.553346727291953</v>
      </c>
      <c r="F13" s="20">
        <v>2732</v>
      </c>
      <c r="G13" s="24">
        <f t="shared" si="0"/>
        <v>5.902432701032709</v>
      </c>
      <c r="J13" s="191"/>
      <c r="K13" s="192"/>
      <c r="L13" s="192"/>
    </row>
    <row r="14" spans="1:12" ht="22.5" customHeight="1">
      <c r="A14" s="4" t="s">
        <v>15</v>
      </c>
      <c r="B14" s="20">
        <f t="shared" si="1"/>
        <v>7364</v>
      </c>
      <c r="C14" s="24">
        <f t="shared" si="2"/>
        <v>8.754785172503983</v>
      </c>
      <c r="D14" s="20">
        <v>3552</v>
      </c>
      <c r="E14" s="24">
        <f t="shared" si="2"/>
        <v>9.389869937612351</v>
      </c>
      <c r="F14" s="20">
        <v>3812</v>
      </c>
      <c r="G14" s="24">
        <f t="shared" si="0"/>
        <v>8.23575163116277</v>
      </c>
      <c r="J14" s="191"/>
      <c r="K14" s="192"/>
      <c r="L14" s="192"/>
    </row>
    <row r="15" spans="1:12" ht="15" customHeight="1">
      <c r="A15" s="4" t="s">
        <v>16</v>
      </c>
      <c r="B15" s="20">
        <f t="shared" si="1"/>
        <v>8768</v>
      </c>
      <c r="C15" s="24">
        <f t="shared" si="2"/>
        <v>10.423948450911858</v>
      </c>
      <c r="D15" s="20">
        <v>4233</v>
      </c>
      <c r="E15" s="24">
        <f t="shared" si="2"/>
        <v>11.190123717880935</v>
      </c>
      <c r="F15" s="20">
        <v>4535</v>
      </c>
      <c r="G15" s="24">
        <f t="shared" si="0"/>
        <v>9.797779026055395</v>
      </c>
      <c r="J15" s="191"/>
      <c r="K15" s="192"/>
      <c r="L15" s="192"/>
    </row>
    <row r="16" spans="1:12" ht="15" customHeight="1">
      <c r="A16" s="4" t="s">
        <v>17</v>
      </c>
      <c r="B16" s="20">
        <f t="shared" si="1"/>
        <v>9366</v>
      </c>
      <c r="C16" s="24">
        <f t="shared" si="2"/>
        <v>11.134888365789287</v>
      </c>
      <c r="D16" s="20">
        <v>4496</v>
      </c>
      <c r="E16" s="24">
        <f t="shared" si="2"/>
        <v>11.88537591202284</v>
      </c>
      <c r="F16" s="20">
        <v>4870</v>
      </c>
      <c r="G16" s="24">
        <f t="shared" si="0"/>
        <v>10.521539990493887</v>
      </c>
      <c r="J16" s="191"/>
      <c r="K16" s="192"/>
      <c r="L16" s="192"/>
    </row>
    <row r="17" spans="1:12" ht="15" customHeight="1">
      <c r="A17" s="4" t="s">
        <v>18</v>
      </c>
      <c r="B17" s="20">
        <f t="shared" si="1"/>
        <v>8120</v>
      </c>
      <c r="C17" s="24">
        <f t="shared" si="2"/>
        <v>9.653565399338992</v>
      </c>
      <c r="D17" s="20">
        <v>3921</v>
      </c>
      <c r="E17" s="24">
        <f t="shared" si="2"/>
        <v>10.365337844982554</v>
      </c>
      <c r="F17" s="20">
        <v>4199</v>
      </c>
      <c r="G17" s="24">
        <f t="shared" si="0"/>
        <v>9.071857581126043</v>
      </c>
      <c r="J17" s="191"/>
      <c r="K17" s="192"/>
      <c r="L17" s="192"/>
    </row>
    <row r="18" spans="1:12" s="10" customFormat="1" ht="15" customHeight="1">
      <c r="A18" s="4" t="s">
        <v>19</v>
      </c>
      <c r="B18" s="22">
        <f t="shared" si="1"/>
        <v>7447</v>
      </c>
      <c r="C18" s="24">
        <f t="shared" si="2"/>
        <v>8.853460779418407</v>
      </c>
      <c r="D18" s="22">
        <v>3474</v>
      </c>
      <c r="E18" s="24">
        <f t="shared" si="2"/>
        <v>9.183673469387756</v>
      </c>
      <c r="F18" s="22">
        <v>3973</v>
      </c>
      <c r="G18" s="24">
        <f t="shared" si="0"/>
        <v>8.583588990191418</v>
      </c>
      <c r="H18"/>
      <c r="I18"/>
      <c r="J18" s="191"/>
      <c r="K18" s="192"/>
      <c r="L18" s="192"/>
    </row>
    <row r="19" spans="1:12" ht="22.5" customHeight="1">
      <c r="A19" t="s">
        <v>20</v>
      </c>
      <c r="B19" s="22">
        <f t="shared" si="1"/>
        <v>9136</v>
      </c>
      <c r="C19" s="24">
        <f t="shared" si="2"/>
        <v>10.861449936990276</v>
      </c>
      <c r="D19" s="22">
        <v>4098</v>
      </c>
      <c r="E19" s="24">
        <f t="shared" si="2"/>
        <v>10.83324521518452</v>
      </c>
      <c r="F19" s="22">
        <v>5038</v>
      </c>
      <c r="G19" s="24">
        <f t="shared" si="0"/>
        <v>10.88450071295856</v>
      </c>
      <c r="J19" s="191"/>
      <c r="K19" s="192"/>
      <c r="L19" s="192"/>
    </row>
    <row r="20" spans="1:12" ht="15" customHeight="1">
      <c r="A20" t="s">
        <v>21</v>
      </c>
      <c r="B20" s="22">
        <f t="shared" si="1"/>
        <v>7743</v>
      </c>
      <c r="C20" s="24">
        <f t="shared" si="2"/>
        <v>9.205364148655397</v>
      </c>
      <c r="D20" s="22">
        <v>3157</v>
      </c>
      <c r="E20" s="24">
        <f t="shared" si="2"/>
        <v>8.345669874167283</v>
      </c>
      <c r="F20" s="22">
        <v>4586</v>
      </c>
      <c r="G20" s="24">
        <f t="shared" si="0"/>
        <v>9.907963531089315</v>
      </c>
      <c r="J20" s="191"/>
      <c r="K20" s="192"/>
      <c r="L20" s="192"/>
    </row>
    <row r="21" spans="1:12" ht="15" customHeight="1">
      <c r="A21" t="s">
        <v>22</v>
      </c>
      <c r="B21" s="22">
        <f t="shared" si="1"/>
        <v>6115</v>
      </c>
      <c r="C21" s="24">
        <f t="shared" si="2"/>
        <v>7.2698956178519625</v>
      </c>
      <c r="D21" s="22">
        <v>2216</v>
      </c>
      <c r="E21" s="24">
        <f t="shared" si="2"/>
        <v>5.858094533150047</v>
      </c>
      <c r="F21" s="22">
        <v>3899</v>
      </c>
      <c r="G21" s="24">
        <f t="shared" si="0"/>
        <v>8.423713433867693</v>
      </c>
      <c r="J21" s="191"/>
      <c r="K21" s="192"/>
      <c r="L21" s="192"/>
    </row>
    <row r="22" spans="1:12" ht="15" customHeight="1">
      <c r="A22" t="s">
        <v>24</v>
      </c>
      <c r="B22" s="22">
        <f t="shared" si="1"/>
        <v>3226</v>
      </c>
      <c r="C22" s="24">
        <f t="shared" si="2"/>
        <v>3.8352711795896046</v>
      </c>
      <c r="D22" s="22">
        <v>948</v>
      </c>
      <c r="E22" s="24">
        <f t="shared" si="2"/>
        <v>2.506080152268161</v>
      </c>
      <c r="F22" s="22">
        <v>2278</v>
      </c>
      <c r="G22" s="24">
        <f t="shared" si="0"/>
        <v>4.92157455818174</v>
      </c>
      <c r="J22" s="191"/>
      <c r="K22" s="192"/>
      <c r="L22" s="192"/>
    </row>
    <row r="23" spans="1:7" ht="15" customHeight="1">
      <c r="A23" s="8" t="s">
        <v>25</v>
      </c>
      <c r="B23" s="25">
        <f t="shared" si="1"/>
        <v>1830</v>
      </c>
      <c r="C23" s="28">
        <f t="shared" si="2"/>
        <v>2.1756188030529993</v>
      </c>
      <c r="D23" s="25">
        <v>448</v>
      </c>
      <c r="E23" s="28">
        <f t="shared" si="2"/>
        <v>1.1843079200592153</v>
      </c>
      <c r="F23" s="25">
        <v>1382</v>
      </c>
      <c r="G23" s="28">
        <f t="shared" si="0"/>
        <v>2.9857840383701335</v>
      </c>
    </row>
    <row r="24" spans="2:5" ht="30" customHeight="1">
      <c r="B24" s="4"/>
      <c r="C24" s="4"/>
      <c r="D24" s="4"/>
      <c r="E24" s="4"/>
    </row>
    <row r="25" spans="11:14" ht="15" customHeight="1">
      <c r="K25" s="10"/>
      <c r="L25" s="10"/>
      <c r="M25" s="10"/>
      <c r="N25" s="10"/>
    </row>
    <row r="26" spans="11:14" ht="15" customHeight="1">
      <c r="K26" s="10"/>
      <c r="L26" s="10" t="s">
        <v>2</v>
      </c>
      <c r="M26" s="10" t="s">
        <v>3</v>
      </c>
      <c r="N26" s="10"/>
    </row>
    <row r="27" spans="11:14" ht="15" customHeight="1">
      <c r="K27" s="166" t="s">
        <v>6</v>
      </c>
      <c r="L27" s="169">
        <f>-$D5</f>
        <v>-98</v>
      </c>
      <c r="M27" s="169">
        <f>$F5</f>
        <v>99</v>
      </c>
      <c r="N27" s="167"/>
    </row>
    <row r="28" spans="11:14" ht="15" customHeight="1">
      <c r="K28" s="166" t="s">
        <v>7</v>
      </c>
      <c r="L28" s="169">
        <f aca="true" t="shared" si="3" ref="L28:L45">-$D6</f>
        <v>-158</v>
      </c>
      <c r="M28" s="169">
        <f aca="true" t="shared" si="4" ref="M28:M45">$F6</f>
        <v>134</v>
      </c>
      <c r="N28" s="167"/>
    </row>
    <row r="29" spans="11:14" ht="15" customHeight="1">
      <c r="K29" s="166" t="s">
        <v>8</v>
      </c>
      <c r="L29" s="169">
        <f t="shared" si="3"/>
        <v>-201</v>
      </c>
      <c r="M29" s="169">
        <f t="shared" si="4"/>
        <v>207</v>
      </c>
      <c r="N29" s="167"/>
    </row>
    <row r="30" spans="11:14" ht="15" customHeight="1">
      <c r="K30" s="166" t="s">
        <v>9</v>
      </c>
      <c r="L30" s="169">
        <f t="shared" si="3"/>
        <v>-324</v>
      </c>
      <c r="M30" s="169">
        <f t="shared" si="4"/>
        <v>305</v>
      </c>
      <c r="N30" s="167"/>
    </row>
    <row r="31" spans="11:14" ht="15" customHeight="1">
      <c r="K31" s="166" t="s">
        <v>10</v>
      </c>
      <c r="L31" s="169">
        <f t="shared" si="3"/>
        <v>-522</v>
      </c>
      <c r="M31" s="169">
        <f t="shared" si="4"/>
        <v>504</v>
      </c>
      <c r="N31" s="167"/>
    </row>
    <row r="32" spans="11:14" ht="15" customHeight="1">
      <c r="K32" s="53" t="s">
        <v>11</v>
      </c>
      <c r="L32" s="169">
        <f t="shared" si="3"/>
        <v>-832</v>
      </c>
      <c r="M32" s="169">
        <f t="shared" si="4"/>
        <v>887</v>
      </c>
      <c r="N32" s="167"/>
    </row>
    <row r="33" spans="11:14" ht="15" customHeight="1">
      <c r="K33" s="53" t="s">
        <v>12</v>
      </c>
      <c r="L33" s="169">
        <f t="shared" si="3"/>
        <v>-1074</v>
      </c>
      <c r="M33" s="169">
        <f t="shared" si="4"/>
        <v>1057</v>
      </c>
      <c r="N33" s="167"/>
    </row>
    <row r="34" spans="11:14" ht="15" customHeight="1">
      <c r="K34" s="53" t="s">
        <v>13</v>
      </c>
      <c r="L34" s="169">
        <f t="shared" si="3"/>
        <v>-1597</v>
      </c>
      <c r="M34" s="169">
        <f t="shared" si="4"/>
        <v>1789</v>
      </c>
      <c r="N34" s="167"/>
    </row>
    <row r="35" spans="11:14" ht="15" customHeight="1">
      <c r="K35" s="53" t="s">
        <v>14</v>
      </c>
      <c r="L35" s="169">
        <f t="shared" si="3"/>
        <v>-2479</v>
      </c>
      <c r="M35" s="169">
        <f t="shared" si="4"/>
        <v>2732</v>
      </c>
      <c r="N35" s="167"/>
    </row>
    <row r="36" spans="11:14" ht="15" customHeight="1">
      <c r="K36" s="53" t="s">
        <v>15</v>
      </c>
      <c r="L36" s="169">
        <f t="shared" si="3"/>
        <v>-3552</v>
      </c>
      <c r="M36" s="169">
        <f t="shared" si="4"/>
        <v>3812</v>
      </c>
      <c r="N36" s="167"/>
    </row>
    <row r="37" spans="11:14" ht="15" customHeight="1">
      <c r="K37" s="53" t="s">
        <v>16</v>
      </c>
      <c r="L37" s="169">
        <f t="shared" si="3"/>
        <v>-4233</v>
      </c>
      <c r="M37" s="169">
        <f t="shared" si="4"/>
        <v>4535</v>
      </c>
      <c r="N37" s="167"/>
    </row>
    <row r="38" spans="11:14" ht="15" customHeight="1">
      <c r="K38" s="53" t="s">
        <v>17</v>
      </c>
      <c r="L38" s="169">
        <f t="shared" si="3"/>
        <v>-4496</v>
      </c>
      <c r="M38" s="169">
        <f t="shared" si="4"/>
        <v>4870</v>
      </c>
      <c r="N38" s="167"/>
    </row>
    <row r="39" spans="11:14" ht="15" customHeight="1">
      <c r="K39" s="53" t="s">
        <v>18</v>
      </c>
      <c r="L39" s="169">
        <f t="shared" si="3"/>
        <v>-3921</v>
      </c>
      <c r="M39" s="169">
        <f t="shared" si="4"/>
        <v>4199</v>
      </c>
      <c r="N39" s="167"/>
    </row>
    <row r="40" spans="11:14" ht="15" customHeight="1">
      <c r="K40" s="53" t="s">
        <v>19</v>
      </c>
      <c r="L40" s="169">
        <f t="shared" si="3"/>
        <v>-3474</v>
      </c>
      <c r="M40" s="169">
        <f t="shared" si="4"/>
        <v>3973</v>
      </c>
      <c r="N40" s="167"/>
    </row>
    <row r="41" spans="11:14" ht="15" customHeight="1">
      <c r="K41" s="10" t="s">
        <v>20</v>
      </c>
      <c r="L41" s="169">
        <f t="shared" si="3"/>
        <v>-4098</v>
      </c>
      <c r="M41" s="169">
        <f t="shared" si="4"/>
        <v>5038</v>
      </c>
      <c r="N41" s="167"/>
    </row>
    <row r="42" spans="11:14" ht="15" customHeight="1">
      <c r="K42" s="10" t="s">
        <v>21</v>
      </c>
      <c r="L42" s="169">
        <f t="shared" si="3"/>
        <v>-3157</v>
      </c>
      <c r="M42" s="169">
        <f t="shared" si="4"/>
        <v>4586</v>
      </c>
      <c r="N42" s="167"/>
    </row>
    <row r="43" spans="11:14" ht="15" customHeight="1">
      <c r="K43" s="10" t="s">
        <v>22</v>
      </c>
      <c r="L43" s="169">
        <f t="shared" si="3"/>
        <v>-2216</v>
      </c>
      <c r="M43" s="169">
        <f t="shared" si="4"/>
        <v>3899</v>
      </c>
      <c r="N43" s="167"/>
    </row>
    <row r="44" spans="11:14" ht="11.25">
      <c r="K44" s="53" t="s">
        <v>24</v>
      </c>
      <c r="L44" s="169">
        <f t="shared" si="3"/>
        <v>-948</v>
      </c>
      <c r="M44" s="169">
        <f t="shared" si="4"/>
        <v>2278</v>
      </c>
      <c r="N44" s="167"/>
    </row>
    <row r="45" spans="11:14" ht="11.25">
      <c r="K45" s="168" t="s">
        <v>25</v>
      </c>
      <c r="L45" s="169">
        <f t="shared" si="3"/>
        <v>-448</v>
      </c>
      <c r="M45" s="169">
        <f t="shared" si="4"/>
        <v>1382</v>
      </c>
      <c r="N45" s="10"/>
    </row>
    <row r="46" spans="11:14" ht="11.25">
      <c r="K46" s="10"/>
      <c r="L46" s="10"/>
      <c r="M46" s="10"/>
      <c r="N46" s="10"/>
    </row>
    <row r="47" spans="11:14" ht="11.25">
      <c r="K47" s="10"/>
      <c r="L47" s="10"/>
      <c r="M47" s="10"/>
      <c r="N47" s="10"/>
    </row>
    <row r="48" spans="11:14" ht="11.25">
      <c r="K48" s="10"/>
      <c r="L48" s="10"/>
      <c r="M48" s="10"/>
      <c r="N48" s="10"/>
    </row>
    <row r="49" spans="11:14" ht="11.25">
      <c r="K49" s="10"/>
      <c r="L49" s="10"/>
      <c r="M49" s="10"/>
      <c r="N49" s="10"/>
    </row>
    <row r="50" spans="11:14" ht="11.25">
      <c r="K50" s="10"/>
      <c r="L50" s="10"/>
      <c r="M50" s="10"/>
      <c r="N50" s="10"/>
    </row>
  </sheetData>
  <mergeCells count="4">
    <mergeCell ref="F2:G2"/>
    <mergeCell ref="A1:G1"/>
    <mergeCell ref="B2:C2"/>
    <mergeCell ref="D2:E2"/>
  </mergeCells>
  <hyperlinks>
    <hyperlink ref="A3" location="indice!B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2005.&amp;R&amp;9&amp;P+6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49" t="s">
        <v>191</v>
      </c>
      <c r="B1" s="263"/>
      <c r="C1" s="263"/>
      <c r="D1" s="263"/>
      <c r="E1" s="263"/>
      <c r="F1" s="263"/>
      <c r="G1" s="263"/>
      <c r="H1" s="263"/>
      <c r="I1" s="263"/>
      <c r="J1" s="248"/>
      <c r="K1" s="248"/>
      <c r="L1" s="248"/>
      <c r="M1" s="248"/>
    </row>
    <row r="2" spans="1:13" s="2" customFormat="1" ht="18" customHeight="1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148"/>
      <c r="K2" s="148"/>
      <c r="L2" s="148"/>
      <c r="M2" s="291" t="s">
        <v>89</v>
      </c>
    </row>
    <row r="3" spans="1:14" s="2" customFormat="1" ht="36" customHeight="1">
      <c r="A3" s="182"/>
      <c r="B3" s="264" t="s">
        <v>141</v>
      </c>
      <c r="C3" s="264"/>
      <c r="D3" s="264"/>
      <c r="E3" s="264"/>
      <c r="F3" s="264" t="s">
        <v>142</v>
      </c>
      <c r="G3" s="264"/>
      <c r="H3" s="264"/>
      <c r="I3" s="264"/>
      <c r="J3" s="264" t="s">
        <v>138</v>
      </c>
      <c r="K3" s="264"/>
      <c r="L3" s="264"/>
      <c r="M3" s="264"/>
      <c r="N3" s="181"/>
    </row>
    <row r="4" spans="1:13" s="17" customFormat="1" ht="19.5" customHeight="1">
      <c r="A4" s="67"/>
      <c r="B4" s="151" t="s">
        <v>2</v>
      </c>
      <c r="C4" s="151"/>
      <c r="D4" s="151" t="s">
        <v>3</v>
      </c>
      <c r="E4" s="147"/>
      <c r="F4" s="151" t="s">
        <v>2</v>
      </c>
      <c r="G4" s="151"/>
      <c r="H4" s="151" t="s">
        <v>3</v>
      </c>
      <c r="I4" s="147"/>
      <c r="J4" s="151" t="s">
        <v>2</v>
      </c>
      <c r="K4" s="151"/>
      <c r="L4" s="151" t="s">
        <v>3</v>
      </c>
      <c r="M4" s="147"/>
    </row>
    <row r="5" spans="1:13" s="14" customFormat="1" ht="19.5" customHeight="1">
      <c r="A5" s="29"/>
      <c r="B5" s="149" t="s">
        <v>92</v>
      </c>
      <c r="C5" s="150" t="s">
        <v>91</v>
      </c>
      <c r="D5" s="149" t="s">
        <v>92</v>
      </c>
      <c r="E5" s="150" t="s">
        <v>91</v>
      </c>
      <c r="F5" s="149" t="s">
        <v>92</v>
      </c>
      <c r="G5" s="150" t="s">
        <v>91</v>
      </c>
      <c r="H5" s="149" t="s">
        <v>92</v>
      </c>
      <c r="I5" s="150" t="s">
        <v>91</v>
      </c>
      <c r="J5" s="149" t="s">
        <v>92</v>
      </c>
      <c r="K5" s="150" t="s">
        <v>91</v>
      </c>
      <c r="L5" s="149" t="s">
        <v>92</v>
      </c>
      <c r="M5" s="150" t="s">
        <v>91</v>
      </c>
    </row>
    <row r="6" spans="1:13" s="102" customFormat="1" ht="19.5" customHeight="1">
      <c r="A6" s="104" t="s">
        <v>23</v>
      </c>
      <c r="B6" s="108">
        <f>SUM(B7:B39)</f>
        <v>42565</v>
      </c>
      <c r="C6" s="108">
        <f>B6/B$6*100</f>
        <v>100</v>
      </c>
      <c r="D6" s="108">
        <f>SUM(D7:D39)</f>
        <v>63706</v>
      </c>
      <c r="E6" s="108">
        <f>D6/D$6*100</f>
        <v>100</v>
      </c>
      <c r="F6" s="108">
        <f>SUM(F7:F39)</f>
        <v>28916</v>
      </c>
      <c r="G6" s="108">
        <f>F6/F$6*100</f>
        <v>100</v>
      </c>
      <c r="H6" s="108">
        <f>SUM(H7:H39)</f>
        <v>34131</v>
      </c>
      <c r="I6" s="108">
        <f>H6/H$6*100</f>
        <v>100</v>
      </c>
      <c r="J6" s="108">
        <f>SUM(J7:J39)</f>
        <v>45006</v>
      </c>
      <c r="K6" s="108">
        <f>J6/J$6*100</f>
        <v>100</v>
      </c>
      <c r="L6" s="108">
        <f>SUM(L7:L39)</f>
        <v>42415</v>
      </c>
      <c r="M6" s="108">
        <f>L6/L$6*100</f>
        <v>100</v>
      </c>
    </row>
    <row r="7" spans="1:13" s="5" customFormat="1" ht="15" customHeight="1">
      <c r="A7" s="105" t="s">
        <v>97</v>
      </c>
      <c r="B7" s="109">
        <v>779</v>
      </c>
      <c r="C7" s="152">
        <f aca="true" t="shared" si="0" ref="C7:C39">B7/B$6*100</f>
        <v>1.8301421355573828</v>
      </c>
      <c r="D7" s="109">
        <v>1156</v>
      </c>
      <c r="E7" s="152">
        <f aca="true" t="shared" si="1" ref="E7:E39">D7/D$6*100</f>
        <v>1.8145857533042413</v>
      </c>
      <c r="F7" s="109">
        <v>736</v>
      </c>
      <c r="G7" s="152">
        <f aca="true" t="shared" si="2" ref="G7:G39">F7/F$6*100</f>
        <v>2.545303638124222</v>
      </c>
      <c r="H7" s="109">
        <v>910</v>
      </c>
      <c r="I7" s="152">
        <f aca="true" t="shared" si="3" ref="I7:I39">H7/H$6*100</f>
        <v>2.666197884621019</v>
      </c>
      <c r="J7" s="110">
        <v>1293</v>
      </c>
      <c r="K7" s="152">
        <f aca="true" t="shared" si="4" ref="K7:K39">J7/J$6*100</f>
        <v>2.8729502732968935</v>
      </c>
      <c r="L7" s="110">
        <v>1279</v>
      </c>
      <c r="M7" s="152">
        <f aca="true" t="shared" si="5" ref="M7:M39">L7/L$6*100</f>
        <v>3.015442650005894</v>
      </c>
    </row>
    <row r="8" spans="1:13" ht="15" customHeight="1">
      <c r="A8" s="105" t="s">
        <v>98</v>
      </c>
      <c r="B8" s="109">
        <v>289</v>
      </c>
      <c r="C8" s="152">
        <f t="shared" si="0"/>
        <v>0.6789615881592859</v>
      </c>
      <c r="D8" s="109">
        <v>436</v>
      </c>
      <c r="E8" s="152">
        <f t="shared" si="1"/>
        <v>0.6843939346372399</v>
      </c>
      <c r="F8" s="109">
        <v>223</v>
      </c>
      <c r="G8" s="152">
        <f t="shared" si="2"/>
        <v>0.7711993360077466</v>
      </c>
      <c r="H8" s="109">
        <v>303</v>
      </c>
      <c r="I8" s="152">
        <f t="shared" si="3"/>
        <v>0.8877559989452404</v>
      </c>
      <c r="J8" s="110">
        <v>331</v>
      </c>
      <c r="K8" s="152">
        <f t="shared" si="4"/>
        <v>0.7354574945562814</v>
      </c>
      <c r="L8" s="110">
        <v>332</v>
      </c>
      <c r="M8" s="152">
        <f t="shared" si="5"/>
        <v>0.7827419544972297</v>
      </c>
    </row>
    <row r="9" spans="1:13" ht="15" customHeight="1">
      <c r="A9" s="105" t="s">
        <v>99</v>
      </c>
      <c r="B9" s="109">
        <v>728</v>
      </c>
      <c r="C9" s="152">
        <f t="shared" si="0"/>
        <v>1.710325384705744</v>
      </c>
      <c r="D9" s="109">
        <v>1138</v>
      </c>
      <c r="E9" s="152">
        <f t="shared" si="1"/>
        <v>1.7863309578375663</v>
      </c>
      <c r="F9" s="109">
        <v>319</v>
      </c>
      <c r="G9" s="152">
        <f t="shared" si="2"/>
        <v>1.1031954627196017</v>
      </c>
      <c r="H9" s="109">
        <v>430</v>
      </c>
      <c r="I9" s="152">
        <f t="shared" si="3"/>
        <v>1.259851747678064</v>
      </c>
      <c r="J9" s="110">
        <v>405</v>
      </c>
      <c r="K9" s="152">
        <f t="shared" si="4"/>
        <v>0.8998800159978668</v>
      </c>
      <c r="L9" s="110">
        <v>350</v>
      </c>
      <c r="M9" s="152">
        <f t="shared" si="5"/>
        <v>0.8251797713073205</v>
      </c>
    </row>
    <row r="10" spans="1:13" ht="15" customHeight="1">
      <c r="A10" s="105" t="s">
        <v>100</v>
      </c>
      <c r="B10" s="109">
        <v>1655</v>
      </c>
      <c r="C10" s="152">
        <f t="shared" si="0"/>
        <v>3.8881710325384704</v>
      </c>
      <c r="D10" s="109">
        <v>2288</v>
      </c>
      <c r="E10" s="152">
        <f t="shared" si="1"/>
        <v>3.5914984459862493</v>
      </c>
      <c r="F10" s="109">
        <v>804</v>
      </c>
      <c r="G10" s="152">
        <f t="shared" si="2"/>
        <v>2.7804675612117857</v>
      </c>
      <c r="H10" s="109">
        <v>931</v>
      </c>
      <c r="I10" s="152">
        <f t="shared" si="3"/>
        <v>2.7277255281122734</v>
      </c>
      <c r="J10" s="110">
        <v>933</v>
      </c>
      <c r="K10" s="152">
        <f t="shared" si="4"/>
        <v>2.0730569257432343</v>
      </c>
      <c r="L10" s="110">
        <v>876</v>
      </c>
      <c r="M10" s="152">
        <f t="shared" si="5"/>
        <v>2.065307084757751</v>
      </c>
    </row>
    <row r="11" spans="1:13" ht="15" customHeight="1">
      <c r="A11" s="105" t="s">
        <v>101</v>
      </c>
      <c r="B11" s="109">
        <v>927</v>
      </c>
      <c r="C11" s="152">
        <f t="shared" si="0"/>
        <v>2.1778456478327266</v>
      </c>
      <c r="D11" s="109">
        <v>1532</v>
      </c>
      <c r="E11" s="152">
        <f t="shared" si="1"/>
        <v>2.4047970363858977</v>
      </c>
      <c r="F11" s="109">
        <v>868</v>
      </c>
      <c r="G11" s="152">
        <f t="shared" si="2"/>
        <v>3.0017983123530225</v>
      </c>
      <c r="H11" s="109">
        <v>1132</v>
      </c>
      <c r="I11" s="152">
        <f t="shared" si="3"/>
        <v>3.3166329729571356</v>
      </c>
      <c r="J11" s="110">
        <v>856</v>
      </c>
      <c r="K11" s="152">
        <f t="shared" si="4"/>
        <v>1.9019686264053683</v>
      </c>
      <c r="L11" s="110">
        <v>803</v>
      </c>
      <c r="M11" s="152">
        <f t="shared" si="5"/>
        <v>1.8931981610279383</v>
      </c>
    </row>
    <row r="12" spans="1:13" s="114" customFormat="1" ht="19.5" customHeight="1">
      <c r="A12" s="115" t="s">
        <v>102</v>
      </c>
      <c r="B12" s="109">
        <v>2023</v>
      </c>
      <c r="C12" s="153">
        <f t="shared" si="0"/>
        <v>4.752731117115001</v>
      </c>
      <c r="D12" s="109">
        <v>3075</v>
      </c>
      <c r="E12" s="153">
        <f t="shared" si="1"/>
        <v>4.826860892223652</v>
      </c>
      <c r="F12" s="109">
        <v>1448</v>
      </c>
      <c r="G12" s="153">
        <f t="shared" si="2"/>
        <v>5.00760824457048</v>
      </c>
      <c r="H12" s="109">
        <v>1798</v>
      </c>
      <c r="I12" s="153">
        <f t="shared" si="3"/>
        <v>5.267938237965486</v>
      </c>
      <c r="J12" s="109">
        <v>2956</v>
      </c>
      <c r="K12" s="153">
        <f t="shared" si="4"/>
        <v>6.568013153801715</v>
      </c>
      <c r="L12" s="116">
        <v>3215</v>
      </c>
      <c r="M12" s="153">
        <f t="shared" si="5"/>
        <v>7.579865613580101</v>
      </c>
    </row>
    <row r="13" spans="1:13" s="5" customFormat="1" ht="15" customHeight="1">
      <c r="A13" s="105" t="s">
        <v>103</v>
      </c>
      <c r="B13" s="109">
        <v>1034</v>
      </c>
      <c r="C13" s="152">
        <f t="shared" si="0"/>
        <v>2.429225889815576</v>
      </c>
      <c r="D13" s="109">
        <v>1808</v>
      </c>
      <c r="E13" s="152">
        <f t="shared" si="1"/>
        <v>2.8380372335415815</v>
      </c>
      <c r="F13" s="109">
        <v>799</v>
      </c>
      <c r="G13" s="152">
        <f t="shared" si="2"/>
        <v>2.7631760962788765</v>
      </c>
      <c r="H13" s="109">
        <v>896</v>
      </c>
      <c r="I13" s="152">
        <f t="shared" si="3"/>
        <v>2.6251794556268493</v>
      </c>
      <c r="J13" s="110">
        <v>1330</v>
      </c>
      <c r="K13" s="152">
        <f t="shared" si="4"/>
        <v>2.9551615340176864</v>
      </c>
      <c r="L13" s="110">
        <v>1289</v>
      </c>
      <c r="M13" s="152">
        <f t="shared" si="5"/>
        <v>3.0390192149003887</v>
      </c>
    </row>
    <row r="14" spans="1:13" ht="15" customHeight="1">
      <c r="A14" s="105" t="s">
        <v>104</v>
      </c>
      <c r="B14" s="109">
        <v>577</v>
      </c>
      <c r="C14" s="152">
        <f t="shared" si="0"/>
        <v>1.355573828262657</v>
      </c>
      <c r="D14" s="109">
        <v>1091</v>
      </c>
      <c r="E14" s="152">
        <f t="shared" si="1"/>
        <v>1.7125545474523594</v>
      </c>
      <c r="F14" s="109">
        <v>401</v>
      </c>
      <c r="G14" s="152">
        <f t="shared" si="2"/>
        <v>1.386775487619311</v>
      </c>
      <c r="H14" s="109">
        <v>522</v>
      </c>
      <c r="I14" s="152">
        <f t="shared" si="3"/>
        <v>1.5294014239254636</v>
      </c>
      <c r="J14" s="110">
        <v>654</v>
      </c>
      <c r="K14" s="152">
        <f t="shared" si="4"/>
        <v>1.4531395813891481</v>
      </c>
      <c r="L14" s="110">
        <v>573</v>
      </c>
      <c r="M14" s="152">
        <f t="shared" si="5"/>
        <v>1.3509371684545561</v>
      </c>
    </row>
    <row r="15" spans="1:13" ht="15" customHeight="1">
      <c r="A15" s="105" t="s">
        <v>105</v>
      </c>
      <c r="B15" s="109">
        <v>911</v>
      </c>
      <c r="C15" s="152">
        <f t="shared" si="0"/>
        <v>2.1402560789380947</v>
      </c>
      <c r="D15" s="109">
        <v>1467</v>
      </c>
      <c r="E15" s="152">
        <f t="shared" si="1"/>
        <v>2.3027658305340157</v>
      </c>
      <c r="F15" s="109">
        <v>497</v>
      </c>
      <c r="G15" s="152">
        <f t="shared" si="2"/>
        <v>1.718771614331166</v>
      </c>
      <c r="H15" s="109">
        <v>576</v>
      </c>
      <c r="I15" s="152">
        <f t="shared" si="3"/>
        <v>1.6876153643315461</v>
      </c>
      <c r="J15" s="110">
        <v>767</v>
      </c>
      <c r="K15" s="152">
        <f t="shared" si="4"/>
        <v>1.70421721548238</v>
      </c>
      <c r="L15" s="110">
        <v>750</v>
      </c>
      <c r="M15" s="152">
        <f t="shared" si="5"/>
        <v>1.7682423670871152</v>
      </c>
    </row>
    <row r="16" spans="1:13" ht="15" customHeight="1">
      <c r="A16" s="105" t="s">
        <v>106</v>
      </c>
      <c r="B16" s="109">
        <v>840</v>
      </c>
      <c r="C16" s="152">
        <f t="shared" si="0"/>
        <v>1.9734523669681665</v>
      </c>
      <c r="D16" s="109">
        <v>1574</v>
      </c>
      <c r="E16" s="152">
        <f t="shared" si="1"/>
        <v>2.470724892474806</v>
      </c>
      <c r="F16" s="109">
        <v>424</v>
      </c>
      <c r="G16" s="152">
        <f t="shared" si="2"/>
        <v>1.466316226310693</v>
      </c>
      <c r="H16" s="109">
        <v>620</v>
      </c>
      <c r="I16" s="152">
        <f t="shared" si="3"/>
        <v>1.8165304268846505</v>
      </c>
      <c r="J16" s="110">
        <v>581</v>
      </c>
      <c r="K16" s="152">
        <f t="shared" si="4"/>
        <v>1.2909389859129894</v>
      </c>
      <c r="L16" s="110">
        <v>489</v>
      </c>
      <c r="M16" s="152">
        <f t="shared" si="5"/>
        <v>1.1528940233407992</v>
      </c>
    </row>
    <row r="17" spans="1:13" ht="15" customHeight="1">
      <c r="A17" s="105" t="s">
        <v>107</v>
      </c>
      <c r="B17" s="109">
        <v>1084</v>
      </c>
      <c r="C17" s="152">
        <f t="shared" si="0"/>
        <v>2.5466932926113004</v>
      </c>
      <c r="D17" s="109">
        <v>1733</v>
      </c>
      <c r="E17" s="152">
        <f t="shared" si="1"/>
        <v>2.720308919097102</v>
      </c>
      <c r="F17" s="109">
        <v>672</v>
      </c>
      <c r="G17" s="152">
        <f t="shared" si="2"/>
        <v>2.323972886982985</v>
      </c>
      <c r="H17" s="109">
        <v>747</v>
      </c>
      <c r="I17" s="152">
        <f t="shared" si="3"/>
        <v>2.1886261756174736</v>
      </c>
      <c r="J17" s="110">
        <v>767</v>
      </c>
      <c r="K17" s="152">
        <f t="shared" si="4"/>
        <v>1.70421721548238</v>
      </c>
      <c r="L17" s="110">
        <v>727</v>
      </c>
      <c r="M17" s="152">
        <f t="shared" si="5"/>
        <v>1.7140162678297772</v>
      </c>
    </row>
    <row r="18" spans="1:13" s="114" customFormat="1" ht="19.5" customHeight="1">
      <c r="A18" s="115" t="s">
        <v>108</v>
      </c>
      <c r="B18" s="109">
        <v>524</v>
      </c>
      <c r="C18" s="153">
        <f t="shared" si="0"/>
        <v>1.2310583812991893</v>
      </c>
      <c r="D18" s="109">
        <v>845</v>
      </c>
      <c r="E18" s="153">
        <f t="shared" si="1"/>
        <v>1.326405676074467</v>
      </c>
      <c r="F18" s="109">
        <v>504</v>
      </c>
      <c r="G18" s="153">
        <f t="shared" si="2"/>
        <v>1.742979665237239</v>
      </c>
      <c r="H18" s="109">
        <v>702</v>
      </c>
      <c r="I18" s="153">
        <f t="shared" si="3"/>
        <v>2.056781225279072</v>
      </c>
      <c r="J18" s="109">
        <v>550</v>
      </c>
      <c r="K18" s="153">
        <f t="shared" si="4"/>
        <v>1.2220592809847575</v>
      </c>
      <c r="L18" s="116">
        <v>461</v>
      </c>
      <c r="M18" s="153">
        <f t="shared" si="5"/>
        <v>1.0868796416362136</v>
      </c>
    </row>
    <row r="19" spans="1:13" s="5" customFormat="1" ht="15" customHeight="1">
      <c r="A19" s="105" t="s">
        <v>109</v>
      </c>
      <c r="B19" s="109">
        <v>336</v>
      </c>
      <c r="C19" s="152">
        <f t="shared" si="0"/>
        <v>0.7893809467872666</v>
      </c>
      <c r="D19" s="109">
        <v>536</v>
      </c>
      <c r="E19" s="152">
        <f t="shared" si="1"/>
        <v>0.8413650205632123</v>
      </c>
      <c r="F19" s="109">
        <v>288</v>
      </c>
      <c r="G19" s="152">
        <f t="shared" si="2"/>
        <v>0.9959883801355651</v>
      </c>
      <c r="H19" s="109">
        <v>359</v>
      </c>
      <c r="I19" s="152">
        <f t="shared" si="3"/>
        <v>1.0518297149219185</v>
      </c>
      <c r="J19" s="110">
        <v>259</v>
      </c>
      <c r="K19" s="152">
        <f t="shared" si="4"/>
        <v>0.5754788250455495</v>
      </c>
      <c r="L19" s="110">
        <v>227</v>
      </c>
      <c r="M19" s="152">
        <f t="shared" si="5"/>
        <v>0.5351880231050336</v>
      </c>
    </row>
    <row r="20" spans="1:13" ht="15" customHeight="1">
      <c r="A20" s="105" t="s">
        <v>110</v>
      </c>
      <c r="B20" s="109">
        <v>243</v>
      </c>
      <c r="C20" s="152">
        <f t="shared" si="0"/>
        <v>0.5708915775872195</v>
      </c>
      <c r="D20" s="109">
        <v>421</v>
      </c>
      <c r="E20" s="152">
        <f t="shared" si="1"/>
        <v>0.6608482717483439</v>
      </c>
      <c r="F20" s="109">
        <v>146</v>
      </c>
      <c r="G20" s="152">
        <f t="shared" si="2"/>
        <v>0.5049107760409461</v>
      </c>
      <c r="H20" s="109">
        <v>188</v>
      </c>
      <c r="I20" s="152">
        <f t="shared" si="3"/>
        <v>0.5508189036359907</v>
      </c>
      <c r="J20" s="110">
        <v>218</v>
      </c>
      <c r="K20" s="152">
        <f t="shared" si="4"/>
        <v>0.48437986046304937</v>
      </c>
      <c r="L20" s="110">
        <v>119</v>
      </c>
      <c r="M20" s="152">
        <f t="shared" si="5"/>
        <v>0.280561122244489</v>
      </c>
    </row>
    <row r="21" spans="1:13" ht="15" customHeight="1">
      <c r="A21" s="105" t="s">
        <v>111</v>
      </c>
      <c r="B21" s="109">
        <v>388</v>
      </c>
      <c r="C21" s="152">
        <f t="shared" si="0"/>
        <v>0.9115470456948197</v>
      </c>
      <c r="D21" s="109">
        <v>679</v>
      </c>
      <c r="E21" s="152">
        <f t="shared" si="1"/>
        <v>1.0658336734373528</v>
      </c>
      <c r="F21" s="109">
        <v>315</v>
      </c>
      <c r="G21" s="152">
        <f t="shared" si="2"/>
        <v>1.0893622907732743</v>
      </c>
      <c r="H21" s="109">
        <v>374</v>
      </c>
      <c r="I21" s="152">
        <f t="shared" si="3"/>
        <v>1.0957780317013859</v>
      </c>
      <c r="J21" s="110">
        <v>371</v>
      </c>
      <c r="K21" s="152">
        <f t="shared" si="4"/>
        <v>0.8243345331733546</v>
      </c>
      <c r="L21" s="110">
        <v>285</v>
      </c>
      <c r="M21" s="152">
        <f t="shared" si="5"/>
        <v>0.6719320994931038</v>
      </c>
    </row>
    <row r="22" spans="1:13" ht="15" customHeight="1">
      <c r="A22" s="105" t="s">
        <v>112</v>
      </c>
      <c r="B22" s="109">
        <v>518</v>
      </c>
      <c r="C22" s="152">
        <f t="shared" si="0"/>
        <v>1.2169622929637025</v>
      </c>
      <c r="D22" s="109">
        <v>843</v>
      </c>
      <c r="E22" s="152">
        <f t="shared" si="1"/>
        <v>1.3232662543559477</v>
      </c>
      <c r="F22" s="109">
        <v>340</v>
      </c>
      <c r="G22" s="152">
        <f t="shared" si="2"/>
        <v>1.17581961543782</v>
      </c>
      <c r="H22" s="109">
        <v>397</v>
      </c>
      <c r="I22" s="152">
        <f t="shared" si="3"/>
        <v>1.1631654507632359</v>
      </c>
      <c r="J22" s="110">
        <v>516</v>
      </c>
      <c r="K22" s="152">
        <f t="shared" si="4"/>
        <v>1.1465137981602451</v>
      </c>
      <c r="L22" s="110">
        <v>361</v>
      </c>
      <c r="M22" s="152">
        <f t="shared" si="5"/>
        <v>0.8511139926912649</v>
      </c>
    </row>
    <row r="23" spans="1:13" ht="15" customHeight="1">
      <c r="A23" s="105" t="s">
        <v>113</v>
      </c>
      <c r="B23" s="109">
        <v>6471</v>
      </c>
      <c r="C23" s="152">
        <f t="shared" si="0"/>
        <v>15.202631269822625</v>
      </c>
      <c r="D23" s="109">
        <v>9010</v>
      </c>
      <c r="E23" s="152">
        <f t="shared" si="1"/>
        <v>14.143094841930118</v>
      </c>
      <c r="F23" s="109">
        <v>7418</v>
      </c>
      <c r="G23" s="152">
        <f t="shared" si="2"/>
        <v>25.653617374463966</v>
      </c>
      <c r="H23" s="109">
        <v>8985</v>
      </c>
      <c r="I23" s="152">
        <f t="shared" si="3"/>
        <v>26.32504175090094</v>
      </c>
      <c r="J23" s="110">
        <v>17971</v>
      </c>
      <c r="K23" s="152">
        <f t="shared" si="4"/>
        <v>39.9302315246856</v>
      </c>
      <c r="L23" s="110">
        <v>18212</v>
      </c>
      <c r="M23" s="152">
        <f t="shared" si="5"/>
        <v>42.93763998585406</v>
      </c>
    </row>
    <row r="24" spans="1:13" s="114" customFormat="1" ht="19.5" customHeight="1">
      <c r="A24" s="115" t="s">
        <v>114</v>
      </c>
      <c r="B24" s="109">
        <v>399</v>
      </c>
      <c r="C24" s="153">
        <f t="shared" si="0"/>
        <v>0.937389874309879</v>
      </c>
      <c r="D24" s="109">
        <v>609</v>
      </c>
      <c r="E24" s="153">
        <f t="shared" si="1"/>
        <v>0.9559539132891721</v>
      </c>
      <c r="F24" s="109">
        <v>280</v>
      </c>
      <c r="G24" s="153">
        <f t="shared" si="2"/>
        <v>0.9683220362429105</v>
      </c>
      <c r="H24" s="109">
        <v>331</v>
      </c>
      <c r="I24" s="153">
        <f t="shared" si="3"/>
        <v>0.9697928569335795</v>
      </c>
      <c r="J24" s="109">
        <v>268</v>
      </c>
      <c r="K24" s="153">
        <f t="shared" si="4"/>
        <v>0.595476158734391</v>
      </c>
      <c r="L24" s="116">
        <v>227</v>
      </c>
      <c r="M24" s="153">
        <f t="shared" si="5"/>
        <v>0.5351880231050336</v>
      </c>
    </row>
    <row r="25" spans="1:13" s="5" customFormat="1" ht="15" customHeight="1">
      <c r="A25" s="105" t="s">
        <v>115</v>
      </c>
      <c r="B25" s="109">
        <v>845</v>
      </c>
      <c r="C25" s="152">
        <f t="shared" si="0"/>
        <v>1.9851991072477388</v>
      </c>
      <c r="D25" s="109">
        <v>1329</v>
      </c>
      <c r="E25" s="152">
        <f t="shared" si="1"/>
        <v>2.086145731956174</v>
      </c>
      <c r="F25" s="109">
        <v>495</v>
      </c>
      <c r="G25" s="152">
        <f t="shared" si="2"/>
        <v>1.7118550283580023</v>
      </c>
      <c r="H25" s="109">
        <v>600</v>
      </c>
      <c r="I25" s="152">
        <f t="shared" si="3"/>
        <v>1.7579326711786938</v>
      </c>
      <c r="J25" s="110">
        <v>485</v>
      </c>
      <c r="K25" s="152">
        <f t="shared" si="4"/>
        <v>1.0776340932320134</v>
      </c>
      <c r="L25" s="110">
        <v>339</v>
      </c>
      <c r="M25" s="152">
        <f t="shared" si="5"/>
        <v>0.7992455499233762</v>
      </c>
    </row>
    <row r="26" spans="1:13" ht="15" customHeight="1">
      <c r="A26" s="105" t="s">
        <v>116</v>
      </c>
      <c r="B26" s="109">
        <v>3142</v>
      </c>
      <c r="C26" s="152">
        <f t="shared" si="0"/>
        <v>7.381651591683308</v>
      </c>
      <c r="D26" s="109">
        <v>4569</v>
      </c>
      <c r="E26" s="152">
        <f t="shared" si="1"/>
        <v>7.172008915957681</v>
      </c>
      <c r="F26" s="109">
        <v>2068</v>
      </c>
      <c r="G26" s="152">
        <f t="shared" si="2"/>
        <v>7.151749896251211</v>
      </c>
      <c r="H26" s="109">
        <v>2269</v>
      </c>
      <c r="I26" s="152">
        <f t="shared" si="3"/>
        <v>6.64791538484076</v>
      </c>
      <c r="J26" s="110">
        <v>2959</v>
      </c>
      <c r="K26" s="152">
        <f t="shared" si="4"/>
        <v>6.574678931697996</v>
      </c>
      <c r="L26" s="110">
        <v>2473</v>
      </c>
      <c r="M26" s="152">
        <f t="shared" si="5"/>
        <v>5.830484498408582</v>
      </c>
    </row>
    <row r="27" spans="1:13" ht="15" customHeight="1">
      <c r="A27" s="105" t="s">
        <v>117</v>
      </c>
      <c r="B27" s="109">
        <v>259</v>
      </c>
      <c r="C27" s="152">
        <f t="shared" si="0"/>
        <v>0.6084811464818513</v>
      </c>
      <c r="D27" s="109">
        <v>536</v>
      </c>
      <c r="E27" s="152">
        <f t="shared" si="1"/>
        <v>0.8413650205632123</v>
      </c>
      <c r="F27" s="109">
        <v>179</v>
      </c>
      <c r="G27" s="152">
        <f t="shared" si="2"/>
        <v>0.6190344445981464</v>
      </c>
      <c r="H27" s="109">
        <v>196</v>
      </c>
      <c r="I27" s="152">
        <f t="shared" si="3"/>
        <v>0.5742580059183733</v>
      </c>
      <c r="J27" s="110">
        <v>233</v>
      </c>
      <c r="K27" s="152">
        <f t="shared" si="4"/>
        <v>0.5177087499444518</v>
      </c>
      <c r="L27" s="110">
        <v>156</v>
      </c>
      <c r="M27" s="152">
        <f t="shared" si="5"/>
        <v>0.36779441235412</v>
      </c>
    </row>
    <row r="28" spans="1:13" ht="15" customHeight="1">
      <c r="A28" s="105" t="s">
        <v>118</v>
      </c>
      <c r="B28" s="109">
        <v>222</v>
      </c>
      <c r="C28" s="152">
        <f t="shared" si="0"/>
        <v>0.5215552684130154</v>
      </c>
      <c r="D28" s="109">
        <v>381</v>
      </c>
      <c r="E28" s="152">
        <f t="shared" si="1"/>
        <v>0.598059837377955</v>
      </c>
      <c r="F28" s="109">
        <v>141</v>
      </c>
      <c r="G28" s="152">
        <f t="shared" si="2"/>
        <v>0.4876193111080371</v>
      </c>
      <c r="H28" s="109">
        <v>165</v>
      </c>
      <c r="I28" s="152">
        <f t="shared" si="3"/>
        <v>0.48343148457414087</v>
      </c>
      <c r="J28" s="110">
        <v>176</v>
      </c>
      <c r="K28" s="152">
        <f t="shared" si="4"/>
        <v>0.39105896991512246</v>
      </c>
      <c r="L28" s="110">
        <v>144</v>
      </c>
      <c r="M28" s="152">
        <f t="shared" si="5"/>
        <v>0.33950253448072615</v>
      </c>
    </row>
    <row r="29" spans="1:13" ht="15" customHeight="1">
      <c r="A29" s="105" t="s">
        <v>119</v>
      </c>
      <c r="B29" s="109">
        <v>591</v>
      </c>
      <c r="C29" s="152">
        <f t="shared" si="0"/>
        <v>1.3884647010454598</v>
      </c>
      <c r="D29" s="109">
        <v>863</v>
      </c>
      <c r="E29" s="152">
        <f t="shared" si="1"/>
        <v>1.354660471541142</v>
      </c>
      <c r="F29" s="109">
        <v>293</v>
      </c>
      <c r="G29" s="152">
        <f t="shared" si="2"/>
        <v>1.0132798450684741</v>
      </c>
      <c r="H29" s="109">
        <v>349</v>
      </c>
      <c r="I29" s="152">
        <f t="shared" si="3"/>
        <v>1.0225308370689403</v>
      </c>
      <c r="J29" s="110">
        <v>326</v>
      </c>
      <c r="K29" s="152">
        <f t="shared" si="4"/>
        <v>0.7243478647291473</v>
      </c>
      <c r="L29" s="110">
        <v>199</v>
      </c>
      <c r="M29" s="152">
        <f t="shared" si="5"/>
        <v>0.4691736414004479</v>
      </c>
    </row>
    <row r="30" spans="1:13" s="114" customFormat="1" ht="19.5" customHeight="1">
      <c r="A30" s="115" t="s">
        <v>120</v>
      </c>
      <c r="B30" s="109">
        <v>561</v>
      </c>
      <c r="C30" s="153">
        <f t="shared" si="0"/>
        <v>1.3179842593680253</v>
      </c>
      <c r="D30" s="109">
        <v>882</v>
      </c>
      <c r="E30" s="153">
        <f t="shared" si="1"/>
        <v>1.384484977867077</v>
      </c>
      <c r="F30" s="109">
        <v>316</v>
      </c>
      <c r="G30" s="153">
        <f t="shared" si="2"/>
        <v>1.0928205837598561</v>
      </c>
      <c r="H30" s="109">
        <v>372</v>
      </c>
      <c r="I30" s="153">
        <f t="shared" si="3"/>
        <v>1.08991825613079</v>
      </c>
      <c r="J30" s="109">
        <v>426</v>
      </c>
      <c r="K30" s="153">
        <f t="shared" si="4"/>
        <v>0.9465404612718306</v>
      </c>
      <c r="L30" s="116">
        <v>336</v>
      </c>
      <c r="M30" s="153">
        <f t="shared" si="5"/>
        <v>0.7921725804550276</v>
      </c>
    </row>
    <row r="31" spans="1:13" s="5" customFormat="1" ht="15" customHeight="1">
      <c r="A31" s="105" t="s">
        <v>121</v>
      </c>
      <c r="B31" s="109">
        <v>1774</v>
      </c>
      <c r="C31" s="152">
        <f t="shared" si="0"/>
        <v>4.167743451192294</v>
      </c>
      <c r="D31" s="109">
        <v>2943</v>
      </c>
      <c r="E31" s="152">
        <f t="shared" si="1"/>
        <v>4.619659058801369</v>
      </c>
      <c r="F31" s="109">
        <v>942</v>
      </c>
      <c r="G31" s="152">
        <f t="shared" si="2"/>
        <v>3.2577119933600773</v>
      </c>
      <c r="H31" s="109">
        <v>966</v>
      </c>
      <c r="I31" s="152">
        <f t="shared" si="3"/>
        <v>2.830271600597697</v>
      </c>
      <c r="J31" s="110">
        <v>1191</v>
      </c>
      <c r="K31" s="152">
        <f t="shared" si="4"/>
        <v>2.646313824823357</v>
      </c>
      <c r="L31" s="110">
        <v>865</v>
      </c>
      <c r="M31" s="152">
        <f t="shared" si="5"/>
        <v>2.0393728633738064</v>
      </c>
    </row>
    <row r="32" spans="1:13" ht="15" customHeight="1">
      <c r="A32" s="105" t="s">
        <v>122</v>
      </c>
      <c r="B32" s="109">
        <v>1516</v>
      </c>
      <c r="C32" s="152">
        <f t="shared" si="0"/>
        <v>3.5616116527663575</v>
      </c>
      <c r="D32" s="109">
        <v>2198</v>
      </c>
      <c r="E32" s="152">
        <f t="shared" si="1"/>
        <v>3.450224468652874</v>
      </c>
      <c r="F32" s="109">
        <v>864</v>
      </c>
      <c r="G32" s="152">
        <f t="shared" si="2"/>
        <v>2.987965140406695</v>
      </c>
      <c r="H32" s="109">
        <v>1017</v>
      </c>
      <c r="I32" s="152">
        <f t="shared" si="3"/>
        <v>2.9796958776478863</v>
      </c>
      <c r="J32" s="110">
        <v>739</v>
      </c>
      <c r="K32" s="152">
        <f t="shared" si="4"/>
        <v>1.6420032884504288</v>
      </c>
      <c r="L32" s="110">
        <v>562</v>
      </c>
      <c r="M32" s="152">
        <f t="shared" si="5"/>
        <v>1.3250029470706117</v>
      </c>
    </row>
    <row r="33" spans="1:13" ht="15" customHeight="1">
      <c r="A33" s="105" t="s">
        <v>123</v>
      </c>
      <c r="B33" s="109">
        <v>1041</v>
      </c>
      <c r="C33" s="152">
        <f t="shared" si="0"/>
        <v>2.445671326206978</v>
      </c>
      <c r="D33" s="109">
        <v>1496</v>
      </c>
      <c r="E33" s="152">
        <f t="shared" si="1"/>
        <v>2.3482874454525478</v>
      </c>
      <c r="F33" s="109">
        <v>625</v>
      </c>
      <c r="G33" s="152">
        <f t="shared" si="2"/>
        <v>2.1614331166136393</v>
      </c>
      <c r="H33" s="109">
        <v>710</v>
      </c>
      <c r="I33" s="152">
        <f t="shared" si="3"/>
        <v>2.080220327561454</v>
      </c>
      <c r="J33" s="110">
        <v>543</v>
      </c>
      <c r="K33" s="152">
        <f t="shared" si="4"/>
        <v>1.2065057992267698</v>
      </c>
      <c r="L33" s="110">
        <v>379</v>
      </c>
      <c r="M33" s="152">
        <f t="shared" si="5"/>
        <v>0.8935518095013556</v>
      </c>
    </row>
    <row r="34" spans="1:13" ht="15" customHeight="1">
      <c r="A34" s="105" t="s">
        <v>124</v>
      </c>
      <c r="B34" s="109">
        <v>1683</v>
      </c>
      <c r="C34" s="152">
        <f t="shared" si="0"/>
        <v>3.953952778104076</v>
      </c>
      <c r="D34" s="109">
        <v>2391</v>
      </c>
      <c r="E34" s="152">
        <f t="shared" si="1"/>
        <v>3.7531786644900014</v>
      </c>
      <c r="F34" s="109">
        <v>1042</v>
      </c>
      <c r="G34" s="152">
        <f t="shared" si="2"/>
        <v>3.60354129201826</v>
      </c>
      <c r="H34" s="109">
        <v>1201</v>
      </c>
      <c r="I34" s="152">
        <f t="shared" si="3"/>
        <v>3.5187952301426857</v>
      </c>
      <c r="J34" s="110">
        <v>1182</v>
      </c>
      <c r="K34" s="152">
        <f t="shared" si="4"/>
        <v>2.6263164911345154</v>
      </c>
      <c r="L34" s="110">
        <v>1099</v>
      </c>
      <c r="M34" s="152">
        <f t="shared" si="5"/>
        <v>2.5910644819049864</v>
      </c>
    </row>
    <row r="35" spans="1:13" ht="15" customHeight="1">
      <c r="A35" s="105" t="s">
        <v>125</v>
      </c>
      <c r="B35" s="109">
        <v>4222</v>
      </c>
      <c r="C35" s="152">
        <f t="shared" si="0"/>
        <v>9.91894749207095</v>
      </c>
      <c r="D35" s="109">
        <v>5856</v>
      </c>
      <c r="E35" s="152">
        <f t="shared" si="1"/>
        <v>9.192226791824947</v>
      </c>
      <c r="F35" s="109">
        <v>2649</v>
      </c>
      <c r="G35" s="152">
        <f t="shared" si="2"/>
        <v>9.16101812145525</v>
      </c>
      <c r="H35" s="109">
        <v>2934</v>
      </c>
      <c r="I35" s="152">
        <f t="shared" si="3"/>
        <v>8.596290762063813</v>
      </c>
      <c r="J35" s="110">
        <v>3729</v>
      </c>
      <c r="K35" s="152">
        <f t="shared" si="4"/>
        <v>8.285561925076657</v>
      </c>
      <c r="L35" s="110">
        <v>3659</v>
      </c>
      <c r="M35" s="152">
        <f t="shared" si="5"/>
        <v>8.626665094895673</v>
      </c>
    </row>
    <row r="36" spans="1:13" s="114" customFormat="1" ht="19.5" customHeight="1">
      <c r="A36" s="115" t="s">
        <v>126</v>
      </c>
      <c r="B36" s="109">
        <v>1401</v>
      </c>
      <c r="C36" s="153">
        <f t="shared" si="0"/>
        <v>3.291436626336192</v>
      </c>
      <c r="D36" s="109">
        <v>2030</v>
      </c>
      <c r="E36" s="153">
        <f t="shared" si="1"/>
        <v>3.1865130442972407</v>
      </c>
      <c r="F36" s="109">
        <v>518</v>
      </c>
      <c r="G36" s="153">
        <f t="shared" si="2"/>
        <v>1.7913957670493845</v>
      </c>
      <c r="H36" s="109">
        <v>656</v>
      </c>
      <c r="I36" s="153">
        <f t="shared" si="3"/>
        <v>1.922006387155372</v>
      </c>
      <c r="J36" s="109">
        <v>369</v>
      </c>
      <c r="K36" s="153">
        <f t="shared" si="4"/>
        <v>0.819890681242501</v>
      </c>
      <c r="L36" s="116">
        <v>322</v>
      </c>
      <c r="M36" s="153">
        <f t="shared" si="5"/>
        <v>0.7591653896027349</v>
      </c>
    </row>
    <row r="37" spans="1:13" s="5" customFormat="1" ht="15" customHeight="1">
      <c r="A37" s="105" t="s">
        <v>127</v>
      </c>
      <c r="B37" s="109">
        <v>1147</v>
      </c>
      <c r="C37" s="152">
        <f t="shared" si="0"/>
        <v>2.694702220133913</v>
      </c>
      <c r="D37" s="109">
        <v>1683</v>
      </c>
      <c r="E37" s="152">
        <f t="shared" si="1"/>
        <v>2.641823376134116</v>
      </c>
      <c r="F37" s="109">
        <v>540</v>
      </c>
      <c r="G37" s="152">
        <f t="shared" si="2"/>
        <v>1.8674782127541847</v>
      </c>
      <c r="H37" s="109">
        <v>566</v>
      </c>
      <c r="I37" s="152">
        <f t="shared" si="3"/>
        <v>1.6583164864785678</v>
      </c>
      <c r="J37" s="110">
        <v>427</v>
      </c>
      <c r="K37" s="152">
        <f t="shared" si="4"/>
        <v>0.9487623872372573</v>
      </c>
      <c r="L37" s="110">
        <v>363</v>
      </c>
      <c r="M37" s="152">
        <f t="shared" si="5"/>
        <v>0.8558293056701638</v>
      </c>
    </row>
    <row r="38" spans="1:13" ht="15" customHeight="1">
      <c r="A38" s="105" t="s">
        <v>128</v>
      </c>
      <c r="B38" s="109">
        <v>3204</v>
      </c>
      <c r="C38" s="152">
        <f t="shared" si="0"/>
        <v>7.527311171150005</v>
      </c>
      <c r="D38" s="109">
        <v>4515</v>
      </c>
      <c r="E38" s="152">
        <f t="shared" si="1"/>
        <v>7.087244529557656</v>
      </c>
      <c r="F38" s="109">
        <v>1247</v>
      </c>
      <c r="G38" s="152">
        <f t="shared" si="2"/>
        <v>4.312491354267534</v>
      </c>
      <c r="H38" s="109">
        <v>1277</v>
      </c>
      <c r="I38" s="152">
        <f t="shared" si="3"/>
        <v>3.7414667018253205</v>
      </c>
      <c r="J38" s="110">
        <v>739</v>
      </c>
      <c r="K38" s="152">
        <f t="shared" si="4"/>
        <v>1.6420032884504288</v>
      </c>
      <c r="L38" s="110">
        <v>567</v>
      </c>
      <c r="M38" s="152">
        <f t="shared" si="5"/>
        <v>1.3367912295178592</v>
      </c>
    </row>
    <row r="39" spans="1:13" ht="15" customHeight="1">
      <c r="A39" s="111" t="s">
        <v>129</v>
      </c>
      <c r="B39" s="112">
        <v>1231</v>
      </c>
      <c r="C39" s="154">
        <f t="shared" si="0"/>
        <v>2.8920474568307295</v>
      </c>
      <c r="D39" s="112">
        <v>1793</v>
      </c>
      <c r="E39" s="154">
        <f t="shared" si="1"/>
        <v>2.814491570652686</v>
      </c>
      <c r="F39" s="112">
        <v>515</v>
      </c>
      <c r="G39" s="154">
        <f t="shared" si="2"/>
        <v>1.7810208880896388</v>
      </c>
      <c r="H39" s="112">
        <v>652</v>
      </c>
      <c r="I39" s="154">
        <f t="shared" si="3"/>
        <v>1.9102868360141807</v>
      </c>
      <c r="J39" s="112">
        <v>456</v>
      </c>
      <c r="K39" s="154">
        <f t="shared" si="4"/>
        <v>1.0131982402346353</v>
      </c>
      <c r="L39" s="112">
        <v>377</v>
      </c>
      <c r="M39" s="154">
        <f t="shared" si="5"/>
        <v>0.8888364965224567</v>
      </c>
    </row>
    <row r="40" spans="1:12" s="102" customFormat="1" ht="19.5" customHeight="1">
      <c r="A40" s="168"/>
      <c r="B40" s="125"/>
      <c r="C40" s="125"/>
      <c r="D40" s="125"/>
      <c r="E40" s="125"/>
      <c r="F40" s="125"/>
      <c r="G40" s="125"/>
      <c r="H40" s="125"/>
      <c r="I40" s="126"/>
      <c r="J40" s="127"/>
      <c r="K40" s="127"/>
      <c r="L40" s="128"/>
    </row>
    <row r="41" spans="1:14" s="5" customFormat="1" ht="15" customHeight="1">
      <c r="A41" s="120"/>
      <c r="B41" s="121"/>
      <c r="C41" s="129"/>
      <c r="D41" s="122"/>
      <c r="E41" s="122"/>
      <c r="F41" s="122"/>
      <c r="G41" s="122"/>
      <c r="H41" s="122"/>
      <c r="I41" s="122"/>
      <c r="J41" s="122"/>
      <c r="K41" s="123"/>
      <c r="L41" s="123"/>
      <c r="M41" s="130"/>
      <c r="N41" s="13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M2" location="'pag 4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31.8320312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49" t="s">
        <v>191</v>
      </c>
      <c r="B1" s="263"/>
      <c r="C1" s="263"/>
      <c r="D1" s="263"/>
      <c r="E1" s="263"/>
      <c r="F1" s="263"/>
      <c r="G1" s="263"/>
      <c r="H1" s="263"/>
      <c r="I1" s="263"/>
      <c r="J1" s="248"/>
      <c r="K1" s="248"/>
      <c r="L1" s="248"/>
      <c r="M1" s="248"/>
    </row>
    <row r="2" spans="1:13" s="2" customFormat="1" ht="18" customHeight="1">
      <c r="A2" s="69" t="s">
        <v>42</v>
      </c>
      <c r="B2" s="70"/>
      <c r="C2" s="70"/>
      <c r="D2" s="70"/>
      <c r="E2" s="70"/>
      <c r="F2" s="70"/>
      <c r="G2" s="70"/>
      <c r="H2" s="70"/>
      <c r="I2" s="70"/>
      <c r="J2" s="148"/>
      <c r="K2" s="148"/>
      <c r="L2" s="148"/>
      <c r="M2" s="291" t="s">
        <v>88</v>
      </c>
    </row>
    <row r="3" spans="1:14" s="2" customFormat="1" ht="36" customHeight="1">
      <c r="A3" s="182"/>
      <c r="B3" s="246" t="s">
        <v>1</v>
      </c>
      <c r="C3" s="246"/>
      <c r="D3" s="246"/>
      <c r="E3" s="246"/>
      <c r="F3" s="246" t="s">
        <v>134</v>
      </c>
      <c r="G3" s="246"/>
      <c r="H3" s="246"/>
      <c r="I3" s="246"/>
      <c r="J3" s="246" t="s">
        <v>140</v>
      </c>
      <c r="K3" s="246"/>
      <c r="L3" s="246"/>
      <c r="M3" s="246"/>
      <c r="N3" s="217"/>
    </row>
    <row r="4" spans="1:13" s="17" customFormat="1" ht="19.5" customHeight="1">
      <c r="A4" s="67"/>
      <c r="B4" s="151" t="s">
        <v>2</v>
      </c>
      <c r="C4" s="151"/>
      <c r="D4" s="151" t="s">
        <v>3</v>
      </c>
      <c r="E4" s="147"/>
      <c r="F4" s="151" t="s">
        <v>2</v>
      </c>
      <c r="G4" s="151"/>
      <c r="H4" s="151" t="s">
        <v>3</v>
      </c>
      <c r="I4" s="147"/>
      <c r="J4" s="151" t="s">
        <v>2</v>
      </c>
      <c r="K4" s="151"/>
      <c r="L4" s="151" t="s">
        <v>3</v>
      </c>
      <c r="M4" s="147"/>
    </row>
    <row r="5" spans="1:13" s="14" customFormat="1" ht="19.5" customHeight="1">
      <c r="A5" s="287" t="s">
        <v>210</v>
      </c>
      <c r="B5" s="149" t="s">
        <v>92</v>
      </c>
      <c r="C5" s="150" t="s">
        <v>91</v>
      </c>
      <c r="D5" s="149" t="s">
        <v>92</v>
      </c>
      <c r="E5" s="150" t="s">
        <v>91</v>
      </c>
      <c r="F5" s="149" t="s">
        <v>92</v>
      </c>
      <c r="G5" s="150" t="s">
        <v>91</v>
      </c>
      <c r="H5" s="149" t="s">
        <v>92</v>
      </c>
      <c r="I5" s="150" t="s">
        <v>91</v>
      </c>
      <c r="J5" s="149" t="s">
        <v>92</v>
      </c>
      <c r="K5" s="150" t="s">
        <v>91</v>
      </c>
      <c r="L5" s="149" t="s">
        <v>92</v>
      </c>
      <c r="M5" s="150" t="s">
        <v>91</v>
      </c>
    </row>
    <row r="6" spans="1:13" s="102" customFormat="1" ht="19.5" customHeight="1">
      <c r="A6" s="104" t="s">
        <v>23</v>
      </c>
      <c r="B6" s="108">
        <f>F6+J6+'pag 47'!B6+'pag 47'!F6+'pag 47'!J6</f>
        <v>120471</v>
      </c>
      <c r="C6" s="108">
        <f aca="true" t="shared" si="0" ref="C6:C39">B6/$B6*100</f>
        <v>100</v>
      </c>
      <c r="D6" s="108">
        <f>H6+L6+'pag 47'!D6+'pag 47'!H6+'pag 47'!L6</f>
        <v>145678</v>
      </c>
      <c r="E6" s="108">
        <f>D6/$D6*100</f>
        <v>100</v>
      </c>
      <c r="F6" s="108">
        <f>SUM(F7:F39)</f>
        <v>696</v>
      </c>
      <c r="G6" s="155">
        <f aca="true" t="shared" si="1" ref="G6:G39">F6/$B6*100</f>
        <v>0.5777324003287099</v>
      </c>
      <c r="H6" s="108">
        <f>SUM(H7:H39)</f>
        <v>752</v>
      </c>
      <c r="I6" s="155">
        <f>H6/$D6*100</f>
        <v>0.5162069770315353</v>
      </c>
      <c r="J6" s="108">
        <f>SUM(J7:J39)</f>
        <v>3288</v>
      </c>
      <c r="K6" s="155">
        <f aca="true" t="shared" si="2" ref="K6:K39">J6/$B6*100</f>
        <v>2.7292875463804567</v>
      </c>
      <c r="L6" s="108">
        <f>SUM(L7:L39)</f>
        <v>4674</v>
      </c>
      <c r="M6" s="155">
        <f>L6/$D6*100</f>
        <v>3.20844602479441</v>
      </c>
    </row>
    <row r="7" spans="1:13" s="5" customFormat="1" ht="15" customHeight="1">
      <c r="A7" s="105" t="s">
        <v>97</v>
      </c>
      <c r="B7" s="109">
        <f>F7+J7+'pag 47'!B7+'pag 47'!F7+'pag 47'!J7</f>
        <v>2879</v>
      </c>
      <c r="C7" s="156">
        <f t="shared" si="0"/>
        <v>100</v>
      </c>
      <c r="D7" s="109">
        <f>H7+L7+'pag 47'!D7+'pag 47'!H7+'pag 47'!L7</f>
        <v>3428</v>
      </c>
      <c r="E7" s="156">
        <f aca="true" t="shared" si="3" ref="E7:E39">D7/$D7*100</f>
        <v>100</v>
      </c>
      <c r="F7" s="109">
        <v>18</v>
      </c>
      <c r="G7" s="152">
        <f t="shared" si="1"/>
        <v>0.6252170892671066</v>
      </c>
      <c r="H7" s="109">
        <v>14</v>
      </c>
      <c r="I7" s="152">
        <f aca="true" t="shared" si="4" ref="I7:I39">H7/$D7*100</f>
        <v>0.40840140023337224</v>
      </c>
      <c r="J7" s="110">
        <v>53</v>
      </c>
      <c r="K7" s="152">
        <f t="shared" si="2"/>
        <v>1.8409169850642584</v>
      </c>
      <c r="L7" s="110">
        <v>69</v>
      </c>
      <c r="M7" s="152">
        <f aca="true" t="shared" si="5" ref="M7:M39">L7/$D7*100</f>
        <v>2.012835472578763</v>
      </c>
    </row>
    <row r="8" spans="1:13" ht="15" customHeight="1">
      <c r="A8" s="105" t="s">
        <v>98</v>
      </c>
      <c r="B8" s="109">
        <f>F8+J8+'pag 47'!B8+'pag 47'!F8+'pag 47'!J8</f>
        <v>867</v>
      </c>
      <c r="C8" s="156">
        <f t="shared" si="0"/>
        <v>100</v>
      </c>
      <c r="D8" s="109">
        <f>H8+L8+'pag 47'!D8+'pag 47'!H8+'pag 47'!L8</f>
        <v>1092</v>
      </c>
      <c r="E8" s="156">
        <f t="shared" si="3"/>
        <v>100</v>
      </c>
      <c r="F8" s="109">
        <v>10</v>
      </c>
      <c r="G8" s="152">
        <f t="shared" si="1"/>
        <v>1.1534025374855825</v>
      </c>
      <c r="H8" s="109">
        <v>5</v>
      </c>
      <c r="I8" s="152">
        <f t="shared" si="4"/>
        <v>0.4578754578754579</v>
      </c>
      <c r="J8" s="110">
        <v>14</v>
      </c>
      <c r="K8" s="152">
        <f t="shared" si="2"/>
        <v>1.6147635524798154</v>
      </c>
      <c r="L8" s="110">
        <v>16</v>
      </c>
      <c r="M8" s="152">
        <f t="shared" si="5"/>
        <v>1.465201465201465</v>
      </c>
    </row>
    <row r="9" spans="1:13" ht="15" customHeight="1">
      <c r="A9" s="105" t="s">
        <v>99</v>
      </c>
      <c r="B9" s="109">
        <f>F9+J9+'pag 47'!B9+'pag 47'!F9+'pag 47'!J9</f>
        <v>1473</v>
      </c>
      <c r="C9" s="156">
        <f t="shared" si="0"/>
        <v>100</v>
      </c>
      <c r="D9" s="109">
        <f>H9+L9+'pag 47'!D9+'pag 47'!H9+'pag 47'!L9</f>
        <v>1943</v>
      </c>
      <c r="E9" s="156">
        <f t="shared" si="3"/>
        <v>100</v>
      </c>
      <c r="F9" s="109">
        <v>2</v>
      </c>
      <c r="G9" s="152">
        <f t="shared" si="1"/>
        <v>0.1357773251866938</v>
      </c>
      <c r="H9" s="109">
        <v>2</v>
      </c>
      <c r="I9" s="152">
        <f t="shared" si="4"/>
        <v>0.1029336078229542</v>
      </c>
      <c r="J9" s="110">
        <v>19</v>
      </c>
      <c r="K9" s="152">
        <f t="shared" si="2"/>
        <v>1.2898845892735913</v>
      </c>
      <c r="L9" s="110">
        <v>23</v>
      </c>
      <c r="M9" s="152">
        <f t="shared" si="5"/>
        <v>1.1837364899639733</v>
      </c>
    </row>
    <row r="10" spans="1:13" ht="15" customHeight="1">
      <c r="A10" s="105" t="s">
        <v>100</v>
      </c>
      <c r="B10" s="109">
        <f>F10+J10+'pag 47'!B10+'pag 47'!F10+'pag 47'!J10</f>
        <v>3443</v>
      </c>
      <c r="C10" s="156">
        <f t="shared" si="0"/>
        <v>100</v>
      </c>
      <c r="D10" s="109">
        <f>H10+L10+'pag 47'!D10+'pag 47'!H10+'pag 47'!L10</f>
        <v>4166</v>
      </c>
      <c r="E10" s="156">
        <f t="shared" si="3"/>
        <v>100</v>
      </c>
      <c r="F10" s="109">
        <v>6</v>
      </c>
      <c r="G10" s="152">
        <f t="shared" si="1"/>
        <v>0.17426662794074935</v>
      </c>
      <c r="H10" s="109">
        <v>15</v>
      </c>
      <c r="I10" s="152">
        <f t="shared" si="4"/>
        <v>0.3600576092174748</v>
      </c>
      <c r="J10" s="110">
        <v>45</v>
      </c>
      <c r="K10" s="152">
        <f t="shared" si="2"/>
        <v>1.3069997095556203</v>
      </c>
      <c r="L10" s="110">
        <v>56</v>
      </c>
      <c r="M10" s="152">
        <f t="shared" si="5"/>
        <v>1.344215074411906</v>
      </c>
    </row>
    <row r="11" spans="1:13" ht="15" customHeight="1">
      <c r="A11" s="105" t="s">
        <v>101</v>
      </c>
      <c r="B11" s="109">
        <f>F11+J11+'pag 47'!B11+'pag 47'!F11+'pag 47'!J11</f>
        <v>2718</v>
      </c>
      <c r="C11" s="156">
        <f t="shared" si="0"/>
        <v>100</v>
      </c>
      <c r="D11" s="109">
        <f>H11+L11+'pag 47'!D11+'pag 47'!H11+'pag 47'!L11</f>
        <v>3586</v>
      </c>
      <c r="E11" s="156">
        <f t="shared" si="3"/>
        <v>100</v>
      </c>
      <c r="F11" s="109">
        <v>14</v>
      </c>
      <c r="G11" s="152">
        <f t="shared" si="1"/>
        <v>0.515084621044886</v>
      </c>
      <c r="H11" s="109">
        <v>20</v>
      </c>
      <c r="I11" s="152">
        <f t="shared" si="4"/>
        <v>0.5577244841048522</v>
      </c>
      <c r="J11" s="110">
        <v>53</v>
      </c>
      <c r="K11" s="152">
        <f t="shared" si="2"/>
        <v>1.949963208241354</v>
      </c>
      <c r="L11" s="110">
        <v>99</v>
      </c>
      <c r="M11" s="152">
        <f t="shared" si="5"/>
        <v>2.7607361963190185</v>
      </c>
    </row>
    <row r="12" spans="1:13" s="114" customFormat="1" ht="19.5" customHeight="1">
      <c r="A12" s="115" t="s">
        <v>102</v>
      </c>
      <c r="B12" s="109">
        <f>F12+J12+'pag 47'!B12+'pag 47'!F12+'pag 47'!J12</f>
        <v>6649</v>
      </c>
      <c r="C12" s="157">
        <f t="shared" si="0"/>
        <v>100</v>
      </c>
      <c r="D12" s="109">
        <f>H12+L12+'pag 47'!D12+'pag 47'!H12+'pag 47'!L12</f>
        <v>8339</v>
      </c>
      <c r="E12" s="157">
        <f t="shared" si="3"/>
        <v>100</v>
      </c>
      <c r="F12" s="109">
        <v>51</v>
      </c>
      <c r="G12" s="153">
        <f t="shared" si="1"/>
        <v>0.7670326364866897</v>
      </c>
      <c r="H12" s="109">
        <v>47</v>
      </c>
      <c r="I12" s="153">
        <f t="shared" si="4"/>
        <v>0.5636167406163808</v>
      </c>
      <c r="J12" s="109">
        <v>171</v>
      </c>
      <c r="K12" s="153">
        <f t="shared" si="2"/>
        <v>2.5718153105730184</v>
      </c>
      <c r="L12" s="116">
        <v>204</v>
      </c>
      <c r="M12" s="153">
        <f t="shared" si="5"/>
        <v>2.4463364911859937</v>
      </c>
    </row>
    <row r="13" spans="1:13" s="5" customFormat="1" ht="15" customHeight="1">
      <c r="A13" s="105" t="s">
        <v>103</v>
      </c>
      <c r="B13" s="109">
        <f>F13+J13+'pag 47'!B13+'pag 47'!F13+'pag 47'!J13</f>
        <v>3253</v>
      </c>
      <c r="C13" s="156">
        <f t="shared" si="0"/>
        <v>100</v>
      </c>
      <c r="D13" s="109">
        <f>H13+L13+'pag 47'!D13+'pag 47'!H13+'pag 47'!L13</f>
        <v>4123</v>
      </c>
      <c r="E13" s="156">
        <f t="shared" si="3"/>
        <v>100</v>
      </c>
      <c r="F13" s="109">
        <v>16</v>
      </c>
      <c r="G13" s="152">
        <f t="shared" si="1"/>
        <v>0.49185367353212417</v>
      </c>
      <c r="H13" s="109">
        <v>15</v>
      </c>
      <c r="I13" s="152">
        <f t="shared" si="4"/>
        <v>0.36381275770070337</v>
      </c>
      <c r="J13" s="110">
        <v>74</v>
      </c>
      <c r="K13" s="152">
        <f t="shared" si="2"/>
        <v>2.2748232400860746</v>
      </c>
      <c r="L13" s="110">
        <v>115</v>
      </c>
      <c r="M13" s="152">
        <f t="shared" si="5"/>
        <v>2.7892311423720595</v>
      </c>
    </row>
    <row r="14" spans="1:13" ht="15" customHeight="1">
      <c r="A14" s="105" t="s">
        <v>104</v>
      </c>
      <c r="B14" s="109">
        <f>F14+J14+'pag 47'!B14+'pag 47'!F14+'pag 47'!J14</f>
        <v>1672</v>
      </c>
      <c r="C14" s="156">
        <f t="shared" si="0"/>
        <v>100</v>
      </c>
      <c r="D14" s="109">
        <f>H14+L14+'pag 47'!D14+'pag 47'!H14+'pag 47'!L14</f>
        <v>2253</v>
      </c>
      <c r="E14" s="156">
        <f t="shared" si="3"/>
        <v>100</v>
      </c>
      <c r="F14" s="109">
        <v>6</v>
      </c>
      <c r="G14" s="152">
        <f t="shared" si="1"/>
        <v>0.3588516746411483</v>
      </c>
      <c r="H14" s="109">
        <v>7</v>
      </c>
      <c r="I14" s="152">
        <f t="shared" si="4"/>
        <v>0.3106968486462494</v>
      </c>
      <c r="J14" s="110">
        <v>34</v>
      </c>
      <c r="K14" s="152">
        <f t="shared" si="2"/>
        <v>2.0334928229665072</v>
      </c>
      <c r="L14" s="110">
        <v>60</v>
      </c>
      <c r="M14" s="152">
        <f t="shared" si="5"/>
        <v>2.6631158455392807</v>
      </c>
    </row>
    <row r="15" spans="1:13" ht="15" customHeight="1">
      <c r="A15" s="105" t="s">
        <v>105</v>
      </c>
      <c r="B15" s="109">
        <f>F15+J15+'pag 47'!B15+'pag 47'!F15+'pag 47'!J15</f>
        <v>2224</v>
      </c>
      <c r="C15" s="156">
        <f t="shared" si="0"/>
        <v>100</v>
      </c>
      <c r="D15" s="109">
        <f>H15+L15+'pag 47'!D15+'pag 47'!H15+'pag 47'!L15</f>
        <v>2865</v>
      </c>
      <c r="E15" s="156">
        <f t="shared" si="3"/>
        <v>100</v>
      </c>
      <c r="F15" s="109">
        <v>5</v>
      </c>
      <c r="G15" s="152">
        <f t="shared" si="1"/>
        <v>0.22482014388489208</v>
      </c>
      <c r="H15" s="109">
        <v>8</v>
      </c>
      <c r="I15" s="152">
        <f t="shared" si="4"/>
        <v>0.2792321116928447</v>
      </c>
      <c r="J15" s="110">
        <v>44</v>
      </c>
      <c r="K15" s="152">
        <f t="shared" si="2"/>
        <v>1.9784172661870503</v>
      </c>
      <c r="L15" s="110">
        <v>64</v>
      </c>
      <c r="M15" s="152">
        <f t="shared" si="5"/>
        <v>2.2338568935427574</v>
      </c>
    </row>
    <row r="16" spans="1:13" ht="15" customHeight="1">
      <c r="A16" s="105" t="s">
        <v>106</v>
      </c>
      <c r="B16" s="109">
        <f>F16+J16+'pag 47'!B16+'pag 47'!F16+'pag 47'!J16</f>
        <v>1888</v>
      </c>
      <c r="C16" s="156">
        <f t="shared" si="0"/>
        <v>100</v>
      </c>
      <c r="D16" s="109">
        <f>H16+L16+'pag 47'!D16+'pag 47'!H16+'pag 47'!L16</f>
        <v>2745</v>
      </c>
      <c r="E16" s="156">
        <f t="shared" si="3"/>
        <v>100</v>
      </c>
      <c r="F16" s="109">
        <v>6</v>
      </c>
      <c r="G16" s="152">
        <f t="shared" si="1"/>
        <v>0.31779661016949157</v>
      </c>
      <c r="H16" s="109">
        <v>6</v>
      </c>
      <c r="I16" s="152">
        <f t="shared" si="4"/>
        <v>0.2185792349726776</v>
      </c>
      <c r="J16" s="110">
        <v>37</v>
      </c>
      <c r="K16" s="152">
        <f t="shared" si="2"/>
        <v>1.9597457627118644</v>
      </c>
      <c r="L16" s="110">
        <v>56</v>
      </c>
      <c r="M16" s="152">
        <f t="shared" si="5"/>
        <v>2.040072859744991</v>
      </c>
    </row>
    <row r="17" spans="1:13" ht="15" customHeight="1">
      <c r="A17" s="105" t="s">
        <v>107</v>
      </c>
      <c r="B17" s="109">
        <f>F17+J17+'pag 47'!B17+'pag 47'!F17+'pag 47'!J17</f>
        <v>2585</v>
      </c>
      <c r="C17" s="156">
        <f t="shared" si="0"/>
        <v>100</v>
      </c>
      <c r="D17" s="109">
        <f>H17+L17+'pag 47'!D17+'pag 47'!H17+'pag 47'!L17</f>
        <v>3304</v>
      </c>
      <c r="E17" s="156">
        <f t="shared" si="3"/>
        <v>100</v>
      </c>
      <c r="F17" s="109">
        <v>10</v>
      </c>
      <c r="G17" s="152">
        <f t="shared" si="1"/>
        <v>0.3868471953578337</v>
      </c>
      <c r="H17" s="109">
        <v>17</v>
      </c>
      <c r="I17" s="152">
        <f t="shared" si="4"/>
        <v>0.5145278450363197</v>
      </c>
      <c r="J17" s="110">
        <v>52</v>
      </c>
      <c r="K17" s="152">
        <f t="shared" si="2"/>
        <v>2.011605415860735</v>
      </c>
      <c r="L17" s="110">
        <v>80</v>
      </c>
      <c r="M17" s="152">
        <f t="shared" si="5"/>
        <v>2.4213075060532687</v>
      </c>
    </row>
    <row r="18" spans="1:13" s="114" customFormat="1" ht="19.5" customHeight="1">
      <c r="A18" s="115" t="s">
        <v>108</v>
      </c>
      <c r="B18" s="109">
        <f>F18+J18+'pag 47'!B18+'pag 47'!F18+'pag 47'!J18</f>
        <v>1615</v>
      </c>
      <c r="C18" s="157">
        <f t="shared" si="0"/>
        <v>100</v>
      </c>
      <c r="D18" s="109">
        <f>H18+L18+'pag 47'!D18+'pag 47'!H18+'pag 47'!L18</f>
        <v>2060</v>
      </c>
      <c r="E18" s="157">
        <f t="shared" si="3"/>
        <v>100</v>
      </c>
      <c r="F18" s="109">
        <v>3</v>
      </c>
      <c r="G18" s="153">
        <f t="shared" si="1"/>
        <v>0.18575851393188852</v>
      </c>
      <c r="H18" s="109">
        <v>6</v>
      </c>
      <c r="I18" s="153">
        <f t="shared" si="4"/>
        <v>0.2912621359223301</v>
      </c>
      <c r="J18" s="109">
        <v>34</v>
      </c>
      <c r="K18" s="153">
        <f t="shared" si="2"/>
        <v>2.1052631578947367</v>
      </c>
      <c r="L18" s="116">
        <v>46</v>
      </c>
      <c r="M18" s="153">
        <f t="shared" si="5"/>
        <v>2.233009708737864</v>
      </c>
    </row>
    <row r="19" spans="1:13" s="5" customFormat="1" ht="15" customHeight="1">
      <c r="A19" s="105" t="s">
        <v>109</v>
      </c>
      <c r="B19" s="109">
        <f>F19+J19+'pag 47'!B19+'pag 47'!F19+'pag 47'!J19</f>
        <v>905</v>
      </c>
      <c r="C19" s="156">
        <f t="shared" si="0"/>
        <v>100</v>
      </c>
      <c r="D19" s="109">
        <f>H19+L19+'pag 47'!D19+'pag 47'!H19+'pag 47'!L19</f>
        <v>1154</v>
      </c>
      <c r="E19" s="156">
        <f t="shared" si="3"/>
        <v>100</v>
      </c>
      <c r="F19" s="109">
        <v>1</v>
      </c>
      <c r="G19" s="152">
        <f t="shared" si="1"/>
        <v>0.11049723756906078</v>
      </c>
      <c r="H19" s="109">
        <v>0</v>
      </c>
      <c r="I19" s="152">
        <f t="shared" si="4"/>
        <v>0</v>
      </c>
      <c r="J19" s="110">
        <v>21</v>
      </c>
      <c r="K19" s="152">
        <f t="shared" si="2"/>
        <v>2.3204419889502765</v>
      </c>
      <c r="L19" s="110">
        <v>32</v>
      </c>
      <c r="M19" s="152">
        <f t="shared" si="5"/>
        <v>2.772963604852686</v>
      </c>
    </row>
    <row r="20" spans="1:13" ht="15" customHeight="1">
      <c r="A20" s="105" t="s">
        <v>110</v>
      </c>
      <c r="B20" s="109">
        <f>F20+J20+'pag 47'!B20+'pag 47'!F20+'pag 47'!J20</f>
        <v>621</v>
      </c>
      <c r="C20" s="156">
        <f t="shared" si="0"/>
        <v>100</v>
      </c>
      <c r="D20" s="109">
        <f>H20+L20+'pag 47'!D20+'pag 47'!H20+'pag 47'!L20</f>
        <v>754</v>
      </c>
      <c r="E20" s="156">
        <f t="shared" si="3"/>
        <v>100</v>
      </c>
      <c r="F20" s="109">
        <v>2</v>
      </c>
      <c r="G20" s="152">
        <f t="shared" si="1"/>
        <v>0.322061191626409</v>
      </c>
      <c r="H20" s="109">
        <v>2</v>
      </c>
      <c r="I20" s="152">
        <f t="shared" si="4"/>
        <v>0.2652519893899204</v>
      </c>
      <c r="J20" s="110">
        <v>12</v>
      </c>
      <c r="K20" s="152">
        <f t="shared" si="2"/>
        <v>1.932367149758454</v>
      </c>
      <c r="L20" s="110">
        <v>24</v>
      </c>
      <c r="M20" s="152">
        <f t="shared" si="5"/>
        <v>3.183023872679045</v>
      </c>
    </row>
    <row r="21" spans="1:13" ht="15" customHeight="1">
      <c r="A21" s="105" t="s">
        <v>111</v>
      </c>
      <c r="B21" s="109">
        <f>F21+J21+'pag 47'!B21+'pag 47'!F21+'pag 47'!J21</f>
        <v>1099</v>
      </c>
      <c r="C21" s="156">
        <f t="shared" si="0"/>
        <v>100</v>
      </c>
      <c r="D21" s="109">
        <f>H21+L21+'pag 47'!D21+'pag 47'!H21+'pag 47'!L21</f>
        <v>1395</v>
      </c>
      <c r="E21" s="156">
        <f t="shared" si="3"/>
        <v>100</v>
      </c>
      <c r="F21" s="109">
        <v>2</v>
      </c>
      <c r="G21" s="152">
        <f t="shared" si="1"/>
        <v>0.18198362147406735</v>
      </c>
      <c r="H21" s="109">
        <v>8</v>
      </c>
      <c r="I21" s="152">
        <f t="shared" si="4"/>
        <v>0.5734767025089605</v>
      </c>
      <c r="J21" s="110">
        <v>23</v>
      </c>
      <c r="K21" s="152">
        <f t="shared" si="2"/>
        <v>2.0928116469517746</v>
      </c>
      <c r="L21" s="110">
        <v>49</v>
      </c>
      <c r="M21" s="152">
        <f t="shared" si="5"/>
        <v>3.512544802867384</v>
      </c>
    </row>
    <row r="22" spans="1:13" ht="15" customHeight="1">
      <c r="A22" s="105" t="s">
        <v>112</v>
      </c>
      <c r="B22" s="109">
        <f>F22+J22+'pag 47'!B22+'pag 47'!F22+'pag 47'!J22</f>
        <v>1410</v>
      </c>
      <c r="C22" s="156">
        <f t="shared" si="0"/>
        <v>100</v>
      </c>
      <c r="D22" s="109">
        <f>H22+L22+'pag 47'!D22+'pag 47'!H22+'pag 47'!L22</f>
        <v>1663</v>
      </c>
      <c r="E22" s="156">
        <f t="shared" si="3"/>
        <v>100</v>
      </c>
      <c r="F22" s="109">
        <v>2</v>
      </c>
      <c r="G22" s="152">
        <f t="shared" si="1"/>
        <v>0.14184397163120568</v>
      </c>
      <c r="H22" s="109">
        <v>5</v>
      </c>
      <c r="I22" s="152">
        <f t="shared" si="4"/>
        <v>0.30066145520144316</v>
      </c>
      <c r="J22" s="110">
        <v>34</v>
      </c>
      <c r="K22" s="152">
        <f t="shared" si="2"/>
        <v>2.4113475177304964</v>
      </c>
      <c r="L22" s="110">
        <v>57</v>
      </c>
      <c r="M22" s="152">
        <f t="shared" si="5"/>
        <v>3.4275405892964526</v>
      </c>
    </row>
    <row r="23" spans="1:13" ht="15" customHeight="1">
      <c r="A23" s="105" t="s">
        <v>113</v>
      </c>
      <c r="B23" s="109">
        <f>F23+J23+'pag 47'!B23+'pag 47'!F23+'pag 47'!J23</f>
        <v>33512</v>
      </c>
      <c r="C23" s="156">
        <f t="shared" si="0"/>
        <v>100</v>
      </c>
      <c r="D23" s="109">
        <f>H23+L23+'pag 47'!D23+'pag 47'!H23+'pag 47'!L23</f>
        <v>37967</v>
      </c>
      <c r="E23" s="156">
        <f t="shared" si="3"/>
        <v>100</v>
      </c>
      <c r="F23" s="109">
        <v>344</v>
      </c>
      <c r="G23" s="152">
        <f t="shared" si="1"/>
        <v>1.0264979708761042</v>
      </c>
      <c r="H23" s="109">
        <v>356</v>
      </c>
      <c r="I23" s="152">
        <f t="shared" si="4"/>
        <v>0.9376563858087286</v>
      </c>
      <c r="J23" s="110">
        <v>1308</v>
      </c>
      <c r="K23" s="152">
        <f t="shared" si="2"/>
        <v>3.9030794939126285</v>
      </c>
      <c r="L23" s="110">
        <v>1404</v>
      </c>
      <c r="M23" s="152">
        <f t="shared" si="5"/>
        <v>3.6979482181894805</v>
      </c>
    </row>
    <row r="24" spans="1:13" s="114" customFormat="1" ht="19.5" customHeight="1">
      <c r="A24" s="115" t="s">
        <v>114</v>
      </c>
      <c r="B24" s="109">
        <f>F24+J24+'pag 47'!B24+'pag 47'!F24+'pag 47'!J24</f>
        <v>971</v>
      </c>
      <c r="C24" s="157">
        <f t="shared" si="0"/>
        <v>100</v>
      </c>
      <c r="D24" s="109">
        <f>H24+L24+'pag 47'!D24+'pag 47'!H24+'pag 47'!L24</f>
        <v>1211</v>
      </c>
      <c r="E24" s="157">
        <f t="shared" si="3"/>
        <v>100</v>
      </c>
      <c r="F24" s="109">
        <v>4</v>
      </c>
      <c r="G24" s="153">
        <f t="shared" si="1"/>
        <v>0.4119464469618949</v>
      </c>
      <c r="H24" s="109">
        <v>4</v>
      </c>
      <c r="I24" s="153">
        <f t="shared" si="4"/>
        <v>0.3303055326176713</v>
      </c>
      <c r="J24" s="109">
        <v>20</v>
      </c>
      <c r="K24" s="153">
        <f t="shared" si="2"/>
        <v>2.059732234809475</v>
      </c>
      <c r="L24" s="116">
        <v>40</v>
      </c>
      <c r="M24" s="153">
        <f t="shared" si="5"/>
        <v>3.3030553261767133</v>
      </c>
    </row>
    <row r="25" spans="1:13" s="5" customFormat="1" ht="15" customHeight="1">
      <c r="A25" s="105" t="s">
        <v>115</v>
      </c>
      <c r="B25" s="109">
        <f>F25+J25+'pag 47'!B25+'pag 47'!F25+'pag 47'!J25</f>
        <v>1882</v>
      </c>
      <c r="C25" s="156">
        <f t="shared" si="0"/>
        <v>100</v>
      </c>
      <c r="D25" s="109">
        <f>H25+L25+'pag 47'!D25+'pag 47'!H25+'pag 47'!L25</f>
        <v>2380</v>
      </c>
      <c r="E25" s="156">
        <f t="shared" si="3"/>
        <v>100</v>
      </c>
      <c r="F25" s="109">
        <v>4</v>
      </c>
      <c r="G25" s="152">
        <f t="shared" si="1"/>
        <v>0.21253985122210414</v>
      </c>
      <c r="H25" s="109">
        <v>7</v>
      </c>
      <c r="I25" s="152">
        <f t="shared" si="4"/>
        <v>0.29411764705882354</v>
      </c>
      <c r="J25" s="110">
        <v>53</v>
      </c>
      <c r="K25" s="152">
        <f t="shared" si="2"/>
        <v>2.81615302869288</v>
      </c>
      <c r="L25" s="110">
        <v>105</v>
      </c>
      <c r="M25" s="152">
        <f t="shared" si="5"/>
        <v>4.411764705882353</v>
      </c>
    </row>
    <row r="26" spans="1:13" ht="15" customHeight="1">
      <c r="A26" s="105" t="s">
        <v>116</v>
      </c>
      <c r="B26" s="109">
        <f>F26+J26+'pag 47'!B26+'pag 47'!F26+'pag 47'!J26</f>
        <v>8396</v>
      </c>
      <c r="C26" s="156">
        <f t="shared" si="0"/>
        <v>100</v>
      </c>
      <c r="D26" s="109">
        <f>H26+L26+'pag 47'!D26+'pag 47'!H26+'pag 47'!L26</f>
        <v>9667</v>
      </c>
      <c r="E26" s="156">
        <f t="shared" si="3"/>
        <v>100</v>
      </c>
      <c r="F26" s="109">
        <v>52</v>
      </c>
      <c r="G26" s="152">
        <f t="shared" si="1"/>
        <v>0.6193425440686041</v>
      </c>
      <c r="H26" s="109">
        <v>52</v>
      </c>
      <c r="I26" s="152">
        <f t="shared" si="4"/>
        <v>0.5379124857763525</v>
      </c>
      <c r="J26" s="110">
        <v>175</v>
      </c>
      <c r="K26" s="152">
        <f t="shared" si="2"/>
        <v>2.084325869461648</v>
      </c>
      <c r="L26" s="110">
        <v>304</v>
      </c>
      <c r="M26" s="152">
        <f t="shared" si="5"/>
        <v>3.1447191476155996</v>
      </c>
    </row>
    <row r="27" spans="1:13" ht="15" customHeight="1">
      <c r="A27" s="105" t="s">
        <v>117</v>
      </c>
      <c r="B27" s="109">
        <f>F27+J27+'pag 47'!B27+'pag 47'!F27+'pag 47'!J27</f>
        <v>685</v>
      </c>
      <c r="C27" s="156">
        <f t="shared" si="0"/>
        <v>100</v>
      </c>
      <c r="D27" s="109">
        <f>H27+L27+'pag 47'!D27+'pag 47'!H27+'pag 47'!L27</f>
        <v>915</v>
      </c>
      <c r="E27" s="156">
        <f t="shared" si="3"/>
        <v>100</v>
      </c>
      <c r="F27" s="109">
        <v>1</v>
      </c>
      <c r="G27" s="152">
        <f t="shared" si="1"/>
        <v>0.145985401459854</v>
      </c>
      <c r="H27" s="109">
        <v>2</v>
      </c>
      <c r="I27" s="152">
        <f t="shared" si="4"/>
        <v>0.2185792349726776</v>
      </c>
      <c r="J27" s="110">
        <v>13</v>
      </c>
      <c r="K27" s="152">
        <f t="shared" si="2"/>
        <v>1.897810218978102</v>
      </c>
      <c r="L27" s="110">
        <v>25</v>
      </c>
      <c r="M27" s="152">
        <f t="shared" si="5"/>
        <v>2.73224043715847</v>
      </c>
    </row>
    <row r="28" spans="1:13" ht="15" customHeight="1">
      <c r="A28" s="105" t="s">
        <v>118</v>
      </c>
      <c r="B28" s="109">
        <f>F28+J28+'pag 47'!B28+'pag 47'!F28+'pag 47'!J28</f>
        <v>550</v>
      </c>
      <c r="C28" s="156">
        <f t="shared" si="0"/>
        <v>100</v>
      </c>
      <c r="D28" s="109">
        <f>H28+L28+'pag 47'!D28+'pag 47'!H28+'pag 47'!L28</f>
        <v>726</v>
      </c>
      <c r="E28" s="156">
        <f t="shared" si="3"/>
        <v>100</v>
      </c>
      <c r="F28" s="109">
        <v>0</v>
      </c>
      <c r="G28" s="152">
        <f t="shared" si="1"/>
        <v>0</v>
      </c>
      <c r="H28" s="109">
        <v>6</v>
      </c>
      <c r="I28" s="152">
        <f t="shared" si="4"/>
        <v>0.8264462809917356</v>
      </c>
      <c r="J28" s="110">
        <v>11</v>
      </c>
      <c r="K28" s="152">
        <f t="shared" si="2"/>
        <v>2</v>
      </c>
      <c r="L28" s="110">
        <v>30</v>
      </c>
      <c r="M28" s="152">
        <f t="shared" si="5"/>
        <v>4.132231404958678</v>
      </c>
    </row>
    <row r="29" spans="1:13" ht="15" customHeight="1">
      <c r="A29" s="105" t="s">
        <v>119</v>
      </c>
      <c r="B29" s="109">
        <f>F29+J29+'pag 47'!B29+'pag 47'!F29+'pag 47'!J29</f>
        <v>1236</v>
      </c>
      <c r="C29" s="156">
        <f t="shared" si="0"/>
        <v>100</v>
      </c>
      <c r="D29" s="109">
        <f>H29+L29+'pag 47'!D29+'pag 47'!H29+'pag 47'!L29</f>
        <v>1475</v>
      </c>
      <c r="E29" s="156">
        <f t="shared" si="3"/>
        <v>100</v>
      </c>
      <c r="F29" s="109">
        <v>1</v>
      </c>
      <c r="G29" s="152">
        <f t="shared" si="1"/>
        <v>0.08090614886731393</v>
      </c>
      <c r="H29" s="109">
        <v>4</v>
      </c>
      <c r="I29" s="152">
        <f t="shared" si="4"/>
        <v>0.2711864406779661</v>
      </c>
      <c r="J29" s="110">
        <v>25</v>
      </c>
      <c r="K29" s="152">
        <f t="shared" si="2"/>
        <v>2.0226537216828477</v>
      </c>
      <c r="L29" s="110">
        <v>60</v>
      </c>
      <c r="M29" s="152">
        <f t="shared" si="5"/>
        <v>4.067796610169491</v>
      </c>
    </row>
    <row r="30" spans="1:13" s="114" customFormat="1" ht="19.5" customHeight="1">
      <c r="A30" s="115" t="s">
        <v>120</v>
      </c>
      <c r="B30" s="109">
        <f>F30+J30+'pag 47'!B30+'pag 47'!F30+'pag 47'!J30</f>
        <v>1346</v>
      </c>
      <c r="C30" s="157">
        <f t="shared" si="0"/>
        <v>100</v>
      </c>
      <c r="D30" s="109">
        <f>H30+L30+'pag 47'!D30+'pag 47'!H30+'pag 47'!L30</f>
        <v>1656</v>
      </c>
      <c r="E30" s="157">
        <f t="shared" si="3"/>
        <v>100</v>
      </c>
      <c r="F30" s="109">
        <v>5</v>
      </c>
      <c r="G30" s="153">
        <f t="shared" si="1"/>
        <v>0.3714710252600297</v>
      </c>
      <c r="H30" s="109">
        <v>6</v>
      </c>
      <c r="I30" s="153">
        <f t="shared" si="4"/>
        <v>0.36231884057971014</v>
      </c>
      <c r="J30" s="109">
        <v>38</v>
      </c>
      <c r="K30" s="153">
        <f t="shared" si="2"/>
        <v>2.823179791976226</v>
      </c>
      <c r="L30" s="116">
        <v>60</v>
      </c>
      <c r="M30" s="153">
        <f t="shared" si="5"/>
        <v>3.6231884057971016</v>
      </c>
    </row>
    <row r="31" spans="1:13" s="5" customFormat="1" ht="15" customHeight="1">
      <c r="A31" s="105" t="s">
        <v>121</v>
      </c>
      <c r="B31" s="109">
        <f>F31+J31+'pag 47'!B31+'pag 47'!F31+'pag 47'!J31</f>
        <v>3986</v>
      </c>
      <c r="C31" s="156">
        <f t="shared" si="0"/>
        <v>100</v>
      </c>
      <c r="D31" s="109">
        <f>H31+L31+'pag 47'!D31+'pag 47'!H31+'pag 47'!L31</f>
        <v>4952</v>
      </c>
      <c r="E31" s="156">
        <f t="shared" si="3"/>
        <v>100</v>
      </c>
      <c r="F31" s="109">
        <v>11</v>
      </c>
      <c r="G31" s="152">
        <f t="shared" si="1"/>
        <v>0.27596588058203714</v>
      </c>
      <c r="H31" s="109">
        <v>16</v>
      </c>
      <c r="I31" s="152">
        <f t="shared" si="4"/>
        <v>0.32310177705977383</v>
      </c>
      <c r="J31" s="110">
        <v>68</v>
      </c>
      <c r="K31" s="152">
        <f t="shared" si="2"/>
        <v>1.7059708981435024</v>
      </c>
      <c r="L31" s="110">
        <v>162</v>
      </c>
      <c r="M31" s="152">
        <f t="shared" si="5"/>
        <v>3.27140549273021</v>
      </c>
    </row>
    <row r="32" spans="1:13" ht="15" customHeight="1">
      <c r="A32" s="105" t="s">
        <v>122</v>
      </c>
      <c r="B32" s="109">
        <f>F32+J32+'pag 47'!B32+'pag 47'!F32+'pag 47'!J32</f>
        <v>3191</v>
      </c>
      <c r="C32" s="156">
        <f t="shared" si="0"/>
        <v>100</v>
      </c>
      <c r="D32" s="109">
        <f>H32+L32+'pag 47'!D32+'pag 47'!H32+'pag 47'!L32</f>
        <v>3866</v>
      </c>
      <c r="E32" s="156">
        <f t="shared" si="3"/>
        <v>100</v>
      </c>
      <c r="F32" s="109">
        <v>15</v>
      </c>
      <c r="G32" s="152">
        <f t="shared" si="1"/>
        <v>0.4700720777185835</v>
      </c>
      <c r="H32" s="109">
        <v>13</v>
      </c>
      <c r="I32" s="152">
        <f t="shared" si="4"/>
        <v>0.3362648732540093</v>
      </c>
      <c r="J32" s="110">
        <v>57</v>
      </c>
      <c r="K32" s="152">
        <f t="shared" si="2"/>
        <v>1.7862738953306172</v>
      </c>
      <c r="L32" s="110">
        <v>76</v>
      </c>
      <c r="M32" s="152">
        <f t="shared" si="5"/>
        <v>1.9658561821003622</v>
      </c>
    </row>
    <row r="33" spans="1:13" ht="15" customHeight="1">
      <c r="A33" s="105" t="s">
        <v>123</v>
      </c>
      <c r="B33" s="109">
        <f>F33+J33+'pag 47'!B33+'pag 47'!F33+'pag 47'!J33</f>
        <v>2254</v>
      </c>
      <c r="C33" s="156">
        <f t="shared" si="0"/>
        <v>100</v>
      </c>
      <c r="D33" s="109">
        <f>H33+L33+'pag 47'!D33+'pag 47'!H33+'pag 47'!L33</f>
        <v>2660</v>
      </c>
      <c r="E33" s="156">
        <f t="shared" si="3"/>
        <v>100</v>
      </c>
      <c r="F33" s="109">
        <v>7</v>
      </c>
      <c r="G33" s="152">
        <f t="shared" si="1"/>
        <v>0.3105590062111801</v>
      </c>
      <c r="H33" s="109">
        <v>14</v>
      </c>
      <c r="I33" s="152">
        <f t="shared" si="4"/>
        <v>0.5263157894736842</v>
      </c>
      <c r="J33" s="110">
        <v>38</v>
      </c>
      <c r="K33" s="152">
        <f t="shared" si="2"/>
        <v>1.6858917480035491</v>
      </c>
      <c r="L33" s="110">
        <v>61</v>
      </c>
      <c r="M33" s="152">
        <f t="shared" si="5"/>
        <v>2.293233082706767</v>
      </c>
    </row>
    <row r="34" spans="1:13" ht="15" customHeight="1">
      <c r="A34" s="105" t="s">
        <v>124</v>
      </c>
      <c r="B34" s="109">
        <f>F34+J34+'pag 47'!B34+'pag 47'!F34+'pag 47'!J34</f>
        <v>4027</v>
      </c>
      <c r="C34" s="156">
        <f t="shared" si="0"/>
        <v>100</v>
      </c>
      <c r="D34" s="109">
        <f>H34+L34+'pag 47'!D34+'pag 47'!H34+'pag 47'!L34</f>
        <v>4845</v>
      </c>
      <c r="E34" s="156">
        <f t="shared" si="3"/>
        <v>100</v>
      </c>
      <c r="F34" s="109">
        <v>17</v>
      </c>
      <c r="G34" s="152">
        <f t="shared" si="1"/>
        <v>0.4221504842314378</v>
      </c>
      <c r="H34" s="109">
        <v>10</v>
      </c>
      <c r="I34" s="152">
        <f t="shared" si="4"/>
        <v>0.20639834881320948</v>
      </c>
      <c r="J34" s="110">
        <v>103</v>
      </c>
      <c r="K34" s="152">
        <f t="shared" si="2"/>
        <v>2.5577352868140055</v>
      </c>
      <c r="L34" s="110">
        <v>144</v>
      </c>
      <c r="M34" s="152">
        <f t="shared" si="5"/>
        <v>2.9721362229102164</v>
      </c>
    </row>
    <row r="35" spans="1:13" ht="15" customHeight="1">
      <c r="A35" s="105" t="s">
        <v>125</v>
      </c>
      <c r="B35" s="109">
        <f>F35+J35+'pag 47'!B35+'pag 47'!F35+'pag 47'!J35</f>
        <v>10979</v>
      </c>
      <c r="C35" s="156">
        <f t="shared" si="0"/>
        <v>100</v>
      </c>
      <c r="D35" s="109">
        <f>H35+L35+'pag 47'!D35+'pag 47'!H35+'pag 47'!L35</f>
        <v>12987</v>
      </c>
      <c r="E35" s="156">
        <f t="shared" si="3"/>
        <v>100</v>
      </c>
      <c r="F35" s="109">
        <v>55</v>
      </c>
      <c r="G35" s="152">
        <f t="shared" si="1"/>
        <v>0.5009563712542126</v>
      </c>
      <c r="H35" s="109">
        <v>56</v>
      </c>
      <c r="I35" s="152">
        <f t="shared" si="4"/>
        <v>0.43120043120043117</v>
      </c>
      <c r="J35" s="110">
        <v>324</v>
      </c>
      <c r="K35" s="152">
        <f t="shared" si="2"/>
        <v>2.9510884415702705</v>
      </c>
      <c r="L35" s="110">
        <v>482</v>
      </c>
      <c r="M35" s="152">
        <f t="shared" si="5"/>
        <v>3.7114037114037117</v>
      </c>
    </row>
    <row r="36" spans="1:13" s="114" customFormat="1" ht="19.5" customHeight="1">
      <c r="A36" s="115" t="s">
        <v>126</v>
      </c>
      <c r="B36" s="109">
        <f>F36+J36+'pag 47'!B36+'pag 47'!F36+'pag 47'!J36</f>
        <v>2351</v>
      </c>
      <c r="C36" s="157">
        <f t="shared" si="0"/>
        <v>100</v>
      </c>
      <c r="D36" s="109">
        <f>H36+L36+'pag 47'!D36+'pag 47'!H36+'pag 47'!L36</f>
        <v>3134</v>
      </c>
      <c r="E36" s="157">
        <f t="shared" si="3"/>
        <v>100</v>
      </c>
      <c r="F36" s="109">
        <v>0</v>
      </c>
      <c r="G36" s="153">
        <f t="shared" si="1"/>
        <v>0</v>
      </c>
      <c r="H36" s="109">
        <v>2</v>
      </c>
      <c r="I36" s="153">
        <f t="shared" si="4"/>
        <v>0.06381620931716657</v>
      </c>
      <c r="J36" s="109">
        <v>63</v>
      </c>
      <c r="K36" s="153">
        <f t="shared" si="2"/>
        <v>2.679710761378137</v>
      </c>
      <c r="L36" s="116">
        <v>124</v>
      </c>
      <c r="M36" s="153">
        <f t="shared" si="5"/>
        <v>3.956604977664327</v>
      </c>
    </row>
    <row r="37" spans="1:13" s="5" customFormat="1" ht="15" customHeight="1">
      <c r="A37" s="105" t="s">
        <v>127</v>
      </c>
      <c r="B37" s="109">
        <f>F37+J37+'pag 47'!B37+'pag 47'!F37+'pag 47'!J37</f>
        <v>2173</v>
      </c>
      <c r="C37" s="156">
        <f t="shared" si="0"/>
        <v>100</v>
      </c>
      <c r="D37" s="109">
        <f>H37+L37+'pag 47'!D37+'pag 47'!H37+'pag 47'!L37</f>
        <v>2744</v>
      </c>
      <c r="E37" s="156">
        <f t="shared" si="3"/>
        <v>100</v>
      </c>
      <c r="F37" s="109">
        <v>7</v>
      </c>
      <c r="G37" s="152">
        <f t="shared" si="1"/>
        <v>0.32213529682466635</v>
      </c>
      <c r="H37" s="109">
        <v>5</v>
      </c>
      <c r="I37" s="152">
        <f t="shared" si="4"/>
        <v>0.18221574344023322</v>
      </c>
      <c r="J37" s="110">
        <v>52</v>
      </c>
      <c r="K37" s="152">
        <f t="shared" si="2"/>
        <v>2.3930050621260928</v>
      </c>
      <c r="L37" s="110">
        <v>127</v>
      </c>
      <c r="M37" s="152">
        <f t="shared" si="5"/>
        <v>4.628279883381924</v>
      </c>
    </row>
    <row r="38" spans="1:13" ht="15" customHeight="1">
      <c r="A38" s="105" t="s">
        <v>128</v>
      </c>
      <c r="B38" s="109">
        <f>F38+J38+'pag 47'!B38+'pag 47'!F38+'pag 47'!J38</f>
        <v>5360</v>
      </c>
      <c r="C38" s="156">
        <f t="shared" si="0"/>
        <v>100</v>
      </c>
      <c r="D38" s="109">
        <f>H38+L38+'pag 47'!D38+'pag 47'!H38+'pag 47'!L38</f>
        <v>6689</v>
      </c>
      <c r="E38" s="156">
        <f t="shared" si="3"/>
        <v>100</v>
      </c>
      <c r="F38" s="109">
        <v>12</v>
      </c>
      <c r="G38" s="152">
        <f t="shared" si="1"/>
        <v>0.22388059701492538</v>
      </c>
      <c r="H38" s="109">
        <v>13</v>
      </c>
      <c r="I38" s="152">
        <f t="shared" si="4"/>
        <v>0.19434893108087906</v>
      </c>
      <c r="J38" s="110">
        <v>158</v>
      </c>
      <c r="K38" s="152">
        <f t="shared" si="2"/>
        <v>2.9477611940298507</v>
      </c>
      <c r="L38" s="110">
        <v>317</v>
      </c>
      <c r="M38" s="152">
        <f t="shared" si="5"/>
        <v>4.739123934818359</v>
      </c>
    </row>
    <row r="39" spans="1:13" ht="15" customHeight="1">
      <c r="A39" s="111" t="s">
        <v>129</v>
      </c>
      <c r="B39" s="112">
        <f>F39+J39+'pag 47'!B39+'pag 47'!F39+'pag 47'!J39</f>
        <v>2271</v>
      </c>
      <c r="C39" s="158">
        <f t="shared" si="0"/>
        <v>100</v>
      </c>
      <c r="D39" s="112">
        <f>H39+L39+'pag 47'!D39+'pag 47'!H39+'pag 47'!L39</f>
        <v>2934</v>
      </c>
      <c r="E39" s="158">
        <f t="shared" si="3"/>
        <v>100</v>
      </c>
      <c r="F39" s="112">
        <v>7</v>
      </c>
      <c r="G39" s="154">
        <f t="shared" si="1"/>
        <v>0.30823425803610743</v>
      </c>
      <c r="H39" s="112">
        <v>9</v>
      </c>
      <c r="I39" s="154">
        <f t="shared" si="4"/>
        <v>0.3067484662576687</v>
      </c>
      <c r="J39" s="112">
        <v>62</v>
      </c>
      <c r="K39" s="154">
        <f t="shared" si="2"/>
        <v>2.730074856891237</v>
      </c>
      <c r="L39" s="112">
        <v>103</v>
      </c>
      <c r="M39" s="154">
        <f t="shared" si="5"/>
        <v>3.5105657805044306</v>
      </c>
    </row>
    <row r="40" spans="1:14" s="102" customFormat="1" ht="16.5" customHeight="1">
      <c r="A40" s="168" t="s">
        <v>149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6"/>
      <c r="L40" s="127"/>
      <c r="N40" s="128"/>
    </row>
    <row r="41" spans="1:14" s="5" customFormat="1" ht="15" customHeight="1">
      <c r="A41" s="120"/>
      <c r="B41" s="121"/>
      <c r="C41" s="129"/>
      <c r="D41" s="122"/>
      <c r="E41" s="122"/>
      <c r="F41" s="122"/>
      <c r="G41" s="122"/>
      <c r="H41" s="122"/>
      <c r="I41" s="122"/>
      <c r="J41" s="122"/>
      <c r="K41" s="123"/>
      <c r="L41" s="123"/>
      <c r="M41" s="130"/>
      <c r="N41" s="13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9" display="Índice"/>
    <hyperlink ref="M2" location="'pag 4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Q2" sqref="Q2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249" t="s">
        <v>191</v>
      </c>
      <c r="B1" s="263"/>
      <c r="C1" s="263"/>
      <c r="D1" s="263"/>
      <c r="E1" s="263"/>
      <c r="F1" s="263"/>
      <c r="G1" s="263"/>
      <c r="H1" s="263"/>
      <c r="I1" s="263"/>
      <c r="J1" s="248"/>
      <c r="K1" s="248"/>
      <c r="L1" s="248"/>
      <c r="M1" s="248"/>
    </row>
    <row r="2" spans="1:13" s="2" customFormat="1" ht="18" customHeight="1">
      <c r="A2" s="69" t="s">
        <v>42</v>
      </c>
      <c r="B2" s="70"/>
      <c r="C2" s="70"/>
      <c r="D2" s="70"/>
      <c r="E2" s="70"/>
      <c r="F2" s="70"/>
      <c r="G2" s="70"/>
      <c r="H2" s="70"/>
      <c r="I2" s="70"/>
      <c r="J2" s="148"/>
      <c r="K2" s="148"/>
      <c r="L2" s="148"/>
      <c r="M2" s="291" t="s">
        <v>89</v>
      </c>
    </row>
    <row r="3" spans="1:13" s="2" customFormat="1" ht="36" customHeight="1">
      <c r="A3" s="182"/>
      <c r="B3" s="264" t="s">
        <v>141</v>
      </c>
      <c r="C3" s="264"/>
      <c r="D3" s="264"/>
      <c r="E3" s="264"/>
      <c r="F3" s="264" t="s">
        <v>142</v>
      </c>
      <c r="G3" s="264"/>
      <c r="H3" s="264"/>
      <c r="I3" s="264"/>
      <c r="J3" s="264" t="s">
        <v>138</v>
      </c>
      <c r="K3" s="264"/>
      <c r="L3" s="264"/>
      <c r="M3" s="264"/>
    </row>
    <row r="4" spans="1:13" s="17" customFormat="1" ht="19.5" customHeight="1">
      <c r="A4" s="67"/>
      <c r="B4" s="151" t="s">
        <v>2</v>
      </c>
      <c r="C4" s="151"/>
      <c r="D4" s="151" t="s">
        <v>3</v>
      </c>
      <c r="E4" s="147"/>
      <c r="F4" s="151" t="s">
        <v>2</v>
      </c>
      <c r="G4" s="151"/>
      <c r="H4" s="151" t="s">
        <v>3</v>
      </c>
      <c r="I4" s="147"/>
      <c r="J4" s="151" t="s">
        <v>2</v>
      </c>
      <c r="K4" s="151"/>
      <c r="L4" s="151" t="s">
        <v>3</v>
      </c>
      <c r="M4" s="147"/>
    </row>
    <row r="5" spans="1:13" s="14" customFormat="1" ht="19.5" customHeight="1">
      <c r="A5" s="29"/>
      <c r="B5" s="149" t="s">
        <v>92</v>
      </c>
      <c r="C5" s="150" t="s">
        <v>91</v>
      </c>
      <c r="D5" s="149" t="s">
        <v>92</v>
      </c>
      <c r="E5" s="150" t="s">
        <v>91</v>
      </c>
      <c r="F5" s="149" t="s">
        <v>92</v>
      </c>
      <c r="G5" s="150" t="s">
        <v>91</v>
      </c>
      <c r="H5" s="149" t="s">
        <v>92</v>
      </c>
      <c r="I5" s="150" t="s">
        <v>91</v>
      </c>
      <c r="J5" s="149" t="s">
        <v>92</v>
      </c>
      <c r="K5" s="150" t="s">
        <v>91</v>
      </c>
      <c r="L5" s="149" t="s">
        <v>92</v>
      </c>
      <c r="M5" s="150" t="s">
        <v>91</v>
      </c>
    </row>
    <row r="6" spans="1:14" s="102" customFormat="1" ht="19.5" customHeight="1">
      <c r="A6" s="104" t="s">
        <v>23</v>
      </c>
      <c r="B6" s="108">
        <f>SUM(B7:B39)</f>
        <v>42565</v>
      </c>
      <c r="C6" s="155">
        <f>B6/'pag 46'!$B6*100</f>
        <v>35.33215462642462</v>
      </c>
      <c r="D6" s="108">
        <f>SUM(D7:D39)</f>
        <v>63706</v>
      </c>
      <c r="E6" s="155">
        <f>D6/'pag 46'!$D6*100</f>
        <v>43.73069372176993</v>
      </c>
      <c r="F6" s="108">
        <f>SUM(F7:F39)</f>
        <v>28916</v>
      </c>
      <c r="G6" s="155">
        <f>F6/'pag 46'!$B6*100</f>
        <v>24.00245702285197</v>
      </c>
      <c r="H6" s="108">
        <f>SUM(H7:H39)</f>
        <v>34131</v>
      </c>
      <c r="I6" s="155">
        <f>H6/'pag 46'!$D6*100</f>
        <v>23.429069591839536</v>
      </c>
      <c r="J6" s="108">
        <f>SUM(J7:J39)</f>
        <v>45006</v>
      </c>
      <c r="K6" s="155">
        <f>J6/'pag 46'!$B6*100</f>
        <v>37.35836840401424</v>
      </c>
      <c r="L6" s="108">
        <f>SUM(L7:L39)</f>
        <v>42415</v>
      </c>
      <c r="M6" s="155">
        <f>L6/'pag 46'!$D6*100</f>
        <v>29.115583684564587</v>
      </c>
      <c r="N6" s="159"/>
    </row>
    <row r="7" spans="1:14" s="5" customFormat="1" ht="15" customHeight="1">
      <c r="A7" s="105" t="s">
        <v>97</v>
      </c>
      <c r="B7" s="109">
        <v>779</v>
      </c>
      <c r="C7" s="152">
        <f>B7/'pag 46'!$B7*100</f>
        <v>27.05800625217089</v>
      </c>
      <c r="D7" s="109">
        <v>1156</v>
      </c>
      <c r="E7" s="152">
        <f>D7/'pag 46'!$D7*100</f>
        <v>33.72228704784131</v>
      </c>
      <c r="F7" s="109">
        <v>736</v>
      </c>
      <c r="G7" s="152">
        <f>F7/'pag 46'!$B7*100</f>
        <v>25.564432094477247</v>
      </c>
      <c r="H7" s="109">
        <v>910</v>
      </c>
      <c r="I7" s="152">
        <f>H7/'pag 46'!$D7*100</f>
        <v>26.546091015169193</v>
      </c>
      <c r="J7" s="110">
        <v>1293</v>
      </c>
      <c r="K7" s="152">
        <f>J7/'pag 46'!$B7*100</f>
        <v>44.91142757902049</v>
      </c>
      <c r="L7" s="110">
        <v>1279</v>
      </c>
      <c r="M7" s="152">
        <f>L7/'pag 46'!$D7*100</f>
        <v>37.31038506417737</v>
      </c>
      <c r="N7" s="159"/>
    </row>
    <row r="8" spans="1:14" ht="15" customHeight="1">
      <c r="A8" s="105" t="s">
        <v>98</v>
      </c>
      <c r="B8" s="109">
        <v>289</v>
      </c>
      <c r="C8" s="152">
        <f>B8/'pag 46'!$B8*100</f>
        <v>33.33333333333333</v>
      </c>
      <c r="D8" s="109">
        <v>436</v>
      </c>
      <c r="E8" s="152">
        <f>D8/'pag 46'!$D8*100</f>
        <v>39.92673992673993</v>
      </c>
      <c r="F8" s="109">
        <v>223</v>
      </c>
      <c r="G8" s="152">
        <f>F8/'pag 46'!$B8*100</f>
        <v>25.720876585928487</v>
      </c>
      <c r="H8" s="109">
        <v>303</v>
      </c>
      <c r="I8" s="152">
        <f>H8/'pag 46'!$D8*100</f>
        <v>27.747252747252748</v>
      </c>
      <c r="J8" s="110">
        <v>331</v>
      </c>
      <c r="K8" s="152">
        <f>J8/'pag 46'!$B8*100</f>
        <v>38.17762399077278</v>
      </c>
      <c r="L8" s="110">
        <v>332</v>
      </c>
      <c r="M8" s="152">
        <f>L8/'pag 46'!$D8*100</f>
        <v>30.4029304029304</v>
      </c>
      <c r="N8" s="159"/>
    </row>
    <row r="9" spans="1:14" ht="15" customHeight="1">
      <c r="A9" s="105" t="s">
        <v>99</v>
      </c>
      <c r="B9" s="109">
        <v>728</v>
      </c>
      <c r="C9" s="152">
        <f>B9/'pag 46'!$B9*100</f>
        <v>49.42294636795655</v>
      </c>
      <c r="D9" s="109">
        <v>1138</v>
      </c>
      <c r="E9" s="152">
        <f>D9/'pag 46'!$D9*100</f>
        <v>58.56922285126094</v>
      </c>
      <c r="F9" s="109">
        <v>319</v>
      </c>
      <c r="G9" s="152">
        <f>F9/'pag 46'!$B9*100</f>
        <v>21.656483367277666</v>
      </c>
      <c r="H9" s="109">
        <v>430</v>
      </c>
      <c r="I9" s="152">
        <f>H9/'pag 46'!$D9*100</f>
        <v>22.13072568193515</v>
      </c>
      <c r="J9" s="110">
        <v>405</v>
      </c>
      <c r="K9" s="152">
        <f>J9/'pag 46'!$B9*100</f>
        <v>27.494908350305497</v>
      </c>
      <c r="L9" s="110">
        <v>350</v>
      </c>
      <c r="M9" s="152">
        <f>L9/'pag 46'!$D9*100</f>
        <v>18.013381369016983</v>
      </c>
      <c r="N9" s="159"/>
    </row>
    <row r="10" spans="1:14" ht="15" customHeight="1">
      <c r="A10" s="105" t="s">
        <v>100</v>
      </c>
      <c r="B10" s="109">
        <v>1655</v>
      </c>
      <c r="C10" s="152">
        <f>B10/'pag 46'!$B10*100</f>
        <v>48.06854487365669</v>
      </c>
      <c r="D10" s="109">
        <v>2288</v>
      </c>
      <c r="E10" s="152">
        <f>D10/'pag 46'!$D10*100</f>
        <v>54.92078732597216</v>
      </c>
      <c r="F10" s="109">
        <v>804</v>
      </c>
      <c r="G10" s="152">
        <f>F10/'pag 46'!$B10*100</f>
        <v>23.351728144060413</v>
      </c>
      <c r="H10" s="109">
        <v>931</v>
      </c>
      <c r="I10" s="152">
        <f>H10/'pag 46'!$D10*100</f>
        <v>22.347575612097938</v>
      </c>
      <c r="J10" s="110">
        <v>933</v>
      </c>
      <c r="K10" s="152">
        <f>J10/'pag 46'!$B10*100</f>
        <v>27.09846064478652</v>
      </c>
      <c r="L10" s="110">
        <v>876</v>
      </c>
      <c r="M10" s="152">
        <f>L10/'pag 46'!$D10*100</f>
        <v>21.02736437830053</v>
      </c>
      <c r="N10" s="159"/>
    </row>
    <row r="11" spans="1:14" ht="15" customHeight="1">
      <c r="A11" s="105" t="s">
        <v>101</v>
      </c>
      <c r="B11" s="109">
        <v>927</v>
      </c>
      <c r="C11" s="152">
        <f>B11/'pag 46'!$B11*100</f>
        <v>34.105960264900666</v>
      </c>
      <c r="D11" s="109">
        <v>1532</v>
      </c>
      <c r="E11" s="152">
        <f>D11/'pag 46'!$D11*100</f>
        <v>42.72169548243168</v>
      </c>
      <c r="F11" s="109">
        <v>868</v>
      </c>
      <c r="G11" s="152">
        <f>F11/'pag 46'!$B11*100</f>
        <v>31.935246504782928</v>
      </c>
      <c r="H11" s="109">
        <v>1132</v>
      </c>
      <c r="I11" s="152">
        <f>H11/'pag 46'!$D11*100</f>
        <v>31.567205800334637</v>
      </c>
      <c r="J11" s="110">
        <v>856</v>
      </c>
      <c r="K11" s="152">
        <f>J11/'pag 46'!$B11*100</f>
        <v>31.49374540103017</v>
      </c>
      <c r="L11" s="110">
        <v>803</v>
      </c>
      <c r="M11" s="152">
        <f>L11/'pag 46'!$D11*100</f>
        <v>22.392638036809817</v>
      </c>
      <c r="N11" s="159"/>
    </row>
    <row r="12" spans="1:14" s="114" customFormat="1" ht="19.5" customHeight="1">
      <c r="A12" s="115" t="s">
        <v>102</v>
      </c>
      <c r="B12" s="109">
        <v>2023</v>
      </c>
      <c r="C12" s="153">
        <f>B12/'pag 46'!$B12*100</f>
        <v>30.425627913972026</v>
      </c>
      <c r="D12" s="109">
        <v>3075</v>
      </c>
      <c r="E12" s="153">
        <f>D12/'pag 46'!$D12*100</f>
        <v>36.874925050965345</v>
      </c>
      <c r="F12" s="109">
        <v>1448</v>
      </c>
      <c r="G12" s="153">
        <f>F12/'pag 46'!$B12*100</f>
        <v>21.777710933975033</v>
      </c>
      <c r="H12" s="109">
        <v>1798</v>
      </c>
      <c r="I12" s="153">
        <f>H12/'pag 46'!$D12*100</f>
        <v>21.561338289962826</v>
      </c>
      <c r="J12" s="109">
        <v>2956</v>
      </c>
      <c r="K12" s="153">
        <f>J12/'pag 46'!$B12*100</f>
        <v>44.45781320499323</v>
      </c>
      <c r="L12" s="116">
        <v>3215</v>
      </c>
      <c r="M12" s="153">
        <f>L12/'pag 46'!$D12*100</f>
        <v>38.55378342726946</v>
      </c>
      <c r="N12" s="159"/>
    </row>
    <row r="13" spans="1:14" s="5" customFormat="1" ht="15" customHeight="1">
      <c r="A13" s="105" t="s">
        <v>103</v>
      </c>
      <c r="B13" s="109">
        <v>1034</v>
      </c>
      <c r="C13" s="152">
        <f>B13/'pag 46'!$B13*100</f>
        <v>31.786043652013525</v>
      </c>
      <c r="D13" s="109">
        <v>1808</v>
      </c>
      <c r="E13" s="152">
        <f>D13/'pag 46'!$D13*100</f>
        <v>43.85156439485811</v>
      </c>
      <c r="F13" s="109">
        <v>799</v>
      </c>
      <c r="G13" s="152">
        <f>F13/'pag 46'!$B13*100</f>
        <v>24.56194282201045</v>
      </c>
      <c r="H13" s="109">
        <v>896</v>
      </c>
      <c r="I13" s="152">
        <f>H13/'pag 46'!$D13*100</f>
        <v>21.731748726655347</v>
      </c>
      <c r="J13" s="110">
        <v>1330</v>
      </c>
      <c r="K13" s="152">
        <f>J13/'pag 46'!$B13*100</f>
        <v>40.885336612357825</v>
      </c>
      <c r="L13" s="110">
        <v>1289</v>
      </c>
      <c r="M13" s="152">
        <f>L13/'pag 46'!$D13*100</f>
        <v>31.263642978413774</v>
      </c>
      <c r="N13" s="159"/>
    </row>
    <row r="14" spans="1:14" ht="15" customHeight="1">
      <c r="A14" s="105" t="s">
        <v>104</v>
      </c>
      <c r="B14" s="109">
        <v>577</v>
      </c>
      <c r="C14" s="152">
        <f>B14/'pag 46'!$B14*100</f>
        <v>34.50956937799043</v>
      </c>
      <c r="D14" s="109">
        <v>1091</v>
      </c>
      <c r="E14" s="152">
        <f>D14/'pag 46'!$D14*100</f>
        <v>48.42432312472259</v>
      </c>
      <c r="F14" s="109">
        <v>401</v>
      </c>
      <c r="G14" s="152">
        <f>F14/'pag 46'!$B14*100</f>
        <v>23.983253588516746</v>
      </c>
      <c r="H14" s="109">
        <v>522</v>
      </c>
      <c r="I14" s="152">
        <f>H14/'pag 46'!$D14*100</f>
        <v>23.169107856191744</v>
      </c>
      <c r="J14" s="110">
        <v>654</v>
      </c>
      <c r="K14" s="152">
        <f>J14/'pag 46'!$B14*100</f>
        <v>39.11483253588517</v>
      </c>
      <c r="L14" s="110">
        <v>573</v>
      </c>
      <c r="M14" s="152">
        <f>L14/'pag 46'!$D14*100</f>
        <v>25.432756324900136</v>
      </c>
      <c r="N14" s="159"/>
    </row>
    <row r="15" spans="1:14" ht="15" customHeight="1">
      <c r="A15" s="105" t="s">
        <v>105</v>
      </c>
      <c r="B15" s="109">
        <v>911</v>
      </c>
      <c r="C15" s="152">
        <f>B15/'pag 46'!$B15*100</f>
        <v>40.96223021582734</v>
      </c>
      <c r="D15" s="109">
        <v>1467</v>
      </c>
      <c r="E15" s="152">
        <f>D15/'pag 46'!$D15*100</f>
        <v>51.204188481675395</v>
      </c>
      <c r="F15" s="109">
        <v>497</v>
      </c>
      <c r="G15" s="152">
        <f>F15/'pag 46'!$B15*100</f>
        <v>22.347122302158272</v>
      </c>
      <c r="H15" s="109">
        <v>576</v>
      </c>
      <c r="I15" s="152">
        <f>H15/'pag 46'!$D15*100</f>
        <v>20.104712041884817</v>
      </c>
      <c r="J15" s="110">
        <v>767</v>
      </c>
      <c r="K15" s="152">
        <f>J15/'pag 46'!$B15*100</f>
        <v>34.48741007194245</v>
      </c>
      <c r="L15" s="110">
        <v>750</v>
      </c>
      <c r="M15" s="152">
        <f>L15/'pag 46'!$D15*100</f>
        <v>26.17801047120419</v>
      </c>
      <c r="N15" s="159"/>
    </row>
    <row r="16" spans="1:14" ht="15" customHeight="1">
      <c r="A16" s="105" t="s">
        <v>106</v>
      </c>
      <c r="B16" s="109">
        <v>840</v>
      </c>
      <c r="C16" s="152">
        <f>B16/'pag 46'!$B16*100</f>
        <v>44.49152542372881</v>
      </c>
      <c r="D16" s="109">
        <v>1574</v>
      </c>
      <c r="E16" s="152">
        <f>D16/'pag 46'!$D16*100</f>
        <v>57.34061930783242</v>
      </c>
      <c r="F16" s="109">
        <v>424</v>
      </c>
      <c r="G16" s="152">
        <f>F16/'pag 46'!$B16*100</f>
        <v>22.45762711864407</v>
      </c>
      <c r="H16" s="109">
        <v>620</v>
      </c>
      <c r="I16" s="152">
        <f>H16/'pag 46'!$D16*100</f>
        <v>22.586520947176687</v>
      </c>
      <c r="J16" s="110">
        <v>581</v>
      </c>
      <c r="K16" s="152">
        <f>J16/'pag 46'!$B16*100</f>
        <v>30.77330508474576</v>
      </c>
      <c r="L16" s="110">
        <v>489</v>
      </c>
      <c r="M16" s="152">
        <f>L16/'pag 46'!$D16*100</f>
        <v>17.81420765027322</v>
      </c>
      <c r="N16" s="159"/>
    </row>
    <row r="17" spans="1:14" ht="15" customHeight="1">
      <c r="A17" s="105" t="s">
        <v>107</v>
      </c>
      <c r="B17" s="109">
        <v>1084</v>
      </c>
      <c r="C17" s="152">
        <f>B17/'pag 46'!$B17*100</f>
        <v>41.93423597678917</v>
      </c>
      <c r="D17" s="109">
        <v>1733</v>
      </c>
      <c r="E17" s="152">
        <f>D17/'pag 46'!$D17*100</f>
        <v>52.451573849878926</v>
      </c>
      <c r="F17" s="109">
        <v>672</v>
      </c>
      <c r="G17" s="152">
        <f>F17/'pag 46'!$B17*100</f>
        <v>25.996131528046423</v>
      </c>
      <c r="H17" s="109">
        <v>747</v>
      </c>
      <c r="I17" s="152">
        <f>H17/'pag 46'!$D17*100</f>
        <v>22.6089588377724</v>
      </c>
      <c r="J17" s="110">
        <v>767</v>
      </c>
      <c r="K17" s="152">
        <f>J17/'pag 46'!$B17*100</f>
        <v>29.671179883945843</v>
      </c>
      <c r="L17" s="110">
        <v>727</v>
      </c>
      <c r="M17" s="152">
        <f>L17/'pag 46'!$D17*100</f>
        <v>22.003631961259078</v>
      </c>
      <c r="N17" s="159"/>
    </row>
    <row r="18" spans="1:14" s="114" customFormat="1" ht="19.5" customHeight="1">
      <c r="A18" s="115" t="s">
        <v>108</v>
      </c>
      <c r="B18" s="109">
        <v>524</v>
      </c>
      <c r="C18" s="153">
        <f>B18/'pag 46'!$B18*100</f>
        <v>32.44582043343654</v>
      </c>
      <c r="D18" s="109">
        <v>845</v>
      </c>
      <c r="E18" s="153">
        <f>D18/'pag 46'!$D18*100</f>
        <v>41.019417475728154</v>
      </c>
      <c r="F18" s="109">
        <v>504</v>
      </c>
      <c r="G18" s="153">
        <f>F18/'pag 46'!$B18*100</f>
        <v>31.207430340557273</v>
      </c>
      <c r="H18" s="109">
        <v>702</v>
      </c>
      <c r="I18" s="153">
        <f>H18/'pag 46'!$D18*100</f>
        <v>34.077669902912625</v>
      </c>
      <c r="J18" s="109">
        <v>550</v>
      </c>
      <c r="K18" s="153">
        <f>J18/'pag 46'!$B18*100</f>
        <v>34.05572755417957</v>
      </c>
      <c r="L18" s="116">
        <v>461</v>
      </c>
      <c r="M18" s="153">
        <f>L18/'pag 46'!$D18*100</f>
        <v>22.37864077669903</v>
      </c>
      <c r="N18" s="159"/>
    </row>
    <row r="19" spans="1:14" s="5" customFormat="1" ht="15" customHeight="1">
      <c r="A19" s="105" t="s">
        <v>109</v>
      </c>
      <c r="B19" s="109">
        <v>336</v>
      </c>
      <c r="C19" s="152">
        <f>B19/'pag 46'!$B19*100</f>
        <v>37.127071823204425</v>
      </c>
      <c r="D19" s="109">
        <v>536</v>
      </c>
      <c r="E19" s="152">
        <f>D19/'pag 46'!$D19*100</f>
        <v>46.447140381282495</v>
      </c>
      <c r="F19" s="109">
        <v>288</v>
      </c>
      <c r="G19" s="152">
        <f>F19/'pag 46'!$B19*100</f>
        <v>31.8232044198895</v>
      </c>
      <c r="H19" s="109">
        <v>359</v>
      </c>
      <c r="I19" s="152">
        <f>H19/'pag 46'!$D19*100</f>
        <v>31.109185441941072</v>
      </c>
      <c r="J19" s="110">
        <v>259</v>
      </c>
      <c r="K19" s="152">
        <f>J19/'pag 46'!$B19*100</f>
        <v>28.618784530386744</v>
      </c>
      <c r="L19" s="110">
        <v>227</v>
      </c>
      <c r="M19" s="152">
        <f>L19/'pag 46'!$D19*100</f>
        <v>19.670710571923745</v>
      </c>
      <c r="N19" s="159"/>
    </row>
    <row r="20" spans="1:14" ht="15" customHeight="1">
      <c r="A20" s="105" t="s">
        <v>110</v>
      </c>
      <c r="B20" s="109">
        <v>243</v>
      </c>
      <c r="C20" s="152">
        <f>B20/'pag 46'!$B20*100</f>
        <v>39.130434782608695</v>
      </c>
      <c r="D20" s="109">
        <v>421</v>
      </c>
      <c r="E20" s="152">
        <f>D20/'pag 46'!$D20*100</f>
        <v>55.83554376657824</v>
      </c>
      <c r="F20" s="109">
        <v>146</v>
      </c>
      <c r="G20" s="152">
        <f>F20/'pag 46'!$B20*100</f>
        <v>23.510466988727856</v>
      </c>
      <c r="H20" s="109">
        <v>188</v>
      </c>
      <c r="I20" s="152">
        <f>H20/'pag 46'!$D20*100</f>
        <v>24.93368700265252</v>
      </c>
      <c r="J20" s="110">
        <v>218</v>
      </c>
      <c r="K20" s="152">
        <f>J20/'pag 46'!$B20*100</f>
        <v>35.10466988727858</v>
      </c>
      <c r="L20" s="110">
        <v>119</v>
      </c>
      <c r="M20" s="152">
        <f>L20/'pag 46'!$D20*100</f>
        <v>15.782493368700266</v>
      </c>
      <c r="N20" s="159"/>
    </row>
    <row r="21" spans="1:14" ht="15" customHeight="1">
      <c r="A21" s="105" t="s">
        <v>111</v>
      </c>
      <c r="B21" s="109">
        <v>388</v>
      </c>
      <c r="C21" s="152">
        <f>B21/'pag 46'!$B21*100</f>
        <v>35.30482256596906</v>
      </c>
      <c r="D21" s="109">
        <v>679</v>
      </c>
      <c r="E21" s="152">
        <f>D21/'pag 46'!$D21*100</f>
        <v>48.67383512544803</v>
      </c>
      <c r="F21" s="109">
        <v>315</v>
      </c>
      <c r="G21" s="152">
        <f>F21/'pag 46'!$B21*100</f>
        <v>28.662420382165603</v>
      </c>
      <c r="H21" s="109">
        <v>374</v>
      </c>
      <c r="I21" s="152">
        <f>H21/'pag 46'!$D21*100</f>
        <v>26.810035842293907</v>
      </c>
      <c r="J21" s="110">
        <v>371</v>
      </c>
      <c r="K21" s="152">
        <f>J21/'pag 46'!$B21*100</f>
        <v>33.75796178343949</v>
      </c>
      <c r="L21" s="110">
        <v>285</v>
      </c>
      <c r="M21" s="152">
        <f>L21/'pag 46'!$D21*100</f>
        <v>20.43010752688172</v>
      </c>
      <c r="N21" s="159"/>
    </row>
    <row r="22" spans="1:14" ht="15" customHeight="1">
      <c r="A22" s="105" t="s">
        <v>112</v>
      </c>
      <c r="B22" s="109">
        <v>518</v>
      </c>
      <c r="C22" s="152">
        <f>B22/'pag 46'!$B22*100</f>
        <v>36.737588652482266</v>
      </c>
      <c r="D22" s="109">
        <v>843</v>
      </c>
      <c r="E22" s="152">
        <f>D22/'pag 46'!$D22*100</f>
        <v>50.69152134696332</v>
      </c>
      <c r="F22" s="109">
        <v>340</v>
      </c>
      <c r="G22" s="152">
        <f>F22/'pag 46'!$B22*100</f>
        <v>24.113475177304963</v>
      </c>
      <c r="H22" s="109">
        <v>397</v>
      </c>
      <c r="I22" s="152">
        <f>H22/'pag 46'!$D22*100</f>
        <v>23.87251954299459</v>
      </c>
      <c r="J22" s="110">
        <v>516</v>
      </c>
      <c r="K22" s="152">
        <f>J22/'pag 46'!$B22*100</f>
        <v>36.59574468085106</v>
      </c>
      <c r="L22" s="110">
        <v>361</v>
      </c>
      <c r="M22" s="152">
        <f>L22/'pag 46'!$D22*100</f>
        <v>21.707757065544197</v>
      </c>
      <c r="N22" s="159"/>
    </row>
    <row r="23" spans="1:14" ht="15" customHeight="1">
      <c r="A23" s="105" t="s">
        <v>113</v>
      </c>
      <c r="B23" s="109">
        <v>6471</v>
      </c>
      <c r="C23" s="152">
        <f>B23/'pag 46'!$B23*100</f>
        <v>19.309501074242064</v>
      </c>
      <c r="D23" s="109">
        <v>9010</v>
      </c>
      <c r="E23" s="152">
        <f>D23/'pag 46'!$D23*100</f>
        <v>23.731134932968104</v>
      </c>
      <c r="F23" s="109">
        <v>7418</v>
      </c>
      <c r="G23" s="152">
        <f>F23/'pag 46'!$B23*100</f>
        <v>22.135354499880638</v>
      </c>
      <c r="H23" s="109">
        <v>8985</v>
      </c>
      <c r="I23" s="152">
        <f>H23/'pag 46'!$D23*100</f>
        <v>23.66528827666131</v>
      </c>
      <c r="J23" s="110">
        <v>17971</v>
      </c>
      <c r="K23" s="152">
        <f>J23/'pag 46'!$B23*100</f>
        <v>53.625566961088566</v>
      </c>
      <c r="L23" s="110">
        <v>18212</v>
      </c>
      <c r="M23" s="152">
        <f>L23/'pag 46'!$D23*100</f>
        <v>47.96797218637238</v>
      </c>
      <c r="N23" s="159"/>
    </row>
    <row r="24" spans="1:14" s="114" customFormat="1" ht="19.5" customHeight="1">
      <c r="A24" s="115" t="s">
        <v>114</v>
      </c>
      <c r="B24" s="109">
        <v>399</v>
      </c>
      <c r="C24" s="153">
        <f>B24/'pag 46'!$B24*100</f>
        <v>41.09165808444902</v>
      </c>
      <c r="D24" s="109">
        <v>609</v>
      </c>
      <c r="E24" s="153">
        <f>D24/'pag 46'!$D24*100</f>
        <v>50.28901734104046</v>
      </c>
      <c r="F24" s="109">
        <v>280</v>
      </c>
      <c r="G24" s="153">
        <f>F24/'pag 46'!$B24*100</f>
        <v>28.836251287332647</v>
      </c>
      <c r="H24" s="109">
        <v>331</v>
      </c>
      <c r="I24" s="153">
        <f>H24/'pag 46'!$D24*100</f>
        <v>27.332782824112307</v>
      </c>
      <c r="J24" s="109">
        <v>268</v>
      </c>
      <c r="K24" s="153">
        <f>J24/'pag 46'!$B24*100</f>
        <v>27.60041194644696</v>
      </c>
      <c r="L24" s="116">
        <v>227</v>
      </c>
      <c r="M24" s="153">
        <f>L24/'pag 46'!$D24*100</f>
        <v>18.74483897605285</v>
      </c>
      <c r="N24" s="159"/>
    </row>
    <row r="25" spans="1:14" s="5" customFormat="1" ht="15" customHeight="1">
      <c r="A25" s="105" t="s">
        <v>115</v>
      </c>
      <c r="B25" s="109">
        <v>845</v>
      </c>
      <c r="C25" s="152">
        <f>B25/'pag 46'!$B25*100</f>
        <v>44.8990435706695</v>
      </c>
      <c r="D25" s="109">
        <v>1329</v>
      </c>
      <c r="E25" s="152">
        <f>D25/'pag 46'!$D25*100</f>
        <v>55.840336134453786</v>
      </c>
      <c r="F25" s="109">
        <v>495</v>
      </c>
      <c r="G25" s="152">
        <f>F25/'pag 46'!$B25*100</f>
        <v>26.30180658873539</v>
      </c>
      <c r="H25" s="109">
        <v>600</v>
      </c>
      <c r="I25" s="152">
        <f>H25/'pag 46'!$D25*100</f>
        <v>25.210084033613445</v>
      </c>
      <c r="J25" s="110">
        <v>485</v>
      </c>
      <c r="K25" s="152">
        <f>J25/'pag 46'!$B25*100</f>
        <v>25.77045696068013</v>
      </c>
      <c r="L25" s="110">
        <v>339</v>
      </c>
      <c r="M25" s="152">
        <f>L25/'pag 46'!$D25*100</f>
        <v>14.243697478991596</v>
      </c>
      <c r="N25" s="159"/>
    </row>
    <row r="26" spans="1:14" ht="15" customHeight="1">
      <c r="A26" s="105" t="s">
        <v>116</v>
      </c>
      <c r="B26" s="109">
        <v>3142</v>
      </c>
      <c r="C26" s="152">
        <f>B26/'pag 46'!$B26*100</f>
        <v>37.42258218199142</v>
      </c>
      <c r="D26" s="109">
        <v>4569</v>
      </c>
      <c r="E26" s="152">
        <f>D26/'pag 46'!$D26*100</f>
        <v>47.26388745215682</v>
      </c>
      <c r="F26" s="109">
        <v>2068</v>
      </c>
      <c r="G26" s="152">
        <f>F26/'pag 46'!$B26*100</f>
        <v>24.630776560266792</v>
      </c>
      <c r="H26" s="109">
        <v>2269</v>
      </c>
      <c r="I26" s="152">
        <f>H26/'pag 46'!$D26*100</f>
        <v>23.471604427433537</v>
      </c>
      <c r="J26" s="110">
        <v>2959</v>
      </c>
      <c r="K26" s="152">
        <f>J26/'pag 46'!$B26*100</f>
        <v>35.24297284421153</v>
      </c>
      <c r="L26" s="110">
        <v>2473</v>
      </c>
      <c r="M26" s="152">
        <f>L26/'pag 46'!$D26*100</f>
        <v>25.58187648701769</v>
      </c>
      <c r="N26" s="159"/>
    </row>
    <row r="27" spans="1:14" ht="15" customHeight="1">
      <c r="A27" s="105" t="s">
        <v>117</v>
      </c>
      <c r="B27" s="109">
        <v>259</v>
      </c>
      <c r="C27" s="152">
        <f>B27/'pag 46'!$B27*100</f>
        <v>37.81021897810219</v>
      </c>
      <c r="D27" s="109">
        <v>536</v>
      </c>
      <c r="E27" s="152">
        <f>D27/'pag 46'!$D27*100</f>
        <v>58.5792349726776</v>
      </c>
      <c r="F27" s="109">
        <v>179</v>
      </c>
      <c r="G27" s="152">
        <f>F27/'pag 46'!$B27*100</f>
        <v>26.13138686131387</v>
      </c>
      <c r="H27" s="109">
        <v>196</v>
      </c>
      <c r="I27" s="152">
        <f>H27/'pag 46'!$D27*100</f>
        <v>21.420765027322407</v>
      </c>
      <c r="J27" s="110">
        <v>233</v>
      </c>
      <c r="K27" s="152">
        <f>J27/'pag 46'!$B27*100</f>
        <v>34.01459854014598</v>
      </c>
      <c r="L27" s="110">
        <v>156</v>
      </c>
      <c r="M27" s="152">
        <f>L27/'pag 46'!$D27*100</f>
        <v>17.04918032786885</v>
      </c>
      <c r="N27" s="159"/>
    </row>
    <row r="28" spans="1:14" ht="15" customHeight="1">
      <c r="A28" s="105" t="s">
        <v>118</v>
      </c>
      <c r="B28" s="109">
        <v>222</v>
      </c>
      <c r="C28" s="152">
        <f>B28/'pag 46'!$B28*100</f>
        <v>40.36363636363636</v>
      </c>
      <c r="D28" s="109">
        <v>381</v>
      </c>
      <c r="E28" s="152">
        <f>D28/'pag 46'!$D28*100</f>
        <v>52.47933884297521</v>
      </c>
      <c r="F28" s="109">
        <v>141</v>
      </c>
      <c r="G28" s="152">
        <f>F28/'pag 46'!$B28*100</f>
        <v>25.636363636363633</v>
      </c>
      <c r="H28" s="109">
        <v>165</v>
      </c>
      <c r="I28" s="152">
        <f>H28/'pag 46'!$D28*100</f>
        <v>22.727272727272727</v>
      </c>
      <c r="J28" s="110">
        <v>176</v>
      </c>
      <c r="K28" s="152">
        <f>J28/'pag 46'!$B28*100</f>
        <v>32</v>
      </c>
      <c r="L28" s="110">
        <v>144</v>
      </c>
      <c r="M28" s="152">
        <f>L28/'pag 46'!$D28*100</f>
        <v>19.834710743801654</v>
      </c>
      <c r="N28" s="159"/>
    </row>
    <row r="29" spans="1:14" ht="15" customHeight="1">
      <c r="A29" s="105" t="s">
        <v>119</v>
      </c>
      <c r="B29" s="109">
        <v>591</v>
      </c>
      <c r="C29" s="152">
        <f>B29/'pag 46'!$B29*100</f>
        <v>47.81553398058252</v>
      </c>
      <c r="D29" s="109">
        <v>863</v>
      </c>
      <c r="E29" s="152">
        <f>D29/'pag 46'!$D29*100</f>
        <v>58.50847457627118</v>
      </c>
      <c r="F29" s="109">
        <v>293</v>
      </c>
      <c r="G29" s="152">
        <f>F29/'pag 46'!$B29*100</f>
        <v>23.705501618122977</v>
      </c>
      <c r="H29" s="109">
        <v>349</v>
      </c>
      <c r="I29" s="152">
        <f>H29/'pag 46'!$D29*100</f>
        <v>23.66101694915254</v>
      </c>
      <c r="J29" s="110">
        <v>326</v>
      </c>
      <c r="K29" s="152">
        <f>J29/'pag 46'!$B29*100</f>
        <v>26.375404530744333</v>
      </c>
      <c r="L29" s="110">
        <v>199</v>
      </c>
      <c r="M29" s="152">
        <f>L29/'pag 46'!$D29*100</f>
        <v>13.491525423728815</v>
      </c>
      <c r="N29" s="159"/>
    </row>
    <row r="30" spans="1:14" s="114" customFormat="1" ht="19.5" customHeight="1">
      <c r="A30" s="115" t="s">
        <v>120</v>
      </c>
      <c r="B30" s="109">
        <v>561</v>
      </c>
      <c r="C30" s="153">
        <f>B30/'pag 46'!$B30*100</f>
        <v>41.679049034175335</v>
      </c>
      <c r="D30" s="109">
        <v>882</v>
      </c>
      <c r="E30" s="153">
        <f>D30/'pag 46'!$D30*100</f>
        <v>53.2608695652174</v>
      </c>
      <c r="F30" s="109">
        <v>316</v>
      </c>
      <c r="G30" s="153">
        <f>F30/'pag 46'!$B30*100</f>
        <v>23.476968796433876</v>
      </c>
      <c r="H30" s="109">
        <v>372</v>
      </c>
      <c r="I30" s="153">
        <f>H30/'pag 46'!$D30*100</f>
        <v>22.463768115942027</v>
      </c>
      <c r="J30" s="109">
        <v>426</v>
      </c>
      <c r="K30" s="153">
        <f>J30/'pag 46'!$B30*100</f>
        <v>31.64933135215453</v>
      </c>
      <c r="L30" s="116">
        <v>336</v>
      </c>
      <c r="M30" s="153">
        <f>L30/'pag 46'!$D30*100</f>
        <v>20.28985507246377</v>
      </c>
      <c r="N30" s="159"/>
    </row>
    <row r="31" spans="1:14" s="5" customFormat="1" ht="15" customHeight="1">
      <c r="A31" s="105" t="s">
        <v>121</v>
      </c>
      <c r="B31" s="109">
        <v>1774</v>
      </c>
      <c r="C31" s="152">
        <f>B31/'pag 46'!$B31*100</f>
        <v>44.505770195684896</v>
      </c>
      <c r="D31" s="109">
        <v>2943</v>
      </c>
      <c r="E31" s="152">
        <f>D31/'pag 46'!$D31*100</f>
        <v>59.43053311793215</v>
      </c>
      <c r="F31" s="109">
        <v>942</v>
      </c>
      <c r="G31" s="152">
        <f>F31/'pag 46'!$B31*100</f>
        <v>23.632714500752634</v>
      </c>
      <c r="H31" s="109">
        <v>966</v>
      </c>
      <c r="I31" s="152">
        <f>H31/'pag 46'!$D31*100</f>
        <v>19.507269789983845</v>
      </c>
      <c r="J31" s="110">
        <v>1191</v>
      </c>
      <c r="K31" s="152">
        <f>J31/'pag 46'!$B31*100</f>
        <v>29.87957852483693</v>
      </c>
      <c r="L31" s="110">
        <v>865</v>
      </c>
      <c r="M31" s="152">
        <f>L31/'pag 46'!$D31*100</f>
        <v>17.467689822294023</v>
      </c>
      <c r="N31" s="159"/>
    </row>
    <row r="32" spans="1:14" ht="15" customHeight="1">
      <c r="A32" s="105" t="s">
        <v>122</v>
      </c>
      <c r="B32" s="109">
        <v>1516</v>
      </c>
      <c r="C32" s="152">
        <f>B32/'pag 46'!$B32*100</f>
        <v>47.50861798809151</v>
      </c>
      <c r="D32" s="109">
        <v>2198</v>
      </c>
      <c r="E32" s="152">
        <f>D32/'pag 46'!$D32*100</f>
        <v>56.85463010863943</v>
      </c>
      <c r="F32" s="109">
        <v>864</v>
      </c>
      <c r="G32" s="152">
        <f>F32/'pag 46'!$B32*100</f>
        <v>27.07615167659041</v>
      </c>
      <c r="H32" s="109">
        <v>1017</v>
      </c>
      <c r="I32" s="152">
        <f>H32/'pag 46'!$D32*100</f>
        <v>26.306259699948264</v>
      </c>
      <c r="J32" s="110">
        <v>739</v>
      </c>
      <c r="K32" s="152">
        <f>J32/'pag 46'!$B32*100</f>
        <v>23.158884362268882</v>
      </c>
      <c r="L32" s="110">
        <v>562</v>
      </c>
      <c r="M32" s="152">
        <f>L32/'pag 46'!$D32*100</f>
        <v>14.53698913605794</v>
      </c>
      <c r="N32" s="159"/>
    </row>
    <row r="33" spans="1:14" ht="15" customHeight="1">
      <c r="A33" s="105" t="s">
        <v>123</v>
      </c>
      <c r="B33" s="109">
        <v>1041</v>
      </c>
      <c r="C33" s="152">
        <f>B33/'pag 46'!$B33*100</f>
        <v>46.18456078083407</v>
      </c>
      <c r="D33" s="109">
        <v>1496</v>
      </c>
      <c r="E33" s="152">
        <f>D33/'pag 46'!$D33*100</f>
        <v>56.2406015037594</v>
      </c>
      <c r="F33" s="109">
        <v>625</v>
      </c>
      <c r="G33" s="152">
        <f>F33/'pag 46'!$B33*100</f>
        <v>27.7284826974268</v>
      </c>
      <c r="H33" s="109">
        <v>710</v>
      </c>
      <c r="I33" s="152">
        <f>H33/'pag 46'!$D33*100</f>
        <v>26.691729323308273</v>
      </c>
      <c r="J33" s="110">
        <v>543</v>
      </c>
      <c r="K33" s="152">
        <f>J33/'pag 46'!$B33*100</f>
        <v>24.0905057675244</v>
      </c>
      <c r="L33" s="110">
        <v>379</v>
      </c>
      <c r="M33" s="152">
        <f>L33/'pag 46'!$D33*100</f>
        <v>14.248120300751879</v>
      </c>
      <c r="N33" s="159"/>
    </row>
    <row r="34" spans="1:14" ht="15" customHeight="1">
      <c r="A34" s="105" t="s">
        <v>124</v>
      </c>
      <c r="B34" s="109">
        <v>1683</v>
      </c>
      <c r="C34" s="152">
        <f>B34/'pag 46'!$B34*100</f>
        <v>41.79289793891235</v>
      </c>
      <c r="D34" s="109">
        <v>2391</v>
      </c>
      <c r="E34" s="152">
        <f>D34/'pag 46'!$D34*100</f>
        <v>49.34984520123839</v>
      </c>
      <c r="F34" s="109">
        <v>1042</v>
      </c>
      <c r="G34" s="152">
        <f>F34/'pag 46'!$B34*100</f>
        <v>25.875341445244597</v>
      </c>
      <c r="H34" s="109">
        <v>1201</v>
      </c>
      <c r="I34" s="152">
        <f>H34/'pag 46'!$D34*100</f>
        <v>24.78844169246646</v>
      </c>
      <c r="J34" s="110">
        <v>1182</v>
      </c>
      <c r="K34" s="152">
        <f>J34/'pag 46'!$B34*100</f>
        <v>29.351874844797614</v>
      </c>
      <c r="L34" s="110">
        <v>1099</v>
      </c>
      <c r="M34" s="152">
        <f>L34/'pag 46'!$D34*100</f>
        <v>22.683178534571724</v>
      </c>
      <c r="N34" s="159"/>
    </row>
    <row r="35" spans="1:14" ht="15" customHeight="1">
      <c r="A35" s="105" t="s">
        <v>125</v>
      </c>
      <c r="B35" s="109">
        <v>4222</v>
      </c>
      <c r="C35" s="152">
        <f>B35/'pag 46'!$B35*100</f>
        <v>38.455232717005195</v>
      </c>
      <c r="D35" s="109">
        <v>5856</v>
      </c>
      <c r="E35" s="152">
        <f>D35/'pag 46'!$D35*100</f>
        <v>45.09124509124509</v>
      </c>
      <c r="F35" s="109">
        <v>2649</v>
      </c>
      <c r="G35" s="152">
        <f>F35/'pag 46'!$B35*100</f>
        <v>24.12788049913471</v>
      </c>
      <c r="H35" s="109">
        <v>2934</v>
      </c>
      <c r="I35" s="152">
        <f>H35/'pag 46'!$D35*100</f>
        <v>22.59182259182259</v>
      </c>
      <c r="J35" s="110">
        <v>3729</v>
      </c>
      <c r="K35" s="152">
        <f>J35/'pag 46'!$B35*100</f>
        <v>33.96484197103561</v>
      </c>
      <c r="L35" s="110">
        <v>3659</v>
      </c>
      <c r="M35" s="152">
        <f>L35/'pag 46'!$D35*100</f>
        <v>28.174328174328174</v>
      </c>
      <c r="N35" s="159"/>
    </row>
    <row r="36" spans="1:14" s="114" customFormat="1" ht="19.5" customHeight="1">
      <c r="A36" s="115" t="s">
        <v>126</v>
      </c>
      <c r="B36" s="109">
        <v>1401</v>
      </c>
      <c r="C36" s="153">
        <f>B36/'pag 46'!$B36*100</f>
        <v>59.59166312207571</v>
      </c>
      <c r="D36" s="109">
        <v>2030</v>
      </c>
      <c r="E36" s="153">
        <f>D36/'pag 46'!$D36*100</f>
        <v>64.77345245692406</v>
      </c>
      <c r="F36" s="109">
        <v>518</v>
      </c>
      <c r="G36" s="153">
        <f>F36/'pag 46'!$B36*100</f>
        <v>22.033177371331348</v>
      </c>
      <c r="H36" s="109">
        <v>656</v>
      </c>
      <c r="I36" s="153">
        <f>H36/'pag 46'!$D36*100</f>
        <v>20.931716656030634</v>
      </c>
      <c r="J36" s="109">
        <v>369</v>
      </c>
      <c r="K36" s="153">
        <f>J36/'pag 46'!$B36*100</f>
        <v>15.6954487452148</v>
      </c>
      <c r="L36" s="116">
        <v>322</v>
      </c>
      <c r="M36" s="153">
        <f>L36/'pag 46'!$D36*100</f>
        <v>10.274409700063817</v>
      </c>
      <c r="N36" s="159"/>
    </row>
    <row r="37" spans="1:14" s="5" customFormat="1" ht="15" customHeight="1">
      <c r="A37" s="105" t="s">
        <v>127</v>
      </c>
      <c r="B37" s="109">
        <v>1147</v>
      </c>
      <c r="C37" s="152">
        <f>B37/'pag 46'!$B37*100</f>
        <v>52.784169351127474</v>
      </c>
      <c r="D37" s="109">
        <v>1683</v>
      </c>
      <c r="E37" s="152">
        <f>D37/'pag 46'!$D37*100</f>
        <v>61.33381924198251</v>
      </c>
      <c r="F37" s="109">
        <v>540</v>
      </c>
      <c r="G37" s="152">
        <f>F37/'pag 46'!$B37*100</f>
        <v>24.850437183617117</v>
      </c>
      <c r="H37" s="109">
        <v>566</v>
      </c>
      <c r="I37" s="152">
        <f>H37/'pag 46'!$D37*100</f>
        <v>20.6268221574344</v>
      </c>
      <c r="J37" s="110">
        <v>427</v>
      </c>
      <c r="K37" s="152">
        <f>J37/'pag 46'!$B37*100</f>
        <v>19.65025310630465</v>
      </c>
      <c r="L37" s="110">
        <v>363</v>
      </c>
      <c r="M37" s="152">
        <f>L37/'pag 46'!$D37*100</f>
        <v>13.228862973760933</v>
      </c>
      <c r="N37" s="159"/>
    </row>
    <row r="38" spans="1:14" ht="15" customHeight="1">
      <c r="A38" s="105" t="s">
        <v>128</v>
      </c>
      <c r="B38" s="109">
        <v>3204</v>
      </c>
      <c r="C38" s="152">
        <f>B38/'pag 46'!$B38*100</f>
        <v>59.776119402985074</v>
      </c>
      <c r="D38" s="109">
        <v>4515</v>
      </c>
      <c r="E38" s="152">
        <f>D38/'pag 46'!$D38*100</f>
        <v>67.49887875616683</v>
      </c>
      <c r="F38" s="109">
        <v>1247</v>
      </c>
      <c r="G38" s="152">
        <f>F38/'pag 46'!$B38*100</f>
        <v>23.26492537313433</v>
      </c>
      <c r="H38" s="109">
        <v>1277</v>
      </c>
      <c r="I38" s="152">
        <f>H38/'pag 46'!$D38*100</f>
        <v>19.091044999252503</v>
      </c>
      <c r="J38" s="110">
        <v>739</v>
      </c>
      <c r="K38" s="152">
        <f>J38/'pag 46'!$B38*100</f>
        <v>13.787313432835822</v>
      </c>
      <c r="L38" s="110">
        <v>567</v>
      </c>
      <c r="M38" s="152">
        <f>L38/'pag 46'!$D38*100</f>
        <v>8.476603378681418</v>
      </c>
      <c r="N38" s="159"/>
    </row>
    <row r="39" spans="1:14" ht="15" customHeight="1">
      <c r="A39" s="111" t="s">
        <v>129</v>
      </c>
      <c r="B39" s="112">
        <v>1231</v>
      </c>
      <c r="C39" s="154">
        <f>B39/'pag 46'!$B39*100</f>
        <v>54.20519594892118</v>
      </c>
      <c r="D39" s="112">
        <v>1793</v>
      </c>
      <c r="E39" s="154">
        <f>D39/'pag 46'!$D39*100</f>
        <v>61.111111111111114</v>
      </c>
      <c r="F39" s="112">
        <v>515</v>
      </c>
      <c r="G39" s="154">
        <f>F39/'pag 46'!$B39*100</f>
        <v>22.677234698370764</v>
      </c>
      <c r="H39" s="112">
        <v>652</v>
      </c>
      <c r="I39" s="154">
        <f>H39/'pag 46'!$D39*100</f>
        <v>22.22222222222222</v>
      </c>
      <c r="J39" s="112">
        <v>456</v>
      </c>
      <c r="K39" s="154">
        <f>J39/'pag 46'!$B39*100</f>
        <v>20.079260237780712</v>
      </c>
      <c r="L39" s="112">
        <v>377</v>
      </c>
      <c r="M39" s="154">
        <f>L39/'pag 46'!$D39*100</f>
        <v>12.849352419904566</v>
      </c>
      <c r="N39" s="159"/>
    </row>
    <row r="40" spans="1:14" s="102" customFormat="1" ht="19.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6"/>
      <c r="L40" s="127"/>
      <c r="M40" s="127"/>
      <c r="N40" s="128"/>
    </row>
    <row r="41" spans="1:14" s="5" customFormat="1" ht="15" customHeight="1">
      <c r="A41" s="120"/>
      <c r="B41" s="121"/>
      <c r="C41" s="129"/>
      <c r="D41" s="122"/>
      <c r="E41" s="122"/>
      <c r="F41" s="122"/>
      <c r="G41" s="122"/>
      <c r="H41" s="122"/>
      <c r="I41" s="122"/>
      <c r="J41" s="122"/>
      <c r="K41" s="123"/>
      <c r="L41" s="123"/>
      <c r="M41" s="130"/>
      <c r="N41" s="131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M2" location="'pag 4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1" customFormat="1" ht="39.75" customHeight="1">
      <c r="A1" s="247" t="s">
        <v>169</v>
      </c>
      <c r="B1" s="248"/>
      <c r="C1" s="248"/>
      <c r="D1" s="248"/>
      <c r="E1" s="248"/>
      <c r="F1" s="248"/>
      <c r="G1" s="248"/>
    </row>
    <row r="2" spans="1:13" s="17" customFormat="1" ht="36" customHeight="1">
      <c r="A2" s="182"/>
      <c r="B2" s="246" t="s">
        <v>1</v>
      </c>
      <c r="C2" s="246"/>
      <c r="D2" s="246" t="s">
        <v>2</v>
      </c>
      <c r="E2" s="246"/>
      <c r="F2" s="246" t="s">
        <v>3</v>
      </c>
      <c r="G2" s="246" t="s">
        <v>0</v>
      </c>
      <c r="H2" s="16"/>
      <c r="I2" s="16"/>
      <c r="J2" s="67"/>
      <c r="K2" s="67"/>
      <c r="L2" s="67"/>
      <c r="M2" s="67"/>
    </row>
    <row r="3" spans="1:12" s="14" customFormat="1" ht="19.5" customHeight="1">
      <c r="A3" s="287" t="s">
        <v>210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202"/>
      <c r="K3" s="202"/>
      <c r="L3" s="3"/>
    </row>
    <row r="4" spans="1:13" s="5" customFormat="1" ht="15" customHeight="1">
      <c r="A4" s="31" t="s">
        <v>23</v>
      </c>
      <c r="B4" s="30">
        <f>D4+F4</f>
        <v>123681</v>
      </c>
      <c r="C4" s="30">
        <f>B4/B$4*100</f>
        <v>100</v>
      </c>
      <c r="D4" s="30">
        <f>SUM(D5:D23)</f>
        <v>56958</v>
      </c>
      <c r="E4" s="30">
        <f>D4/D$4*100</f>
        <v>100</v>
      </c>
      <c r="F4" s="30">
        <f>SUM(F5:F23)</f>
        <v>66723</v>
      </c>
      <c r="G4" s="30">
        <f aca="true" t="shared" si="0" ref="G4:G23">F4/F$4*100</f>
        <v>100</v>
      </c>
      <c r="H4"/>
      <c r="I4"/>
      <c r="J4" s="203"/>
      <c r="K4" s="204"/>
      <c r="L4" s="204"/>
      <c r="M4" s="52"/>
    </row>
    <row r="5" spans="1:13" ht="15" customHeight="1">
      <c r="A5" s="6" t="s">
        <v>6</v>
      </c>
      <c r="B5" s="21">
        <f aca="true" t="shared" si="1" ref="B5:B23">D5+F5</f>
        <v>1171</v>
      </c>
      <c r="C5" s="24">
        <f aca="true" t="shared" si="2" ref="C5:E23">B5/B$4*100</f>
        <v>0.9467905337117262</v>
      </c>
      <c r="D5" s="21">
        <v>578</v>
      </c>
      <c r="E5" s="24">
        <f t="shared" si="2"/>
        <v>1.0147828224305628</v>
      </c>
      <c r="F5" s="21">
        <v>593</v>
      </c>
      <c r="G5" s="24">
        <f t="shared" si="0"/>
        <v>0.8887490070890097</v>
      </c>
      <c r="J5" s="203"/>
      <c r="K5" s="204"/>
      <c r="L5" s="204"/>
      <c r="M5" s="4"/>
    </row>
    <row r="6" spans="1:12" ht="15" customHeight="1">
      <c r="A6" s="6" t="s">
        <v>7</v>
      </c>
      <c r="B6" s="21">
        <f t="shared" si="1"/>
        <v>1797</v>
      </c>
      <c r="C6" s="24">
        <f t="shared" si="2"/>
        <v>1.452931331409028</v>
      </c>
      <c r="D6" s="21">
        <v>904</v>
      </c>
      <c r="E6" s="24">
        <f t="shared" si="2"/>
        <v>1.5871343797183892</v>
      </c>
      <c r="F6" s="21">
        <v>893</v>
      </c>
      <c r="G6" s="24">
        <f t="shared" si="0"/>
        <v>1.338369078128981</v>
      </c>
      <c r="J6" s="200"/>
      <c r="K6" s="201"/>
      <c r="L6" s="201"/>
    </row>
    <row r="7" spans="1:12" ht="15" customHeight="1">
      <c r="A7" s="6" t="s">
        <v>8</v>
      </c>
      <c r="B7" s="21">
        <f t="shared" si="1"/>
        <v>2158</v>
      </c>
      <c r="C7" s="24">
        <f t="shared" si="2"/>
        <v>1.7448112482919769</v>
      </c>
      <c r="D7" s="21">
        <v>1093</v>
      </c>
      <c r="E7" s="24">
        <f t="shared" si="2"/>
        <v>1.9189578285754416</v>
      </c>
      <c r="F7" s="21">
        <v>1065</v>
      </c>
      <c r="G7" s="24">
        <f t="shared" si="0"/>
        <v>1.5961512521918977</v>
      </c>
      <c r="J7" s="198"/>
      <c r="K7" s="199"/>
      <c r="L7" s="199"/>
    </row>
    <row r="8" spans="1:12" ht="15" customHeight="1">
      <c r="A8" s="6" t="s">
        <v>9</v>
      </c>
      <c r="B8" s="21">
        <f t="shared" si="1"/>
        <v>2706</v>
      </c>
      <c r="C8" s="24">
        <f t="shared" si="2"/>
        <v>2.187886579183545</v>
      </c>
      <c r="D8" s="21">
        <v>1353</v>
      </c>
      <c r="E8" s="24">
        <f t="shared" si="2"/>
        <v>2.3754345307068365</v>
      </c>
      <c r="F8" s="21">
        <v>1353</v>
      </c>
      <c r="G8" s="24">
        <f t="shared" si="0"/>
        <v>2.0277865203902703</v>
      </c>
      <c r="J8" s="198"/>
      <c r="K8" s="199"/>
      <c r="L8" s="199"/>
    </row>
    <row r="9" spans="1:12" ht="22.5" customHeight="1">
      <c r="A9" s="4" t="s">
        <v>10</v>
      </c>
      <c r="B9" s="20">
        <f t="shared" si="1"/>
        <v>4096</v>
      </c>
      <c r="C9" s="24">
        <f t="shared" si="2"/>
        <v>3.3117455389267554</v>
      </c>
      <c r="D9" s="20">
        <v>1961</v>
      </c>
      <c r="E9" s="24">
        <f t="shared" si="2"/>
        <v>3.442887741844868</v>
      </c>
      <c r="F9" s="20">
        <v>2135</v>
      </c>
      <c r="G9" s="24">
        <f t="shared" si="0"/>
        <v>3.199796172234462</v>
      </c>
      <c r="J9" s="198"/>
      <c r="K9" s="199"/>
      <c r="L9" s="199"/>
    </row>
    <row r="10" spans="1:12" ht="15" customHeight="1">
      <c r="A10" s="4" t="s">
        <v>11</v>
      </c>
      <c r="B10" s="20">
        <f t="shared" si="1"/>
        <v>6744</v>
      </c>
      <c r="C10" s="24">
        <f t="shared" si="2"/>
        <v>5.452737283818856</v>
      </c>
      <c r="D10" s="20">
        <v>3129</v>
      </c>
      <c r="E10" s="24">
        <f t="shared" si="2"/>
        <v>5.493521542188981</v>
      </c>
      <c r="F10" s="20">
        <v>3615</v>
      </c>
      <c r="G10" s="24">
        <f t="shared" si="0"/>
        <v>5.417921856031653</v>
      </c>
      <c r="J10" s="198"/>
      <c r="K10" s="199"/>
      <c r="L10" s="199"/>
    </row>
    <row r="11" spans="1:12" ht="15" customHeight="1">
      <c r="A11" s="4" t="s">
        <v>12</v>
      </c>
      <c r="B11" s="20">
        <f t="shared" si="1"/>
        <v>8845</v>
      </c>
      <c r="C11" s="24">
        <f t="shared" si="2"/>
        <v>7.151462229445105</v>
      </c>
      <c r="D11" s="20">
        <v>4290</v>
      </c>
      <c r="E11" s="24">
        <f t="shared" si="2"/>
        <v>7.531865585168019</v>
      </c>
      <c r="F11" s="20">
        <v>4555</v>
      </c>
      <c r="G11" s="24">
        <f t="shared" si="0"/>
        <v>6.826731411956896</v>
      </c>
      <c r="J11" s="198"/>
      <c r="K11" s="199"/>
      <c r="L11" s="199"/>
    </row>
    <row r="12" spans="1:12" ht="15" customHeight="1">
      <c r="A12" s="4" t="s">
        <v>13</v>
      </c>
      <c r="B12" s="20">
        <f t="shared" si="1"/>
        <v>9482</v>
      </c>
      <c r="C12" s="24">
        <f t="shared" si="2"/>
        <v>7.666496875025267</v>
      </c>
      <c r="D12" s="20">
        <v>4601</v>
      </c>
      <c r="E12" s="24">
        <f t="shared" si="2"/>
        <v>8.07788194810211</v>
      </c>
      <c r="F12" s="20">
        <v>4881</v>
      </c>
      <c r="G12" s="24">
        <f t="shared" si="0"/>
        <v>7.3153185558203315</v>
      </c>
      <c r="J12" s="198"/>
      <c r="K12" s="199"/>
      <c r="L12" s="199"/>
    </row>
    <row r="13" spans="1:12" ht="15" customHeight="1">
      <c r="A13" s="4" t="s">
        <v>14</v>
      </c>
      <c r="B13" s="20">
        <f t="shared" si="1"/>
        <v>10222</v>
      </c>
      <c r="C13" s="24">
        <f t="shared" si="2"/>
        <v>8.264810278054027</v>
      </c>
      <c r="D13" s="20">
        <v>4937</v>
      </c>
      <c r="E13" s="24">
        <f t="shared" si="2"/>
        <v>8.66779030162576</v>
      </c>
      <c r="F13" s="20">
        <v>5285</v>
      </c>
      <c r="G13" s="24">
        <f t="shared" si="0"/>
        <v>7.92080691815416</v>
      </c>
      <c r="J13" s="198"/>
      <c r="K13" s="199"/>
      <c r="L13" s="199"/>
    </row>
    <row r="14" spans="1:12" ht="22.5" customHeight="1">
      <c r="A14" s="4" t="s">
        <v>15</v>
      </c>
      <c r="B14" s="20">
        <f t="shared" si="1"/>
        <v>10307</v>
      </c>
      <c r="C14" s="24">
        <f t="shared" si="2"/>
        <v>8.333535466239763</v>
      </c>
      <c r="D14" s="20">
        <v>5018</v>
      </c>
      <c r="E14" s="24">
        <f t="shared" si="2"/>
        <v>8.810000351135924</v>
      </c>
      <c r="F14" s="20">
        <v>5289</v>
      </c>
      <c r="G14" s="24">
        <f t="shared" si="0"/>
        <v>7.926801852434692</v>
      </c>
      <c r="J14" s="198"/>
      <c r="K14" s="199"/>
      <c r="L14" s="199"/>
    </row>
    <row r="15" spans="1:12" ht="15" customHeight="1">
      <c r="A15" s="4" t="s">
        <v>16</v>
      </c>
      <c r="B15" s="20">
        <f t="shared" si="1"/>
        <v>10011</v>
      </c>
      <c r="C15" s="24">
        <f t="shared" si="2"/>
        <v>8.094210105028258</v>
      </c>
      <c r="D15" s="20">
        <v>4937</v>
      </c>
      <c r="E15" s="24">
        <f t="shared" si="2"/>
        <v>8.66779030162576</v>
      </c>
      <c r="F15" s="20">
        <v>5074</v>
      </c>
      <c r="G15" s="24">
        <f t="shared" si="0"/>
        <v>7.604574134856048</v>
      </c>
      <c r="J15" s="198"/>
      <c r="K15" s="199"/>
      <c r="L15" s="199"/>
    </row>
    <row r="16" spans="1:12" ht="15" customHeight="1">
      <c r="A16" s="4" t="s">
        <v>17</v>
      </c>
      <c r="B16" s="20">
        <f t="shared" si="1"/>
        <v>11259</v>
      </c>
      <c r="C16" s="24">
        <f t="shared" si="2"/>
        <v>9.103257573920004</v>
      </c>
      <c r="D16" s="20">
        <v>5449</v>
      </c>
      <c r="E16" s="24">
        <f t="shared" si="2"/>
        <v>9.566698268899891</v>
      </c>
      <c r="F16" s="20">
        <v>5810</v>
      </c>
      <c r="G16" s="24">
        <f t="shared" si="0"/>
        <v>8.70764204247411</v>
      </c>
      <c r="J16" s="198"/>
      <c r="K16" s="199"/>
      <c r="L16" s="199"/>
    </row>
    <row r="17" spans="1:12" ht="15" customHeight="1">
      <c r="A17" s="4" t="s">
        <v>18</v>
      </c>
      <c r="B17" s="20">
        <f t="shared" si="1"/>
        <v>10013</v>
      </c>
      <c r="C17" s="24">
        <f t="shared" si="2"/>
        <v>8.095827168279687</v>
      </c>
      <c r="D17" s="20">
        <v>4806</v>
      </c>
      <c r="E17" s="24">
        <f t="shared" si="2"/>
        <v>8.437796270936479</v>
      </c>
      <c r="F17" s="20">
        <v>5207</v>
      </c>
      <c r="G17" s="24">
        <f t="shared" si="0"/>
        <v>7.803905699683768</v>
      </c>
      <c r="J17" s="198"/>
      <c r="K17" s="199"/>
      <c r="L17" s="199"/>
    </row>
    <row r="18" spans="1:12" s="10" customFormat="1" ht="15" customHeight="1">
      <c r="A18" s="4" t="s">
        <v>19</v>
      </c>
      <c r="B18" s="22">
        <f t="shared" si="1"/>
        <v>8312</v>
      </c>
      <c r="C18" s="24">
        <f t="shared" si="2"/>
        <v>6.720514872939256</v>
      </c>
      <c r="D18" s="22">
        <v>3820</v>
      </c>
      <c r="E18" s="24">
        <f t="shared" si="2"/>
        <v>6.706696162084342</v>
      </c>
      <c r="F18" s="22">
        <v>4492</v>
      </c>
      <c r="G18" s="24">
        <f t="shared" si="0"/>
        <v>6.732311197038503</v>
      </c>
      <c r="H18"/>
      <c r="I18"/>
      <c r="J18" s="198"/>
      <c r="K18" s="199"/>
      <c r="L18" s="199"/>
    </row>
    <row r="19" spans="1:12" ht="22.5" customHeight="1">
      <c r="A19" t="s">
        <v>20</v>
      </c>
      <c r="B19" s="22">
        <f t="shared" si="1"/>
        <v>8798</v>
      </c>
      <c r="C19" s="24">
        <f t="shared" si="2"/>
        <v>7.113461243036522</v>
      </c>
      <c r="D19" s="22">
        <v>3894</v>
      </c>
      <c r="E19" s="24">
        <f t="shared" si="2"/>
        <v>6.836616454229433</v>
      </c>
      <c r="F19" s="22">
        <v>4904</v>
      </c>
      <c r="G19" s="24">
        <f t="shared" si="0"/>
        <v>7.349789427933397</v>
      </c>
      <c r="J19" s="198"/>
      <c r="K19" s="199"/>
      <c r="L19" s="199"/>
    </row>
    <row r="20" spans="1:12" ht="15" customHeight="1">
      <c r="A20" t="s">
        <v>21</v>
      </c>
      <c r="B20" s="22">
        <f t="shared" si="1"/>
        <v>7319</v>
      </c>
      <c r="C20" s="24">
        <f t="shared" si="2"/>
        <v>5.917642968604717</v>
      </c>
      <c r="D20" s="22">
        <v>2988</v>
      </c>
      <c r="E20" s="24">
        <f t="shared" si="2"/>
        <v>5.245970715263878</v>
      </c>
      <c r="F20" s="22">
        <v>4331</v>
      </c>
      <c r="G20" s="24">
        <f t="shared" si="0"/>
        <v>6.491015092247052</v>
      </c>
      <c r="J20" s="198"/>
      <c r="K20" s="199"/>
      <c r="L20" s="199"/>
    </row>
    <row r="21" spans="1:12" ht="15" customHeight="1">
      <c r="A21" t="s">
        <v>22</v>
      </c>
      <c r="B21" s="22">
        <f t="shared" si="1"/>
        <v>5695</v>
      </c>
      <c r="C21" s="24">
        <f t="shared" si="2"/>
        <v>4.604587608444304</v>
      </c>
      <c r="D21" s="22">
        <v>1951</v>
      </c>
      <c r="E21" s="24">
        <f t="shared" si="2"/>
        <v>3.425330945609045</v>
      </c>
      <c r="F21" s="22">
        <v>3744</v>
      </c>
      <c r="G21" s="24">
        <f t="shared" si="0"/>
        <v>5.611258486578841</v>
      </c>
      <c r="J21" s="198"/>
      <c r="K21" s="199"/>
      <c r="L21" s="199"/>
    </row>
    <row r="22" spans="1:12" ht="15" customHeight="1">
      <c r="A22" t="s">
        <v>24</v>
      </c>
      <c r="B22" s="22">
        <f t="shared" si="1"/>
        <v>3058</v>
      </c>
      <c r="C22" s="24">
        <f t="shared" si="2"/>
        <v>2.472489711435063</v>
      </c>
      <c r="D22" s="22">
        <v>839</v>
      </c>
      <c r="E22" s="24">
        <f t="shared" si="2"/>
        <v>1.4730152041855402</v>
      </c>
      <c r="F22" s="22">
        <v>2219</v>
      </c>
      <c r="G22" s="24">
        <f t="shared" si="0"/>
        <v>3.3256897921256536</v>
      </c>
      <c r="J22" s="198"/>
      <c r="K22" s="199"/>
      <c r="L22" s="199"/>
    </row>
    <row r="23" spans="1:7" ht="15" customHeight="1">
      <c r="A23" s="8" t="s">
        <v>25</v>
      </c>
      <c r="B23" s="25">
        <f t="shared" si="1"/>
        <v>1688</v>
      </c>
      <c r="C23" s="28">
        <f t="shared" si="2"/>
        <v>1.364801384206143</v>
      </c>
      <c r="D23" s="25">
        <v>410</v>
      </c>
      <c r="E23" s="28">
        <f t="shared" si="2"/>
        <v>0.7198286456687384</v>
      </c>
      <c r="F23" s="25">
        <v>1278</v>
      </c>
      <c r="G23" s="28">
        <f t="shared" si="0"/>
        <v>1.9153815026302774</v>
      </c>
    </row>
    <row r="24" spans="2:5" ht="30" customHeight="1">
      <c r="B24" s="4"/>
      <c r="C24" s="4"/>
      <c r="D24" s="4"/>
      <c r="E24" s="4"/>
    </row>
    <row r="25" spans="11:13" ht="15" customHeight="1">
      <c r="K25" s="10"/>
      <c r="L25" s="10" t="s">
        <v>2</v>
      </c>
      <c r="M25" s="10" t="s">
        <v>3</v>
      </c>
    </row>
    <row r="26" spans="11:14" ht="15" customHeight="1">
      <c r="K26" s="166" t="s">
        <v>6</v>
      </c>
      <c r="L26" s="169">
        <f>-$D5</f>
        <v>-578</v>
      </c>
      <c r="M26" s="169">
        <f>$F5</f>
        <v>593</v>
      </c>
      <c r="N26" s="23"/>
    </row>
    <row r="27" spans="11:14" ht="15" customHeight="1">
      <c r="K27" s="166" t="s">
        <v>7</v>
      </c>
      <c r="L27" s="169">
        <f aca="true" t="shared" si="3" ref="L27:L44">-$D6</f>
        <v>-904</v>
      </c>
      <c r="M27" s="169">
        <f aca="true" t="shared" si="4" ref="M27:M44">$F6</f>
        <v>893</v>
      </c>
      <c r="N27" s="23"/>
    </row>
    <row r="28" spans="11:14" ht="15" customHeight="1">
      <c r="K28" s="166" t="s">
        <v>8</v>
      </c>
      <c r="L28" s="169">
        <f t="shared" si="3"/>
        <v>-1093</v>
      </c>
      <c r="M28" s="169">
        <f t="shared" si="4"/>
        <v>1065</v>
      </c>
      <c r="N28" s="23"/>
    </row>
    <row r="29" spans="11:14" ht="15" customHeight="1">
      <c r="K29" s="166" t="s">
        <v>9</v>
      </c>
      <c r="L29" s="169">
        <f t="shared" si="3"/>
        <v>-1353</v>
      </c>
      <c r="M29" s="169">
        <f t="shared" si="4"/>
        <v>1353</v>
      </c>
      <c r="N29" s="23"/>
    </row>
    <row r="30" spans="11:14" ht="15" customHeight="1">
      <c r="K30" s="166" t="s">
        <v>10</v>
      </c>
      <c r="L30" s="169">
        <f t="shared" si="3"/>
        <v>-1961</v>
      </c>
      <c r="M30" s="169">
        <f t="shared" si="4"/>
        <v>2135</v>
      </c>
      <c r="N30" s="23"/>
    </row>
    <row r="31" spans="11:14" ht="15" customHeight="1">
      <c r="K31" s="53" t="s">
        <v>11</v>
      </c>
      <c r="L31" s="169">
        <f t="shared" si="3"/>
        <v>-3129</v>
      </c>
      <c r="M31" s="169">
        <f t="shared" si="4"/>
        <v>3615</v>
      </c>
      <c r="N31" s="23"/>
    </row>
    <row r="32" spans="11:14" ht="15" customHeight="1">
      <c r="K32" s="53" t="s">
        <v>12</v>
      </c>
      <c r="L32" s="169">
        <f t="shared" si="3"/>
        <v>-4290</v>
      </c>
      <c r="M32" s="169">
        <f t="shared" si="4"/>
        <v>4555</v>
      </c>
      <c r="N32" s="23"/>
    </row>
    <row r="33" spans="11:14" ht="15" customHeight="1">
      <c r="K33" s="53" t="s">
        <v>13</v>
      </c>
      <c r="L33" s="169">
        <f t="shared" si="3"/>
        <v>-4601</v>
      </c>
      <c r="M33" s="169">
        <f t="shared" si="4"/>
        <v>4881</v>
      </c>
      <c r="N33" s="23"/>
    </row>
    <row r="34" spans="11:14" ht="15" customHeight="1">
      <c r="K34" s="53" t="s">
        <v>14</v>
      </c>
      <c r="L34" s="169">
        <f t="shared" si="3"/>
        <v>-4937</v>
      </c>
      <c r="M34" s="169">
        <f t="shared" si="4"/>
        <v>5285</v>
      </c>
      <c r="N34" s="23"/>
    </row>
    <row r="35" spans="11:14" ht="15" customHeight="1">
      <c r="K35" s="53" t="s">
        <v>15</v>
      </c>
      <c r="L35" s="169">
        <f t="shared" si="3"/>
        <v>-5018</v>
      </c>
      <c r="M35" s="169">
        <f t="shared" si="4"/>
        <v>5289</v>
      </c>
      <c r="N35" s="23"/>
    </row>
    <row r="36" spans="11:14" ht="15" customHeight="1">
      <c r="K36" s="53" t="s">
        <v>16</v>
      </c>
      <c r="L36" s="169">
        <f t="shared" si="3"/>
        <v>-4937</v>
      </c>
      <c r="M36" s="169">
        <f t="shared" si="4"/>
        <v>5074</v>
      </c>
      <c r="N36" s="23"/>
    </row>
    <row r="37" spans="11:14" ht="15" customHeight="1">
      <c r="K37" s="53" t="s">
        <v>17</v>
      </c>
      <c r="L37" s="169">
        <f t="shared" si="3"/>
        <v>-5449</v>
      </c>
      <c r="M37" s="169">
        <f t="shared" si="4"/>
        <v>5810</v>
      </c>
      <c r="N37" s="23"/>
    </row>
    <row r="38" spans="11:14" ht="15" customHeight="1">
      <c r="K38" s="53" t="s">
        <v>18</v>
      </c>
      <c r="L38" s="169">
        <f t="shared" si="3"/>
        <v>-4806</v>
      </c>
      <c r="M38" s="169">
        <f t="shared" si="4"/>
        <v>5207</v>
      </c>
      <c r="N38" s="23"/>
    </row>
    <row r="39" spans="11:14" ht="15" customHeight="1">
      <c r="K39" s="53" t="s">
        <v>19</v>
      </c>
      <c r="L39" s="169">
        <f t="shared" si="3"/>
        <v>-3820</v>
      </c>
      <c r="M39" s="169">
        <f t="shared" si="4"/>
        <v>4492</v>
      </c>
      <c r="N39" s="23"/>
    </row>
    <row r="40" spans="11:14" ht="15" customHeight="1">
      <c r="K40" s="10" t="s">
        <v>20</v>
      </c>
      <c r="L40" s="169">
        <f t="shared" si="3"/>
        <v>-3894</v>
      </c>
      <c r="M40" s="169">
        <f t="shared" si="4"/>
        <v>4904</v>
      </c>
      <c r="N40" s="23"/>
    </row>
    <row r="41" spans="11:14" ht="15" customHeight="1">
      <c r="K41" s="10" t="s">
        <v>21</v>
      </c>
      <c r="L41" s="169">
        <f t="shared" si="3"/>
        <v>-2988</v>
      </c>
      <c r="M41" s="169">
        <f t="shared" si="4"/>
        <v>4331</v>
      </c>
      <c r="N41" s="23"/>
    </row>
    <row r="42" spans="11:14" ht="15" customHeight="1">
      <c r="K42" s="10" t="s">
        <v>22</v>
      </c>
      <c r="L42" s="169">
        <f t="shared" si="3"/>
        <v>-1951</v>
      </c>
      <c r="M42" s="169">
        <f t="shared" si="4"/>
        <v>3744</v>
      </c>
      <c r="N42" s="23"/>
    </row>
    <row r="43" spans="11:14" ht="15" customHeight="1">
      <c r="K43" s="53" t="s">
        <v>24</v>
      </c>
      <c r="L43" s="169">
        <f t="shared" si="3"/>
        <v>-839</v>
      </c>
      <c r="M43" s="169">
        <f t="shared" si="4"/>
        <v>2219</v>
      </c>
      <c r="N43" s="23"/>
    </row>
    <row r="44" spans="11:13" ht="11.25">
      <c r="K44" s="168" t="s">
        <v>25</v>
      </c>
      <c r="L44" s="169">
        <f t="shared" si="3"/>
        <v>-410</v>
      </c>
      <c r="M44" s="169">
        <f t="shared" si="4"/>
        <v>1278</v>
      </c>
    </row>
    <row r="45" spans="11:13" ht="11.25">
      <c r="K45" s="10"/>
      <c r="L45" s="10"/>
      <c r="M45" s="10"/>
    </row>
  </sheetData>
  <mergeCells count="4">
    <mergeCell ref="F2:G2"/>
    <mergeCell ref="A1:G1"/>
    <mergeCell ref="B2:C2"/>
    <mergeCell ref="D2:E2"/>
  </mergeCells>
  <hyperlinks>
    <hyperlink ref="A3" location="indice!B1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2005.&amp;R&amp;9&amp;P+6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12.83203125" style="23" customWidth="1"/>
    <col min="3" max="3" width="12.83203125" style="0" customWidth="1"/>
    <col min="4" max="4" width="12.83203125" style="23" customWidth="1"/>
    <col min="5" max="5" width="12.83203125" style="0" customWidth="1"/>
    <col min="6" max="6" width="12.83203125" style="23" customWidth="1"/>
    <col min="7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49" t="s">
        <v>168</v>
      </c>
      <c r="B1" s="250"/>
      <c r="C1" s="250"/>
      <c r="D1" s="250"/>
      <c r="E1" s="250"/>
      <c r="F1" s="250"/>
      <c r="G1" s="250"/>
    </row>
    <row r="2" spans="1:8" s="17" customFormat="1" ht="36" customHeight="1">
      <c r="A2" s="182"/>
      <c r="B2" s="246" t="s">
        <v>1</v>
      </c>
      <c r="C2" s="246"/>
      <c r="D2" s="246" t="s">
        <v>2</v>
      </c>
      <c r="E2" s="246"/>
      <c r="F2" s="246" t="s">
        <v>3</v>
      </c>
      <c r="G2" s="246" t="s">
        <v>0</v>
      </c>
      <c r="H2" s="16"/>
    </row>
    <row r="3" spans="1:9" s="14" customFormat="1" ht="19.5" customHeight="1">
      <c r="A3" s="287" t="s">
        <v>210</v>
      </c>
      <c r="B3" s="208" t="s">
        <v>4</v>
      </c>
      <c r="C3" s="19" t="s">
        <v>5</v>
      </c>
      <c r="D3" s="208" t="s">
        <v>4</v>
      </c>
      <c r="E3" s="19" t="s">
        <v>5</v>
      </c>
      <c r="F3" s="208" t="s">
        <v>4</v>
      </c>
      <c r="G3" s="19" t="s">
        <v>5</v>
      </c>
      <c r="H3" s="3"/>
      <c r="I3" s="3"/>
    </row>
    <row r="4" spans="1:9" s="5" customFormat="1" ht="15" customHeight="1">
      <c r="A4" s="31" t="s">
        <v>1</v>
      </c>
      <c r="B4" s="30">
        <f>D4+F4</f>
        <v>266149</v>
      </c>
      <c r="C4" s="32">
        <f>B4/B$4*100</f>
        <v>100</v>
      </c>
      <c r="D4" s="30">
        <f>D5+D11+D17+D23+D29</f>
        <v>120471</v>
      </c>
      <c r="E4" s="32">
        <f>D4/D$4*100</f>
        <v>100</v>
      </c>
      <c r="F4" s="30">
        <f>F5+F11+F17+F23+F29</f>
        <v>145678</v>
      </c>
      <c r="G4" s="32">
        <f aca="true" t="shared" si="0" ref="G4:G34">F4/F$4*100</f>
        <v>100</v>
      </c>
      <c r="H4"/>
      <c r="I4"/>
    </row>
    <row r="5" spans="1:7" ht="22.5" customHeight="1">
      <c r="A5" s="39" t="s">
        <v>134</v>
      </c>
      <c r="B5" s="21">
        <f aca="true" t="shared" si="1" ref="B5:B34">D5+F5</f>
        <v>1448</v>
      </c>
      <c r="C5" s="7">
        <f aca="true" t="shared" si="2" ref="C5:E34">B5/B$4*100</f>
        <v>0.5440561489992448</v>
      </c>
      <c r="D5" s="21">
        <f>SUM(D6:D10)</f>
        <v>696</v>
      </c>
      <c r="E5" s="7">
        <f t="shared" si="2"/>
        <v>0.5777324003287099</v>
      </c>
      <c r="F5" s="23">
        <f>SUM(F6:F10)</f>
        <v>752</v>
      </c>
      <c r="G5" s="24">
        <f t="shared" si="0"/>
        <v>0.5162069770315353</v>
      </c>
    </row>
    <row r="6" spans="1:7" ht="15" customHeight="1">
      <c r="A6" s="39" t="s">
        <v>170</v>
      </c>
      <c r="B6" s="21">
        <f t="shared" si="1"/>
        <v>697</v>
      </c>
      <c r="C6" s="7">
        <f t="shared" si="2"/>
        <v>0.2618833811135867</v>
      </c>
      <c r="D6" s="21">
        <v>349</v>
      </c>
      <c r="E6" s="7">
        <f t="shared" si="2"/>
        <v>0.2896962754521835</v>
      </c>
      <c r="F6" s="23">
        <v>348</v>
      </c>
      <c r="G6" s="24">
        <f t="shared" si="0"/>
        <v>0.2388830159667211</v>
      </c>
    </row>
    <row r="7" spans="1:7" ht="15" customHeight="1">
      <c r="A7" s="39" t="s">
        <v>171</v>
      </c>
      <c r="B7" s="21">
        <f t="shared" si="1"/>
        <v>76</v>
      </c>
      <c r="C7" s="7">
        <f t="shared" si="2"/>
        <v>0.028555433234766992</v>
      </c>
      <c r="D7" s="21">
        <v>40</v>
      </c>
      <c r="E7" s="7">
        <f t="shared" si="2"/>
        <v>0.03320301151314425</v>
      </c>
      <c r="F7" s="23">
        <v>36</v>
      </c>
      <c r="G7" s="24">
        <f t="shared" si="0"/>
        <v>0.02471203613448839</v>
      </c>
    </row>
    <row r="8" spans="1:7" ht="15" customHeight="1">
      <c r="A8" s="39" t="s">
        <v>172</v>
      </c>
      <c r="B8" s="21">
        <f t="shared" si="1"/>
        <v>188</v>
      </c>
      <c r="C8" s="7">
        <f t="shared" si="2"/>
        <v>0.0706371243175815</v>
      </c>
      <c r="D8" s="21">
        <v>93</v>
      </c>
      <c r="E8" s="7">
        <f t="shared" si="2"/>
        <v>0.07719700176806035</v>
      </c>
      <c r="F8" s="23">
        <v>95</v>
      </c>
      <c r="G8" s="24">
        <f t="shared" si="0"/>
        <v>0.06521231757712215</v>
      </c>
    </row>
    <row r="9" spans="1:7" ht="15" customHeight="1">
      <c r="A9" s="39" t="s">
        <v>173</v>
      </c>
      <c r="B9" s="21">
        <f t="shared" si="1"/>
        <v>212</v>
      </c>
      <c r="C9" s="7">
        <f t="shared" si="2"/>
        <v>0.07965462954961319</v>
      </c>
      <c r="D9" s="21">
        <v>109</v>
      </c>
      <c r="E9" s="7">
        <f t="shared" si="2"/>
        <v>0.09047820637331806</v>
      </c>
      <c r="F9" s="23">
        <v>103</v>
      </c>
      <c r="G9" s="24">
        <f t="shared" si="0"/>
        <v>0.07070388116256401</v>
      </c>
    </row>
    <row r="10" spans="1:7" ht="15" customHeight="1">
      <c r="A10" s="145" t="s">
        <v>90</v>
      </c>
      <c r="B10" s="20">
        <f t="shared" si="1"/>
        <v>275</v>
      </c>
      <c r="C10" s="12">
        <f t="shared" si="2"/>
        <v>0.10332558078369634</v>
      </c>
      <c r="D10" s="20">
        <v>105</v>
      </c>
      <c r="E10" s="12">
        <f t="shared" si="2"/>
        <v>0.08715790522200365</v>
      </c>
      <c r="F10" s="23">
        <v>170</v>
      </c>
      <c r="G10" s="24">
        <f t="shared" si="0"/>
        <v>0.11669572619063963</v>
      </c>
    </row>
    <row r="11" spans="1:7" ht="22.5" customHeight="1">
      <c r="A11" s="145" t="s">
        <v>135</v>
      </c>
      <c r="B11" s="20">
        <f t="shared" si="1"/>
        <v>7962</v>
      </c>
      <c r="C11" s="12">
        <f t="shared" si="2"/>
        <v>2.9915573607265102</v>
      </c>
      <c r="D11" s="20">
        <f>SUM(D12:D16)</f>
        <v>3288</v>
      </c>
      <c r="E11" s="12">
        <f t="shared" si="2"/>
        <v>2.7292875463804567</v>
      </c>
      <c r="F11" s="23">
        <f>SUM(F12:F16)</f>
        <v>4674</v>
      </c>
      <c r="G11" s="24">
        <f t="shared" si="0"/>
        <v>3.20844602479441</v>
      </c>
    </row>
    <row r="12" spans="1:7" ht="15" customHeight="1">
      <c r="A12" s="39" t="s">
        <v>170</v>
      </c>
      <c r="B12" s="20">
        <f t="shared" si="1"/>
        <v>2801</v>
      </c>
      <c r="C12" s="12">
        <f t="shared" si="2"/>
        <v>1.0524180064550308</v>
      </c>
      <c r="D12" s="23">
        <v>1430</v>
      </c>
      <c r="E12" s="12">
        <f t="shared" si="2"/>
        <v>1.1870076615949066</v>
      </c>
      <c r="F12" s="23">
        <v>1371</v>
      </c>
      <c r="G12" s="24">
        <f t="shared" si="0"/>
        <v>0.9411167094550995</v>
      </c>
    </row>
    <row r="13" spans="1:7" ht="15" customHeight="1">
      <c r="A13" s="39" t="s">
        <v>171</v>
      </c>
      <c r="B13" s="20">
        <f t="shared" si="1"/>
        <v>307</v>
      </c>
      <c r="C13" s="12">
        <f t="shared" si="2"/>
        <v>0.11534892109307192</v>
      </c>
      <c r="D13" s="23">
        <v>178</v>
      </c>
      <c r="E13" s="12">
        <f t="shared" si="2"/>
        <v>0.1477534012334919</v>
      </c>
      <c r="F13" s="23">
        <v>129</v>
      </c>
      <c r="G13" s="24">
        <f t="shared" si="0"/>
        <v>0.08855146281525007</v>
      </c>
    </row>
    <row r="14" spans="1:7" ht="15" customHeight="1">
      <c r="A14" s="39" t="s">
        <v>172</v>
      </c>
      <c r="B14" s="20">
        <f t="shared" si="1"/>
        <v>569</v>
      </c>
      <c r="C14" s="12">
        <f t="shared" si="2"/>
        <v>0.21379001987608445</v>
      </c>
      <c r="D14" s="23">
        <v>281</v>
      </c>
      <c r="E14" s="12">
        <f t="shared" si="2"/>
        <v>0.23325115587983833</v>
      </c>
      <c r="F14" s="23">
        <v>288</v>
      </c>
      <c r="G14" s="24">
        <f t="shared" si="0"/>
        <v>0.1976962890759071</v>
      </c>
    </row>
    <row r="15" spans="1:7" ht="15" customHeight="1">
      <c r="A15" s="39" t="s">
        <v>173</v>
      </c>
      <c r="B15" s="20">
        <f t="shared" si="1"/>
        <v>1245</v>
      </c>
      <c r="C15" s="12">
        <f t="shared" si="2"/>
        <v>0.4677830839116435</v>
      </c>
      <c r="D15" s="23">
        <v>529</v>
      </c>
      <c r="E15" s="12">
        <f t="shared" si="2"/>
        <v>0.43910982726133263</v>
      </c>
      <c r="F15" s="23">
        <v>716</v>
      </c>
      <c r="G15" s="24">
        <f t="shared" si="0"/>
        <v>0.49149494089704693</v>
      </c>
    </row>
    <row r="16" spans="1:7" ht="15" customHeight="1">
      <c r="A16" s="145" t="s">
        <v>90</v>
      </c>
      <c r="B16" s="20">
        <f t="shared" si="1"/>
        <v>3040</v>
      </c>
      <c r="C16" s="12">
        <f t="shared" si="2"/>
        <v>1.1422173293906797</v>
      </c>
      <c r="D16" s="23">
        <v>870</v>
      </c>
      <c r="E16" s="12">
        <f t="shared" si="2"/>
        <v>0.7221655004108872</v>
      </c>
      <c r="F16" s="23">
        <v>2170</v>
      </c>
      <c r="G16" s="24">
        <f t="shared" si="0"/>
        <v>1.4895866225511059</v>
      </c>
    </row>
    <row r="17" spans="1:7" ht="30" customHeight="1">
      <c r="A17" s="140" t="s">
        <v>136</v>
      </c>
      <c r="B17" s="20">
        <f t="shared" si="1"/>
        <v>106271</v>
      </c>
      <c r="C17" s="12">
        <f t="shared" si="2"/>
        <v>39.92913743805161</v>
      </c>
      <c r="D17" s="20">
        <f>SUM(D18:D22)</f>
        <v>42565</v>
      </c>
      <c r="E17" s="12">
        <f t="shared" si="2"/>
        <v>35.33215462642462</v>
      </c>
      <c r="F17" s="23">
        <f>SUM(F18:F22)</f>
        <v>63706</v>
      </c>
      <c r="G17" s="24">
        <f t="shared" si="0"/>
        <v>43.73069372176993</v>
      </c>
    </row>
    <row r="18" spans="1:9" s="10" customFormat="1" ht="15" customHeight="1">
      <c r="A18" s="39" t="s">
        <v>170</v>
      </c>
      <c r="B18" s="22">
        <f t="shared" si="1"/>
        <v>4024</v>
      </c>
      <c r="C18" s="9">
        <f t="shared" si="2"/>
        <v>1.5119350439039785</v>
      </c>
      <c r="D18" s="23">
        <v>2015</v>
      </c>
      <c r="E18" s="9">
        <f t="shared" si="2"/>
        <v>1.6726017049746411</v>
      </c>
      <c r="F18" s="23">
        <v>2009</v>
      </c>
      <c r="G18" s="24">
        <f t="shared" si="0"/>
        <v>1.3790689053940883</v>
      </c>
      <c r="H18"/>
      <c r="I18"/>
    </row>
    <row r="19" spans="1:7" ht="15" customHeight="1">
      <c r="A19" s="39" t="s">
        <v>171</v>
      </c>
      <c r="B19" s="22">
        <f t="shared" si="1"/>
        <v>4169</v>
      </c>
      <c r="C19" s="9">
        <f t="shared" si="2"/>
        <v>1.5664158046808367</v>
      </c>
      <c r="D19" s="23">
        <v>2113</v>
      </c>
      <c r="E19" s="9">
        <f t="shared" si="2"/>
        <v>1.7539490831818445</v>
      </c>
      <c r="F19" s="23">
        <v>2056</v>
      </c>
      <c r="G19" s="24">
        <f t="shared" si="0"/>
        <v>1.4113318414585594</v>
      </c>
    </row>
    <row r="20" spans="1:7" ht="15" customHeight="1">
      <c r="A20" s="39" t="s">
        <v>172</v>
      </c>
      <c r="B20" s="22">
        <f t="shared" si="1"/>
        <v>6870</v>
      </c>
      <c r="C20" s="9">
        <f t="shared" si="2"/>
        <v>2.581260872669069</v>
      </c>
      <c r="D20" s="23">
        <v>3490</v>
      </c>
      <c r="E20" s="9">
        <f t="shared" si="2"/>
        <v>2.896962754521835</v>
      </c>
      <c r="F20" s="167">
        <v>3380</v>
      </c>
      <c r="G20" s="24">
        <f t="shared" si="0"/>
        <v>2.320185614849188</v>
      </c>
    </row>
    <row r="21" spans="1:8" ht="15" customHeight="1">
      <c r="A21" s="39" t="s">
        <v>173</v>
      </c>
      <c r="B21" s="22">
        <f t="shared" si="1"/>
        <v>30376</v>
      </c>
      <c r="C21" s="9">
        <f t="shared" si="2"/>
        <v>11.413155788674764</v>
      </c>
      <c r="D21" s="23">
        <v>12888</v>
      </c>
      <c r="E21" s="9">
        <f t="shared" si="2"/>
        <v>10.698010309535075</v>
      </c>
      <c r="F21" s="23">
        <v>17488</v>
      </c>
      <c r="G21" s="49">
        <f t="shared" si="0"/>
        <v>12.004557997775917</v>
      </c>
      <c r="H21" s="4"/>
    </row>
    <row r="22" spans="1:8" ht="15" customHeight="1">
      <c r="A22" s="145" t="s">
        <v>90</v>
      </c>
      <c r="B22" s="22">
        <f t="shared" si="1"/>
        <v>60832</v>
      </c>
      <c r="C22" s="9">
        <f t="shared" si="2"/>
        <v>22.85636992812297</v>
      </c>
      <c r="D22" s="23">
        <v>22059</v>
      </c>
      <c r="E22" s="9">
        <f t="shared" si="2"/>
        <v>18.31063077421122</v>
      </c>
      <c r="F22" s="23">
        <v>38773</v>
      </c>
      <c r="G22" s="49">
        <f t="shared" si="0"/>
        <v>26.615549362292178</v>
      </c>
      <c r="H22" s="4"/>
    </row>
    <row r="23" spans="1:8" ht="30" customHeight="1">
      <c r="A23" s="140" t="s">
        <v>137</v>
      </c>
      <c r="B23" s="22">
        <f t="shared" si="1"/>
        <v>63047</v>
      </c>
      <c r="C23" s="9">
        <f t="shared" si="2"/>
        <v>23.68861051516256</v>
      </c>
      <c r="D23" s="22">
        <f>SUM(D24:D28)</f>
        <v>28916</v>
      </c>
      <c r="E23" s="9">
        <f t="shared" si="2"/>
        <v>24.00245702285197</v>
      </c>
      <c r="F23" s="94">
        <f>SUM(F24:F28)</f>
        <v>34131</v>
      </c>
      <c r="G23" s="49">
        <f t="shared" si="0"/>
        <v>23.429069591839536</v>
      </c>
      <c r="H23" s="4"/>
    </row>
    <row r="24" spans="1:8" ht="15" customHeight="1">
      <c r="A24" s="39" t="s">
        <v>170</v>
      </c>
      <c r="B24" s="22">
        <f t="shared" si="1"/>
        <v>209</v>
      </c>
      <c r="C24" s="9">
        <f t="shared" si="2"/>
        <v>0.07852744139560923</v>
      </c>
      <c r="D24" s="23">
        <v>103</v>
      </c>
      <c r="E24" s="9">
        <f t="shared" si="2"/>
        <v>0.08549775464634643</v>
      </c>
      <c r="F24" s="23">
        <v>106</v>
      </c>
      <c r="G24" s="49">
        <f t="shared" si="0"/>
        <v>0.07276321750710471</v>
      </c>
      <c r="H24" s="4"/>
    </row>
    <row r="25" spans="1:8" ht="15" customHeight="1">
      <c r="A25" s="39" t="s">
        <v>171</v>
      </c>
      <c r="B25" s="22">
        <f t="shared" si="1"/>
        <v>3908</v>
      </c>
      <c r="C25" s="9">
        <f t="shared" si="2"/>
        <v>1.4683504352824923</v>
      </c>
      <c r="D25" s="23">
        <v>1996</v>
      </c>
      <c r="E25" s="9">
        <f t="shared" si="2"/>
        <v>1.6568302745058976</v>
      </c>
      <c r="F25" s="23">
        <v>1912</v>
      </c>
      <c r="G25" s="49">
        <f t="shared" si="0"/>
        <v>1.3124836969206057</v>
      </c>
      <c r="H25" s="4"/>
    </row>
    <row r="26" spans="1:8" ht="15" customHeight="1">
      <c r="A26" s="39" t="s">
        <v>172</v>
      </c>
      <c r="B26" s="22">
        <f t="shared" si="1"/>
        <v>16992</v>
      </c>
      <c r="C26" s="9">
        <f t="shared" si="2"/>
        <v>6.3843937042784304</v>
      </c>
      <c r="D26" s="23">
        <v>8400</v>
      </c>
      <c r="E26" s="9">
        <f t="shared" si="2"/>
        <v>6.972632417760291</v>
      </c>
      <c r="F26" s="23">
        <v>8592</v>
      </c>
      <c r="G26" s="49">
        <f t="shared" si="0"/>
        <v>5.897939290764563</v>
      </c>
      <c r="H26" s="4"/>
    </row>
    <row r="27" spans="1:8" ht="15" customHeight="1">
      <c r="A27" s="39" t="s">
        <v>173</v>
      </c>
      <c r="B27" s="22">
        <f t="shared" si="1"/>
        <v>26272</v>
      </c>
      <c r="C27" s="9">
        <f t="shared" si="2"/>
        <v>9.871162393997347</v>
      </c>
      <c r="D27" s="23">
        <v>11742</v>
      </c>
      <c r="E27" s="9">
        <f t="shared" si="2"/>
        <v>9.746744029683493</v>
      </c>
      <c r="F27" s="23">
        <v>14530</v>
      </c>
      <c r="G27" s="49">
        <f t="shared" si="0"/>
        <v>9.974052362058787</v>
      </c>
      <c r="H27" s="4"/>
    </row>
    <row r="28" spans="1:8" ht="15" customHeight="1">
      <c r="A28" s="145" t="s">
        <v>90</v>
      </c>
      <c r="B28" s="22">
        <f t="shared" si="1"/>
        <v>15666</v>
      </c>
      <c r="C28" s="9">
        <f t="shared" si="2"/>
        <v>5.886176540208679</v>
      </c>
      <c r="D28" s="23">
        <v>6675</v>
      </c>
      <c r="E28" s="9">
        <f t="shared" si="2"/>
        <v>5.540752546255946</v>
      </c>
      <c r="F28" s="23">
        <v>8991</v>
      </c>
      <c r="G28" s="49">
        <f t="shared" si="0"/>
        <v>6.171831024588476</v>
      </c>
      <c r="H28" s="4"/>
    </row>
    <row r="29" spans="1:8" ht="30" customHeight="1">
      <c r="A29" s="140" t="s">
        <v>139</v>
      </c>
      <c r="B29" s="22">
        <f t="shared" si="1"/>
        <v>87421</v>
      </c>
      <c r="C29" s="9">
        <f t="shared" si="2"/>
        <v>32.846638537060066</v>
      </c>
      <c r="D29" s="22">
        <f>SUM(D30:D34)</f>
        <v>45006</v>
      </c>
      <c r="E29" s="9">
        <f t="shared" si="2"/>
        <v>37.35836840401424</v>
      </c>
      <c r="F29" s="21">
        <f>SUM(F30:F34)</f>
        <v>42415</v>
      </c>
      <c r="G29" s="49">
        <f t="shared" si="0"/>
        <v>29.115583684564587</v>
      </c>
      <c r="H29" s="4"/>
    </row>
    <row r="30" spans="1:8" ht="15" customHeight="1">
      <c r="A30" s="39" t="s">
        <v>170</v>
      </c>
      <c r="B30" s="22">
        <f t="shared" si="1"/>
        <v>68</v>
      </c>
      <c r="C30" s="9">
        <f t="shared" si="2"/>
        <v>0.0255495981574231</v>
      </c>
      <c r="D30" s="94">
        <v>31</v>
      </c>
      <c r="E30" s="9">
        <f t="shared" si="2"/>
        <v>0.02573233392268679</v>
      </c>
      <c r="F30" s="94">
        <v>37</v>
      </c>
      <c r="G30" s="49">
        <f t="shared" si="0"/>
        <v>0.02539848158266863</v>
      </c>
      <c r="H30" s="4"/>
    </row>
    <row r="31" spans="1:8" ht="15" customHeight="1">
      <c r="A31" s="39" t="s">
        <v>171</v>
      </c>
      <c r="B31" s="22">
        <f t="shared" si="1"/>
        <v>2665</v>
      </c>
      <c r="C31" s="9">
        <f t="shared" si="2"/>
        <v>1.0013188101401846</v>
      </c>
      <c r="D31" s="94">
        <v>1072</v>
      </c>
      <c r="E31" s="9">
        <f t="shared" si="2"/>
        <v>0.8898407085522657</v>
      </c>
      <c r="F31" s="94">
        <v>1593</v>
      </c>
      <c r="G31" s="49">
        <f t="shared" si="0"/>
        <v>1.0935075989511114</v>
      </c>
      <c r="H31" s="4"/>
    </row>
    <row r="32" spans="1:8" ht="15" customHeight="1">
      <c r="A32" s="39" t="s">
        <v>172</v>
      </c>
      <c r="B32" s="22">
        <f t="shared" si="1"/>
        <v>37838</v>
      </c>
      <c r="C32" s="9">
        <f t="shared" si="2"/>
        <v>14.216848457067282</v>
      </c>
      <c r="D32" s="94">
        <v>17692</v>
      </c>
      <c r="E32" s="9">
        <f t="shared" si="2"/>
        <v>14.685691992263699</v>
      </c>
      <c r="F32" s="94">
        <v>20146</v>
      </c>
      <c r="G32" s="49">
        <f t="shared" si="0"/>
        <v>13.829129999038978</v>
      </c>
      <c r="H32" s="4"/>
    </row>
    <row r="33" spans="1:8" ht="15" customHeight="1">
      <c r="A33" s="39" t="s">
        <v>173</v>
      </c>
      <c r="B33" s="22">
        <f t="shared" si="1"/>
        <v>34343</v>
      </c>
      <c r="C33" s="9">
        <f t="shared" si="2"/>
        <v>12.903674257652668</v>
      </c>
      <c r="D33" s="94">
        <v>19086</v>
      </c>
      <c r="E33" s="9">
        <f t="shared" si="2"/>
        <v>15.842816943496777</v>
      </c>
      <c r="F33" s="94">
        <v>15257</v>
      </c>
      <c r="G33" s="49">
        <f t="shared" si="0"/>
        <v>10.473098202885817</v>
      </c>
      <c r="H33" s="4"/>
    </row>
    <row r="34" spans="1:8" ht="15" customHeight="1">
      <c r="A34" s="139" t="s">
        <v>90</v>
      </c>
      <c r="B34" s="25">
        <f t="shared" si="1"/>
        <v>12507</v>
      </c>
      <c r="C34" s="26">
        <f t="shared" si="2"/>
        <v>4.69924741404251</v>
      </c>
      <c r="D34" s="27">
        <v>7125</v>
      </c>
      <c r="E34" s="26">
        <f t="shared" si="2"/>
        <v>5.914286425778818</v>
      </c>
      <c r="F34" s="27">
        <v>5382</v>
      </c>
      <c r="G34" s="28">
        <f t="shared" si="0"/>
        <v>3.694449402106015</v>
      </c>
      <c r="H34" s="4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0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2"/>
      <c r="L43" s="41"/>
      <c r="M43" s="41"/>
      <c r="N43" s="23"/>
    </row>
    <row r="44" spans="11:13" ht="15" customHeight="1">
      <c r="K44" s="43"/>
      <c r="L44" s="41"/>
      <c r="M44" s="41"/>
    </row>
    <row r="45" ht="15" customHeight="1"/>
    <row r="46" ht="15" customHeight="1"/>
  </sheetData>
  <mergeCells count="4">
    <mergeCell ref="A1:G1"/>
    <mergeCell ref="F2:G2"/>
    <mergeCell ref="B2:C2"/>
    <mergeCell ref="D2:E2"/>
  </mergeCells>
  <hyperlinks>
    <hyperlink ref="A3" location="indice!B1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0.83203125" style="0" customWidth="1"/>
    <col min="2" max="7" width="13" style="0" customWidth="1"/>
    <col min="8" max="8" width="10.83203125" style="0" customWidth="1"/>
    <col min="9" max="9" width="23.66015625" style="0" bestFit="1" customWidth="1"/>
    <col min="10" max="10" width="7.5" style="0" bestFit="1" customWidth="1"/>
  </cols>
  <sheetData>
    <row r="1" spans="1:7" s="1" customFormat="1" ht="39.75" customHeight="1">
      <c r="A1" s="249" t="s">
        <v>174</v>
      </c>
      <c r="B1" s="250"/>
      <c r="C1" s="250"/>
      <c r="D1" s="250"/>
      <c r="E1" s="250"/>
      <c r="F1" s="250"/>
      <c r="G1" s="250"/>
    </row>
    <row r="2" spans="1:8" s="2" customFormat="1" ht="18" customHeight="1">
      <c r="A2" s="3" t="s">
        <v>41</v>
      </c>
      <c r="B2" s="4"/>
      <c r="C2" s="4"/>
      <c r="D2" s="4"/>
      <c r="E2" s="4"/>
      <c r="F2" s="4"/>
      <c r="G2" s="4"/>
      <c r="H2" s="13"/>
    </row>
    <row r="3" spans="1:7" s="17" customFormat="1" ht="36" customHeight="1">
      <c r="A3" s="182"/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</row>
    <row r="4" spans="1:11" s="14" customFormat="1" ht="19.5" customHeight="1">
      <c r="A4" s="287" t="s">
        <v>210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67"/>
      <c r="J4" s="67"/>
      <c r="K4" s="67"/>
    </row>
    <row r="5" spans="1:11" s="5" customFormat="1" ht="15" customHeight="1">
      <c r="A5" s="31" t="s">
        <v>23</v>
      </c>
      <c r="B5" s="30">
        <f>D5+F5</f>
        <v>266149</v>
      </c>
      <c r="C5" s="32">
        <f>B5/B$5*100</f>
        <v>100</v>
      </c>
      <c r="D5" s="30">
        <f>SUM(D6:D23)</f>
        <v>120471</v>
      </c>
      <c r="E5" s="32">
        <f>D5/D$5*100</f>
        <v>100</v>
      </c>
      <c r="F5" s="30">
        <f>SUM(F6:F23)</f>
        <v>145678</v>
      </c>
      <c r="G5" s="32">
        <f aca="true" t="shared" si="0" ref="G5:G23">F5/F$5*100</f>
        <v>100</v>
      </c>
      <c r="H5"/>
      <c r="I5" s="213"/>
      <c r="J5" s="213"/>
      <c r="K5" s="213"/>
    </row>
    <row r="6" spans="1:11" ht="15" customHeight="1">
      <c r="A6" s="6" t="s">
        <v>26</v>
      </c>
      <c r="B6" s="21">
        <f aca="true" t="shared" si="1" ref="B6:B23">D6+F6</f>
        <v>11140</v>
      </c>
      <c r="C6" s="7">
        <f aca="true" t="shared" si="2" ref="C6:E23">B6/B$5*100</f>
        <v>4.185625345201372</v>
      </c>
      <c r="D6" s="21">
        <v>5388</v>
      </c>
      <c r="E6" s="7">
        <f t="shared" si="2"/>
        <v>4.4724456508205295</v>
      </c>
      <c r="F6" s="23">
        <v>5752</v>
      </c>
      <c r="G6" s="24">
        <f t="shared" si="0"/>
        <v>3.948434217932701</v>
      </c>
      <c r="I6" s="214"/>
      <c r="J6" s="205"/>
      <c r="K6" s="205"/>
    </row>
    <row r="7" spans="1:11" ht="15" customHeight="1">
      <c r="A7" s="39" t="s">
        <v>144</v>
      </c>
      <c r="B7" s="21">
        <f t="shared" si="1"/>
        <v>1597</v>
      </c>
      <c r="C7" s="7">
        <f t="shared" si="2"/>
        <v>0.6000398273147748</v>
      </c>
      <c r="D7" s="21">
        <v>763</v>
      </c>
      <c r="E7" s="7">
        <f t="shared" si="2"/>
        <v>0.6333474446132265</v>
      </c>
      <c r="F7" s="23">
        <v>834</v>
      </c>
      <c r="G7" s="24">
        <f t="shared" si="0"/>
        <v>0.5724955037823144</v>
      </c>
      <c r="I7" s="214"/>
      <c r="J7" s="205"/>
      <c r="K7" s="205"/>
    </row>
    <row r="8" spans="1:11" ht="15" customHeight="1">
      <c r="A8" s="39" t="s">
        <v>145</v>
      </c>
      <c r="B8" s="21">
        <f t="shared" si="1"/>
        <v>4348</v>
      </c>
      <c r="C8" s="7">
        <f t="shared" si="2"/>
        <v>1.6336713645364063</v>
      </c>
      <c r="D8" s="21">
        <v>2106</v>
      </c>
      <c r="E8" s="7">
        <f t="shared" si="2"/>
        <v>1.7481385561670444</v>
      </c>
      <c r="F8" s="23">
        <v>2242</v>
      </c>
      <c r="G8" s="24">
        <f t="shared" si="0"/>
        <v>1.5390106948200826</v>
      </c>
      <c r="I8" s="211"/>
      <c r="J8" s="212"/>
      <c r="K8" s="212"/>
    </row>
    <row r="9" spans="1:11" ht="15" customHeight="1">
      <c r="A9" s="6" t="s">
        <v>27</v>
      </c>
      <c r="B9" s="21">
        <f t="shared" si="1"/>
        <v>3946</v>
      </c>
      <c r="C9" s="7">
        <f t="shared" si="2"/>
        <v>1.4826281518998756</v>
      </c>
      <c r="D9" s="21">
        <v>2135</v>
      </c>
      <c r="E9" s="7">
        <f t="shared" si="2"/>
        <v>1.772210739514074</v>
      </c>
      <c r="F9" s="23">
        <v>1811</v>
      </c>
      <c r="G9" s="24">
        <f t="shared" si="0"/>
        <v>1.2431527066544021</v>
      </c>
      <c r="I9" s="209"/>
      <c r="J9" s="210"/>
      <c r="K9" s="210"/>
    </row>
    <row r="10" spans="1:11" ht="15" customHeight="1">
      <c r="A10" s="6" t="s">
        <v>28</v>
      </c>
      <c r="B10" s="21">
        <f t="shared" si="1"/>
        <v>1390</v>
      </c>
      <c r="C10" s="7">
        <f t="shared" si="2"/>
        <v>0.5222638446885016</v>
      </c>
      <c r="D10" s="21">
        <v>682</v>
      </c>
      <c r="E10" s="7">
        <f t="shared" si="2"/>
        <v>0.5661113462991093</v>
      </c>
      <c r="F10" s="23">
        <v>708</v>
      </c>
      <c r="G10" s="24">
        <f t="shared" si="0"/>
        <v>0.48600337731160503</v>
      </c>
      <c r="I10" s="209"/>
      <c r="J10" s="210"/>
      <c r="K10" s="210"/>
    </row>
    <row r="11" spans="1:11" ht="22.5" customHeight="1">
      <c r="A11" s="4" t="s">
        <v>29</v>
      </c>
      <c r="B11" s="20">
        <f t="shared" si="1"/>
        <v>7461</v>
      </c>
      <c r="C11" s="12">
        <f t="shared" si="2"/>
        <v>2.803316939007849</v>
      </c>
      <c r="D11" s="20">
        <v>3513</v>
      </c>
      <c r="E11" s="12">
        <f t="shared" si="2"/>
        <v>2.916054486141893</v>
      </c>
      <c r="F11" s="23">
        <v>3948</v>
      </c>
      <c r="G11" s="24">
        <f t="shared" si="0"/>
        <v>2.7100866294155606</v>
      </c>
      <c r="I11" s="209"/>
      <c r="J11" s="210"/>
      <c r="K11" s="210"/>
    </row>
    <row r="12" spans="1:11" ht="15" customHeight="1">
      <c r="A12" s="4" t="s">
        <v>148</v>
      </c>
      <c r="B12" s="20">
        <f t="shared" si="1"/>
        <v>5232</v>
      </c>
      <c r="C12" s="12">
        <f t="shared" si="2"/>
        <v>1.9658161405829064</v>
      </c>
      <c r="D12" s="20">
        <v>2541</v>
      </c>
      <c r="E12" s="12">
        <f t="shared" si="2"/>
        <v>2.109221306372488</v>
      </c>
      <c r="F12" s="23">
        <v>2691</v>
      </c>
      <c r="G12" s="24">
        <f t="shared" si="0"/>
        <v>1.8472247010530074</v>
      </c>
      <c r="I12" s="209"/>
      <c r="J12" s="210"/>
      <c r="K12" s="210"/>
    </row>
    <row r="13" spans="1:11" ht="15" customHeight="1">
      <c r="A13" s="4" t="s">
        <v>30</v>
      </c>
      <c r="B13" s="20">
        <f t="shared" si="1"/>
        <v>122958</v>
      </c>
      <c r="C13" s="12">
        <f t="shared" si="2"/>
        <v>46.19893368000631</v>
      </c>
      <c r="D13" s="20">
        <v>53967</v>
      </c>
      <c r="E13" s="12">
        <f t="shared" si="2"/>
        <v>44.796673058246384</v>
      </c>
      <c r="F13" s="23">
        <v>68991</v>
      </c>
      <c r="G13" s="24">
        <f t="shared" si="0"/>
        <v>47.35855791540246</v>
      </c>
      <c r="I13" s="209"/>
      <c r="J13" s="210"/>
      <c r="K13" s="210"/>
    </row>
    <row r="14" spans="1:11" ht="15" customHeight="1">
      <c r="A14" s="4" t="s">
        <v>31</v>
      </c>
      <c r="B14" s="20">
        <f t="shared" si="1"/>
        <v>46765</v>
      </c>
      <c r="C14" s="12">
        <f t="shared" si="2"/>
        <v>17.5709846739984</v>
      </c>
      <c r="D14" s="20">
        <v>20989</v>
      </c>
      <c r="E14" s="12">
        <f t="shared" si="2"/>
        <v>17.422450216234612</v>
      </c>
      <c r="F14" s="23">
        <v>25776</v>
      </c>
      <c r="G14" s="24">
        <f t="shared" si="0"/>
        <v>17.69381787229369</v>
      </c>
      <c r="I14" s="209"/>
      <c r="J14" s="210"/>
      <c r="K14" s="210"/>
    </row>
    <row r="15" spans="1:11" ht="15" customHeight="1">
      <c r="A15" s="4" t="s">
        <v>32</v>
      </c>
      <c r="B15" s="20">
        <f t="shared" si="1"/>
        <v>1416</v>
      </c>
      <c r="C15" s="12">
        <f t="shared" si="2"/>
        <v>0.5320328086898692</v>
      </c>
      <c r="D15" s="20">
        <v>677</v>
      </c>
      <c r="E15" s="12">
        <f t="shared" si="2"/>
        <v>0.5619609698599662</v>
      </c>
      <c r="F15" s="23">
        <v>739</v>
      </c>
      <c r="G15" s="24">
        <f t="shared" si="0"/>
        <v>0.5072831862051923</v>
      </c>
      <c r="I15" s="209"/>
      <c r="J15" s="210"/>
      <c r="K15" s="210"/>
    </row>
    <row r="16" spans="1:11" ht="15" customHeight="1">
      <c r="A16" s="4" t="s">
        <v>33</v>
      </c>
      <c r="B16" s="20">
        <f t="shared" si="1"/>
        <v>2536</v>
      </c>
      <c r="C16" s="12">
        <f t="shared" si="2"/>
        <v>0.9528497195180143</v>
      </c>
      <c r="D16" s="20">
        <v>1216</v>
      </c>
      <c r="E16" s="12">
        <f t="shared" si="2"/>
        <v>1.009371549999585</v>
      </c>
      <c r="F16" s="23">
        <v>1320</v>
      </c>
      <c r="G16" s="24">
        <f t="shared" si="0"/>
        <v>0.9061079915979077</v>
      </c>
      <c r="I16" s="209"/>
      <c r="J16" s="210"/>
      <c r="K16" s="210"/>
    </row>
    <row r="17" spans="1:11" ht="22.5" customHeight="1">
      <c r="A17" s="4" t="s">
        <v>133</v>
      </c>
      <c r="B17" s="20">
        <f t="shared" si="1"/>
        <v>32439</v>
      </c>
      <c r="C17" s="12">
        <f t="shared" si="2"/>
        <v>12.188285509244821</v>
      </c>
      <c r="D17" s="20">
        <v>14714</v>
      </c>
      <c r="E17" s="12">
        <f t="shared" si="2"/>
        <v>12.213727785110109</v>
      </c>
      <c r="F17" s="23">
        <v>17725</v>
      </c>
      <c r="G17" s="24">
        <f t="shared" si="0"/>
        <v>12.167245568994632</v>
      </c>
      <c r="I17" s="209"/>
      <c r="J17" s="210"/>
      <c r="K17" s="210"/>
    </row>
    <row r="18" spans="1:11" ht="15" customHeight="1">
      <c r="A18" s="4" t="s">
        <v>146</v>
      </c>
      <c r="B18" s="20">
        <f t="shared" si="1"/>
        <v>2032</v>
      </c>
      <c r="C18" s="12">
        <f t="shared" si="2"/>
        <v>0.763482109645349</v>
      </c>
      <c r="D18" s="20">
        <v>926</v>
      </c>
      <c r="E18" s="12">
        <f t="shared" si="2"/>
        <v>0.7686497165292892</v>
      </c>
      <c r="F18" s="23">
        <v>1106</v>
      </c>
      <c r="G18" s="24">
        <f t="shared" si="0"/>
        <v>0.7592086656873378</v>
      </c>
      <c r="I18" s="209"/>
      <c r="J18" s="210"/>
      <c r="K18" s="210"/>
    </row>
    <row r="19" spans="1:11" s="10" customFormat="1" ht="15" customHeight="1">
      <c r="A19" s="4" t="s">
        <v>147</v>
      </c>
      <c r="B19" s="22">
        <f t="shared" si="1"/>
        <v>11534</v>
      </c>
      <c r="C19" s="9">
        <f t="shared" si="2"/>
        <v>4.333662722760559</v>
      </c>
      <c r="D19" s="22">
        <v>5430</v>
      </c>
      <c r="E19" s="9">
        <f t="shared" si="2"/>
        <v>4.507308812909331</v>
      </c>
      <c r="F19" s="23">
        <v>6104</v>
      </c>
      <c r="G19" s="24">
        <f t="shared" si="0"/>
        <v>4.190063015692143</v>
      </c>
      <c r="H19"/>
      <c r="I19" s="209"/>
      <c r="J19" s="210"/>
      <c r="K19" s="210"/>
    </row>
    <row r="20" spans="1:11" ht="15" customHeight="1">
      <c r="A20" t="s">
        <v>35</v>
      </c>
      <c r="B20" s="22">
        <f t="shared" si="1"/>
        <v>6981</v>
      </c>
      <c r="C20" s="9">
        <f t="shared" si="2"/>
        <v>2.6229668343672152</v>
      </c>
      <c r="D20" s="22">
        <v>3256</v>
      </c>
      <c r="E20" s="9">
        <f t="shared" si="2"/>
        <v>2.7027251371699412</v>
      </c>
      <c r="F20" s="23">
        <v>3725</v>
      </c>
      <c r="G20" s="24">
        <f t="shared" si="0"/>
        <v>2.5570092944713685</v>
      </c>
      <c r="I20" s="209"/>
      <c r="J20" s="210"/>
      <c r="K20" s="210"/>
    </row>
    <row r="21" spans="1:11" ht="15" customHeight="1">
      <c r="A21" t="s">
        <v>36</v>
      </c>
      <c r="B21" s="22">
        <f t="shared" si="1"/>
        <v>3845</v>
      </c>
      <c r="C21" s="9">
        <f t="shared" si="2"/>
        <v>1.444679484048409</v>
      </c>
      <c r="D21" s="22">
        <v>1886</v>
      </c>
      <c r="E21" s="9">
        <f t="shared" si="2"/>
        <v>1.5655219928447512</v>
      </c>
      <c r="F21" s="23">
        <v>1959</v>
      </c>
      <c r="G21" s="24">
        <f t="shared" si="0"/>
        <v>1.3447466329850766</v>
      </c>
      <c r="I21" s="209"/>
      <c r="J21" s="210"/>
      <c r="K21" s="210"/>
    </row>
    <row r="22" spans="1:11" ht="15" customHeight="1">
      <c r="A22" t="s">
        <v>37</v>
      </c>
      <c r="B22" s="22">
        <f t="shared" si="1"/>
        <v>275</v>
      </c>
      <c r="C22" s="9">
        <f t="shared" si="2"/>
        <v>0.10332558078369634</v>
      </c>
      <c r="D22" s="22">
        <v>138</v>
      </c>
      <c r="E22" s="9">
        <f t="shared" si="2"/>
        <v>0.11455038972034765</v>
      </c>
      <c r="F22" s="23">
        <v>137</v>
      </c>
      <c r="G22" s="24">
        <f t="shared" si="0"/>
        <v>0.09404302640069193</v>
      </c>
      <c r="I22" s="209"/>
      <c r="J22" s="210"/>
      <c r="K22" s="210"/>
    </row>
    <row r="23" spans="1:11" ht="15" customHeight="1">
      <c r="A23" s="8" t="s">
        <v>38</v>
      </c>
      <c r="B23" s="25">
        <f t="shared" si="1"/>
        <v>254</v>
      </c>
      <c r="C23" s="26">
        <f t="shared" si="2"/>
        <v>0.09543526370566863</v>
      </c>
      <c r="D23" s="25">
        <v>144</v>
      </c>
      <c r="E23" s="26">
        <f t="shared" si="2"/>
        <v>0.11953084144731926</v>
      </c>
      <c r="F23" s="27">
        <v>110</v>
      </c>
      <c r="G23" s="28">
        <f t="shared" si="0"/>
        <v>0.07550899929982564</v>
      </c>
      <c r="I23" s="209"/>
      <c r="J23" s="210"/>
      <c r="K23" s="210"/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9:10" ht="15" customHeight="1">
      <c r="I27" s="40"/>
      <c r="J27" s="40"/>
    </row>
    <row r="28" spans="9:11" ht="15" customHeight="1">
      <c r="I28" s="41"/>
      <c r="J28" s="41"/>
      <c r="K28" s="23"/>
    </row>
    <row r="29" spans="9:11" ht="15" customHeight="1">
      <c r="I29" s="41"/>
      <c r="J29" s="41"/>
      <c r="K29" s="23"/>
    </row>
    <row r="30" spans="9:11" ht="15" customHeight="1">
      <c r="I30" s="41"/>
      <c r="J30" s="41"/>
      <c r="K30" s="23"/>
    </row>
    <row r="31" spans="9:11" ht="15" customHeight="1">
      <c r="I31" s="41"/>
      <c r="J31" s="41"/>
      <c r="K31" s="23"/>
    </row>
    <row r="32" spans="9:11" ht="15" customHeight="1">
      <c r="I32" s="41"/>
      <c r="J32" s="41"/>
      <c r="K32" s="23"/>
    </row>
    <row r="33" spans="9:11" ht="15" customHeight="1">
      <c r="I33" s="41"/>
      <c r="J33" s="41"/>
      <c r="K33" s="23"/>
    </row>
    <row r="34" spans="9:11" ht="15" customHeight="1">
      <c r="I34" s="41"/>
      <c r="J34" s="41"/>
      <c r="K34" s="23"/>
    </row>
    <row r="35" spans="9:11" ht="15" customHeight="1">
      <c r="I35" s="41"/>
      <c r="J35" s="41"/>
      <c r="K35" s="23"/>
    </row>
    <row r="36" spans="9:11" ht="15" customHeight="1">
      <c r="I36" s="41"/>
      <c r="J36" s="41"/>
      <c r="K36" s="23"/>
    </row>
    <row r="37" spans="9:11" ht="15" customHeight="1">
      <c r="I37" s="41"/>
      <c r="J37" s="41"/>
      <c r="K37" s="23"/>
    </row>
    <row r="38" spans="9:11" ht="15" customHeight="1">
      <c r="I38" s="41"/>
      <c r="J38" s="41"/>
      <c r="K38" s="23"/>
    </row>
    <row r="39" spans="9:11" ht="15" customHeight="1">
      <c r="I39" s="41"/>
      <c r="J39" s="41"/>
      <c r="K39" s="23"/>
    </row>
    <row r="40" spans="9:11" ht="15" customHeight="1">
      <c r="I40" s="41"/>
      <c r="J40" s="41"/>
      <c r="K40" s="23"/>
    </row>
    <row r="41" spans="9:11" ht="15" customHeight="1">
      <c r="I41" s="41"/>
      <c r="J41" s="41"/>
      <c r="K41" s="23"/>
    </row>
    <row r="42" spans="9:11" ht="15" customHeight="1">
      <c r="I42" s="41"/>
      <c r="J42" s="41"/>
      <c r="K42" s="23"/>
    </row>
    <row r="43" spans="9:11" ht="15" customHeight="1">
      <c r="I43" s="41"/>
      <c r="J43" s="41"/>
      <c r="K43" s="23"/>
    </row>
    <row r="44" spans="9:11" ht="15" customHeight="1">
      <c r="I44" s="41"/>
      <c r="J44" s="41"/>
      <c r="K44" s="23"/>
    </row>
    <row r="45" spans="9:11" ht="15" customHeight="1">
      <c r="I45" s="41"/>
      <c r="J45" s="41"/>
      <c r="K45" s="23"/>
    </row>
    <row r="46" spans="9:10" ht="15" customHeight="1">
      <c r="I46" s="41"/>
      <c r="J46" s="41"/>
    </row>
    <row r="47" ht="15" customHeight="1"/>
  </sheetData>
  <mergeCells count="4">
    <mergeCell ref="A1:G1"/>
    <mergeCell ref="F3:G3"/>
    <mergeCell ref="B3:C3"/>
    <mergeCell ref="D3:E3"/>
  </mergeCells>
  <hyperlinks>
    <hyperlink ref="A4" location="indice!B15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249" t="s">
        <v>175</v>
      </c>
      <c r="B1" s="250"/>
      <c r="C1" s="250"/>
      <c r="D1" s="250"/>
      <c r="E1" s="250"/>
      <c r="F1" s="250"/>
      <c r="G1" s="250"/>
    </row>
    <row r="2" spans="1:9" s="2" customFormat="1" ht="18" customHeight="1">
      <c r="A2" s="3" t="s">
        <v>42</v>
      </c>
      <c r="B2" s="4"/>
      <c r="C2" s="4"/>
      <c r="D2" s="4"/>
      <c r="E2" s="4"/>
      <c r="F2" s="4"/>
      <c r="G2" s="4"/>
      <c r="H2" s="13"/>
      <c r="I2" s="13"/>
    </row>
    <row r="3" spans="1:8" s="17" customFormat="1" ht="36" customHeight="1">
      <c r="A3" s="182"/>
      <c r="B3" s="246" t="s">
        <v>1</v>
      </c>
      <c r="C3" s="246"/>
      <c r="D3" s="246" t="s">
        <v>2</v>
      </c>
      <c r="E3" s="246"/>
      <c r="F3" s="246" t="s">
        <v>3</v>
      </c>
      <c r="G3" s="246" t="s">
        <v>0</v>
      </c>
      <c r="H3" s="16"/>
    </row>
    <row r="4" spans="1:9" s="14" customFormat="1" ht="19.5" customHeight="1">
      <c r="A4" s="287" t="s">
        <v>210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f>D5+F5</f>
        <v>266149</v>
      </c>
      <c r="C5" s="32">
        <f>B5/$B5*100</f>
        <v>100</v>
      </c>
      <c r="D5" s="30">
        <f>SUM(D6:D23)</f>
        <v>120471</v>
      </c>
      <c r="E5" s="44">
        <f>D5/$B5*100</f>
        <v>45.264494700337025</v>
      </c>
      <c r="F5" s="30">
        <f>SUM(F6:F23)</f>
        <v>145678</v>
      </c>
      <c r="G5" s="44">
        <f aca="true" t="shared" si="0" ref="G5:G23">F5/$B5*100</f>
        <v>54.73550529966297</v>
      </c>
      <c r="H5"/>
      <c r="I5"/>
    </row>
    <row r="6" spans="1:7" ht="15" customHeight="1">
      <c r="A6" s="6" t="s">
        <v>26</v>
      </c>
      <c r="B6" s="21">
        <f aca="true" t="shared" si="1" ref="B6:B23">D6+F6</f>
        <v>11140</v>
      </c>
      <c r="C6" s="45">
        <f aca="true" t="shared" si="2" ref="C6:E23">B6/$B6*100</f>
        <v>100</v>
      </c>
      <c r="D6" s="21">
        <v>5388</v>
      </c>
      <c r="E6" s="24">
        <f t="shared" si="2"/>
        <v>48.36624775583483</v>
      </c>
      <c r="F6" s="21">
        <v>5752</v>
      </c>
      <c r="G6" s="24">
        <f t="shared" si="0"/>
        <v>51.633752244165166</v>
      </c>
    </row>
    <row r="7" spans="1:7" ht="15" customHeight="1">
      <c r="A7" s="39" t="s">
        <v>144</v>
      </c>
      <c r="B7" s="21">
        <f t="shared" si="1"/>
        <v>1597</v>
      </c>
      <c r="C7" s="45">
        <f t="shared" si="2"/>
        <v>100</v>
      </c>
      <c r="D7" s="21">
        <v>763</v>
      </c>
      <c r="E7" s="24">
        <f t="shared" si="2"/>
        <v>47.77708202880401</v>
      </c>
      <c r="F7" s="21">
        <v>834</v>
      </c>
      <c r="G7" s="24">
        <f t="shared" si="0"/>
        <v>52.22291797119599</v>
      </c>
    </row>
    <row r="8" spans="1:7" ht="15" customHeight="1">
      <c r="A8" s="39" t="s">
        <v>145</v>
      </c>
      <c r="B8" s="21">
        <f t="shared" si="1"/>
        <v>4348</v>
      </c>
      <c r="C8" s="45">
        <f t="shared" si="2"/>
        <v>100</v>
      </c>
      <c r="D8" s="21">
        <v>2106</v>
      </c>
      <c r="E8" s="24">
        <f t="shared" si="2"/>
        <v>48.4360625574977</v>
      </c>
      <c r="F8" s="21">
        <v>2242</v>
      </c>
      <c r="G8" s="24">
        <f t="shared" si="0"/>
        <v>51.563937442502294</v>
      </c>
    </row>
    <row r="9" spans="1:7" ht="15" customHeight="1">
      <c r="A9" s="6" t="s">
        <v>27</v>
      </c>
      <c r="B9" s="21">
        <f t="shared" si="1"/>
        <v>3946</v>
      </c>
      <c r="C9" s="45">
        <f t="shared" si="2"/>
        <v>100</v>
      </c>
      <c r="D9" s="21">
        <v>2135</v>
      </c>
      <c r="E9" s="24">
        <f t="shared" si="2"/>
        <v>54.10542321338065</v>
      </c>
      <c r="F9" s="21">
        <v>1811</v>
      </c>
      <c r="G9" s="24">
        <f t="shared" si="0"/>
        <v>45.89457678661936</v>
      </c>
    </row>
    <row r="10" spans="1:7" ht="15" customHeight="1">
      <c r="A10" s="6" t="s">
        <v>28</v>
      </c>
      <c r="B10" s="21">
        <f t="shared" si="1"/>
        <v>1390</v>
      </c>
      <c r="C10" s="45">
        <f t="shared" si="2"/>
        <v>100</v>
      </c>
      <c r="D10" s="21">
        <v>682</v>
      </c>
      <c r="E10" s="24">
        <f t="shared" si="2"/>
        <v>49.06474820143885</v>
      </c>
      <c r="F10" s="21">
        <v>708</v>
      </c>
      <c r="G10" s="24">
        <f t="shared" si="0"/>
        <v>50.935251798561154</v>
      </c>
    </row>
    <row r="11" spans="1:7" ht="22.5" customHeight="1">
      <c r="A11" s="4" t="s">
        <v>29</v>
      </c>
      <c r="B11" s="20">
        <f t="shared" si="1"/>
        <v>7461</v>
      </c>
      <c r="C11" s="46">
        <f t="shared" si="2"/>
        <v>100</v>
      </c>
      <c r="D11" s="20">
        <v>3513</v>
      </c>
      <c r="E11" s="24">
        <f t="shared" si="2"/>
        <v>47.08484117410535</v>
      </c>
      <c r="F11" s="20">
        <v>3948</v>
      </c>
      <c r="G11" s="24">
        <f t="shared" si="0"/>
        <v>52.91515882589465</v>
      </c>
    </row>
    <row r="12" spans="1:7" ht="15" customHeight="1">
      <c r="A12" s="4" t="s">
        <v>148</v>
      </c>
      <c r="B12" s="20">
        <f t="shared" si="1"/>
        <v>5232</v>
      </c>
      <c r="C12" s="46">
        <f t="shared" si="2"/>
        <v>100</v>
      </c>
      <c r="D12" s="20">
        <v>2541</v>
      </c>
      <c r="E12" s="24">
        <f t="shared" si="2"/>
        <v>48.56651376146789</v>
      </c>
      <c r="F12" s="20">
        <v>2691</v>
      </c>
      <c r="G12" s="24">
        <f t="shared" si="0"/>
        <v>51.43348623853211</v>
      </c>
    </row>
    <row r="13" spans="1:7" ht="15" customHeight="1">
      <c r="A13" s="4" t="s">
        <v>30</v>
      </c>
      <c r="B13" s="20">
        <f t="shared" si="1"/>
        <v>122958</v>
      </c>
      <c r="C13" s="46">
        <f t="shared" si="2"/>
        <v>100</v>
      </c>
      <c r="D13" s="20">
        <v>53967</v>
      </c>
      <c r="E13" s="24">
        <f t="shared" si="2"/>
        <v>43.890596789147516</v>
      </c>
      <c r="F13" s="20">
        <v>68991</v>
      </c>
      <c r="G13" s="24">
        <f t="shared" si="0"/>
        <v>56.109403210852484</v>
      </c>
    </row>
    <row r="14" spans="1:7" ht="15" customHeight="1">
      <c r="A14" s="4" t="s">
        <v>31</v>
      </c>
      <c r="B14" s="20">
        <f t="shared" si="1"/>
        <v>46765</v>
      </c>
      <c r="C14" s="46">
        <f t="shared" si="2"/>
        <v>100</v>
      </c>
      <c r="D14" s="20">
        <v>20989</v>
      </c>
      <c r="E14" s="24">
        <f t="shared" si="2"/>
        <v>44.881856088955416</v>
      </c>
      <c r="F14" s="20">
        <v>25776</v>
      </c>
      <c r="G14" s="24">
        <f t="shared" si="0"/>
        <v>55.118143911044584</v>
      </c>
    </row>
    <row r="15" spans="1:7" ht="15" customHeight="1">
      <c r="A15" s="4" t="s">
        <v>32</v>
      </c>
      <c r="B15" s="20">
        <f t="shared" si="1"/>
        <v>1416</v>
      </c>
      <c r="C15" s="46">
        <f t="shared" si="2"/>
        <v>100</v>
      </c>
      <c r="D15" s="20">
        <v>677</v>
      </c>
      <c r="E15" s="24">
        <f t="shared" si="2"/>
        <v>47.81073446327684</v>
      </c>
      <c r="F15" s="20">
        <v>739</v>
      </c>
      <c r="G15" s="24">
        <f t="shared" si="0"/>
        <v>52.18926553672316</v>
      </c>
    </row>
    <row r="16" spans="1:7" ht="15" customHeight="1">
      <c r="A16" s="4" t="s">
        <v>33</v>
      </c>
      <c r="B16" s="20">
        <f t="shared" si="1"/>
        <v>2536</v>
      </c>
      <c r="C16" s="46">
        <f t="shared" si="2"/>
        <v>100</v>
      </c>
      <c r="D16" s="20">
        <v>1216</v>
      </c>
      <c r="E16" s="24">
        <f t="shared" si="2"/>
        <v>47.94952681388013</v>
      </c>
      <c r="F16" s="20">
        <v>1320</v>
      </c>
      <c r="G16" s="24">
        <f t="shared" si="0"/>
        <v>52.05047318611987</v>
      </c>
    </row>
    <row r="17" spans="1:7" ht="22.5" customHeight="1">
      <c r="A17" s="4" t="s">
        <v>133</v>
      </c>
      <c r="B17" s="20">
        <f t="shared" si="1"/>
        <v>32439</v>
      </c>
      <c r="C17" s="46">
        <f t="shared" si="2"/>
        <v>100</v>
      </c>
      <c r="D17" s="20">
        <v>14714</v>
      </c>
      <c r="E17" s="24">
        <f t="shared" si="2"/>
        <v>45.3589814729184</v>
      </c>
      <c r="F17" s="20">
        <v>17725</v>
      </c>
      <c r="G17" s="24">
        <f t="shared" si="0"/>
        <v>54.6410185270816</v>
      </c>
    </row>
    <row r="18" spans="1:7" ht="15" customHeight="1">
      <c r="A18" s="4" t="s">
        <v>146</v>
      </c>
      <c r="B18" s="20">
        <f t="shared" si="1"/>
        <v>2032</v>
      </c>
      <c r="C18" s="46">
        <f t="shared" si="2"/>
        <v>100</v>
      </c>
      <c r="D18" s="20">
        <v>926</v>
      </c>
      <c r="E18" s="24">
        <f t="shared" si="2"/>
        <v>45.57086614173229</v>
      </c>
      <c r="F18" s="20">
        <v>1106</v>
      </c>
      <c r="G18" s="24">
        <f t="shared" si="0"/>
        <v>54.42913385826772</v>
      </c>
    </row>
    <row r="19" spans="1:9" s="10" customFormat="1" ht="15" customHeight="1">
      <c r="A19" s="4" t="s">
        <v>147</v>
      </c>
      <c r="B19" s="22">
        <f t="shared" si="1"/>
        <v>11534</v>
      </c>
      <c r="C19" s="47">
        <f t="shared" si="2"/>
        <v>100</v>
      </c>
      <c r="D19" s="22">
        <v>5430</v>
      </c>
      <c r="E19" s="24">
        <f t="shared" si="2"/>
        <v>47.07820357204786</v>
      </c>
      <c r="F19" s="22">
        <v>6104</v>
      </c>
      <c r="G19" s="24">
        <f t="shared" si="0"/>
        <v>52.92179642795214</v>
      </c>
      <c r="H19"/>
      <c r="I19"/>
    </row>
    <row r="20" spans="1:7" ht="15" customHeight="1">
      <c r="A20" t="s">
        <v>35</v>
      </c>
      <c r="B20" s="22">
        <f t="shared" si="1"/>
        <v>6981</v>
      </c>
      <c r="C20" s="47">
        <f t="shared" si="2"/>
        <v>100</v>
      </c>
      <c r="D20" s="22">
        <v>3256</v>
      </c>
      <c r="E20" s="24">
        <f t="shared" si="2"/>
        <v>46.64088239507234</v>
      </c>
      <c r="F20" s="22">
        <v>3725</v>
      </c>
      <c r="G20" s="24">
        <f t="shared" si="0"/>
        <v>53.35911760492766</v>
      </c>
    </row>
    <row r="21" spans="1:7" ht="15" customHeight="1">
      <c r="A21" t="s">
        <v>36</v>
      </c>
      <c r="B21" s="22">
        <f t="shared" si="1"/>
        <v>3845</v>
      </c>
      <c r="C21" s="47">
        <f t="shared" si="2"/>
        <v>100</v>
      </c>
      <c r="D21" s="22">
        <v>1886</v>
      </c>
      <c r="E21" s="24">
        <f t="shared" si="2"/>
        <v>49.05071521456436</v>
      </c>
      <c r="F21" s="22">
        <v>1959</v>
      </c>
      <c r="G21" s="24">
        <f t="shared" si="0"/>
        <v>50.94928478543564</v>
      </c>
    </row>
    <row r="22" spans="1:7" ht="15" customHeight="1">
      <c r="A22" t="s">
        <v>37</v>
      </c>
      <c r="B22" s="22">
        <f t="shared" si="1"/>
        <v>275</v>
      </c>
      <c r="C22" s="47">
        <f t="shared" si="2"/>
        <v>100</v>
      </c>
      <c r="D22" s="22">
        <v>138</v>
      </c>
      <c r="E22" s="24">
        <f t="shared" si="2"/>
        <v>50.18181818181818</v>
      </c>
      <c r="F22" s="22">
        <v>137</v>
      </c>
      <c r="G22" s="24">
        <f t="shared" si="0"/>
        <v>49.81818181818182</v>
      </c>
    </row>
    <row r="23" spans="1:7" ht="15" customHeight="1">
      <c r="A23" s="8" t="s">
        <v>38</v>
      </c>
      <c r="B23" s="25">
        <f t="shared" si="1"/>
        <v>254</v>
      </c>
      <c r="C23" s="48">
        <f t="shared" si="2"/>
        <v>100</v>
      </c>
      <c r="D23" s="25">
        <v>144</v>
      </c>
      <c r="E23" s="28">
        <f t="shared" si="2"/>
        <v>56.69291338582677</v>
      </c>
      <c r="F23" s="25">
        <v>110</v>
      </c>
      <c r="G23" s="28">
        <f t="shared" si="0"/>
        <v>43.30708661417323</v>
      </c>
    </row>
    <row r="24" spans="2:5" ht="15" customHeight="1">
      <c r="B24" s="4"/>
      <c r="C24" s="4"/>
      <c r="D24" s="4"/>
      <c r="E24" s="4"/>
    </row>
    <row r="25" ht="15" customHeight="1"/>
    <row r="26" spans="11:13" ht="15" customHeight="1">
      <c r="K26" s="40"/>
      <c r="L26" s="40"/>
      <c r="M26" s="40"/>
    </row>
    <row r="27" spans="11:14" ht="15" customHeight="1">
      <c r="K27" s="6"/>
      <c r="L27" s="41"/>
      <c r="M27" s="41"/>
      <c r="N27" s="23"/>
    </row>
    <row r="28" spans="11:14" ht="15" customHeight="1">
      <c r="K28" s="6"/>
      <c r="L28" s="41"/>
      <c r="M28" s="41"/>
      <c r="N28" s="23"/>
    </row>
    <row r="29" spans="11:14" ht="15" customHeight="1">
      <c r="K29" s="6"/>
      <c r="L29" s="41"/>
      <c r="M29" s="41"/>
      <c r="N29" s="23"/>
    </row>
    <row r="30" spans="11:14" ht="15" customHeight="1">
      <c r="K30" s="6"/>
      <c r="L30" s="41"/>
      <c r="M30" s="41"/>
      <c r="N30" s="23"/>
    </row>
    <row r="31" spans="11:14" ht="15" customHeight="1">
      <c r="K31" s="6"/>
      <c r="L31" s="41"/>
      <c r="M31" s="41"/>
      <c r="N31" s="23"/>
    </row>
    <row r="32" spans="11:14" ht="15" customHeight="1">
      <c r="K32" s="42"/>
      <c r="L32" s="41"/>
      <c r="M32" s="41"/>
      <c r="N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4" location="indice!B1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4" sqref="A4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0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" style="80" customWidth="1"/>
  </cols>
  <sheetData>
    <row r="1" spans="1:13" s="1" customFormat="1" ht="39.75" customHeight="1">
      <c r="A1" s="251" t="s">
        <v>176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s="2" customFormat="1" ht="18" customHeight="1">
      <c r="A2" s="3" t="s">
        <v>41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82"/>
      <c r="B3" s="246" t="s">
        <v>1</v>
      </c>
      <c r="C3" s="246"/>
      <c r="D3" s="246" t="s">
        <v>170</v>
      </c>
      <c r="E3" s="246"/>
      <c r="F3" s="246" t="s">
        <v>171</v>
      </c>
      <c r="G3" s="246"/>
      <c r="H3" s="246" t="s">
        <v>172</v>
      </c>
      <c r="I3" s="246"/>
      <c r="J3" s="246" t="s">
        <v>173</v>
      </c>
      <c r="K3" s="246"/>
      <c r="L3" s="246" t="s">
        <v>90</v>
      </c>
      <c r="M3" s="246"/>
    </row>
    <row r="4" spans="1:13" s="14" customFormat="1" ht="19.5" customHeight="1">
      <c r="A4" s="287" t="s">
        <v>210</v>
      </c>
      <c r="B4" s="18" t="s">
        <v>92</v>
      </c>
      <c r="C4" s="19" t="s">
        <v>91</v>
      </c>
      <c r="D4" s="18" t="s">
        <v>92</v>
      </c>
      <c r="E4" s="19" t="s">
        <v>91</v>
      </c>
      <c r="F4" s="18" t="s">
        <v>92</v>
      </c>
      <c r="G4" s="19" t="s">
        <v>91</v>
      </c>
      <c r="H4" s="18" t="s">
        <v>92</v>
      </c>
      <c r="I4" s="19" t="s">
        <v>91</v>
      </c>
      <c r="J4" s="18" t="s">
        <v>92</v>
      </c>
      <c r="K4" s="19" t="s">
        <v>91</v>
      </c>
      <c r="L4" s="18" t="s">
        <v>92</v>
      </c>
      <c r="M4" s="19" t="s">
        <v>91</v>
      </c>
    </row>
    <row r="5" spans="1:13" s="78" customFormat="1" ht="15" customHeight="1">
      <c r="A5" s="31" t="s">
        <v>23</v>
      </c>
      <c r="B5" s="30">
        <f>SUM(B6:B23)</f>
        <v>266149</v>
      </c>
      <c r="C5" s="32">
        <f>B5/B$5*100</f>
        <v>100</v>
      </c>
      <c r="D5" s="30">
        <f>SUM(D6:D23)</f>
        <v>7799</v>
      </c>
      <c r="E5" s="32">
        <f>D5/D$5*100</f>
        <v>100</v>
      </c>
      <c r="F5" s="30">
        <f>SUM(F6:F23)</f>
        <v>11125</v>
      </c>
      <c r="G5" s="32">
        <f aca="true" t="shared" si="0" ref="G5:G23">F5/F$5*100</f>
        <v>100</v>
      </c>
      <c r="H5" s="30">
        <f>SUM(H6:H23)</f>
        <v>62456</v>
      </c>
      <c r="I5" s="32">
        <f aca="true" t="shared" si="1" ref="I5:I23">H5/H$5*100</f>
        <v>100</v>
      </c>
      <c r="J5" s="30">
        <f>SUM(J6:J23)</f>
        <v>92447</v>
      </c>
      <c r="K5" s="32">
        <f aca="true" t="shared" si="2" ref="K5:K23">J5/J$5*100</f>
        <v>100</v>
      </c>
      <c r="L5" s="30">
        <f>SUM(L6:L23)</f>
        <v>92322</v>
      </c>
      <c r="M5" s="32">
        <f aca="true" t="shared" si="3" ref="M5:M23">L5/L$5*100</f>
        <v>100</v>
      </c>
    </row>
    <row r="6" spans="1:13" ht="15" customHeight="1">
      <c r="A6" s="6" t="s">
        <v>26</v>
      </c>
      <c r="B6" s="21">
        <f>D6+F6+H6+J6+L6</f>
        <v>11140</v>
      </c>
      <c r="C6" s="7">
        <f aca="true" t="shared" si="4" ref="C6:E23">B6/B$5*100</f>
        <v>4.185625345201372</v>
      </c>
      <c r="D6" s="21">
        <v>748</v>
      </c>
      <c r="E6" s="7">
        <f t="shared" si="4"/>
        <v>9.590973201692526</v>
      </c>
      <c r="F6" s="23">
        <v>1159</v>
      </c>
      <c r="G6" s="24">
        <f t="shared" si="0"/>
        <v>10.417977528089887</v>
      </c>
      <c r="H6" s="23">
        <v>4147</v>
      </c>
      <c r="I6" s="79">
        <f t="shared" si="1"/>
        <v>6.639874471628026</v>
      </c>
      <c r="J6" s="36">
        <v>3153</v>
      </c>
      <c r="K6" s="80">
        <f t="shared" si="2"/>
        <v>3.4106028318928687</v>
      </c>
      <c r="L6" s="36">
        <v>1933</v>
      </c>
      <c r="M6" s="80">
        <f t="shared" si="3"/>
        <v>2.093758800719222</v>
      </c>
    </row>
    <row r="7" spans="1:13" ht="15" customHeight="1">
      <c r="A7" s="39" t="s">
        <v>144</v>
      </c>
      <c r="B7" s="21">
        <f aca="true" t="shared" si="5" ref="B7:B23">D7+F7+H7+J7+L7</f>
        <v>1597</v>
      </c>
      <c r="C7" s="7">
        <f t="shared" si="4"/>
        <v>0.6000398273147748</v>
      </c>
      <c r="D7" s="21">
        <v>94</v>
      </c>
      <c r="E7" s="7">
        <f t="shared" si="4"/>
        <v>1.205282728554943</v>
      </c>
      <c r="F7" s="23">
        <v>119</v>
      </c>
      <c r="G7" s="24">
        <f t="shared" si="0"/>
        <v>1.0696629213483144</v>
      </c>
      <c r="H7" s="23">
        <v>480</v>
      </c>
      <c r="I7" s="79">
        <f t="shared" si="1"/>
        <v>0.7685410529012425</v>
      </c>
      <c r="J7" s="36">
        <v>553</v>
      </c>
      <c r="K7" s="80">
        <f t="shared" si="2"/>
        <v>0.5981805791426439</v>
      </c>
      <c r="L7" s="36">
        <v>351</v>
      </c>
      <c r="M7" s="80">
        <f t="shared" si="3"/>
        <v>0.3801910703840905</v>
      </c>
    </row>
    <row r="8" spans="1:13" ht="15" customHeight="1">
      <c r="A8" s="39" t="s">
        <v>145</v>
      </c>
      <c r="B8" s="21">
        <f t="shared" si="5"/>
        <v>4348</v>
      </c>
      <c r="C8" s="7">
        <f t="shared" si="4"/>
        <v>1.6336713645364063</v>
      </c>
      <c r="D8" s="21">
        <v>177</v>
      </c>
      <c r="E8" s="7">
        <f t="shared" si="4"/>
        <v>2.269521733555584</v>
      </c>
      <c r="F8" s="23">
        <v>277</v>
      </c>
      <c r="G8" s="24">
        <f t="shared" si="0"/>
        <v>2.4898876404494383</v>
      </c>
      <c r="H8" s="23">
        <v>1636</v>
      </c>
      <c r="I8" s="79">
        <f t="shared" si="1"/>
        <v>2.6194440886384016</v>
      </c>
      <c r="J8" s="36">
        <v>1480</v>
      </c>
      <c r="K8" s="80">
        <f t="shared" si="2"/>
        <v>1.600917282334743</v>
      </c>
      <c r="L8" s="36">
        <v>778</v>
      </c>
      <c r="M8" s="80">
        <f t="shared" si="3"/>
        <v>0.8427027144125995</v>
      </c>
    </row>
    <row r="9" spans="1:13" ht="15" customHeight="1">
      <c r="A9" s="6" t="s">
        <v>27</v>
      </c>
      <c r="B9" s="21">
        <f t="shared" si="5"/>
        <v>3946</v>
      </c>
      <c r="C9" s="7">
        <f t="shared" si="4"/>
        <v>1.4826281518998756</v>
      </c>
      <c r="D9" s="21">
        <v>223</v>
      </c>
      <c r="E9" s="7">
        <f t="shared" si="4"/>
        <v>2.859340941146301</v>
      </c>
      <c r="F9" s="23">
        <v>323</v>
      </c>
      <c r="G9" s="24">
        <f t="shared" si="0"/>
        <v>2.903370786516854</v>
      </c>
      <c r="H9" s="23">
        <v>1675</v>
      </c>
      <c r="I9" s="79">
        <f t="shared" si="1"/>
        <v>2.6818880491866275</v>
      </c>
      <c r="J9" s="36">
        <v>1269</v>
      </c>
      <c r="K9" s="80">
        <f t="shared" si="2"/>
        <v>1.372678399515398</v>
      </c>
      <c r="L9" s="36">
        <v>456</v>
      </c>
      <c r="M9" s="80">
        <f t="shared" si="3"/>
        <v>0.49392344186651066</v>
      </c>
    </row>
    <row r="10" spans="1:13" ht="15" customHeight="1">
      <c r="A10" s="6" t="s">
        <v>28</v>
      </c>
      <c r="B10" s="21">
        <f t="shared" si="5"/>
        <v>1390</v>
      </c>
      <c r="C10" s="7">
        <f t="shared" si="4"/>
        <v>0.5222638446885016</v>
      </c>
      <c r="D10" s="21">
        <v>117</v>
      </c>
      <c r="E10" s="7">
        <f t="shared" si="4"/>
        <v>1.5001923323503012</v>
      </c>
      <c r="F10" s="23">
        <v>100</v>
      </c>
      <c r="G10" s="24">
        <f t="shared" si="0"/>
        <v>0.8988764044943821</v>
      </c>
      <c r="H10" s="23">
        <v>431</v>
      </c>
      <c r="I10" s="79">
        <f t="shared" si="1"/>
        <v>0.6900858204175739</v>
      </c>
      <c r="J10" s="36">
        <v>461</v>
      </c>
      <c r="K10" s="80">
        <f t="shared" si="2"/>
        <v>0.49866409942994366</v>
      </c>
      <c r="L10" s="36">
        <v>281</v>
      </c>
      <c r="M10" s="80">
        <f t="shared" si="3"/>
        <v>0.3043694893958103</v>
      </c>
    </row>
    <row r="11" spans="1:13" ht="22.5" customHeight="1">
      <c r="A11" s="4" t="s">
        <v>29</v>
      </c>
      <c r="B11" s="20">
        <f t="shared" si="5"/>
        <v>7461</v>
      </c>
      <c r="C11" s="12">
        <f t="shared" si="4"/>
        <v>2.803316939007849</v>
      </c>
      <c r="D11" s="20">
        <v>504</v>
      </c>
      <c r="E11" s="12">
        <f t="shared" si="4"/>
        <v>6.462366970124375</v>
      </c>
      <c r="F11" s="23">
        <v>684</v>
      </c>
      <c r="G11" s="24">
        <f t="shared" si="0"/>
        <v>6.148314606741573</v>
      </c>
      <c r="H11" s="23">
        <v>2458</v>
      </c>
      <c r="I11" s="79">
        <f t="shared" si="1"/>
        <v>3.935570641731779</v>
      </c>
      <c r="J11" s="36">
        <v>2223</v>
      </c>
      <c r="K11" s="80">
        <f t="shared" si="2"/>
        <v>2.404621026101442</v>
      </c>
      <c r="L11" s="36">
        <v>1592</v>
      </c>
      <c r="M11" s="80">
        <f t="shared" si="3"/>
        <v>1.7243993847620285</v>
      </c>
    </row>
    <row r="12" spans="1:13" ht="15" customHeight="1">
      <c r="A12" s="4" t="s">
        <v>148</v>
      </c>
      <c r="B12" s="20">
        <f t="shared" si="5"/>
        <v>5232</v>
      </c>
      <c r="C12" s="12">
        <f t="shared" si="4"/>
        <v>1.9658161405829064</v>
      </c>
      <c r="D12" s="20">
        <v>437</v>
      </c>
      <c r="E12" s="12">
        <f t="shared" si="4"/>
        <v>5.603282472111809</v>
      </c>
      <c r="F12" s="23">
        <v>575</v>
      </c>
      <c r="G12" s="24">
        <f t="shared" si="0"/>
        <v>5.168539325842696</v>
      </c>
      <c r="H12" s="23">
        <v>1992</v>
      </c>
      <c r="I12" s="79">
        <f t="shared" si="1"/>
        <v>3.189445369540157</v>
      </c>
      <c r="J12" s="36">
        <v>1376</v>
      </c>
      <c r="K12" s="80">
        <f t="shared" si="2"/>
        <v>1.488420392224734</v>
      </c>
      <c r="L12" s="36">
        <v>852</v>
      </c>
      <c r="M12" s="80">
        <f t="shared" si="3"/>
        <v>0.9228569571716383</v>
      </c>
    </row>
    <row r="13" spans="1:13" ht="15" customHeight="1">
      <c r="A13" s="4" t="s">
        <v>30</v>
      </c>
      <c r="B13" s="20">
        <f t="shared" si="5"/>
        <v>122958</v>
      </c>
      <c r="C13" s="12">
        <f t="shared" si="4"/>
        <v>46.19893368000631</v>
      </c>
      <c r="D13" s="20">
        <v>1711</v>
      </c>
      <c r="E13" s="12">
        <f t="shared" si="4"/>
        <v>21.93871009103731</v>
      </c>
      <c r="F13" s="23">
        <v>2594</v>
      </c>
      <c r="G13" s="24">
        <f t="shared" si="0"/>
        <v>23.31685393258427</v>
      </c>
      <c r="H13" s="23">
        <v>20798</v>
      </c>
      <c r="I13" s="79">
        <f t="shared" si="1"/>
        <v>33.30024337133342</v>
      </c>
      <c r="J13" s="36">
        <v>45126</v>
      </c>
      <c r="K13" s="80">
        <f t="shared" si="2"/>
        <v>48.81283329907947</v>
      </c>
      <c r="L13" s="36">
        <v>52729</v>
      </c>
      <c r="M13" s="80">
        <f t="shared" si="3"/>
        <v>57.11423062758606</v>
      </c>
    </row>
    <row r="14" spans="1:13" ht="15" customHeight="1">
      <c r="A14" s="4" t="s">
        <v>31</v>
      </c>
      <c r="B14" s="20">
        <f t="shared" si="5"/>
        <v>46765</v>
      </c>
      <c r="C14" s="12">
        <f t="shared" si="4"/>
        <v>17.5709846739984</v>
      </c>
      <c r="D14" s="20">
        <v>1084</v>
      </c>
      <c r="E14" s="12">
        <f t="shared" si="4"/>
        <v>13.899217848442108</v>
      </c>
      <c r="F14" s="23">
        <v>1777</v>
      </c>
      <c r="G14" s="24">
        <f t="shared" si="0"/>
        <v>15.97303370786517</v>
      </c>
      <c r="H14" s="23">
        <v>10514</v>
      </c>
      <c r="I14" s="79">
        <f t="shared" si="1"/>
        <v>16.834251312924298</v>
      </c>
      <c r="J14" s="36">
        <v>16632</v>
      </c>
      <c r="K14" s="80">
        <f t="shared" si="2"/>
        <v>17.990848810669895</v>
      </c>
      <c r="L14" s="36">
        <v>16758</v>
      </c>
      <c r="M14" s="80">
        <f t="shared" si="3"/>
        <v>18.15168648859427</v>
      </c>
    </row>
    <row r="15" spans="1:13" ht="15" customHeight="1">
      <c r="A15" s="4" t="s">
        <v>32</v>
      </c>
      <c r="B15" s="20">
        <f t="shared" si="5"/>
        <v>1416</v>
      </c>
      <c r="C15" s="12">
        <f t="shared" si="4"/>
        <v>0.5320328086898692</v>
      </c>
      <c r="D15" s="20">
        <v>156</v>
      </c>
      <c r="E15" s="12">
        <f t="shared" si="4"/>
        <v>2.0002564431337353</v>
      </c>
      <c r="F15" s="23">
        <v>175</v>
      </c>
      <c r="G15" s="24">
        <f t="shared" si="0"/>
        <v>1.5730337078651686</v>
      </c>
      <c r="H15" s="23">
        <v>607</v>
      </c>
      <c r="I15" s="79">
        <f t="shared" si="1"/>
        <v>0.9718842064813629</v>
      </c>
      <c r="J15" s="36">
        <v>300</v>
      </c>
      <c r="K15" s="80">
        <f t="shared" si="2"/>
        <v>0.3245102599327182</v>
      </c>
      <c r="L15" s="36">
        <v>178</v>
      </c>
      <c r="M15" s="80">
        <f t="shared" si="3"/>
        <v>0.19280344879876954</v>
      </c>
    </row>
    <row r="16" spans="1:13" ht="15" customHeight="1">
      <c r="A16" s="4" t="s">
        <v>33</v>
      </c>
      <c r="B16" s="20">
        <f t="shared" si="5"/>
        <v>2536</v>
      </c>
      <c r="C16" s="12">
        <f t="shared" si="4"/>
        <v>0.9528497195180143</v>
      </c>
      <c r="D16" s="20">
        <v>179</v>
      </c>
      <c r="E16" s="12">
        <f t="shared" si="4"/>
        <v>2.2951660469290935</v>
      </c>
      <c r="F16" s="23">
        <v>199</v>
      </c>
      <c r="G16" s="24">
        <f t="shared" si="0"/>
        <v>1.7887640449438202</v>
      </c>
      <c r="H16" s="23">
        <v>786</v>
      </c>
      <c r="I16" s="79">
        <f t="shared" si="1"/>
        <v>1.2584859741257846</v>
      </c>
      <c r="J16" s="36">
        <v>834</v>
      </c>
      <c r="K16" s="80">
        <f t="shared" si="2"/>
        <v>0.9021385226129566</v>
      </c>
      <c r="L16" s="36">
        <v>538</v>
      </c>
      <c r="M16" s="80">
        <f t="shared" si="3"/>
        <v>0.5827430081670675</v>
      </c>
    </row>
    <row r="17" spans="1:13" ht="22.5" customHeight="1">
      <c r="A17" s="4" t="s">
        <v>133</v>
      </c>
      <c r="B17" s="20">
        <f t="shared" si="5"/>
        <v>32439</v>
      </c>
      <c r="C17" s="12">
        <f t="shared" si="4"/>
        <v>12.188285509244821</v>
      </c>
      <c r="D17" s="20">
        <v>1103</v>
      </c>
      <c r="E17" s="12">
        <f t="shared" si="4"/>
        <v>14.142838825490447</v>
      </c>
      <c r="F17" s="23">
        <v>1462</v>
      </c>
      <c r="G17" s="24">
        <f t="shared" si="0"/>
        <v>13.141573033707864</v>
      </c>
      <c r="H17" s="23">
        <v>9825</v>
      </c>
      <c r="I17" s="79">
        <f t="shared" si="1"/>
        <v>15.731074676572307</v>
      </c>
      <c r="J17" s="36">
        <v>10802</v>
      </c>
      <c r="K17" s="80">
        <f t="shared" si="2"/>
        <v>11.68453275931074</v>
      </c>
      <c r="L17" s="36">
        <v>9247</v>
      </c>
      <c r="M17" s="80">
        <f t="shared" si="3"/>
        <v>10.016030848551807</v>
      </c>
    </row>
    <row r="18" spans="1:13" ht="15" customHeight="1">
      <c r="A18" s="4" t="s">
        <v>146</v>
      </c>
      <c r="B18" s="20">
        <f t="shared" si="5"/>
        <v>2032</v>
      </c>
      <c r="C18" s="12">
        <f t="shared" si="4"/>
        <v>0.763482109645349</v>
      </c>
      <c r="D18" s="20">
        <v>147</v>
      </c>
      <c r="E18" s="12">
        <f t="shared" si="4"/>
        <v>1.8848570329529426</v>
      </c>
      <c r="F18" s="23">
        <v>175</v>
      </c>
      <c r="G18" s="24">
        <f t="shared" si="0"/>
        <v>1.5730337078651686</v>
      </c>
      <c r="H18" s="23">
        <v>619</v>
      </c>
      <c r="I18" s="79">
        <f t="shared" si="1"/>
        <v>0.9910977328038939</v>
      </c>
      <c r="J18" s="36">
        <v>641</v>
      </c>
      <c r="K18" s="80">
        <f t="shared" si="2"/>
        <v>0.6933702553895746</v>
      </c>
      <c r="L18" s="36">
        <v>450</v>
      </c>
      <c r="M18" s="80">
        <f t="shared" si="3"/>
        <v>0.48742444921037237</v>
      </c>
    </row>
    <row r="19" spans="1:13" s="10" customFormat="1" ht="15" customHeight="1">
      <c r="A19" s="4" t="s">
        <v>147</v>
      </c>
      <c r="B19" s="22">
        <f t="shared" si="5"/>
        <v>11534</v>
      </c>
      <c r="C19" s="9">
        <f t="shared" si="4"/>
        <v>4.333662722760559</v>
      </c>
      <c r="D19" s="22">
        <v>500</v>
      </c>
      <c r="E19" s="9">
        <f t="shared" si="4"/>
        <v>6.411078343377357</v>
      </c>
      <c r="F19" s="23">
        <v>769</v>
      </c>
      <c r="G19" s="24">
        <f t="shared" si="0"/>
        <v>6.912359550561797</v>
      </c>
      <c r="H19" s="23">
        <v>3333</v>
      </c>
      <c r="I19" s="79">
        <f t="shared" si="1"/>
        <v>5.336556936083003</v>
      </c>
      <c r="J19" s="36">
        <v>3790</v>
      </c>
      <c r="K19" s="80">
        <f t="shared" si="2"/>
        <v>4.099646283816673</v>
      </c>
      <c r="L19" s="36">
        <v>3142</v>
      </c>
      <c r="M19" s="80">
        <f t="shared" si="3"/>
        <v>3.4033058209310894</v>
      </c>
    </row>
    <row r="20" spans="1:13" ht="15" customHeight="1">
      <c r="A20" t="s">
        <v>35</v>
      </c>
      <c r="B20" s="22">
        <f t="shared" si="5"/>
        <v>6981</v>
      </c>
      <c r="C20" s="9">
        <f t="shared" si="4"/>
        <v>2.6229668343672152</v>
      </c>
      <c r="D20" s="22">
        <v>196</v>
      </c>
      <c r="E20" s="9">
        <f t="shared" si="4"/>
        <v>2.5131427106039235</v>
      </c>
      <c r="F20" s="23">
        <v>276</v>
      </c>
      <c r="G20" s="24">
        <f t="shared" si="0"/>
        <v>2.480898876404494</v>
      </c>
      <c r="H20" s="23">
        <v>1513</v>
      </c>
      <c r="I20" s="79">
        <f t="shared" si="1"/>
        <v>2.422505443832458</v>
      </c>
      <c r="J20" s="36">
        <v>2620</v>
      </c>
      <c r="K20" s="80">
        <f t="shared" si="2"/>
        <v>2.8340562700790723</v>
      </c>
      <c r="L20" s="36">
        <v>2376</v>
      </c>
      <c r="M20" s="80">
        <f t="shared" si="3"/>
        <v>2.573601091830766</v>
      </c>
    </row>
    <row r="21" spans="1:13" ht="15" customHeight="1">
      <c r="A21" t="s">
        <v>36</v>
      </c>
      <c r="B21" s="22">
        <f t="shared" si="5"/>
        <v>3845</v>
      </c>
      <c r="C21" s="9">
        <f t="shared" si="4"/>
        <v>1.444679484048409</v>
      </c>
      <c r="D21" s="22">
        <v>373</v>
      </c>
      <c r="E21" s="9">
        <f t="shared" si="4"/>
        <v>4.782664444159508</v>
      </c>
      <c r="F21" s="23">
        <v>371</v>
      </c>
      <c r="G21" s="24">
        <f t="shared" si="0"/>
        <v>3.334831460674157</v>
      </c>
      <c r="H21" s="23">
        <v>1448</v>
      </c>
      <c r="I21" s="79">
        <f t="shared" si="1"/>
        <v>2.3184321762520814</v>
      </c>
      <c r="J21" s="36">
        <v>1066</v>
      </c>
      <c r="K21" s="80">
        <f t="shared" si="2"/>
        <v>1.153093123627592</v>
      </c>
      <c r="L21" s="36">
        <v>587</v>
      </c>
      <c r="M21" s="80">
        <f t="shared" si="3"/>
        <v>0.6358181148588635</v>
      </c>
    </row>
    <row r="22" spans="1:13" ht="15" customHeight="1">
      <c r="A22" t="s">
        <v>37</v>
      </c>
      <c r="B22" s="22">
        <f t="shared" si="5"/>
        <v>275</v>
      </c>
      <c r="C22" s="9">
        <f t="shared" si="4"/>
        <v>0.10332558078369634</v>
      </c>
      <c r="D22" s="22">
        <v>34</v>
      </c>
      <c r="E22" s="9">
        <f t="shared" si="4"/>
        <v>0.4359533273496602</v>
      </c>
      <c r="F22" s="23">
        <v>44</v>
      </c>
      <c r="G22" s="24">
        <f t="shared" si="0"/>
        <v>0.3955056179775281</v>
      </c>
      <c r="H22" s="23">
        <v>97</v>
      </c>
      <c r="I22" s="79">
        <f t="shared" si="1"/>
        <v>0.15530933777379274</v>
      </c>
      <c r="J22" s="36">
        <v>59</v>
      </c>
      <c r="K22" s="80">
        <f t="shared" si="2"/>
        <v>0.06382035112010125</v>
      </c>
      <c r="L22" s="36">
        <v>41</v>
      </c>
      <c r="M22" s="80">
        <f t="shared" si="3"/>
        <v>0.044409783150278374</v>
      </c>
    </row>
    <row r="23" spans="1:13" ht="15" customHeight="1">
      <c r="A23" s="8" t="s">
        <v>38</v>
      </c>
      <c r="B23" s="25">
        <f t="shared" si="5"/>
        <v>254</v>
      </c>
      <c r="C23" s="26">
        <f t="shared" si="4"/>
        <v>0.09543526370566863</v>
      </c>
      <c r="D23" s="25">
        <v>16</v>
      </c>
      <c r="E23" s="26">
        <f t="shared" si="4"/>
        <v>0.2051545069880754</v>
      </c>
      <c r="F23" s="27">
        <v>46</v>
      </c>
      <c r="G23" s="28">
        <f t="shared" si="0"/>
        <v>0.4134831460674157</v>
      </c>
      <c r="H23" s="27">
        <v>97</v>
      </c>
      <c r="I23" s="81">
        <f t="shared" si="1"/>
        <v>0.15530933777379274</v>
      </c>
      <c r="J23" s="82">
        <v>62</v>
      </c>
      <c r="K23" s="83">
        <f t="shared" si="2"/>
        <v>0.06706545371942843</v>
      </c>
      <c r="L23" s="82">
        <v>33</v>
      </c>
      <c r="M23" s="83">
        <f t="shared" si="3"/>
        <v>0.03574445960876064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2005.&amp;R&amp;9&amp;P+6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Elena Oliván</cp:lastModifiedBy>
  <cp:lastPrinted>2006-05-09T11:21:43Z</cp:lastPrinted>
  <dcterms:created xsi:type="dcterms:W3CDTF">2003-10-30T11:58:24Z</dcterms:created>
  <dcterms:modified xsi:type="dcterms:W3CDTF">2006-05-15T11:11:44Z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