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0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255" windowWidth="14970" windowHeight="8190" activeTab="0"/>
  </bookViews>
  <sheets>
    <sheet name="indice" sheetId="1" r:id="rId1"/>
    <sheet name="Piramide AR" sheetId="2" r:id="rId2"/>
    <sheet name="Piramide HU" sheetId="3" r:id="rId3"/>
    <sheet name="Piramide TE" sheetId="4" r:id="rId4"/>
    <sheet name="Piramide ZA" sheetId="5" r:id="rId5"/>
    <sheet name="pag11" sheetId="6" r:id="rId6"/>
    <sheet name="pag12" sheetId="7" r:id="rId7"/>
    <sheet name="pag13" sheetId="8" r:id="rId8"/>
    <sheet name="pag14" sheetId="9" r:id="rId9"/>
    <sheet name="pag15" sheetId="10" r:id="rId10"/>
    <sheet name="pag16" sheetId="11" r:id="rId11"/>
    <sheet name="pag17" sheetId="12" r:id="rId12"/>
    <sheet name="pag18" sheetId="13" r:id="rId13"/>
    <sheet name="pag19" sheetId="14" r:id="rId14"/>
    <sheet name="pag 20" sheetId="15" r:id="rId15"/>
    <sheet name="pag 21" sheetId="16" r:id="rId16"/>
    <sheet name="pag 22" sheetId="17" r:id="rId17"/>
    <sheet name="pag 23" sheetId="18" r:id="rId18"/>
    <sheet name="pag 24" sheetId="19" r:id="rId19"/>
    <sheet name="pag 25" sheetId="20" r:id="rId20"/>
    <sheet name="pag 26" sheetId="21" r:id="rId21"/>
    <sheet name="pag 27" sheetId="22" r:id="rId22"/>
    <sheet name="pag 28" sheetId="23" r:id="rId23"/>
    <sheet name="pag 29" sheetId="24" r:id="rId24"/>
    <sheet name="pag 30" sheetId="25" r:id="rId25"/>
    <sheet name="pag 31" sheetId="26" r:id="rId26"/>
    <sheet name="pag 32" sheetId="27" r:id="rId27"/>
    <sheet name="pag 33" sheetId="28" r:id="rId28"/>
    <sheet name="pag 34" sheetId="29" r:id="rId29"/>
    <sheet name="pag 35" sheetId="30" r:id="rId30"/>
    <sheet name="pag 36" sheetId="31" r:id="rId31"/>
    <sheet name="pag 37" sheetId="32" r:id="rId32"/>
    <sheet name="pag 38" sheetId="33" r:id="rId33"/>
    <sheet name="pag 39" sheetId="34" r:id="rId34"/>
    <sheet name="pag 40" sheetId="35" r:id="rId35"/>
    <sheet name="pag 41" sheetId="36" r:id="rId36"/>
    <sheet name="pag 42" sheetId="37" r:id="rId37"/>
    <sheet name="pag 43" sheetId="38" r:id="rId38"/>
    <sheet name="pag 44" sheetId="39" r:id="rId39"/>
    <sheet name="pag 45" sheetId="40" r:id="rId40"/>
    <sheet name="pag 46" sheetId="41" r:id="rId41"/>
    <sheet name="pag 47" sheetId="42" r:id="rId42"/>
  </sheets>
  <definedNames>
    <definedName name="_xlnm.Print_Area" localSheetId="0">'indice'!$A$1:$H$49</definedName>
    <definedName name="_xlnm.Print_Area" localSheetId="14">'pag 20'!$A$1:$H$41</definedName>
    <definedName name="_xlnm.Print_Area" localSheetId="15">'pag 21'!$A$1:$H$43</definedName>
    <definedName name="_xlnm.Print_Area" localSheetId="16">'pag 22'!$A$1:$H$41</definedName>
    <definedName name="_xlnm.Print_Area" localSheetId="17">'pag 23'!$A$1:$H$43</definedName>
    <definedName name="_xlnm.Print_Area" localSheetId="18">'pag 24'!$A$1:$M$41</definedName>
    <definedName name="_xlnm.Print_Area" localSheetId="19">'pag 25'!$A$1:$M$45</definedName>
    <definedName name="_xlnm.Print_Area" localSheetId="20">'pag 26'!$A$1:$M$41</definedName>
    <definedName name="_xlnm.Print_Area" localSheetId="21">'pag 27'!$A$1:$M$45</definedName>
    <definedName name="_xlnm.Print_Area" localSheetId="22">'pag 28'!$A$1:$M$41</definedName>
    <definedName name="_xlnm.Print_Area" localSheetId="23">'pag 29'!$A$1:$M$45</definedName>
    <definedName name="_xlnm.Print_Area" localSheetId="24">'pag 30'!$A$1:$M$41</definedName>
    <definedName name="_xlnm.Print_Area" localSheetId="25">'pag 31'!$A$1:$M$45</definedName>
    <definedName name="_xlnm.Print_Area" localSheetId="26">'pag 32'!$A$1:$I$41</definedName>
    <definedName name="_xlnm.Print_Area" localSheetId="27">'pag 33'!$A$1:$I$45</definedName>
    <definedName name="_xlnm.Print_Area" localSheetId="28">'pag 34'!$A$1:$I$41</definedName>
    <definedName name="_xlnm.Print_Area" localSheetId="29">'pag 35'!$A$1:$I$45</definedName>
    <definedName name="_xlnm.Print_Area" localSheetId="30">'pag 36'!$A$1:$G$35</definedName>
    <definedName name="_xlnm.Print_Area" localSheetId="31">'pag 37'!$A$1:$M$38</definedName>
    <definedName name="_xlnm.Print_Area" localSheetId="32">'pag 38'!$A$1:$M$42</definedName>
    <definedName name="_xlnm.Print_Area" localSheetId="33">'pag 39'!$A$1:$F$41</definedName>
    <definedName name="_xlnm.Print_Area" localSheetId="34">'pag 40'!$A$1:$J$40</definedName>
    <definedName name="_xlnm.Print_Area" localSheetId="35">'pag 41'!$A$1:$K$40</definedName>
    <definedName name="_xlnm.Print_Area" localSheetId="36">'pag 42'!$A$1:$G$40</definedName>
    <definedName name="_xlnm.Print_Area" localSheetId="37">'pag 43'!$A$1:$G$40</definedName>
    <definedName name="_xlnm.Print_Area" localSheetId="38">'pag 44'!$A$1:$M$42</definedName>
    <definedName name="_xlnm.Print_Area" localSheetId="39">'pag 45'!$A$1:$M$41</definedName>
    <definedName name="_xlnm.Print_Area" localSheetId="40">'pag 46'!$A$1:$M$42</definedName>
    <definedName name="_xlnm.Print_Area" localSheetId="41">'pag 47'!$A$1:$M$40</definedName>
    <definedName name="_xlnm.Print_Area" localSheetId="5">'pag11'!$A$1:$G$42</definedName>
    <definedName name="_xlnm.Print_Area" localSheetId="6">'pag12'!$A$1:$G$44</definedName>
    <definedName name="_xlnm.Print_Area" localSheetId="7">'pag13'!$A$1:$G$44</definedName>
    <definedName name="_xlnm.Print_Area" localSheetId="8">'pag14'!$A$1:$M$45</definedName>
    <definedName name="_xlnm.Print_Area" localSheetId="9">'pag15'!$A$1:$M$45</definedName>
    <definedName name="_xlnm.Print_Area" localSheetId="10">'pag16'!$A$1:$M$45</definedName>
    <definedName name="_xlnm.Print_Area" localSheetId="11">'pag17'!$A$1:$M$45</definedName>
    <definedName name="_xlnm.Print_Area" localSheetId="12">'pag18'!$A$1:$I$44</definedName>
    <definedName name="_xlnm.Print_Area" localSheetId="13">'pag19'!$A$1:$I$44</definedName>
    <definedName name="_xlnm.Print_Area" localSheetId="1">'Piramide AR'!$A$1:$I$41</definedName>
    <definedName name="_xlnm.Print_Area" localSheetId="2">'Piramide HU'!$A$1:$I$41</definedName>
    <definedName name="_xlnm.Print_Area" localSheetId="3">'Piramide TE'!$A$1:$I$41</definedName>
    <definedName name="_xlnm.Print_Area" localSheetId="4">'Piramide ZA'!$A$1:$I$41</definedName>
  </definedNames>
  <calcPr fullCalcOnLoad="1"/>
</workbook>
</file>

<file path=xl/sharedStrings.xml><?xml version="1.0" encoding="utf-8"?>
<sst xmlns="http://schemas.openxmlformats.org/spreadsheetml/2006/main" count="1931" uniqueCount="196">
  <si>
    <t>Nacidos en Aragón residentes en otras Comunidades Autónomas.</t>
  </si>
  <si>
    <t>Explotación Padrón Municipal de Habitantes.</t>
  </si>
  <si>
    <t>1 de enero de 2003.</t>
  </si>
  <si>
    <t>Pirámide de población</t>
  </si>
  <si>
    <t>Aragón</t>
  </si>
  <si>
    <t>Huesca</t>
  </si>
  <si>
    <t>Teruel</t>
  </si>
  <si>
    <t>Zaragoza</t>
  </si>
  <si>
    <t>Nacidos en Aragón residentes en otras Comunidades Autónomas según sexo por nivel de estudios</t>
  </si>
  <si>
    <t>Según Comunidad Autónoma de residencia</t>
  </si>
  <si>
    <t>por sexo</t>
  </si>
  <si>
    <t>(% verticales)</t>
  </si>
  <si>
    <t>(% horizontales)</t>
  </si>
  <si>
    <t>por grupos de edad</t>
  </si>
  <si>
    <t>por nivel de estudios</t>
  </si>
  <si>
    <t>por provincia de nacimiento</t>
  </si>
  <si>
    <t>Según Provincia de residencia</t>
  </si>
  <si>
    <t>Según Provincia de nacimiento</t>
  </si>
  <si>
    <t>relación entre los nacidos en Aragón residentes en otra Comunidad Autónoma y la población residente</t>
  </si>
  <si>
    <t>Según Comarca de nacimiento</t>
  </si>
  <si>
    <t>relación entre los nacidos en Aragón residentes en otra Comunidad Autónoma y la población residente en Aragón</t>
  </si>
  <si>
    <t>por Comunidad Autónoma de residencia</t>
  </si>
  <si>
    <t>por nivel de estudios y sexo</t>
  </si>
  <si>
    <t>Pirámide de población. Nacidos en Aragón residentes en otras Comunidades Autónomas por sexo. Año 2003.</t>
  </si>
  <si>
    <t>Índice</t>
  </si>
  <si>
    <t>Total</t>
  </si>
  <si>
    <t>Hombres</t>
  </si>
  <si>
    <t>Mujeres</t>
  </si>
  <si>
    <t>Número</t>
  </si>
  <si>
    <t>Porcentaje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</si>
  <si>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</si>
  <si>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</si>
  <si>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</si>
  <si>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</si>
  <si>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</si>
  <si>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</si>
  <si>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</si>
  <si>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</si>
  <si>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</si>
  <si>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</si>
  <si>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</si>
  <si>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</si>
  <si>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</si>
  <si>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</si>
  <si>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</si>
  <si>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</si>
  <si>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</si>
  <si>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</si>
  <si>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</si>
  <si>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y más</t>
  </si>
  <si>
    <t>Pirámide de población. Nacidos en Huesca residentes en otras Comunidades Autónomas por sexo. Año 2003.</t>
  </si>
  <si>
    <t>Pirámide de población. Nacidos en Teruel residentes en otras Comunidades Autónomas por sexo. Año 2003.</t>
  </si>
  <si>
    <t>Pirámide de población. Nacidos en Zaragoza residentes en otras Comunidades Autónomas por sexo. Año 2003.</t>
  </si>
  <si>
    <t>Nacidos en Aragón residentes en otras Comunidades Autónomas, según sexo por nivel de estudios y edad. Año 2003.</t>
  </si>
  <si>
    <t>No contesta</t>
  </si>
  <si>
    <t>0 a 14</t>
  </si>
  <si>
    <t>15 a 29</t>
  </si>
  <si>
    <t>30 a 49</t>
  </si>
  <si>
    <t>50 a 64</t>
  </si>
  <si>
    <t>65 y más</t>
  </si>
  <si>
    <t>No sabe leer ni escribir</t>
  </si>
  <si>
    <t>Titulación inferior al grado de escolaridad</t>
  </si>
  <si>
    <t>Graduado escolar o equivalente</t>
  </si>
  <si>
    <t>Bachiller, FP 2º grado, equivalentes o superior</t>
  </si>
  <si>
    <t>Nacidos en Aragón residentes en otras Comunidades Autónomas, según Comunidad Autónoma de residencia por sexo. Año 2003.</t>
  </si>
  <si>
    <t>Unidad: Porcentajes verticales.</t>
  </si>
  <si>
    <t>Andalucía</t>
  </si>
  <si>
    <t>Canarias</t>
  </si>
  <si>
    <t>Cantabria</t>
  </si>
  <si>
    <t>Castilla-La Mancha</t>
  </si>
  <si>
    <t>Castilla y León</t>
  </si>
  <si>
    <t>Cataluña</t>
  </si>
  <si>
    <t>Comunidad Valenciana</t>
  </si>
  <si>
    <t>Extremadura</t>
  </si>
  <si>
    <t>Galicia</t>
  </si>
  <si>
    <t>País Vasco</t>
  </si>
  <si>
    <t>La Rioja</t>
  </si>
  <si>
    <t>Ceuta</t>
  </si>
  <si>
    <t>Melilla</t>
  </si>
  <si>
    <t>Nacidos en Aragón residentes en otras Comunidades Autónomas, según Comunidad autónoma de residencia por sexo. Año 2003.</t>
  </si>
  <si>
    <t>Unidad: Porcentajes horizontales.</t>
  </si>
  <si>
    <t>Nacidos en Aragón residentes en otras Comunidades Autónomas, según Comunidad autónoma de residencia por grupos de edad. Año 2003.</t>
  </si>
  <si>
    <t>Num</t>
  </si>
  <si>
    <t>%</t>
  </si>
  <si>
    <t>Nacidos en Aragón residentes en otras Comunidades Autónomas, según Comunidad autónoma de residencia por nivel de estudios. Año 2003.</t>
  </si>
  <si>
    <t>Bachiller, FP de 2º grado, equivalentes o superiores</t>
  </si>
  <si>
    <t>Nacidos en Aragón residentes en otras Comunidades Autónomas, según Comunidad autónoma de residencia por provincia de nacimiento. Año 2003.</t>
  </si>
  <si>
    <t>Nacidos en Aragón residentes en otras Comunidades Autónomas, según provincia de residencia por sexo. Año 2003.</t>
  </si>
  <si>
    <t>Álava</t>
  </si>
  <si>
    <t>Albacete</t>
  </si>
  <si>
    <t>Alicante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</si>
  <si>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</si>
  <si>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</si>
  <si>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</si>
  <si>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</si>
  <si>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</si>
  <si>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</si>
  <si>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</si>
  <si>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</si>
  <si>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 de la Plana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</si>
  <si>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</si>
  <si>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</si>
  <si>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</si>
  <si>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</si>
  <si>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</si>
  <si>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</si>
  <si>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</si>
  <si>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</si>
  <si>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</si>
  <si>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</si>
  <si>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</si>
  <si>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</si>
  <si>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</si>
  <si>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</si>
  <si>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</si>
  <si>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</si>
  <si>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</si>
  <si>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</si>
  <si>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</si>
  <si>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</si>
  <si>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</si>
  <si>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Palmas (Las)</t>
  </si>
  <si>
    <t>Pontevedra</t>
  </si>
  <si>
    <t>(Continúa en la página siguiente)</t>
  </si>
  <si>
    <t>(Viene de la página anterior)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</si>
  <si>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</si>
  <si>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</si>
  <si>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</si>
  <si>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</si>
  <si>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</si>
  <si>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</si>
  <si>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</si>
  <si>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</si>
  <si>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</si>
  <si>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Vizcaya</t>
  </si>
  <si>
    <t>Zamora</t>
  </si>
  <si>
    <t>Nacidos en Aragón residentes en otras Comunidades Autónomas, según provincia de residencia por grupos de edad. Año 2003.</t>
  </si>
  <si>
    <t>Nacidos en Aragón residentes en otras Comunidades Autónomas, según provincia de residencia por nivel de estudios. Año 2003.</t>
  </si>
  <si>
    <t>Nacidos en Aragón residentes en otras Comunidades Autónomas, según provincia de residencia por provincia de nacimiento. Año 2003.</t>
  </si>
  <si>
    <t>Numero</t>
  </si>
  <si>
    <t>Nacidos en Aragón residentes en otras Comunidades Autónomas, según provincia de nacimiento por sexo. Año 2003.</t>
  </si>
  <si>
    <t>Relación entre los nacidos en Aragón residentes en otra Comunidad Autónoma y la población residente, según provincia de nacimiento. Año 2003.</t>
  </si>
  <si>
    <t>Nacidos en Aragón residentes en otra C.A./ Población residente en la provincia</t>
  </si>
  <si>
    <t>Nacidos en Aragón residentes en otras Comunidades Autónomas, según provincia de nacimiento por grupos de edad. Año 2003.</t>
  </si>
  <si>
    <t>Nacidos en Aragón residentes en otras Comunidades Autónomas, según provincia de nacimiento por nivel de estudios. Año 2003.</t>
  </si>
  <si>
    <t>No sabe ni leer ni escribir</t>
  </si>
  <si>
    <t>Titulación inferior al Grado de Escolaridad</t>
  </si>
  <si>
    <t>Graduado Escolar o equivalente</t>
  </si>
  <si>
    <t>Relación entre los nacidos en Aragón residentes en otra Comunidad Autónoma y la población residente en Aragón, según comarca de nacimiento. Año 2003.</t>
  </si>
  <si>
    <t>Nacidos en Aragón residentes en otra C.A./ Población residente en la Comarca</t>
  </si>
  <si>
    <t>01 La Jacetania</t>
  </si>
  <si>
    <t>02 Alto Gállego</t>
  </si>
  <si>
    <t>03 Sobrarbe</t>
  </si>
  <si>
    <t>04 La Ribagorza</t>
  </si>
  <si>
    <t>05 Cinco Villas</t>
  </si>
  <si>
    <t>06 Hoya de Huesca / Plana de Uesca</t>
  </si>
  <si>
    <t>07 Somontano de Barbastro</t>
  </si>
  <si>
    <t>08 Cinca Medio</t>
  </si>
  <si>
    <t>09 La Litera / La Llitera</t>
  </si>
  <si>
    <t>10 Los Monegros</t>
  </si>
  <si>
    <t>11 Bajo Cinca / Baix Cinca</t>
  </si>
  <si>
    <t>12 Tarazona y el Moncayo</t>
  </si>
  <si>
    <t>13 Campo de Borja</t>
  </si>
  <si>
    <t>14 Aranda</t>
  </si>
  <si>
    <t>15 Ribera Alta del Ebro</t>
  </si>
  <si>
    <t>16 Valdejalón</t>
  </si>
  <si>
    <t>17 D.C. Zaragoza</t>
  </si>
  <si>
    <t>18 Ribera Baja del Ebro</t>
  </si>
  <si>
    <t>19 Bajo Aragón-Caspe / Baix Aragó-Casp</t>
  </si>
  <si>
    <t>20 Comunidad de Calatayud</t>
  </si>
  <si>
    <t>21 Campo de Cariñena</t>
  </si>
  <si>
    <t>22 Campo de Belchite</t>
  </si>
  <si>
    <t>23 Bajo Martín</t>
  </si>
  <si>
    <t>24 Campo de Daroca</t>
  </si>
  <si>
    <t>25 Jiloca</t>
  </si>
  <si>
    <t>26 Cuencas Mineras</t>
  </si>
  <si>
    <t>27 Andorra-Sierra de Arcos</t>
  </si>
  <si>
    <t>28 Bajo Aragón</t>
  </si>
  <si>
    <t>29 Comunidad de Teruel</t>
  </si>
  <si>
    <t>30 Maestrazgo</t>
  </si>
  <si>
    <t>31 Sierra de Albarracín</t>
  </si>
  <si>
    <t>32 Gúdar-Javalambre</t>
  </si>
  <si>
    <t>33 Matarraña / Matarranya</t>
  </si>
  <si>
    <t>D.C.: Delimitación Comarcal</t>
  </si>
  <si>
    <t>Nacidos en Aragón residentes en otras Comunidades Autónomas, según comarca de nacimiento por Comunidad Autónoma de residencia. Año 2003.</t>
  </si>
  <si>
    <t>Nacidos en Aragón residentes en otras Comunidades Autónomas, según comarca de nacimiento por sexo. Año 2003.</t>
  </si>
  <si>
    <t>Nacidos en Aragón residentes en otras Comunidades Autónomas, según comarca de nacimiento por nivel de estudios. Año 2003.</t>
  </si>
  <si>
    <r>
      <t xml:space="preserve">Asturias </t>
    </r>
    <r>
      <rPr>
        <sz val="6"/>
        <rFont val="Arial"/>
        <family val="2"/>
      </rPr>
      <t>(Principado de)</t>
    </r>
  </si>
  <si>
    <r>
      <t xml:space="preserve">Baleares </t>
    </r>
    <r>
      <rPr>
        <sz val="6"/>
        <rFont val="Arial"/>
        <family val="2"/>
      </rPr>
      <t>(Illes)</t>
    </r>
  </si>
  <si>
    <r>
      <t xml:space="preserve">Madrid </t>
    </r>
    <r>
      <rPr>
        <sz val="6"/>
        <rFont val="Arial"/>
        <family val="2"/>
      </rPr>
      <t>(Comunidad de)</t>
    </r>
  </si>
  <si>
    <r>
      <t xml:space="preserve">Murcia </t>
    </r>
    <r>
      <rPr>
        <sz val="6"/>
        <rFont val="Arial"/>
        <family val="2"/>
      </rPr>
      <t>(Región de)</t>
    </r>
  </si>
  <si>
    <r>
      <t xml:space="preserve">Navarra </t>
    </r>
    <r>
      <rPr>
        <sz val="6"/>
        <rFont val="Arial"/>
        <family val="2"/>
      </rPr>
      <t>(Comunidad Foral de)</t>
    </r>
  </si>
  <si>
    <r>
      <t>Asturias (</t>
    </r>
    <r>
      <rPr>
        <sz val="6"/>
        <rFont val="Arial"/>
        <family val="2"/>
      </rPr>
      <t>Principado de</t>
    </r>
    <r>
      <rPr>
        <sz val="7.5"/>
        <rFont val="Arial"/>
        <family val="2"/>
      </rPr>
      <t>)</t>
    </r>
  </si>
  <si>
    <r>
      <t xml:space="preserve">Murcia </t>
    </r>
    <r>
      <rPr>
        <sz val="6"/>
        <rFont val="Arial"/>
        <family val="2"/>
      </rPr>
      <t>(Región)</t>
    </r>
  </si>
  <si>
    <r>
      <t xml:space="preserve">Navarra </t>
    </r>
    <r>
      <rPr>
        <sz val="6"/>
        <rFont val="Arial"/>
        <family val="2"/>
      </rPr>
      <t>(Comunidad Foral)</t>
    </r>
  </si>
  <si>
    <r>
      <t xml:space="preserve">Rioja </t>
    </r>
    <r>
      <rPr>
        <sz val="6"/>
        <rFont val="Arial"/>
        <family val="2"/>
      </rPr>
      <t>(La)</t>
    </r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</si>
</sst>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%"/>
    <numFmt numFmtId="181" formatCode="0.0%"/>
    <numFmt numFmtId="182" formatCode="#,##0;#,##0"/>
    <numFmt numFmtId="183" formatCode="0.000"/>
    <numFmt numFmtId="184" formatCode="#,##0\ %;#,##0\ %"/>
    <numFmt numFmtId="185" formatCode="#,##0\ ;#,##0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.0\ _p_t_a_-;\-* #,##0.0\ _p_t_a_-;_-* &quot;-&quot;\ _p_t_a_-;_-@_-"/>
    <numFmt numFmtId="191" formatCode="_-* #,##0.00\ _p_t_a_-;\-* #,##0.00\ _p_t_a_-;_-* &quot;-&quot;\ _p_t_a_-;_-@_-"/>
    <numFmt numFmtId="192" formatCode="0.0"/>
    <numFmt numFmtId="193" formatCode="#,##0.0"/>
  </numFmts>
  <fonts count="38">
    <font>
      <sz val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6"/>
      <name val="Arial"/>
      <family val="2"/>
    </font>
    <font>
      <b/>
      <sz val="12"/>
      <color indexed="54"/>
      <name val="Arial"/>
      <family val="2"/>
    </font>
    <font>
      <sz val="12"/>
      <name val="Arial"/>
      <family val="0"/>
    </font>
    <font>
      <b/>
      <sz val="10"/>
      <name val="Swis721 BT"/>
      <family val="2"/>
    </font>
    <font>
      <sz val="10"/>
      <name val="Swis721 BT"/>
      <family val="2"/>
    </font>
    <font>
      <sz val="11"/>
      <name val="Swis721 BT"/>
      <family val="2"/>
    </font>
    <font>
      <b/>
      <sz val="11"/>
      <name val="Swis721 BT"/>
      <family val="2"/>
    </font>
    <font>
      <sz val="9"/>
      <name val="Swis721 BT"/>
      <family val="2"/>
    </font>
    <font>
      <sz val="12"/>
      <name val="Swis721 BT"/>
      <family val="2"/>
    </font>
    <font>
      <sz val="9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7"/>
      <color indexed="12"/>
      <name val="Arial"/>
      <family val="2"/>
    </font>
    <font>
      <i/>
      <sz val="6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sz val="8"/>
      <color indexed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color indexed="12"/>
      <name val="Swis721 BT"/>
      <family val="2"/>
    </font>
    <font>
      <b/>
      <sz val="10"/>
      <color indexed="12"/>
      <name val="Arial"/>
      <family val="2"/>
    </font>
    <font>
      <sz val="9"/>
      <color indexed="12"/>
      <name val="Arial"/>
      <family val="0"/>
    </font>
    <font>
      <sz val="11"/>
      <color indexed="12"/>
      <name val="Arial"/>
      <family val="0"/>
    </font>
    <font>
      <sz val="12"/>
      <color indexed="12"/>
      <name val="Swis721 BT"/>
      <family val="2"/>
    </font>
    <font>
      <sz val="10"/>
      <color indexed="12"/>
      <name val="Arial"/>
      <family val="0"/>
    </font>
    <font>
      <sz val="11"/>
      <color indexed="22"/>
      <name val="Arial Black"/>
      <family val="2"/>
    </font>
    <font>
      <sz val="9"/>
      <color indexed="22"/>
      <name val="Arial"/>
      <family val="2"/>
    </font>
    <font>
      <sz val="10"/>
      <color indexed="22"/>
      <name val="Arial"/>
      <family val="2"/>
    </font>
    <font>
      <sz val="7"/>
      <color indexed="2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>
        <color indexed="63"/>
      </top>
      <bottom style="hair"/>
    </border>
    <border>
      <left style="thin">
        <color indexed="9"/>
      </left>
      <right style="thin">
        <color indexed="9"/>
      </right>
      <top style="thin"/>
      <bottom style="hair"/>
    </border>
    <border>
      <left style="thin">
        <color indexed="9"/>
      </left>
      <right style="thick">
        <color indexed="9"/>
      </right>
      <top style="thin"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 horizontal="left"/>
      <protection/>
    </xf>
    <xf numFmtId="9" fontId="1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6" fillId="0" borderId="0" xfId="21" applyFont="1" applyAlignment="1">
      <alignment horizontal="left" indent="5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left" indent="4"/>
      <protection/>
    </xf>
    <xf numFmtId="0" fontId="7" fillId="0" borderId="0" xfId="21" applyFont="1" applyAlignment="1">
      <alignment horizontal="left" indent="4"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4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2" fillId="0" borderId="1" xfId="15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3" xfId="0" applyFont="1" applyBorder="1" applyAlignment="1">
      <alignment horizontal="left"/>
    </xf>
    <xf numFmtId="2" fontId="14" fillId="0" borderId="4" xfId="0" applyNumberFormat="1" applyFont="1" applyBorder="1" applyAlignment="1">
      <alignment horizontal="right"/>
    </xf>
    <xf numFmtId="2" fontId="14" fillId="0" borderId="5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7" fillId="0" borderId="6" xfId="0" applyFont="1" applyBorder="1" applyAlignment="1">
      <alignment horizontal="left"/>
    </xf>
    <xf numFmtId="3" fontId="17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 horizontal="right"/>
    </xf>
    <xf numFmtId="2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1" fontId="17" fillId="0" borderId="7" xfId="0" applyNumberFormat="1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Fill="1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3" fontId="0" fillId="0" borderId="8" xfId="0" applyNumberFormat="1" applyBorder="1" applyAlignment="1">
      <alignment/>
    </xf>
    <xf numFmtId="2" fontId="17" fillId="0" borderId="7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3" fontId="19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18" fillId="0" borderId="3" xfId="0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" fontId="0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" fontId="17" fillId="0" borderId="7" xfId="0" applyNumberFormat="1" applyFont="1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3" fontId="0" fillId="0" borderId="9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0" fontId="21" fillId="0" borderId="0" xfId="15" applyFont="1" applyAlignment="1">
      <alignment horizontal="right"/>
    </xf>
    <xf numFmtId="0" fontId="22" fillId="0" borderId="0" xfId="0" applyFont="1" applyAlignment="1">
      <alignment/>
    </xf>
    <xf numFmtId="0" fontId="14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21" fillId="0" borderId="8" xfId="15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2" fontId="14" fillId="0" borderId="11" xfId="0" applyNumberFormat="1" applyFont="1" applyBorder="1" applyAlignment="1">
      <alignment horizontal="right"/>
    </xf>
    <xf numFmtId="2" fontId="14" fillId="0" borderId="12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9" xfId="0" applyNumberForma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0" xfId="0" applyFont="1" applyBorder="1" applyAlignment="1">
      <alignment horizontal="left"/>
    </xf>
    <xf numFmtId="3" fontId="17" fillId="0" borderId="7" xfId="0" applyNumberFormat="1" applyFont="1" applyFill="1" applyBorder="1" applyAlignment="1">
      <alignment/>
    </xf>
    <xf numFmtId="3" fontId="0" fillId="0" borderId="9" xfId="0" applyNumberFormat="1" applyBorder="1" applyAlignment="1">
      <alignment/>
    </xf>
    <xf numFmtId="0" fontId="22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3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1" fillId="0" borderId="0" xfId="15" applyNumberFormat="1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3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1" fontId="17" fillId="0" borderId="0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2" fontId="14" fillId="0" borderId="0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4" fontId="17" fillId="0" borderId="16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3" fillId="0" borderId="0" xfId="22" applyFont="1" applyFill="1" applyBorder="1" applyAlignment="1">
      <alignment horizontal="right" wrapText="1"/>
      <protection/>
    </xf>
    <xf numFmtId="0" fontId="14" fillId="0" borderId="9" xfId="0" applyFont="1" applyBorder="1" applyAlignment="1">
      <alignment horizontal="left"/>
    </xf>
    <xf numFmtId="0" fontId="24" fillId="0" borderId="0" xfId="0" applyFont="1" applyAlignment="1">
      <alignment/>
    </xf>
    <xf numFmtId="0" fontId="15" fillId="0" borderId="0" xfId="0" applyFont="1" applyBorder="1" applyAlignment="1">
      <alignment horizontal="left"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0" fontId="14" fillId="0" borderId="9" xfId="0" applyFont="1" applyBorder="1" applyAlignment="1">
      <alignment horizontal="right"/>
    </xf>
    <xf numFmtId="2" fontId="26" fillId="0" borderId="9" xfId="0" applyNumberFormat="1" applyFont="1" applyBorder="1" applyAlignment="1">
      <alignment horizontal="right" wrapText="1"/>
    </xf>
    <xf numFmtId="0" fontId="27" fillId="0" borderId="6" xfId="0" applyFont="1" applyBorder="1" applyAlignment="1">
      <alignment horizontal="left"/>
    </xf>
    <xf numFmtId="3" fontId="27" fillId="0" borderId="14" xfId="0" applyNumberFormat="1" applyFont="1" applyBorder="1" applyAlignment="1">
      <alignment horizontal="right"/>
    </xf>
    <xf numFmtId="3" fontId="27" fillId="0" borderId="14" xfId="0" applyNumberFormat="1" applyFont="1" applyBorder="1" applyAlignment="1">
      <alignment horizontal="right" wrapText="1"/>
    </xf>
    <xf numFmtId="0" fontId="14" fillId="0" borderId="0" xfId="0" applyFont="1" applyAlignment="1">
      <alignment wrapText="1"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0" fontId="26" fillId="0" borderId="0" xfId="0" applyFont="1" applyBorder="1" applyAlignment="1">
      <alignment horizontal="left"/>
    </xf>
    <xf numFmtId="3" fontId="26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3" fontId="26" fillId="0" borderId="8" xfId="0" applyNumberFormat="1" applyFont="1" applyBorder="1" applyAlignment="1">
      <alignment/>
    </xf>
    <xf numFmtId="3" fontId="26" fillId="0" borderId="8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22" fillId="0" borderId="8" xfId="0" applyFont="1" applyBorder="1" applyAlignment="1">
      <alignment horizontal="right"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 wrapText="1"/>
    </xf>
    <xf numFmtId="3" fontId="17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1" fontId="17" fillId="0" borderId="14" xfId="0" applyNumberFormat="1" applyFont="1" applyBorder="1" applyAlignment="1">
      <alignment horizontal="right"/>
    </xf>
    <xf numFmtId="2" fontId="17" fillId="0" borderId="14" xfId="0" applyNumberFormat="1" applyFont="1" applyBorder="1" applyAlignment="1">
      <alignment horizontal="right"/>
    </xf>
    <xf numFmtId="3" fontId="17" fillId="0" borderId="17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Border="1" applyAlignment="1">
      <alignment wrapText="1"/>
    </xf>
    <xf numFmtId="1" fontId="0" fillId="0" borderId="8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 wrapText="1"/>
    </xf>
    <xf numFmtId="0" fontId="19" fillId="0" borderId="8" xfId="0" applyFont="1" applyBorder="1" applyAlignment="1">
      <alignment/>
    </xf>
    <xf numFmtId="0" fontId="14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2" fontId="14" fillId="0" borderId="18" xfId="0" applyNumberFormat="1" applyFont="1" applyBorder="1" applyAlignment="1">
      <alignment horizontal="right"/>
    </xf>
    <xf numFmtId="2" fontId="14" fillId="0" borderId="19" xfId="0" applyNumberFormat="1" applyFont="1" applyBorder="1" applyAlignment="1">
      <alignment horizontal="right"/>
    </xf>
    <xf numFmtId="2" fontId="2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" fontId="26" fillId="0" borderId="0" xfId="0" applyNumberFormat="1" applyFont="1" applyBorder="1" applyAlignment="1">
      <alignment wrapText="1"/>
    </xf>
    <xf numFmtId="2" fontId="26" fillId="0" borderId="8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4" fontId="27" fillId="0" borderId="14" xfId="0" applyNumberFormat="1" applyFont="1" applyBorder="1" applyAlignment="1">
      <alignment horizontal="right"/>
    </xf>
    <xf numFmtId="1" fontId="26" fillId="0" borderId="0" xfId="0" applyNumberFormat="1" applyFont="1" applyAlignment="1">
      <alignment/>
    </xf>
    <xf numFmtId="1" fontId="26" fillId="0" borderId="0" xfId="0" applyNumberFormat="1" applyFont="1" applyBorder="1" applyAlignment="1">
      <alignment wrapText="1"/>
    </xf>
    <xf numFmtId="1" fontId="26" fillId="0" borderId="8" xfId="0" applyNumberFormat="1" applyFont="1" applyBorder="1" applyAlignment="1">
      <alignment/>
    </xf>
    <xf numFmtId="4" fontId="14" fillId="0" borderId="0" xfId="0" applyNumberFormat="1" applyFont="1" applyAlignment="1">
      <alignment wrapText="1"/>
    </xf>
    <xf numFmtId="0" fontId="17" fillId="0" borderId="0" xfId="0" applyFont="1" applyFill="1" applyBorder="1" applyAlignment="1">
      <alignment horizontal="left"/>
    </xf>
    <xf numFmtId="0" fontId="33" fillId="0" borderId="0" xfId="15" applyFont="1" applyAlignment="1">
      <alignment/>
    </xf>
    <xf numFmtId="0" fontId="0" fillId="0" borderId="0" xfId="0" applyFont="1" applyAlignment="1">
      <alignment/>
    </xf>
    <xf numFmtId="0" fontId="7" fillId="0" borderId="8" xfId="0" applyFont="1" applyBorder="1" applyAlignment="1">
      <alignment horizontal="left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8" fillId="0" borderId="0" xfId="15" applyFont="1" applyAlignment="1">
      <alignment/>
    </xf>
    <xf numFmtId="0" fontId="29" fillId="0" borderId="0" xfId="15" applyFont="1" applyAlignment="1">
      <alignment/>
    </xf>
    <xf numFmtId="0" fontId="0" fillId="0" borderId="0" xfId="0" applyFont="1" applyAlignment="1">
      <alignment/>
    </xf>
    <xf numFmtId="0" fontId="30" fillId="0" borderId="0" xfId="15" applyFont="1" applyAlignment="1">
      <alignment horizontal="left" indent="1"/>
    </xf>
    <xf numFmtId="0" fontId="29" fillId="0" borderId="0" xfId="15" applyFont="1" applyAlignment="1">
      <alignment/>
    </xf>
    <xf numFmtId="0" fontId="31" fillId="0" borderId="0" xfId="15" applyFont="1" applyAlignment="1">
      <alignment/>
    </xf>
    <xf numFmtId="0" fontId="30" fillId="0" borderId="0" xfId="15" applyFont="1" applyAlignment="1">
      <alignment/>
    </xf>
    <xf numFmtId="0" fontId="32" fillId="0" borderId="0" xfId="15" applyFont="1" applyAlignment="1">
      <alignment horizontal="left" indent="1"/>
    </xf>
    <xf numFmtId="3" fontId="37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14" fillId="0" borderId="2" xfId="0" applyFont="1" applyBorder="1" applyAlignment="1">
      <alignment horizontal="left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2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3" fontId="24" fillId="0" borderId="0" xfId="0" applyNumberFormat="1" applyFont="1" applyAlignment="1">
      <alignment/>
    </xf>
    <xf numFmtId="0" fontId="37" fillId="0" borderId="0" xfId="0" applyFont="1" applyBorder="1" applyAlignment="1">
      <alignment horizontal="left"/>
    </xf>
    <xf numFmtId="1" fontId="37" fillId="0" borderId="0" xfId="0" applyNumberFormat="1" applyFont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vr7f6hb" xfId="21"/>
    <cellStyle name="Normal_pag 37" xfId="22"/>
    <cellStyle name="Pie de tabl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/>
            </c:strRef>
          </c:cat>
          <c:val>
            <c:numRef>
              <c:f>'Piramide AR'!$L$26:$L$44</c:f>
              <c:numCache/>
            </c:numRef>
          </c:val>
        </c:ser>
        <c:ser>
          <c:idx val="0"/>
          <c:order val="1"/>
          <c:tx>
            <c:strRef>
              <c:f>'Piramide AR'!$M$25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/>
            </c:strRef>
          </c:cat>
          <c:val>
            <c:numRef>
              <c:f>'Piramide AR'!$M$26:$M$44</c:f>
              <c:numCache/>
            </c:numRef>
          </c:val>
        </c:ser>
        <c:overlap val="100"/>
        <c:gapWidth val="20"/>
        <c:axId val="50062265"/>
        <c:axId val="47907202"/>
      </c:barChart>
      <c:catAx>
        <c:axId val="5006226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7907202"/>
        <c:crosses val="autoZero"/>
        <c:auto val="1"/>
        <c:lblOffset val="100"/>
        <c:tickLblSkip val="1"/>
        <c:noMultiLvlLbl val="0"/>
      </c:catAx>
      <c:valAx>
        <c:axId val="47907202"/>
        <c:scaling>
          <c:orientation val="minMax"/>
          <c:max val="14000"/>
          <c:min val="-14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50062265"/>
        <c:crossesAt val="1"/>
        <c:crossBetween val="between"/>
        <c:dispUnits/>
        <c:majorUnit val="3500"/>
        <c:minorUnit val="3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725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/>
            </c:strRef>
          </c:cat>
          <c:val>
            <c:numRef>
              <c:f>'Piramide HU'!$L$26:$L$44</c:f>
              <c:numCache/>
            </c:numRef>
          </c:val>
        </c:ser>
        <c:ser>
          <c:idx val="0"/>
          <c:order val="1"/>
          <c:tx>
            <c:strRef>
              <c:f>'Piramide HU'!$M$25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/>
            </c:strRef>
          </c:cat>
          <c:val>
            <c:numRef>
              <c:f>'Piramide HU'!$M$26:$M$44</c:f>
              <c:numCache/>
            </c:numRef>
          </c:val>
        </c:ser>
        <c:overlap val="100"/>
        <c:gapWidth val="20"/>
        <c:axId val="28511635"/>
        <c:axId val="55278124"/>
      </c:barChart>
      <c:catAx>
        <c:axId val="2851163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55278124"/>
        <c:crosses val="autoZero"/>
        <c:auto val="1"/>
        <c:lblOffset val="100"/>
        <c:tickLblSkip val="1"/>
        <c:noMultiLvlLbl val="0"/>
      </c:catAx>
      <c:valAx>
        <c:axId val="55278124"/>
        <c:scaling>
          <c:orientation val="minMax"/>
          <c:max val="3200"/>
          <c:min val="-32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28511635"/>
        <c:crossesAt val="1"/>
        <c:crossBetween val="between"/>
        <c:dispUnits/>
        <c:majorUnit val="800"/>
        <c:minorUnit val="8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425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/>
            </c:strRef>
          </c:cat>
          <c:val>
            <c:numRef>
              <c:f>'Piramide TE'!$L$27:$L$45</c:f>
              <c:numCache/>
            </c:numRef>
          </c:val>
        </c:ser>
        <c:ser>
          <c:idx val="0"/>
          <c:order val="1"/>
          <c:tx>
            <c:strRef>
              <c:f>'Piramide TE'!$M$26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/>
            </c:strRef>
          </c:cat>
          <c:val>
            <c:numRef>
              <c:f>'Piramide TE'!$M$27:$M$45</c:f>
              <c:numCache/>
            </c:numRef>
          </c:val>
        </c:ser>
        <c:overlap val="100"/>
        <c:gapWidth val="20"/>
        <c:axId val="27741069"/>
        <c:axId val="48343030"/>
      </c:barChart>
      <c:catAx>
        <c:axId val="2774106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8343030"/>
        <c:crosses val="autoZero"/>
        <c:auto val="1"/>
        <c:lblOffset val="100"/>
        <c:tickLblSkip val="1"/>
        <c:noMultiLvlLbl val="0"/>
      </c:catAx>
      <c:valAx>
        <c:axId val="48343030"/>
        <c:scaling>
          <c:orientation val="minMax"/>
          <c:max val="5400"/>
          <c:min val="-54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27741069"/>
        <c:crossesAt val="1"/>
        <c:crossBetween val="between"/>
        <c:dispUnits/>
        <c:majorUnit val="900"/>
        <c:minorUnit val="9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35"/>
          <c:y val="0.003"/>
          <c:w val="0.4567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/>
            </c:strRef>
          </c:cat>
          <c:val>
            <c:numRef>
              <c:f>'Piramide ZA'!$L$26:$L$44</c:f>
              <c:numCache/>
            </c:numRef>
          </c:val>
        </c:ser>
        <c:ser>
          <c:idx val="0"/>
          <c:order val="1"/>
          <c:tx>
            <c:strRef>
              <c:f>'Piramide ZA'!$M$25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/>
            </c:strRef>
          </c:cat>
          <c:val>
            <c:numRef>
              <c:f>'Piramide ZA'!$M$26:$M$44</c:f>
              <c:numCache/>
            </c:numRef>
          </c:val>
        </c:ser>
        <c:overlap val="100"/>
        <c:gapWidth val="20"/>
        <c:axId val="32434087"/>
        <c:axId val="23471328"/>
      </c:barChart>
      <c:catAx>
        <c:axId val="32434087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3471328"/>
        <c:crosses val="autoZero"/>
        <c:auto val="1"/>
        <c:lblOffset val="100"/>
        <c:tickLblSkip val="1"/>
        <c:noMultiLvlLbl val="0"/>
      </c:catAx>
      <c:valAx>
        <c:axId val="23471328"/>
        <c:scaling>
          <c:orientation val="minMax"/>
          <c:max val="6000"/>
          <c:min val="-6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32434087"/>
        <c:crossesAt val="1"/>
        <c:crossBetween val="between"/>
        <c:dispUnits/>
        <c:majorUnit val="1500"/>
        <c:minorUnit val="1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7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nacidos en Aragón residentes en otras Comunidades Autónomas, según provincia de nacimiento por grupos de edad. Año 2003.</a:t>
            </a:r>
          </a:p>
        </c:rich>
      </c:tx>
      <c:layout>
        <c:manualLayout>
          <c:xMode val="factor"/>
          <c:yMode val="factor"/>
          <c:x val="-0.12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9275"/>
          <c:w val="0.680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'pag 37'!$O$21</c:f>
              <c:strCache>
                <c:ptCount val="1"/>
                <c:pt idx="0">
                  <c:v>0 a 14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37'!$O$22:$O$25</c:f>
              <c:numCache/>
            </c:numRef>
          </c:val>
        </c:ser>
        <c:ser>
          <c:idx val="1"/>
          <c:order val="1"/>
          <c:tx>
            <c:strRef>
              <c:f>'pag 37'!$P$21</c:f>
              <c:strCache>
                <c:ptCount val="1"/>
                <c:pt idx="0">
                  <c:v>15 a 29</c:v>
                </c:pt>
              </c:strCache>
            </c:strRef>
          </c:tx>
          <c:spPr>
            <a:solidFill>
              <a:srgbClr val="C0C0C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37'!$P$22:$P$25</c:f>
              <c:numCache/>
            </c:numRef>
          </c:val>
        </c:ser>
        <c:ser>
          <c:idx val="2"/>
          <c:order val="2"/>
          <c:tx>
            <c:strRef>
              <c:f>'pag 37'!$Q$21</c:f>
              <c:strCache>
                <c:ptCount val="1"/>
                <c:pt idx="0">
                  <c:v>30 a 49</c:v>
                </c:pt>
              </c:strCache>
            </c:strRef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37'!$Q$22:$Q$25</c:f>
              <c:numCache/>
            </c:numRef>
          </c:val>
        </c:ser>
        <c:ser>
          <c:idx val="3"/>
          <c:order val="3"/>
          <c:tx>
            <c:strRef>
              <c:f>'pag 37'!$R$21</c:f>
              <c:strCache>
                <c:ptCount val="1"/>
                <c:pt idx="0">
                  <c:v>50 a 64</c:v>
                </c:pt>
              </c:strCache>
            </c:strRef>
          </c:tx>
          <c:spPr>
            <a:solidFill>
              <a:srgbClr val="80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37'!$R$22:$R$25</c:f>
              <c:numCache/>
            </c:numRef>
          </c:val>
        </c:ser>
        <c:ser>
          <c:idx val="4"/>
          <c:order val="4"/>
          <c:tx>
            <c:strRef>
              <c:f>'pag 37'!$S$21</c:f>
              <c:strCache>
                <c:ptCount val="1"/>
                <c:pt idx="0">
                  <c:v>65 y más</c:v>
                </c:pt>
              </c:strCache>
            </c:strRef>
          </c:tx>
          <c:spPr>
            <a:solidFill>
              <a:srgbClr val="333333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'pag 37'!$N$22:$N$25</c:f>
              <c:strCache/>
            </c:strRef>
          </c:cat>
          <c:val>
            <c:numRef>
              <c:f>'pag 37'!$S$22:$S$25</c:f>
              <c:numCache/>
            </c:numRef>
          </c:val>
        </c:ser>
        <c:axId val="9915361"/>
        <c:axId val="22129386"/>
      </c:barChart>
      <c:catAx>
        <c:axId val="991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29386"/>
        <c:crosses val="autoZero"/>
        <c:auto val="1"/>
        <c:lblOffset val="100"/>
        <c:noMultiLvlLbl val="0"/>
      </c:catAx>
      <c:valAx>
        <c:axId val="2212938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915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25"/>
          <c:y val="0.2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10</xdr:col>
      <xdr:colOff>409575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4857750"/>
        <a:ext cx="53054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529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1529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workbookViewId="0" topLeftCell="A1">
      <selection activeCell="A3" sqref="A3"/>
    </sheetView>
  </sheetViews>
  <sheetFormatPr defaultColWidth="12" defaultRowHeight="11.25"/>
  <cols>
    <col min="1" max="1" width="6.83203125" style="7" customWidth="1"/>
    <col min="2" max="2" width="15.83203125" style="7" customWidth="1"/>
    <col min="3" max="3" width="14.83203125" style="7" customWidth="1"/>
    <col min="4" max="6" width="13.33203125" style="7" customWidth="1"/>
    <col min="7" max="7" width="19.66015625" style="7" customWidth="1"/>
    <col min="8" max="8" width="18" style="7" customWidth="1"/>
    <col min="9" max="16384" width="13.33203125" style="7" customWidth="1"/>
  </cols>
  <sheetData>
    <row r="1" spans="1:7" s="5" customFormat="1" ht="15.75">
      <c r="A1" s="1" t="s">
        <v>0</v>
      </c>
      <c r="B1" s="2"/>
      <c r="C1" s="3"/>
      <c r="D1" s="4"/>
      <c r="E1" s="4"/>
      <c r="F1" s="4"/>
      <c r="G1" s="3"/>
    </row>
    <row r="2" spans="2:7" s="5" customFormat="1" ht="12.75">
      <c r="B2" s="6" t="s">
        <v>1</v>
      </c>
      <c r="C2" s="2"/>
      <c r="D2" s="2"/>
      <c r="E2" s="2"/>
      <c r="F2" s="2"/>
      <c r="G2" s="2"/>
    </row>
    <row r="3" ht="12.75">
      <c r="B3" s="6" t="s">
        <v>2</v>
      </c>
    </row>
    <row r="5" s="6" customFormat="1" ht="12.75">
      <c r="A5" s="214"/>
    </row>
    <row r="6" spans="2:6" s="8" customFormat="1" ht="15">
      <c r="B6" s="215" t="s">
        <v>3</v>
      </c>
      <c r="C6" s="216"/>
      <c r="D6" s="6"/>
      <c r="E6" s="9"/>
      <c r="F6" s="9"/>
    </row>
    <row r="7" spans="2:5" ht="12.75">
      <c r="B7" s="217" t="s">
        <v>4</v>
      </c>
      <c r="C7" s="10"/>
      <c r="D7" s="10"/>
      <c r="E7" s="10"/>
    </row>
    <row r="8" spans="2:5" ht="12.75">
      <c r="B8" s="217" t="s">
        <v>5</v>
      </c>
      <c r="C8" s="10"/>
      <c r="D8" s="10"/>
      <c r="E8" s="10"/>
    </row>
    <row r="9" spans="2:5" ht="12.75">
      <c r="B9" s="217" t="s">
        <v>6</v>
      </c>
      <c r="C9" s="10"/>
      <c r="D9" s="10"/>
      <c r="E9" s="10"/>
    </row>
    <row r="10" spans="2:5" ht="12.75">
      <c r="B10" s="217" t="s">
        <v>7</v>
      </c>
      <c r="C10" s="10"/>
      <c r="D10" s="10"/>
      <c r="E10" s="10"/>
    </row>
    <row r="12" spans="2:8" s="8" customFormat="1" ht="14.25">
      <c r="B12" s="218" t="s">
        <v>8</v>
      </c>
      <c r="C12" s="218"/>
      <c r="D12" s="218"/>
      <c r="E12" s="218"/>
      <c r="F12" s="218"/>
      <c r="G12" s="218"/>
      <c r="H12" s="6"/>
    </row>
    <row r="13" s="8" customFormat="1" ht="14.25">
      <c r="B13" s="219"/>
    </row>
    <row r="14" spans="2:6" s="8" customFormat="1" ht="14.25">
      <c r="B14" s="215" t="s">
        <v>9</v>
      </c>
      <c r="C14" s="216"/>
      <c r="D14" s="216"/>
      <c r="E14" s="6"/>
      <c r="F14" s="6"/>
    </row>
    <row r="15" spans="2:7" ht="12.75">
      <c r="B15" s="217" t="s">
        <v>10</v>
      </c>
      <c r="C15" s="220" t="s">
        <v>11</v>
      </c>
      <c r="D15" s="220"/>
      <c r="E15" s="10"/>
      <c r="F15" s="10"/>
      <c r="G15" s="10"/>
    </row>
    <row r="16" spans="2:7" ht="12.75">
      <c r="B16" s="217" t="s">
        <v>10</v>
      </c>
      <c r="C16" s="220" t="s">
        <v>12</v>
      </c>
      <c r="D16" s="220"/>
      <c r="E16" s="10"/>
      <c r="F16" s="10"/>
      <c r="G16" s="10"/>
    </row>
    <row r="17" spans="2:7" ht="12.75">
      <c r="B17" s="217" t="s">
        <v>13</v>
      </c>
      <c r="C17" s="220"/>
      <c r="D17" s="220" t="s">
        <v>11</v>
      </c>
      <c r="E17" s="10"/>
      <c r="F17" s="10"/>
      <c r="G17" s="10"/>
    </row>
    <row r="18" spans="2:7" ht="12.75">
      <c r="B18" s="217" t="s">
        <v>13</v>
      </c>
      <c r="C18" s="220"/>
      <c r="D18" s="220" t="s">
        <v>12</v>
      </c>
      <c r="E18" s="220"/>
      <c r="F18" s="10"/>
      <c r="G18" s="10"/>
    </row>
    <row r="19" spans="2:7" ht="12.75">
      <c r="B19" s="217" t="s">
        <v>14</v>
      </c>
      <c r="C19" s="220"/>
      <c r="D19" s="220" t="s">
        <v>11</v>
      </c>
      <c r="E19" s="220"/>
      <c r="F19" s="10"/>
      <c r="G19" s="10"/>
    </row>
    <row r="20" spans="2:7" ht="12.75">
      <c r="B20" s="217" t="s">
        <v>14</v>
      </c>
      <c r="C20" s="220"/>
      <c r="D20" s="220" t="s">
        <v>12</v>
      </c>
      <c r="E20" s="220"/>
      <c r="F20" s="10"/>
      <c r="G20" s="10"/>
    </row>
    <row r="21" spans="2:7" ht="12.75">
      <c r="B21" s="217" t="s">
        <v>15</v>
      </c>
      <c r="C21" s="220"/>
      <c r="D21" s="220" t="s">
        <v>11</v>
      </c>
      <c r="E21" s="10"/>
      <c r="F21" s="10"/>
      <c r="G21" s="10"/>
    </row>
    <row r="22" spans="2:7" ht="12.75">
      <c r="B22" s="217" t="s">
        <v>15</v>
      </c>
      <c r="C22" s="220"/>
      <c r="D22" s="220" t="s">
        <v>12</v>
      </c>
      <c r="E22" s="10"/>
      <c r="F22" s="10"/>
      <c r="G22" s="10"/>
    </row>
    <row r="23" spans="1:3" ht="15">
      <c r="A23" s="11"/>
      <c r="B23" s="221"/>
      <c r="C23" s="11"/>
    </row>
    <row r="24" spans="2:8" s="8" customFormat="1" ht="14.25">
      <c r="B24" s="215" t="s">
        <v>16</v>
      </c>
      <c r="C24" s="218"/>
      <c r="D24" s="218"/>
      <c r="E24" s="6"/>
      <c r="F24" s="6"/>
      <c r="G24" s="6"/>
      <c r="H24" s="6"/>
    </row>
    <row r="25" spans="2:7" ht="12.75">
      <c r="B25" s="217" t="s">
        <v>10</v>
      </c>
      <c r="C25" s="220" t="s">
        <v>11</v>
      </c>
      <c r="D25" s="220"/>
      <c r="E25" s="10"/>
      <c r="F25" s="10"/>
      <c r="G25" s="10"/>
    </row>
    <row r="26" spans="2:7" ht="12.75">
      <c r="B26" s="217" t="s">
        <v>10</v>
      </c>
      <c r="C26" s="220" t="s">
        <v>12</v>
      </c>
      <c r="D26" s="220"/>
      <c r="E26" s="10"/>
      <c r="F26" s="10"/>
      <c r="G26" s="10"/>
    </row>
    <row r="27" spans="2:7" ht="12.75">
      <c r="B27" s="217" t="s">
        <v>13</v>
      </c>
      <c r="C27" s="220"/>
      <c r="D27" s="220" t="s">
        <v>11</v>
      </c>
      <c r="E27" s="220"/>
      <c r="F27" s="10"/>
      <c r="G27" s="10"/>
    </row>
    <row r="28" spans="1:7" ht="12.75">
      <c r="A28" s="214"/>
      <c r="B28" s="217" t="s">
        <v>13</v>
      </c>
      <c r="C28" s="220"/>
      <c r="D28" s="220" t="s">
        <v>12</v>
      </c>
      <c r="E28" s="220"/>
      <c r="F28" s="10"/>
      <c r="G28" s="10"/>
    </row>
    <row r="29" spans="2:7" ht="12.75">
      <c r="B29" s="217" t="s">
        <v>14</v>
      </c>
      <c r="C29" s="220"/>
      <c r="D29" s="220" t="s">
        <v>11</v>
      </c>
      <c r="E29" s="220"/>
      <c r="F29" s="10"/>
      <c r="G29" s="10"/>
    </row>
    <row r="30" spans="2:7" ht="12.75">
      <c r="B30" s="217" t="s">
        <v>14</v>
      </c>
      <c r="C30" s="220"/>
      <c r="D30" s="220" t="s">
        <v>12</v>
      </c>
      <c r="E30" s="220"/>
      <c r="F30" s="10"/>
      <c r="G30" s="10"/>
    </row>
    <row r="31" spans="2:7" ht="12.75">
      <c r="B31" s="217" t="s">
        <v>15</v>
      </c>
      <c r="C31" s="220"/>
      <c r="D31" s="220" t="s">
        <v>11</v>
      </c>
      <c r="E31" s="220"/>
      <c r="F31" s="10"/>
      <c r="G31" s="10"/>
    </row>
    <row r="32" spans="2:7" ht="12.75">
      <c r="B32" s="217" t="s">
        <v>15</v>
      </c>
      <c r="C32" s="220"/>
      <c r="D32" s="220" t="s">
        <v>12</v>
      </c>
      <c r="E32" s="220"/>
      <c r="F32" s="10"/>
      <c r="G32" s="10"/>
    </row>
    <row r="33" spans="1:6" ht="15">
      <c r="A33" s="11"/>
      <c r="B33" s="221"/>
      <c r="C33" s="11"/>
      <c r="D33" s="11"/>
      <c r="E33" s="11"/>
      <c r="F33" s="11"/>
    </row>
    <row r="34" spans="2:8" s="8" customFormat="1" ht="14.25">
      <c r="B34" s="215" t="s">
        <v>17</v>
      </c>
      <c r="C34" s="218"/>
      <c r="D34" s="218"/>
      <c r="E34" s="6"/>
      <c r="F34" s="6"/>
      <c r="G34" s="6"/>
      <c r="H34" s="6"/>
    </row>
    <row r="35" spans="1:8" ht="12.75">
      <c r="A35" s="214"/>
      <c r="B35" s="217" t="s">
        <v>10</v>
      </c>
      <c r="C35" s="220" t="s">
        <v>11</v>
      </c>
      <c r="D35" s="12"/>
      <c r="E35" s="10"/>
      <c r="F35" s="10"/>
      <c r="G35" s="10"/>
      <c r="H35" s="10"/>
    </row>
    <row r="36" spans="2:8" ht="12.75">
      <c r="B36" s="217" t="s">
        <v>10</v>
      </c>
      <c r="C36" s="220" t="s">
        <v>12</v>
      </c>
      <c r="D36" s="12"/>
      <c r="E36" s="10"/>
      <c r="F36" s="10"/>
      <c r="G36" s="10"/>
      <c r="H36" s="10"/>
    </row>
    <row r="37" spans="2:8" ht="12.75">
      <c r="B37" s="217" t="s">
        <v>18</v>
      </c>
      <c r="C37" s="220"/>
      <c r="D37" s="220"/>
      <c r="E37" s="220"/>
      <c r="F37" s="220"/>
      <c r="G37" s="220"/>
      <c r="H37" s="220"/>
    </row>
    <row r="38" spans="2:8" ht="12.75">
      <c r="B38" s="217" t="s">
        <v>13</v>
      </c>
      <c r="C38" s="220"/>
      <c r="D38" s="220" t="s">
        <v>11</v>
      </c>
      <c r="E38" s="12"/>
      <c r="F38" s="10"/>
      <c r="G38" s="10"/>
      <c r="H38" s="10"/>
    </row>
    <row r="39" spans="2:8" ht="12.75">
      <c r="B39" s="217" t="s">
        <v>13</v>
      </c>
      <c r="C39" s="220"/>
      <c r="D39" s="220" t="s">
        <v>12</v>
      </c>
      <c r="E39" s="12"/>
      <c r="F39" s="10"/>
      <c r="G39" s="10"/>
      <c r="H39" s="10"/>
    </row>
    <row r="40" spans="2:8" ht="12.75">
      <c r="B40" s="217" t="s">
        <v>14</v>
      </c>
      <c r="C40" s="220"/>
      <c r="D40" s="220" t="s">
        <v>11</v>
      </c>
      <c r="E40" s="12"/>
      <c r="F40" s="10"/>
      <c r="G40" s="10"/>
      <c r="H40" s="10"/>
    </row>
    <row r="41" spans="2:8" ht="12.75">
      <c r="B41" s="217" t="s">
        <v>14</v>
      </c>
      <c r="C41" s="220"/>
      <c r="D41" s="220" t="s">
        <v>12</v>
      </c>
      <c r="E41" s="12"/>
      <c r="F41" s="10"/>
      <c r="G41" s="10"/>
      <c r="H41" s="10"/>
    </row>
    <row r="42" spans="1:8" ht="15">
      <c r="A42" s="11"/>
      <c r="B42" s="13"/>
      <c r="C42" s="14"/>
      <c r="D42" s="14"/>
      <c r="E42" s="14"/>
      <c r="F42" s="11"/>
      <c r="G42" s="11"/>
      <c r="H42" s="11"/>
    </row>
    <row r="43" spans="2:7" s="8" customFormat="1" ht="14.25">
      <c r="B43" s="215" t="s">
        <v>19</v>
      </c>
      <c r="C43" s="216"/>
      <c r="D43" s="218"/>
      <c r="E43" s="6"/>
      <c r="F43" s="6"/>
      <c r="G43" s="6"/>
    </row>
    <row r="44" spans="1:8" ht="12.75">
      <c r="A44" s="214"/>
      <c r="B44" s="217" t="s">
        <v>20</v>
      </c>
      <c r="C44" s="220"/>
      <c r="D44" s="220"/>
      <c r="E44" s="220"/>
      <c r="F44" s="220"/>
      <c r="G44" s="220"/>
      <c r="H44" s="220"/>
    </row>
    <row r="45" spans="2:8" ht="12.75">
      <c r="B45" s="217" t="s">
        <v>21</v>
      </c>
      <c r="C45" s="220"/>
      <c r="D45" s="220"/>
      <c r="E45" s="10"/>
      <c r="F45" s="10"/>
      <c r="G45" s="10"/>
      <c r="H45" s="10"/>
    </row>
    <row r="46" spans="2:8" ht="12.75">
      <c r="B46" s="217" t="s">
        <v>10</v>
      </c>
      <c r="C46" s="220" t="s">
        <v>11</v>
      </c>
      <c r="D46" s="12"/>
      <c r="E46" s="12"/>
      <c r="F46" s="10"/>
      <c r="G46" s="12"/>
      <c r="H46" s="12"/>
    </row>
    <row r="47" spans="2:8" ht="12.75">
      <c r="B47" s="217" t="s">
        <v>10</v>
      </c>
      <c r="C47" s="220" t="s">
        <v>12</v>
      </c>
      <c r="D47" s="12"/>
      <c r="E47" s="10"/>
      <c r="F47" s="10"/>
      <c r="G47" s="10"/>
      <c r="H47" s="10"/>
    </row>
    <row r="48" spans="2:8" ht="12.75">
      <c r="B48" s="217" t="s">
        <v>22</v>
      </c>
      <c r="C48" s="220"/>
      <c r="D48" s="220" t="s">
        <v>11</v>
      </c>
      <c r="E48" s="220"/>
      <c r="F48" s="10"/>
      <c r="G48" s="10"/>
      <c r="H48" s="10"/>
    </row>
    <row r="49" spans="2:8" ht="12.75">
      <c r="B49" s="217" t="s">
        <v>22</v>
      </c>
      <c r="C49" s="220"/>
      <c r="D49" s="220" t="s">
        <v>12</v>
      </c>
      <c r="E49" s="220"/>
      <c r="F49" s="10"/>
      <c r="G49" s="10"/>
      <c r="H49" s="10"/>
    </row>
    <row r="50" spans="3:5" ht="12.75">
      <c r="C50" s="209"/>
      <c r="D50" s="209"/>
      <c r="E50" s="210"/>
    </row>
  </sheetData>
  <hyperlinks>
    <hyperlink ref="B7" location="'Piramide AR'!A1" display="Aragón"/>
    <hyperlink ref="B8" location="'Piramide HU'!A1" display="Huesca"/>
    <hyperlink ref="B9" location="'Piramide TE'!A1" display="Teruel"/>
    <hyperlink ref="B10" location="'Piramide ZA'!A1" display="Zaragoza"/>
    <hyperlink ref="C15" location="'nacidos-2'!A6" display="(% verticales)"/>
    <hyperlink ref="B16:C16" location="'nacidos-2'!A31" display="por sexo"/>
    <hyperlink ref="B15:C15" location="'nacidos-2'!A6" display="por sexo"/>
    <hyperlink ref="C16" location="'nacidos-2'!A34" display="(% horizontales)"/>
    <hyperlink ref="B12:G12" location="pag11!A1" display="Nacidos en Aragón residentes en otras Comunidades Autónomas según sexo por nivel de estudios"/>
    <hyperlink ref="B6" location="indice!B7" display="Pirámide de población"/>
    <hyperlink ref="B15:D15" location="pag12!A1" display="por sexo"/>
    <hyperlink ref="B16:D16" location="pag13!A1" display="por sexo"/>
    <hyperlink ref="D17" location="pag12!A1" display="por sexo"/>
    <hyperlink ref="D18" location="pag13!A1" display="por sexo"/>
    <hyperlink ref="B17:D17" location="pag14!A1" display="por grupos de edad"/>
    <hyperlink ref="B18:E18" location="pag15!A1" display="por grupos de edad"/>
    <hyperlink ref="D19" location="pag14!A1" display="por grupos de edad"/>
    <hyperlink ref="D21" location="pag14!A1" display="por grupos de edad"/>
    <hyperlink ref="D20" location="pag13!A1" display="por sexo"/>
    <hyperlink ref="D22" location="pag15!A1" display="por grupos de edad"/>
    <hyperlink ref="D20:E20" location="pag15!A1" display="por grupos de edad"/>
    <hyperlink ref="B19:E19" location="pag16!A1" display="por nivel de estudios"/>
    <hyperlink ref="B20:D20" location="pag17!A1" display="por nivel de estudios"/>
    <hyperlink ref="B21:D21" location="pag18!A1" display="por provincia de nacimiento"/>
    <hyperlink ref="B22:D22" location="pag19!A1" display="por provincia de nacimiento"/>
    <hyperlink ref="B24:D24" location="indice!C17" display="Según Comunidad Autónoma de residencia"/>
    <hyperlink ref="C25" location="'nacidos-2'!A6" display="(% verticales)"/>
    <hyperlink ref="B26:C26" location="'nacidos-2'!A31" display="por sexo"/>
    <hyperlink ref="B25:C25" location="'nacidos-2'!A6" display="por sexo"/>
    <hyperlink ref="C26" location="'nacidos-2'!A34" display="(% horizontales)"/>
    <hyperlink ref="B25:D25" location="'pag 20'!A1" display="por sexo"/>
    <hyperlink ref="B26:D26" location="'pag 22'!A1" display="por sexo"/>
    <hyperlink ref="D27" location="pag12!A1" display="por sexo"/>
    <hyperlink ref="D28" location="pag13!A1" display="por sexo"/>
    <hyperlink ref="B27:D27" location="pag14!A1" display="por grupos de edad"/>
    <hyperlink ref="B28:E28" location="'pag 26'!A1" display="por grupos de edad"/>
    <hyperlink ref="D29" location="pag14!A1" display="por grupos de edad"/>
    <hyperlink ref="D31" location="pag14!A1" display="por grupos de edad"/>
    <hyperlink ref="D30" location="pag13!A1" display="por sexo"/>
    <hyperlink ref="D32" location="pag15!A1" display="por grupos de edad"/>
    <hyperlink ref="D30:E30" location="pag15!A1" display="por grupos de edad"/>
    <hyperlink ref="B29:E29" location="'pag 28'!A1" display="por nivel de estudios"/>
    <hyperlink ref="B30:D30" location="pag17!A1" display="por nivel de estudios"/>
    <hyperlink ref="B31:D31" location="pag18!A1" display="por provincia de nacimiento"/>
    <hyperlink ref="B32:D32" location="pag19!A1" display="por provincia de nacimiento"/>
    <hyperlink ref="B27:E27" location="'pag 24'!A1" display="por grupos de edad"/>
    <hyperlink ref="B30:E30" location="'pag 30'!A1" display="por nivel de estudios"/>
    <hyperlink ref="B31:E31" location="'pag 32'!A1" display="por provincia de nacimiento"/>
    <hyperlink ref="B32:E32" location="'pag 34'!A1" display="por provincia de nacimiento"/>
    <hyperlink ref="B34:D34" location="indice!C17" display="Según Comunidad Autónoma de residencia"/>
    <hyperlink ref="B35:C35" location="'pag 36'!A1" display="por sexo"/>
    <hyperlink ref="B36:C36" location="'pag 36'!A1" display="por sexo"/>
    <hyperlink ref="B37:H37" location="'pag 36'!A30" display="relación entre los nacidos en Aragón residentes en otra Comunidad Autónoma y la población residente"/>
    <hyperlink ref="B38:D38" location="'pag 37'!A1" display="por grupos de edad"/>
    <hyperlink ref="B39:D39" location="'pag 37'!A1" display="por grupos de edad"/>
    <hyperlink ref="B40:D40" location="'pag 38'!A1" display="por nivel de estudios"/>
    <hyperlink ref="B41:D41" location="'pag 38'!A1" display="por nivel de estudios"/>
    <hyperlink ref="B44:H44" location="'pag 39'!A1" display="Relación entre los nacidos en Aragón residentes en otra Comunidad Autónoma y la población residente en Aragón"/>
    <hyperlink ref="B45:D45" location="'pag 40'!A1" display="por Comunidad Autónoma de residencia"/>
    <hyperlink ref="C46" location="'pag 37'!A1" display="por grupos de edad"/>
    <hyperlink ref="C47" location="'pag 37'!A1" display="por grupos de edad"/>
    <hyperlink ref="D48" location="'pag 38'!A1" display="por nivel de estudios"/>
    <hyperlink ref="D49" location="'pag 38'!A1" display="por nivel de estudios"/>
    <hyperlink ref="B46:C46" location="'pag 42'!A1" display="por sexo"/>
    <hyperlink ref="B47:C47" location="'pag 43'!A1" display="por sexo"/>
    <hyperlink ref="B48:E48" location="'pag 44'!A1" display="por nivel de estudios y sexo"/>
    <hyperlink ref="B49:E49" location="'pag 46'!A1" display="por nivel de estudios y sexo"/>
    <hyperlink ref="B14" location="B15" display="Según Comunidad Autónoma de residencia"/>
    <hyperlink ref="B24" location="indice!B25" display="Según Provincia de residencia"/>
    <hyperlink ref="B34" location="indice!B35" display="Según Provincia de nacimiento"/>
    <hyperlink ref="B43" location="indice!B44" display="Según Comarca de nacimiento"/>
  </hyperlinks>
  <printOptions/>
  <pageMargins left="0.56" right="0.1968503937007874" top="1.1811023622047245" bottom="0.7874015748031497" header="0.17" footer="0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21.5" style="0" customWidth="1"/>
    <col min="2" max="2" width="8.5" style="0" customWidth="1"/>
    <col min="3" max="3" width="6.5" style="85" customWidth="1"/>
    <col min="4" max="4" width="7.83203125" style="0" customWidth="1"/>
    <col min="5" max="5" width="6.5" style="0" customWidth="1"/>
    <col min="6" max="6" width="7.83203125" style="0" customWidth="1"/>
    <col min="7" max="7" width="6.5" style="0" customWidth="1"/>
    <col min="8" max="8" width="7.83203125" style="38" customWidth="1"/>
    <col min="9" max="9" width="6.5" style="70" customWidth="1"/>
    <col min="10" max="10" width="7.83203125" style="71" customWidth="1"/>
    <col min="11" max="11" width="6.5" style="72" customWidth="1"/>
    <col min="12" max="12" width="7.83203125" style="71" customWidth="1"/>
    <col min="13" max="13" width="6.5" style="72" customWidth="1"/>
  </cols>
  <sheetData>
    <row r="1" spans="1:13" s="16" customFormat="1" ht="39.75" customHeight="1">
      <c r="A1" s="230" t="s">
        <v>81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57" customFormat="1" ht="18" customHeight="1">
      <c r="A2" s="24" t="s">
        <v>80</v>
      </c>
      <c r="B2" s="31"/>
      <c r="C2" s="79"/>
      <c r="D2" s="31"/>
      <c r="E2" s="31"/>
      <c r="F2" s="31"/>
      <c r="G2" s="31"/>
      <c r="H2" s="65"/>
      <c r="I2" s="66"/>
      <c r="J2" s="67"/>
      <c r="K2" s="68"/>
      <c r="L2" s="67"/>
      <c r="M2" s="68"/>
    </row>
    <row r="3" spans="1:13" s="20" customFormat="1" ht="36" customHeight="1">
      <c r="A3" s="17" t="s">
        <v>24</v>
      </c>
      <c r="B3" s="225" t="s">
        <v>25</v>
      </c>
      <c r="C3" s="225"/>
      <c r="D3" s="225" t="s">
        <v>55</v>
      </c>
      <c r="E3" s="225"/>
      <c r="F3" s="225" t="s">
        <v>56</v>
      </c>
      <c r="G3" s="225"/>
      <c r="H3" s="225" t="s">
        <v>57</v>
      </c>
      <c r="I3" s="225"/>
      <c r="J3" s="225" t="s">
        <v>58</v>
      </c>
      <c r="K3" s="225"/>
      <c r="L3" s="225" t="s">
        <v>59</v>
      </c>
      <c r="M3" s="225"/>
    </row>
    <row r="4" spans="1:13" s="34" customFormat="1" ht="19.5" customHeight="1">
      <c r="A4" s="80"/>
      <c r="B4" s="22" t="s">
        <v>82</v>
      </c>
      <c r="C4" s="23" t="s">
        <v>83</v>
      </c>
      <c r="D4" s="22" t="s">
        <v>82</v>
      </c>
      <c r="E4" s="23" t="s">
        <v>83</v>
      </c>
      <c r="F4" s="22" t="s">
        <v>82</v>
      </c>
      <c r="G4" s="23" t="s">
        <v>83</v>
      </c>
      <c r="H4" s="22" t="s">
        <v>82</v>
      </c>
      <c r="I4" s="23" t="s">
        <v>83</v>
      </c>
      <c r="J4" s="22" t="s">
        <v>82</v>
      </c>
      <c r="K4" s="23" t="s">
        <v>83</v>
      </c>
      <c r="L4" s="22" t="s">
        <v>82</v>
      </c>
      <c r="M4" s="23" t="s">
        <v>83</v>
      </c>
    </row>
    <row r="5" spans="1:13" s="69" customFormat="1" ht="15" customHeight="1">
      <c r="A5" s="25" t="s">
        <v>30</v>
      </c>
      <c r="B5" s="26">
        <f>SUM(B6:B23)</f>
        <v>270239</v>
      </c>
      <c r="C5" s="41">
        <f aca="true" t="shared" si="0" ref="C5:C23">B5/$B5*100</f>
        <v>100</v>
      </c>
      <c r="D5" s="26">
        <f>SUM(D6:D23)</f>
        <v>7292</v>
      </c>
      <c r="E5" s="59">
        <f aca="true" t="shared" si="1" ref="E5:E23">D5/$B5*100</f>
        <v>2.698352199349465</v>
      </c>
      <c r="F5" s="26">
        <f>SUM(F6:F23)</f>
        <v>22079</v>
      </c>
      <c r="G5" s="59">
        <f aca="true" t="shared" si="2" ref="G5:G23">F5/$B5*100</f>
        <v>8.170175289280971</v>
      </c>
      <c r="H5" s="26">
        <f>SUM(H6:H23)</f>
        <v>76223</v>
      </c>
      <c r="I5" s="59">
        <f aca="true" t="shared" si="3" ref="I5:I23">H5/$B5*100</f>
        <v>28.205773407983305</v>
      </c>
      <c r="J5" s="26">
        <f>SUM(J6:J23)</f>
        <v>71356</v>
      </c>
      <c r="K5" s="59">
        <f aca="true" t="shared" si="4" ref="K5:K23">J5/$B5*100</f>
        <v>26.404775032471257</v>
      </c>
      <c r="L5" s="26">
        <f>SUM(L6:L23)</f>
        <v>93289</v>
      </c>
      <c r="M5" s="59">
        <f aca="true" t="shared" si="5" ref="M5:M23">L5/$B5*100</f>
        <v>34.520924070915</v>
      </c>
    </row>
    <row r="6" spans="1:13" ht="15" customHeight="1">
      <c r="A6" s="28" t="s">
        <v>66</v>
      </c>
      <c r="B6" s="29">
        <f aca="true" t="shared" si="6" ref="B6:B23">D6+F6+H6+J6+L6</f>
        <v>10840</v>
      </c>
      <c r="C6" s="81">
        <f t="shared" si="0"/>
        <v>100</v>
      </c>
      <c r="D6" s="29">
        <v>665</v>
      </c>
      <c r="E6" s="43">
        <f t="shared" si="1"/>
        <v>6.134686346863469</v>
      </c>
      <c r="F6" s="38">
        <v>2219</v>
      </c>
      <c r="G6" s="30">
        <f t="shared" si="2"/>
        <v>20.470479704797047</v>
      </c>
      <c r="H6" s="38">
        <v>3949</v>
      </c>
      <c r="I6" s="30">
        <f t="shared" si="3"/>
        <v>36.42988929889299</v>
      </c>
      <c r="J6" s="71">
        <v>2180</v>
      </c>
      <c r="K6" s="82">
        <f t="shared" si="4"/>
        <v>20.11070110701107</v>
      </c>
      <c r="L6" s="71">
        <v>1827</v>
      </c>
      <c r="M6" s="82">
        <f t="shared" si="5"/>
        <v>16.854243542435423</v>
      </c>
    </row>
    <row r="7" spans="1:13" ht="15" customHeight="1">
      <c r="A7" s="42" t="s">
        <v>187</v>
      </c>
      <c r="B7" s="29">
        <f t="shared" si="6"/>
        <v>1569</v>
      </c>
      <c r="C7" s="81">
        <f t="shared" si="0"/>
        <v>100</v>
      </c>
      <c r="D7" s="29">
        <v>78</v>
      </c>
      <c r="E7" s="43">
        <f t="shared" si="1"/>
        <v>4.97131931166348</v>
      </c>
      <c r="F7" s="38">
        <v>221</v>
      </c>
      <c r="G7" s="30">
        <f t="shared" si="2"/>
        <v>14.085404716379859</v>
      </c>
      <c r="H7" s="38">
        <v>496</v>
      </c>
      <c r="I7" s="30">
        <f t="shared" si="3"/>
        <v>31.612492033142132</v>
      </c>
      <c r="J7" s="71">
        <v>428</v>
      </c>
      <c r="K7" s="82">
        <f t="shared" si="4"/>
        <v>27.278521351179098</v>
      </c>
      <c r="L7" s="71">
        <v>346</v>
      </c>
      <c r="M7" s="82">
        <f t="shared" si="5"/>
        <v>22.052262587635436</v>
      </c>
    </row>
    <row r="8" spans="1:13" ht="15" customHeight="1">
      <c r="A8" s="42" t="s">
        <v>188</v>
      </c>
      <c r="B8" s="29">
        <f t="shared" si="6"/>
        <v>4294</v>
      </c>
      <c r="C8" s="81">
        <f t="shared" si="0"/>
        <v>100</v>
      </c>
      <c r="D8" s="29">
        <v>161</v>
      </c>
      <c r="E8" s="43">
        <f t="shared" si="1"/>
        <v>3.7494177922682814</v>
      </c>
      <c r="F8" s="38">
        <v>653</v>
      </c>
      <c r="G8" s="30">
        <f t="shared" si="2"/>
        <v>15.20726595249185</v>
      </c>
      <c r="H8" s="38">
        <v>1704</v>
      </c>
      <c r="I8" s="30">
        <f t="shared" si="3"/>
        <v>39.68327899394504</v>
      </c>
      <c r="J8" s="71">
        <v>1029</v>
      </c>
      <c r="K8" s="82">
        <f t="shared" si="4"/>
        <v>23.963670237540754</v>
      </c>
      <c r="L8" s="71">
        <v>747</v>
      </c>
      <c r="M8" s="82">
        <f t="shared" si="5"/>
        <v>17.396367023754074</v>
      </c>
    </row>
    <row r="9" spans="1:13" ht="15" customHeight="1">
      <c r="A9" s="28" t="s">
        <v>67</v>
      </c>
      <c r="B9" s="29">
        <f t="shared" si="6"/>
        <v>3957</v>
      </c>
      <c r="C9" s="81">
        <f t="shared" si="0"/>
        <v>100</v>
      </c>
      <c r="D9" s="29">
        <v>220</v>
      </c>
      <c r="E9" s="43">
        <f t="shared" si="1"/>
        <v>5.559767500631792</v>
      </c>
      <c r="F9" s="38">
        <v>741</v>
      </c>
      <c r="G9" s="30">
        <f t="shared" si="2"/>
        <v>18.72630780894617</v>
      </c>
      <c r="H9" s="38">
        <v>1673</v>
      </c>
      <c r="I9" s="30">
        <f t="shared" si="3"/>
        <v>42.279504675259034</v>
      </c>
      <c r="J9" s="71">
        <v>891</v>
      </c>
      <c r="K9" s="82">
        <f t="shared" si="4"/>
        <v>22.517058377558758</v>
      </c>
      <c r="L9" s="71">
        <v>432</v>
      </c>
      <c r="M9" s="82">
        <f t="shared" si="5"/>
        <v>10.917361637604246</v>
      </c>
    </row>
    <row r="10" spans="1:13" ht="15" customHeight="1">
      <c r="A10" s="28" t="s">
        <v>68</v>
      </c>
      <c r="B10" s="29">
        <f t="shared" si="6"/>
        <v>1358</v>
      </c>
      <c r="C10" s="81">
        <f t="shared" si="0"/>
        <v>100</v>
      </c>
      <c r="D10" s="29">
        <v>105</v>
      </c>
      <c r="E10" s="43">
        <f t="shared" si="1"/>
        <v>7.731958762886598</v>
      </c>
      <c r="F10" s="38">
        <v>183</v>
      </c>
      <c r="G10" s="30">
        <f t="shared" si="2"/>
        <v>13.475699558173785</v>
      </c>
      <c r="H10" s="38">
        <v>480</v>
      </c>
      <c r="I10" s="30">
        <f t="shared" si="3"/>
        <v>35.34609720176731</v>
      </c>
      <c r="J10" s="71">
        <v>318</v>
      </c>
      <c r="K10" s="82">
        <f t="shared" si="4"/>
        <v>23.416789396170838</v>
      </c>
      <c r="L10" s="71">
        <v>272</v>
      </c>
      <c r="M10" s="82">
        <f t="shared" si="5"/>
        <v>20.029455081001473</v>
      </c>
    </row>
    <row r="11" spans="1:13" ht="22.5" customHeight="1">
      <c r="A11" s="31" t="s">
        <v>69</v>
      </c>
      <c r="B11" s="32">
        <f t="shared" si="6"/>
        <v>5064</v>
      </c>
      <c r="C11" s="81">
        <f t="shared" si="0"/>
        <v>100</v>
      </c>
      <c r="D11" s="32">
        <v>412</v>
      </c>
      <c r="E11" s="45">
        <f t="shared" si="1"/>
        <v>8.135860979462874</v>
      </c>
      <c r="F11" s="38">
        <v>1027</v>
      </c>
      <c r="G11" s="30">
        <f t="shared" si="2"/>
        <v>20.28041074249605</v>
      </c>
      <c r="H11" s="38">
        <v>1888</v>
      </c>
      <c r="I11" s="30">
        <f t="shared" si="3"/>
        <v>37.2827804107425</v>
      </c>
      <c r="J11" s="71">
        <v>878</v>
      </c>
      <c r="K11" s="82">
        <f t="shared" si="4"/>
        <v>17.338072669826225</v>
      </c>
      <c r="L11" s="71">
        <v>859</v>
      </c>
      <c r="M11" s="82">
        <f t="shared" si="5"/>
        <v>16.962875197472354</v>
      </c>
    </row>
    <row r="12" spans="1:13" ht="15" customHeight="1">
      <c r="A12" s="31" t="s">
        <v>70</v>
      </c>
      <c r="B12" s="32">
        <f t="shared" si="6"/>
        <v>7428</v>
      </c>
      <c r="C12" s="81">
        <f t="shared" si="0"/>
        <v>100</v>
      </c>
      <c r="D12" s="32">
        <v>469</v>
      </c>
      <c r="E12" s="45">
        <f t="shared" si="1"/>
        <v>6.313947226709747</v>
      </c>
      <c r="F12" s="38">
        <v>1267</v>
      </c>
      <c r="G12" s="30">
        <f t="shared" si="2"/>
        <v>17.057081313947226</v>
      </c>
      <c r="H12" s="38">
        <v>2551</v>
      </c>
      <c r="I12" s="30">
        <f t="shared" si="3"/>
        <v>34.34302638664513</v>
      </c>
      <c r="J12" s="71">
        <v>1581</v>
      </c>
      <c r="K12" s="82">
        <f t="shared" si="4"/>
        <v>21.2843295638126</v>
      </c>
      <c r="L12" s="71">
        <v>1560</v>
      </c>
      <c r="M12" s="82">
        <f t="shared" si="5"/>
        <v>21.001615508885298</v>
      </c>
    </row>
    <row r="13" spans="1:13" ht="15" customHeight="1">
      <c r="A13" s="31" t="s">
        <v>71</v>
      </c>
      <c r="B13" s="32">
        <f t="shared" si="6"/>
        <v>126790</v>
      </c>
      <c r="C13" s="81">
        <f t="shared" si="0"/>
        <v>100</v>
      </c>
      <c r="D13" s="32">
        <v>1585</v>
      </c>
      <c r="E13" s="45">
        <f t="shared" si="1"/>
        <v>1.2500985882167364</v>
      </c>
      <c r="F13" s="38">
        <v>5428</v>
      </c>
      <c r="G13" s="30">
        <f t="shared" si="2"/>
        <v>4.28109472355864</v>
      </c>
      <c r="H13" s="38">
        <v>29732</v>
      </c>
      <c r="I13" s="30">
        <f t="shared" si="3"/>
        <v>23.449798880037857</v>
      </c>
      <c r="J13" s="71">
        <v>36297</v>
      </c>
      <c r="K13" s="82">
        <f t="shared" si="4"/>
        <v>28.62765202303021</v>
      </c>
      <c r="L13" s="71">
        <v>53748</v>
      </c>
      <c r="M13" s="82">
        <f t="shared" si="5"/>
        <v>42.39135578515656</v>
      </c>
    </row>
    <row r="14" spans="1:13" ht="15" customHeight="1">
      <c r="A14" s="31" t="s">
        <v>72</v>
      </c>
      <c r="B14" s="32">
        <f t="shared" si="6"/>
        <v>47349</v>
      </c>
      <c r="C14" s="81">
        <f t="shared" si="0"/>
        <v>100</v>
      </c>
      <c r="D14" s="32">
        <v>1077</v>
      </c>
      <c r="E14" s="45">
        <f t="shared" si="1"/>
        <v>2.2745992523601344</v>
      </c>
      <c r="F14" s="38">
        <v>3382</v>
      </c>
      <c r="G14" s="30">
        <f t="shared" si="2"/>
        <v>7.142706287355594</v>
      </c>
      <c r="H14" s="38">
        <v>13535</v>
      </c>
      <c r="I14" s="30">
        <f t="shared" si="3"/>
        <v>28.585608988574208</v>
      </c>
      <c r="J14" s="71">
        <v>12321</v>
      </c>
      <c r="K14" s="82">
        <f t="shared" si="4"/>
        <v>26.021668884242537</v>
      </c>
      <c r="L14" s="71">
        <v>17034</v>
      </c>
      <c r="M14" s="82">
        <f t="shared" si="5"/>
        <v>35.97541658746753</v>
      </c>
    </row>
    <row r="15" spans="1:13" ht="15" customHeight="1">
      <c r="A15" s="31" t="s">
        <v>73</v>
      </c>
      <c r="B15" s="32">
        <f t="shared" si="6"/>
        <v>1357</v>
      </c>
      <c r="C15" s="81">
        <f t="shared" si="0"/>
        <v>100</v>
      </c>
      <c r="D15" s="32">
        <v>142</v>
      </c>
      <c r="E15" s="45">
        <f t="shared" si="1"/>
        <v>10.464259395725865</v>
      </c>
      <c r="F15" s="38">
        <v>345</v>
      </c>
      <c r="G15" s="30">
        <f t="shared" si="2"/>
        <v>25.423728813559322</v>
      </c>
      <c r="H15" s="38">
        <v>500</v>
      </c>
      <c r="I15" s="30">
        <f t="shared" si="3"/>
        <v>36.84598378776713</v>
      </c>
      <c r="J15" s="71">
        <v>202</v>
      </c>
      <c r="K15" s="82">
        <f t="shared" si="4"/>
        <v>14.885777450257923</v>
      </c>
      <c r="L15" s="71">
        <v>168</v>
      </c>
      <c r="M15" s="82">
        <f t="shared" si="5"/>
        <v>12.380250552689757</v>
      </c>
    </row>
    <row r="16" spans="1:13" ht="15" customHeight="1">
      <c r="A16" s="31" t="s">
        <v>74</v>
      </c>
      <c r="B16" s="32">
        <f t="shared" si="6"/>
        <v>2510</v>
      </c>
      <c r="C16" s="81">
        <f t="shared" si="0"/>
        <v>100</v>
      </c>
      <c r="D16" s="32">
        <v>155</v>
      </c>
      <c r="E16" s="45">
        <f t="shared" si="1"/>
        <v>6.175298804780876</v>
      </c>
      <c r="F16" s="38">
        <v>357</v>
      </c>
      <c r="G16" s="30">
        <f t="shared" si="2"/>
        <v>14.223107569721115</v>
      </c>
      <c r="H16" s="38">
        <v>877</v>
      </c>
      <c r="I16" s="30">
        <f t="shared" si="3"/>
        <v>34.9402390438247</v>
      </c>
      <c r="J16" s="71">
        <v>620</v>
      </c>
      <c r="K16" s="82">
        <f t="shared" si="4"/>
        <v>24.701195219123505</v>
      </c>
      <c r="L16" s="71">
        <v>501</v>
      </c>
      <c r="M16" s="82">
        <f t="shared" si="5"/>
        <v>19.960159362549803</v>
      </c>
    </row>
    <row r="17" spans="1:13" ht="22.5" customHeight="1">
      <c r="A17" s="31" t="s">
        <v>189</v>
      </c>
      <c r="B17" s="32">
        <f t="shared" si="6"/>
        <v>32731</v>
      </c>
      <c r="C17" s="81">
        <f t="shared" si="0"/>
        <v>100</v>
      </c>
      <c r="D17" s="32">
        <v>1063</v>
      </c>
      <c r="E17" s="45">
        <f t="shared" si="1"/>
        <v>3.2476856802419727</v>
      </c>
      <c r="F17" s="38">
        <v>3119</v>
      </c>
      <c r="G17" s="30">
        <f t="shared" si="2"/>
        <v>9.529192508630961</v>
      </c>
      <c r="H17" s="38">
        <v>10882</v>
      </c>
      <c r="I17" s="30">
        <f t="shared" si="3"/>
        <v>33.24676911796157</v>
      </c>
      <c r="J17" s="71">
        <v>8491</v>
      </c>
      <c r="K17" s="82">
        <f t="shared" si="4"/>
        <v>25.941767743118145</v>
      </c>
      <c r="L17" s="71">
        <v>9176</v>
      </c>
      <c r="M17" s="82">
        <f t="shared" si="5"/>
        <v>28.034584950047353</v>
      </c>
    </row>
    <row r="18" spans="1:13" ht="15" customHeight="1">
      <c r="A18" s="31" t="s">
        <v>190</v>
      </c>
      <c r="B18" s="32">
        <f t="shared" si="6"/>
        <v>1964</v>
      </c>
      <c r="C18" s="81">
        <f t="shared" si="0"/>
        <v>100</v>
      </c>
      <c r="D18" s="32">
        <v>122</v>
      </c>
      <c r="E18" s="45">
        <f t="shared" si="1"/>
        <v>6.211812627291242</v>
      </c>
      <c r="F18" s="38">
        <v>287</v>
      </c>
      <c r="G18" s="30">
        <f t="shared" si="2"/>
        <v>14.61303462321792</v>
      </c>
      <c r="H18" s="38">
        <v>709</v>
      </c>
      <c r="I18" s="30">
        <f t="shared" si="3"/>
        <v>36.09979633401222</v>
      </c>
      <c r="J18" s="71">
        <v>413</v>
      </c>
      <c r="K18" s="82">
        <f t="shared" si="4"/>
        <v>21.028513238289207</v>
      </c>
      <c r="L18" s="71">
        <v>433</v>
      </c>
      <c r="M18" s="82">
        <f t="shared" si="5"/>
        <v>22.04684317718941</v>
      </c>
    </row>
    <row r="19" spans="1:13" s="34" customFormat="1" ht="15" customHeight="1">
      <c r="A19" s="31" t="s">
        <v>191</v>
      </c>
      <c r="B19" s="33">
        <f t="shared" si="6"/>
        <v>11582</v>
      </c>
      <c r="C19" s="81">
        <f t="shared" si="0"/>
        <v>100</v>
      </c>
      <c r="D19" s="33">
        <v>476</v>
      </c>
      <c r="E19" s="47">
        <f t="shared" si="1"/>
        <v>4.109825591434985</v>
      </c>
      <c r="F19" s="38">
        <v>1454</v>
      </c>
      <c r="G19" s="30">
        <f t="shared" si="2"/>
        <v>12.553963046106025</v>
      </c>
      <c r="H19" s="38">
        <v>3660</v>
      </c>
      <c r="I19" s="30">
        <f t="shared" si="3"/>
        <v>31.600759799689172</v>
      </c>
      <c r="J19" s="71">
        <v>2834</v>
      </c>
      <c r="K19" s="82">
        <f t="shared" si="4"/>
        <v>24.4690036263167</v>
      </c>
      <c r="L19" s="71">
        <v>3158</v>
      </c>
      <c r="M19" s="82">
        <f t="shared" si="5"/>
        <v>27.266447936453115</v>
      </c>
    </row>
    <row r="20" spans="1:13" ht="15" customHeight="1">
      <c r="A20" t="s">
        <v>75</v>
      </c>
      <c r="B20" s="33">
        <f t="shared" si="6"/>
        <v>7191</v>
      </c>
      <c r="C20" s="81">
        <f t="shared" si="0"/>
        <v>100</v>
      </c>
      <c r="D20" s="33">
        <v>176</v>
      </c>
      <c r="E20" s="47">
        <f t="shared" si="1"/>
        <v>2.4475038242247256</v>
      </c>
      <c r="F20" s="38">
        <v>561</v>
      </c>
      <c r="G20" s="30">
        <f t="shared" si="2"/>
        <v>7.801418439716312</v>
      </c>
      <c r="H20" s="38">
        <v>1952</v>
      </c>
      <c r="I20" s="30">
        <f t="shared" si="3"/>
        <v>27.145042414128774</v>
      </c>
      <c r="J20" s="71">
        <v>2114</v>
      </c>
      <c r="K20" s="82">
        <f t="shared" si="4"/>
        <v>29.3978584341538</v>
      </c>
      <c r="L20" s="71">
        <v>2388</v>
      </c>
      <c r="M20" s="82">
        <f t="shared" si="5"/>
        <v>33.20817688777639</v>
      </c>
    </row>
    <row r="21" spans="1:13" ht="15" customHeight="1">
      <c r="A21" t="s">
        <v>76</v>
      </c>
      <c r="B21" s="33">
        <f t="shared" si="6"/>
        <v>3711</v>
      </c>
      <c r="C21" s="81">
        <f t="shared" si="0"/>
        <v>100</v>
      </c>
      <c r="D21" s="33">
        <v>344</v>
      </c>
      <c r="E21" s="47">
        <f t="shared" si="1"/>
        <v>9.269738614928592</v>
      </c>
      <c r="F21" s="38">
        <v>672</v>
      </c>
      <c r="G21" s="30">
        <f t="shared" si="2"/>
        <v>18.108326596604687</v>
      </c>
      <c r="H21" s="38">
        <v>1446</v>
      </c>
      <c r="I21" s="30">
        <f t="shared" si="3"/>
        <v>38.96523848019402</v>
      </c>
      <c r="J21" s="71">
        <v>675</v>
      </c>
      <c r="K21" s="82">
        <f t="shared" si="4"/>
        <v>18.189167340339534</v>
      </c>
      <c r="L21" s="71">
        <v>574</v>
      </c>
      <c r="M21" s="82">
        <f t="shared" si="5"/>
        <v>15.467528967933172</v>
      </c>
    </row>
    <row r="22" spans="1:13" ht="15" customHeight="1">
      <c r="A22" t="s">
        <v>77</v>
      </c>
      <c r="B22" s="33">
        <f t="shared" si="6"/>
        <v>276</v>
      </c>
      <c r="C22" s="81">
        <f t="shared" si="0"/>
        <v>100</v>
      </c>
      <c r="D22" s="33">
        <v>23</v>
      </c>
      <c r="E22" s="47">
        <f t="shared" si="1"/>
        <v>8.333333333333332</v>
      </c>
      <c r="F22" s="38">
        <v>83</v>
      </c>
      <c r="G22" s="30">
        <f t="shared" si="2"/>
        <v>30.07246376811594</v>
      </c>
      <c r="H22" s="38">
        <v>90</v>
      </c>
      <c r="I22" s="30">
        <f t="shared" si="3"/>
        <v>32.608695652173914</v>
      </c>
      <c r="J22" s="71">
        <v>42</v>
      </c>
      <c r="K22" s="82">
        <f t="shared" si="4"/>
        <v>15.217391304347828</v>
      </c>
      <c r="L22" s="71">
        <v>38</v>
      </c>
      <c r="M22" s="82">
        <f t="shared" si="5"/>
        <v>13.768115942028986</v>
      </c>
    </row>
    <row r="23" spans="1:13" ht="15" customHeight="1">
      <c r="A23" s="35" t="s">
        <v>78</v>
      </c>
      <c r="B23" s="36">
        <f t="shared" si="6"/>
        <v>268</v>
      </c>
      <c r="C23" s="83">
        <f t="shared" si="0"/>
        <v>100</v>
      </c>
      <c r="D23" s="36">
        <v>19</v>
      </c>
      <c r="E23" s="51">
        <f t="shared" si="1"/>
        <v>7.08955223880597</v>
      </c>
      <c r="F23" s="58">
        <v>80</v>
      </c>
      <c r="G23" s="37">
        <f t="shared" si="2"/>
        <v>29.850746268656714</v>
      </c>
      <c r="H23" s="58">
        <v>99</v>
      </c>
      <c r="I23" s="37">
        <f t="shared" si="3"/>
        <v>36.940298507462686</v>
      </c>
      <c r="J23" s="74">
        <v>42</v>
      </c>
      <c r="K23" s="84">
        <f t="shared" si="4"/>
        <v>15.671641791044777</v>
      </c>
      <c r="L23" s="74">
        <v>28</v>
      </c>
      <c r="M23" s="84">
        <f t="shared" si="5"/>
        <v>10.44776119402985</v>
      </c>
    </row>
    <row r="24" spans="2:5" ht="15" customHeight="1">
      <c r="B24" s="31"/>
      <c r="C24" s="79"/>
      <c r="D24" s="31"/>
      <c r="E24" s="31"/>
    </row>
    <row r="25" ht="15" customHeight="1"/>
    <row r="26" ht="15" customHeight="1"/>
    <row r="27" spans="11:14" ht="15" customHeight="1">
      <c r="K27" s="76"/>
      <c r="N27" s="38"/>
    </row>
    <row r="28" spans="11:14" ht="15" customHeight="1">
      <c r="K28" s="76"/>
      <c r="N28" s="38"/>
    </row>
    <row r="29" spans="11:14" ht="15" customHeight="1">
      <c r="K29" s="76"/>
      <c r="N29" s="38"/>
    </row>
    <row r="30" spans="11:14" ht="15" customHeight="1">
      <c r="K30" s="76"/>
      <c r="N30" s="38"/>
    </row>
    <row r="31" spans="11:14" ht="15" customHeight="1">
      <c r="K31" s="76"/>
      <c r="N31" s="38"/>
    </row>
    <row r="32" spans="11:14" ht="15" customHeight="1">
      <c r="K32" s="77"/>
      <c r="N32" s="38"/>
    </row>
    <row r="33" spans="11:14" ht="15" customHeight="1">
      <c r="K33" s="77"/>
      <c r="N33" s="38"/>
    </row>
    <row r="34" spans="11:14" ht="15" customHeight="1">
      <c r="K34" s="77"/>
      <c r="N34" s="38"/>
    </row>
    <row r="35" spans="11:14" ht="15" customHeight="1">
      <c r="K35" s="77"/>
      <c r="N35" s="38"/>
    </row>
    <row r="36" spans="11:14" ht="15" customHeight="1">
      <c r="K36" s="77"/>
      <c r="N36" s="38"/>
    </row>
    <row r="37" spans="11:14" ht="15" customHeight="1">
      <c r="K37" s="77"/>
      <c r="N37" s="38"/>
    </row>
    <row r="38" spans="11:14" ht="15" customHeight="1">
      <c r="K38" s="77"/>
      <c r="N38" s="38"/>
    </row>
    <row r="39" spans="11:14" ht="15" customHeight="1">
      <c r="K39" s="77"/>
      <c r="N39" s="38"/>
    </row>
    <row r="40" spans="11:14" ht="15" customHeight="1">
      <c r="K40" s="77"/>
      <c r="N40" s="38"/>
    </row>
    <row r="41" ht="15" customHeight="1">
      <c r="N41" s="38"/>
    </row>
    <row r="42" ht="15" customHeight="1">
      <c r="N42" s="38"/>
    </row>
    <row r="43" ht="15" customHeight="1">
      <c r="N43" s="38"/>
    </row>
    <row r="44" spans="11:14" ht="15" customHeight="1">
      <c r="K44" s="77"/>
      <c r="N44" s="38"/>
    </row>
    <row r="45" ht="15" customHeight="1">
      <c r="K45" s="78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B1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23.83203125" style="0" customWidth="1"/>
    <col min="2" max="2" width="7.33203125" style="0" customWidth="1"/>
    <col min="3" max="4" width="6.33203125" style="0" customWidth="1"/>
    <col min="5" max="5" width="6.5" style="0" customWidth="1"/>
    <col min="6" max="6" width="6.33203125" style="0" customWidth="1"/>
    <col min="7" max="7" width="6.16015625" style="0" customWidth="1"/>
    <col min="8" max="8" width="7.83203125" style="38" customWidth="1"/>
    <col min="9" max="9" width="7.33203125" style="70" customWidth="1"/>
    <col min="10" max="10" width="7.5" style="71" customWidth="1"/>
    <col min="11" max="11" width="6" style="72" customWidth="1"/>
    <col min="12" max="12" width="9.66015625" style="71" customWidth="1"/>
    <col min="13" max="13" width="7.16015625" style="72" customWidth="1"/>
  </cols>
  <sheetData>
    <row r="1" spans="1:13" s="16" customFormat="1" ht="39.75" customHeight="1">
      <c r="A1" s="230" t="s">
        <v>84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57" customFormat="1" ht="18" customHeight="1">
      <c r="A2" s="24" t="s">
        <v>65</v>
      </c>
      <c r="B2" s="31"/>
      <c r="C2" s="31"/>
      <c r="D2" s="31"/>
      <c r="E2" s="31"/>
      <c r="F2" s="31"/>
      <c r="G2" s="31"/>
      <c r="H2" s="65"/>
      <c r="I2" s="66"/>
      <c r="J2" s="67"/>
      <c r="K2" s="68"/>
      <c r="L2" s="67"/>
      <c r="M2" s="68"/>
    </row>
    <row r="3" spans="1:13" s="20" customFormat="1" ht="36" customHeight="1">
      <c r="A3" s="17" t="s">
        <v>24</v>
      </c>
      <c r="B3" s="231" t="s">
        <v>25</v>
      </c>
      <c r="C3" s="231"/>
      <c r="D3" s="231" t="s">
        <v>54</v>
      </c>
      <c r="E3" s="231"/>
      <c r="F3" s="232" t="s">
        <v>60</v>
      </c>
      <c r="G3" s="232"/>
      <c r="H3" s="232" t="s">
        <v>61</v>
      </c>
      <c r="I3" s="232"/>
      <c r="J3" s="232" t="s">
        <v>62</v>
      </c>
      <c r="K3" s="232"/>
      <c r="L3" s="232" t="s">
        <v>85</v>
      </c>
      <c r="M3" s="232"/>
    </row>
    <row r="4" spans="1:13" s="12" customFormat="1" ht="19.5" customHeight="1">
      <c r="A4" s="21"/>
      <c r="B4" s="22" t="s">
        <v>82</v>
      </c>
      <c r="C4" s="23" t="s">
        <v>83</v>
      </c>
      <c r="D4" s="22" t="s">
        <v>82</v>
      </c>
      <c r="E4" s="23" t="s">
        <v>83</v>
      </c>
      <c r="F4" s="22" t="s">
        <v>82</v>
      </c>
      <c r="G4" s="23" t="s">
        <v>83</v>
      </c>
      <c r="H4" s="22" t="s">
        <v>82</v>
      </c>
      <c r="I4" s="23" t="s">
        <v>83</v>
      </c>
      <c r="J4" s="22" t="s">
        <v>82</v>
      </c>
      <c r="K4" s="23" t="s">
        <v>83</v>
      </c>
      <c r="L4" s="22" t="s">
        <v>82</v>
      </c>
      <c r="M4" s="23" t="s">
        <v>83</v>
      </c>
    </row>
    <row r="5" spans="1:13" s="69" customFormat="1" ht="15" customHeight="1">
      <c r="A5" s="25" t="s">
        <v>30</v>
      </c>
      <c r="B5" s="26">
        <f aca="true" t="shared" si="0" ref="B5:B23">D5+F5+H5+J5+L5</f>
        <v>270239</v>
      </c>
      <c r="C5" s="41">
        <f aca="true" t="shared" si="1" ref="C5:C23">B5/B$5*100</f>
        <v>100</v>
      </c>
      <c r="D5" s="26">
        <f>SUM(D6:D23)</f>
        <v>1224</v>
      </c>
      <c r="E5" s="41">
        <f aca="true" t="shared" si="2" ref="E5:E23">D5/D$5*100</f>
        <v>100</v>
      </c>
      <c r="F5" s="26">
        <f>SUM(F6:F23)</f>
        <v>8381</v>
      </c>
      <c r="G5" s="41">
        <f aca="true" t="shared" si="3" ref="G5:G23">F5/F$5*100</f>
        <v>100</v>
      </c>
      <c r="H5" s="26">
        <f>SUM(H6:H23)</f>
        <v>111893</v>
      </c>
      <c r="I5" s="41">
        <f aca="true" t="shared" si="4" ref="I5:I23">H5/H$5*100</f>
        <v>100</v>
      </c>
      <c r="J5" s="26">
        <f>SUM(J6:J23)</f>
        <v>62828</v>
      </c>
      <c r="K5" s="41">
        <f aca="true" t="shared" si="5" ref="K5:K23">J5/J$5*100</f>
        <v>100</v>
      </c>
      <c r="L5" s="26">
        <f>SUM(L6:L23)</f>
        <v>85913</v>
      </c>
      <c r="M5" s="41">
        <f aca="true" t="shared" si="6" ref="M5:M23">L5/L$5*100</f>
        <v>100</v>
      </c>
    </row>
    <row r="6" spans="1:13" ht="15" customHeight="1">
      <c r="A6" s="28" t="s">
        <v>66</v>
      </c>
      <c r="B6" s="29">
        <f t="shared" si="0"/>
        <v>10840</v>
      </c>
      <c r="C6" s="43">
        <f t="shared" si="1"/>
        <v>4.011264103256747</v>
      </c>
      <c r="D6" s="29">
        <v>54</v>
      </c>
      <c r="E6" s="43">
        <f t="shared" si="2"/>
        <v>4.411764705882353</v>
      </c>
      <c r="F6" s="38">
        <v>389</v>
      </c>
      <c r="G6" s="30">
        <f t="shared" si="3"/>
        <v>4.641450900847154</v>
      </c>
      <c r="H6" s="38">
        <v>3052</v>
      </c>
      <c r="I6" s="70">
        <f t="shared" si="4"/>
        <v>2.7276058377199646</v>
      </c>
      <c r="J6" s="71">
        <v>2844</v>
      </c>
      <c r="K6" s="72">
        <f t="shared" si="5"/>
        <v>4.526644171388553</v>
      </c>
      <c r="L6" s="71">
        <v>4501</v>
      </c>
      <c r="M6" s="72">
        <f t="shared" si="6"/>
        <v>5.239020869949833</v>
      </c>
    </row>
    <row r="7" spans="1:13" ht="15" customHeight="1">
      <c r="A7" s="42" t="s">
        <v>187</v>
      </c>
      <c r="B7" s="29">
        <f t="shared" si="0"/>
        <v>1569</v>
      </c>
      <c r="C7" s="43">
        <f t="shared" si="1"/>
        <v>0.5805971750931582</v>
      </c>
      <c r="D7" s="29">
        <v>0</v>
      </c>
      <c r="E7" s="43">
        <f t="shared" si="2"/>
        <v>0</v>
      </c>
      <c r="F7" s="38">
        <v>33</v>
      </c>
      <c r="G7" s="30">
        <f t="shared" si="3"/>
        <v>0.3937477627968023</v>
      </c>
      <c r="H7" s="38">
        <v>545</v>
      </c>
      <c r="I7" s="70">
        <f t="shared" si="4"/>
        <v>0.48707247102142226</v>
      </c>
      <c r="J7" s="71">
        <v>287</v>
      </c>
      <c r="K7" s="72">
        <f t="shared" si="5"/>
        <v>0.4568026994333736</v>
      </c>
      <c r="L7" s="71">
        <v>704</v>
      </c>
      <c r="M7" s="72">
        <f t="shared" si="6"/>
        <v>0.8194336130736909</v>
      </c>
    </row>
    <row r="8" spans="1:13" ht="15" customHeight="1">
      <c r="A8" s="42" t="s">
        <v>188</v>
      </c>
      <c r="B8" s="29">
        <f t="shared" si="0"/>
        <v>4294</v>
      </c>
      <c r="C8" s="43">
        <f t="shared" si="1"/>
        <v>1.5889638431166486</v>
      </c>
      <c r="D8" s="29">
        <v>10</v>
      </c>
      <c r="E8" s="43">
        <f t="shared" si="2"/>
        <v>0.8169934640522877</v>
      </c>
      <c r="F8" s="38">
        <v>128</v>
      </c>
      <c r="G8" s="30">
        <f t="shared" si="3"/>
        <v>1.5272640496360816</v>
      </c>
      <c r="H8" s="38">
        <v>797</v>
      </c>
      <c r="I8" s="70">
        <f t="shared" si="4"/>
        <v>0.7122876319340798</v>
      </c>
      <c r="J8" s="71">
        <v>1533</v>
      </c>
      <c r="K8" s="72">
        <f t="shared" si="5"/>
        <v>2.4399949067294835</v>
      </c>
      <c r="L8" s="71">
        <v>1826</v>
      </c>
      <c r="M8" s="72">
        <f t="shared" si="6"/>
        <v>2.1254059339098856</v>
      </c>
    </row>
    <row r="9" spans="1:13" ht="15" customHeight="1">
      <c r="A9" s="28" t="s">
        <v>67</v>
      </c>
      <c r="B9" s="29">
        <f t="shared" si="0"/>
        <v>3957</v>
      </c>
      <c r="C9" s="43">
        <f t="shared" si="1"/>
        <v>1.464259414814294</v>
      </c>
      <c r="D9" s="29">
        <v>10</v>
      </c>
      <c r="E9" s="43">
        <f t="shared" si="2"/>
        <v>0.8169934640522877</v>
      </c>
      <c r="F9" s="38">
        <v>217</v>
      </c>
      <c r="G9" s="30">
        <f t="shared" si="3"/>
        <v>2.5891898341486694</v>
      </c>
      <c r="H9" s="38">
        <v>733</v>
      </c>
      <c r="I9" s="70">
        <f t="shared" si="4"/>
        <v>0.655090130749913</v>
      </c>
      <c r="J9" s="71">
        <v>1060</v>
      </c>
      <c r="K9" s="72">
        <f t="shared" si="5"/>
        <v>1.6871458585344112</v>
      </c>
      <c r="L9" s="71">
        <v>1937</v>
      </c>
      <c r="M9" s="72">
        <f t="shared" si="6"/>
        <v>2.2546064041530385</v>
      </c>
    </row>
    <row r="10" spans="1:13" ht="15" customHeight="1">
      <c r="A10" s="86" t="s">
        <v>68</v>
      </c>
      <c r="B10" s="29">
        <f t="shared" si="0"/>
        <v>1358</v>
      </c>
      <c r="C10" s="43">
        <f t="shared" si="1"/>
        <v>0.502518141348954</v>
      </c>
      <c r="D10" s="29">
        <v>3</v>
      </c>
      <c r="E10" s="43">
        <f t="shared" si="2"/>
        <v>0.24509803921568626</v>
      </c>
      <c r="F10" s="38">
        <v>26</v>
      </c>
      <c r="G10" s="30">
        <f t="shared" si="3"/>
        <v>0.31022551008232907</v>
      </c>
      <c r="H10" s="38">
        <v>413</v>
      </c>
      <c r="I10" s="70">
        <f t="shared" si="4"/>
        <v>0.3691026248290778</v>
      </c>
      <c r="J10" s="71">
        <v>283</v>
      </c>
      <c r="K10" s="72">
        <f t="shared" si="5"/>
        <v>0.4504361112879608</v>
      </c>
      <c r="L10" s="71">
        <v>633</v>
      </c>
      <c r="M10" s="72">
        <f t="shared" si="6"/>
        <v>0.7367918708460884</v>
      </c>
    </row>
    <row r="11" spans="1:13" ht="22.5" customHeight="1">
      <c r="A11" s="87" t="s">
        <v>69</v>
      </c>
      <c r="B11" s="32">
        <f t="shared" si="0"/>
        <v>5064</v>
      </c>
      <c r="C11" s="45">
        <f t="shared" si="1"/>
        <v>1.8738968098609008</v>
      </c>
      <c r="D11" s="32">
        <v>72</v>
      </c>
      <c r="E11" s="45">
        <f t="shared" si="2"/>
        <v>5.88235294117647</v>
      </c>
      <c r="F11" s="38">
        <v>217</v>
      </c>
      <c r="G11" s="30">
        <f t="shared" si="3"/>
        <v>2.5891898341486694</v>
      </c>
      <c r="H11" s="38">
        <v>1517</v>
      </c>
      <c r="I11" s="70">
        <f t="shared" si="4"/>
        <v>1.3557595202559587</v>
      </c>
      <c r="J11" s="71">
        <v>1361</v>
      </c>
      <c r="K11" s="72">
        <f t="shared" si="5"/>
        <v>2.1662316164767303</v>
      </c>
      <c r="L11" s="71">
        <v>1897</v>
      </c>
      <c r="M11" s="72">
        <f t="shared" si="6"/>
        <v>2.208047676137488</v>
      </c>
    </row>
    <row r="12" spans="1:13" ht="15" customHeight="1">
      <c r="A12" s="87" t="s">
        <v>70</v>
      </c>
      <c r="B12" s="32">
        <f t="shared" si="0"/>
        <v>7428</v>
      </c>
      <c r="C12" s="45">
        <f t="shared" si="1"/>
        <v>2.7486780220471507</v>
      </c>
      <c r="D12" s="32">
        <v>24</v>
      </c>
      <c r="E12" s="45">
        <f t="shared" si="2"/>
        <v>1.9607843137254901</v>
      </c>
      <c r="F12" s="38">
        <v>402</v>
      </c>
      <c r="G12" s="30">
        <f t="shared" si="3"/>
        <v>4.796563655888319</v>
      </c>
      <c r="H12" s="38">
        <v>2275</v>
      </c>
      <c r="I12" s="70">
        <f t="shared" si="4"/>
        <v>2.0331924249059368</v>
      </c>
      <c r="J12" s="71">
        <v>1731</v>
      </c>
      <c r="K12" s="72">
        <f t="shared" si="5"/>
        <v>2.755141019927421</v>
      </c>
      <c r="L12" s="71">
        <v>2996</v>
      </c>
      <c r="M12" s="72">
        <f t="shared" si="6"/>
        <v>3.487248728364741</v>
      </c>
    </row>
    <row r="13" spans="1:13" ht="15" customHeight="1">
      <c r="A13" s="87" t="s">
        <v>71</v>
      </c>
      <c r="B13" s="32">
        <f t="shared" si="0"/>
        <v>126790</v>
      </c>
      <c r="C13" s="45">
        <f t="shared" si="1"/>
        <v>46.9177283811737</v>
      </c>
      <c r="D13" s="32">
        <v>252</v>
      </c>
      <c r="E13" s="45">
        <f t="shared" si="2"/>
        <v>20.588235294117645</v>
      </c>
      <c r="F13" s="38">
        <v>3212</v>
      </c>
      <c r="G13" s="30">
        <f t="shared" si="3"/>
        <v>38.324782245555426</v>
      </c>
      <c r="H13" s="38">
        <v>65287</v>
      </c>
      <c r="I13" s="70">
        <f t="shared" si="4"/>
        <v>58.34770718454237</v>
      </c>
      <c r="J13" s="71">
        <v>27590</v>
      </c>
      <c r="K13" s="72">
        <f t="shared" si="5"/>
        <v>43.913541732985294</v>
      </c>
      <c r="L13" s="71">
        <v>30449</v>
      </c>
      <c r="M13" s="72">
        <f t="shared" si="6"/>
        <v>35.441667733637516</v>
      </c>
    </row>
    <row r="14" spans="1:13" ht="15" customHeight="1">
      <c r="A14" s="31" t="s">
        <v>72</v>
      </c>
      <c r="B14" s="32">
        <f t="shared" si="0"/>
        <v>47349</v>
      </c>
      <c r="C14" s="45">
        <f t="shared" si="1"/>
        <v>17.521157197887796</v>
      </c>
      <c r="D14" s="32">
        <v>143</v>
      </c>
      <c r="E14" s="45">
        <f t="shared" si="2"/>
        <v>11.683006535947712</v>
      </c>
      <c r="F14" s="38">
        <v>2217</v>
      </c>
      <c r="G14" s="30">
        <f t="shared" si="3"/>
        <v>26.45269060971244</v>
      </c>
      <c r="H14" s="38">
        <v>22547</v>
      </c>
      <c r="I14" s="70">
        <f t="shared" si="4"/>
        <v>20.150500924990837</v>
      </c>
      <c r="J14" s="71">
        <v>10678</v>
      </c>
      <c r="K14" s="72">
        <f t="shared" si="5"/>
        <v>16.995607054179665</v>
      </c>
      <c r="L14" s="71">
        <v>11764</v>
      </c>
      <c r="M14" s="72">
        <f t="shared" si="6"/>
        <v>13.692921909373437</v>
      </c>
    </row>
    <row r="15" spans="1:13" ht="15" customHeight="1">
      <c r="A15" s="31" t="s">
        <v>73</v>
      </c>
      <c r="B15" s="32">
        <f t="shared" si="0"/>
        <v>1357</v>
      </c>
      <c r="C15" s="45">
        <f t="shared" si="1"/>
        <v>0.5021480985350004</v>
      </c>
      <c r="D15" s="32">
        <v>23</v>
      </c>
      <c r="E15" s="45">
        <f t="shared" si="2"/>
        <v>1.8790849673202614</v>
      </c>
      <c r="F15" s="38">
        <v>89</v>
      </c>
      <c r="G15" s="30">
        <f t="shared" si="3"/>
        <v>1.061925784512588</v>
      </c>
      <c r="H15" s="38">
        <v>409</v>
      </c>
      <c r="I15" s="70">
        <f t="shared" si="4"/>
        <v>0.36552778100506733</v>
      </c>
      <c r="J15" s="71">
        <v>288</v>
      </c>
      <c r="K15" s="72">
        <f t="shared" si="5"/>
        <v>0.4583943464697269</v>
      </c>
      <c r="L15" s="71">
        <v>548</v>
      </c>
      <c r="M15" s="72">
        <f t="shared" si="6"/>
        <v>0.6378545738130434</v>
      </c>
    </row>
    <row r="16" spans="1:13" ht="15" customHeight="1">
      <c r="A16" s="31" t="s">
        <v>74</v>
      </c>
      <c r="B16" s="32">
        <f t="shared" si="0"/>
        <v>2510</v>
      </c>
      <c r="C16" s="45">
        <f t="shared" si="1"/>
        <v>0.928807463023472</v>
      </c>
      <c r="D16" s="32">
        <v>7</v>
      </c>
      <c r="E16" s="45">
        <f t="shared" si="2"/>
        <v>0.5718954248366013</v>
      </c>
      <c r="F16" s="38">
        <v>55</v>
      </c>
      <c r="G16" s="30">
        <f t="shared" si="3"/>
        <v>0.6562462713280038</v>
      </c>
      <c r="H16" s="38">
        <v>674</v>
      </c>
      <c r="I16" s="70">
        <f t="shared" si="4"/>
        <v>0.6023611843457589</v>
      </c>
      <c r="J16" s="71">
        <v>657</v>
      </c>
      <c r="K16" s="72">
        <f t="shared" si="5"/>
        <v>1.0457121028840646</v>
      </c>
      <c r="L16" s="71">
        <v>1117</v>
      </c>
      <c r="M16" s="72">
        <f t="shared" si="6"/>
        <v>1.300152479834251</v>
      </c>
    </row>
    <row r="17" spans="1:13" ht="22.5" customHeight="1">
      <c r="A17" s="31" t="s">
        <v>189</v>
      </c>
      <c r="B17" s="32">
        <f t="shared" si="0"/>
        <v>32731</v>
      </c>
      <c r="C17" s="45">
        <f t="shared" si="1"/>
        <v>12.111871343514444</v>
      </c>
      <c r="D17" s="32">
        <v>578</v>
      </c>
      <c r="E17" s="45">
        <f t="shared" si="2"/>
        <v>47.22222222222222</v>
      </c>
      <c r="F17" s="38">
        <v>475</v>
      </c>
      <c r="G17" s="30">
        <f t="shared" si="3"/>
        <v>5.667581434196397</v>
      </c>
      <c r="H17" s="38">
        <v>7217</v>
      </c>
      <c r="I17" s="70">
        <f t="shared" si="4"/>
        <v>6.4499119694708344</v>
      </c>
      <c r="J17" s="71">
        <v>5858</v>
      </c>
      <c r="K17" s="72">
        <f t="shared" si="5"/>
        <v>9.323868338957153</v>
      </c>
      <c r="L17" s="71">
        <v>18603</v>
      </c>
      <c r="M17" s="72">
        <f t="shared" si="6"/>
        <v>21.653300431832204</v>
      </c>
    </row>
    <row r="18" spans="1:13" ht="15" customHeight="1">
      <c r="A18" s="31" t="s">
        <v>190</v>
      </c>
      <c r="B18" s="32">
        <f t="shared" si="0"/>
        <v>1964</v>
      </c>
      <c r="C18" s="45">
        <f t="shared" si="1"/>
        <v>0.7267640866048202</v>
      </c>
      <c r="D18" s="32">
        <v>0</v>
      </c>
      <c r="E18" s="45">
        <f t="shared" si="2"/>
        <v>0</v>
      </c>
      <c r="F18" s="38">
        <v>66</v>
      </c>
      <c r="G18" s="30">
        <f t="shared" si="3"/>
        <v>0.7874955255936046</v>
      </c>
      <c r="H18" s="38">
        <v>546</v>
      </c>
      <c r="I18" s="70">
        <f t="shared" si="4"/>
        <v>0.4879661819774249</v>
      </c>
      <c r="J18" s="71">
        <v>526</v>
      </c>
      <c r="K18" s="72">
        <f t="shared" si="5"/>
        <v>0.8372063411217928</v>
      </c>
      <c r="L18" s="71">
        <v>826</v>
      </c>
      <c r="M18" s="72">
        <f t="shared" si="6"/>
        <v>0.9614377335211203</v>
      </c>
    </row>
    <row r="19" spans="1:13" s="34" customFormat="1" ht="15" customHeight="1">
      <c r="A19" s="31" t="s">
        <v>191</v>
      </c>
      <c r="B19" s="33">
        <f t="shared" si="0"/>
        <v>11582</v>
      </c>
      <c r="C19" s="47">
        <f t="shared" si="1"/>
        <v>4.285835871210299</v>
      </c>
      <c r="D19" s="33">
        <v>25</v>
      </c>
      <c r="E19" s="47">
        <f t="shared" si="2"/>
        <v>2.042483660130719</v>
      </c>
      <c r="F19" s="38">
        <v>363</v>
      </c>
      <c r="G19" s="30">
        <f t="shared" si="3"/>
        <v>4.331225390764825</v>
      </c>
      <c r="H19" s="38">
        <v>2771</v>
      </c>
      <c r="I19" s="70">
        <f t="shared" si="4"/>
        <v>2.476473059083231</v>
      </c>
      <c r="J19" s="71">
        <v>4999</v>
      </c>
      <c r="K19" s="72">
        <f t="shared" si="5"/>
        <v>7.956643534729739</v>
      </c>
      <c r="L19" s="71">
        <v>3424</v>
      </c>
      <c r="M19" s="72">
        <f t="shared" si="6"/>
        <v>3.9854271181311325</v>
      </c>
    </row>
    <row r="20" spans="1:13" ht="15" customHeight="1">
      <c r="A20" t="s">
        <v>75</v>
      </c>
      <c r="B20" s="33">
        <f t="shared" si="0"/>
        <v>7191</v>
      </c>
      <c r="C20" s="47">
        <f t="shared" si="1"/>
        <v>2.660977875140154</v>
      </c>
      <c r="D20" s="33">
        <v>7</v>
      </c>
      <c r="E20" s="47">
        <f t="shared" si="2"/>
        <v>0.5718954248366013</v>
      </c>
      <c r="F20" s="38">
        <v>267</v>
      </c>
      <c r="G20" s="30">
        <f t="shared" si="3"/>
        <v>3.185777353537764</v>
      </c>
      <c r="H20" s="38">
        <v>2279</v>
      </c>
      <c r="I20" s="70">
        <f t="shared" si="4"/>
        <v>2.0367672687299474</v>
      </c>
      <c r="J20" s="71">
        <v>1980</v>
      </c>
      <c r="K20" s="72">
        <f t="shared" si="5"/>
        <v>3.1514611319793726</v>
      </c>
      <c r="L20" s="71">
        <v>2658</v>
      </c>
      <c r="M20" s="72">
        <f t="shared" si="6"/>
        <v>3.0938274766333382</v>
      </c>
    </row>
    <row r="21" spans="1:13" ht="15" customHeight="1">
      <c r="A21" t="s">
        <v>76</v>
      </c>
      <c r="B21" s="33">
        <f t="shared" si="0"/>
        <v>3711</v>
      </c>
      <c r="C21" s="47">
        <f t="shared" si="1"/>
        <v>1.3732288825817147</v>
      </c>
      <c r="D21" s="33">
        <v>16</v>
      </c>
      <c r="E21" s="47">
        <f t="shared" si="2"/>
        <v>1.3071895424836601</v>
      </c>
      <c r="F21" s="38">
        <v>201</v>
      </c>
      <c r="G21" s="30">
        <f t="shared" si="3"/>
        <v>2.3982818279441593</v>
      </c>
      <c r="H21" s="38">
        <v>719</v>
      </c>
      <c r="I21" s="70">
        <f t="shared" si="4"/>
        <v>0.6425781773658763</v>
      </c>
      <c r="J21" s="71">
        <v>1021</v>
      </c>
      <c r="K21" s="72">
        <f t="shared" si="5"/>
        <v>1.6250716241166359</v>
      </c>
      <c r="L21" s="71">
        <v>1754</v>
      </c>
      <c r="M21" s="72">
        <f t="shared" si="6"/>
        <v>2.0416002234818946</v>
      </c>
    </row>
    <row r="22" spans="1:13" ht="15" customHeight="1">
      <c r="A22" t="s">
        <v>77</v>
      </c>
      <c r="B22" s="33">
        <f t="shared" si="0"/>
        <v>276</v>
      </c>
      <c r="C22" s="47">
        <f t="shared" si="1"/>
        <v>0.10213181665118655</v>
      </c>
      <c r="D22" s="33">
        <v>0</v>
      </c>
      <c r="E22" s="47">
        <f t="shared" si="2"/>
        <v>0</v>
      </c>
      <c r="F22" s="38">
        <v>14</v>
      </c>
      <c r="G22" s="30">
        <f t="shared" si="3"/>
        <v>0.16704450542894642</v>
      </c>
      <c r="H22" s="38">
        <v>56</v>
      </c>
      <c r="I22" s="70">
        <f t="shared" si="4"/>
        <v>0.05004781353614614</v>
      </c>
      <c r="J22" s="71">
        <v>64</v>
      </c>
      <c r="K22" s="72">
        <f t="shared" si="5"/>
        <v>0.10186541032660597</v>
      </c>
      <c r="L22" s="71">
        <v>142</v>
      </c>
      <c r="M22" s="72">
        <f t="shared" si="6"/>
        <v>0.16528348445520466</v>
      </c>
    </row>
    <row r="23" spans="1:13" ht="15" customHeight="1">
      <c r="A23" s="35" t="s">
        <v>78</v>
      </c>
      <c r="B23" s="36">
        <f t="shared" si="0"/>
        <v>268</v>
      </c>
      <c r="C23" s="51">
        <f t="shared" si="1"/>
        <v>0.09917147413955796</v>
      </c>
      <c r="D23" s="36">
        <v>0</v>
      </c>
      <c r="E23" s="51">
        <f t="shared" si="2"/>
        <v>0</v>
      </c>
      <c r="F23" s="58">
        <v>10</v>
      </c>
      <c r="G23" s="37">
        <f t="shared" si="3"/>
        <v>0.11931750387781886</v>
      </c>
      <c r="H23" s="58">
        <v>56</v>
      </c>
      <c r="I23" s="73">
        <f t="shared" si="4"/>
        <v>0.05004781353614614</v>
      </c>
      <c r="J23" s="74">
        <v>68</v>
      </c>
      <c r="K23" s="75">
        <f t="shared" si="5"/>
        <v>0.10823199847201884</v>
      </c>
      <c r="L23" s="74">
        <v>134</v>
      </c>
      <c r="M23" s="75">
        <f t="shared" si="6"/>
        <v>0.15597173885209456</v>
      </c>
    </row>
    <row r="24" spans="2:5" ht="15" customHeight="1">
      <c r="B24" s="31"/>
      <c r="C24" s="31"/>
      <c r="D24" s="31"/>
      <c r="E24" s="31"/>
    </row>
    <row r="25" ht="15" customHeight="1"/>
    <row r="26" ht="15" customHeight="1"/>
    <row r="27" spans="11:14" ht="15" customHeight="1">
      <c r="K27" s="76"/>
      <c r="N27" s="38"/>
    </row>
    <row r="28" spans="11:14" ht="15" customHeight="1">
      <c r="K28" s="76"/>
      <c r="N28" s="38"/>
    </row>
    <row r="29" spans="11:14" ht="15" customHeight="1">
      <c r="K29" s="76"/>
      <c r="N29" s="38"/>
    </row>
    <row r="30" spans="11:14" ht="15" customHeight="1">
      <c r="K30" s="76"/>
      <c r="N30" s="38"/>
    </row>
    <row r="31" spans="11:14" ht="15" customHeight="1">
      <c r="K31" s="76"/>
      <c r="N31" s="38"/>
    </row>
    <row r="32" spans="11:14" ht="15" customHeight="1">
      <c r="K32" s="77"/>
      <c r="N32" s="38"/>
    </row>
    <row r="33" spans="11:14" ht="15" customHeight="1">
      <c r="K33" s="77"/>
      <c r="N33" s="38"/>
    </row>
    <row r="34" spans="11:14" ht="15" customHeight="1">
      <c r="K34" s="77"/>
      <c r="N34" s="38"/>
    </row>
    <row r="35" spans="11:14" ht="15" customHeight="1">
      <c r="K35" s="77"/>
      <c r="N35" s="38"/>
    </row>
    <row r="36" spans="11:14" ht="15" customHeight="1">
      <c r="K36" s="77"/>
      <c r="N36" s="38"/>
    </row>
    <row r="37" spans="11:14" ht="15" customHeight="1">
      <c r="K37" s="77"/>
      <c r="N37" s="38"/>
    </row>
    <row r="38" spans="11:14" ht="15" customHeight="1">
      <c r="K38" s="77"/>
      <c r="N38" s="38"/>
    </row>
    <row r="39" spans="11:14" ht="15" customHeight="1">
      <c r="K39" s="77"/>
      <c r="N39" s="38"/>
    </row>
    <row r="40" spans="11:14" ht="15" customHeight="1">
      <c r="K40" s="77"/>
      <c r="N40" s="38"/>
    </row>
    <row r="41" ht="15" customHeight="1">
      <c r="N41" s="38"/>
    </row>
    <row r="42" ht="15" customHeight="1">
      <c r="N42" s="38"/>
    </row>
    <row r="43" ht="15" customHeight="1">
      <c r="N43" s="38"/>
    </row>
    <row r="44" spans="11:14" ht="15" customHeight="1">
      <c r="K44" s="77"/>
      <c r="N44" s="38"/>
    </row>
    <row r="45" ht="15" customHeight="1">
      <c r="K45" s="78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B1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20.83203125" style="0" customWidth="1"/>
    <col min="2" max="2" width="8.16015625" style="0" customWidth="1"/>
    <col min="3" max="3" width="6" style="85" customWidth="1"/>
    <col min="4" max="4" width="6.83203125" style="0" customWidth="1"/>
    <col min="5" max="5" width="6.33203125" style="0" customWidth="1"/>
    <col min="6" max="6" width="7.16015625" style="0" customWidth="1"/>
    <col min="7" max="7" width="5.5" style="0" customWidth="1"/>
    <col min="8" max="8" width="8.83203125" style="38" customWidth="1"/>
    <col min="9" max="9" width="7" style="70" customWidth="1"/>
    <col min="10" max="10" width="8" style="71" customWidth="1"/>
    <col min="11" max="11" width="6.83203125" style="72" customWidth="1"/>
    <col min="12" max="12" width="8.5" style="71" customWidth="1"/>
    <col min="13" max="13" width="8.16015625" style="72" customWidth="1"/>
  </cols>
  <sheetData>
    <row r="1" spans="1:13" s="16" customFormat="1" ht="39.75" customHeight="1">
      <c r="A1" s="230" t="s">
        <v>84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57" customFormat="1" ht="18" customHeight="1">
      <c r="A2" s="24" t="s">
        <v>80</v>
      </c>
      <c r="B2" s="31"/>
      <c r="C2" s="79"/>
      <c r="D2" s="31"/>
      <c r="E2" s="31"/>
      <c r="F2" s="31"/>
      <c r="G2" s="31"/>
      <c r="H2" s="65"/>
      <c r="I2" s="66"/>
      <c r="J2" s="67"/>
      <c r="K2" s="68"/>
      <c r="L2" s="67"/>
      <c r="M2" s="68"/>
    </row>
    <row r="3" spans="1:13" s="20" customFormat="1" ht="36" customHeight="1">
      <c r="A3" s="17" t="s">
        <v>24</v>
      </c>
      <c r="B3" s="231" t="s">
        <v>25</v>
      </c>
      <c r="C3" s="231"/>
      <c r="D3" s="231" t="s">
        <v>54</v>
      </c>
      <c r="E3" s="231"/>
      <c r="F3" s="232" t="s">
        <v>60</v>
      </c>
      <c r="G3" s="232"/>
      <c r="H3" s="232" t="s">
        <v>61</v>
      </c>
      <c r="I3" s="232"/>
      <c r="J3" s="232" t="s">
        <v>62</v>
      </c>
      <c r="K3" s="232"/>
      <c r="L3" s="232" t="s">
        <v>85</v>
      </c>
      <c r="M3" s="232"/>
    </row>
    <row r="4" spans="1:13" s="34" customFormat="1" ht="19.5" customHeight="1">
      <c r="A4" s="80"/>
      <c r="B4" s="22" t="s">
        <v>82</v>
      </c>
      <c r="C4" s="23" t="s">
        <v>83</v>
      </c>
      <c r="D4" s="22" t="s">
        <v>82</v>
      </c>
      <c r="E4" s="23" t="s">
        <v>83</v>
      </c>
      <c r="F4" s="22" t="s">
        <v>82</v>
      </c>
      <c r="G4" s="23" t="s">
        <v>83</v>
      </c>
      <c r="H4" s="22" t="s">
        <v>82</v>
      </c>
      <c r="I4" s="23" t="s">
        <v>83</v>
      </c>
      <c r="J4" s="22" t="s">
        <v>82</v>
      </c>
      <c r="K4" s="23" t="s">
        <v>83</v>
      </c>
      <c r="L4" s="22" t="s">
        <v>82</v>
      </c>
      <c r="M4" s="23" t="s">
        <v>83</v>
      </c>
    </row>
    <row r="5" spans="1:13" s="69" customFormat="1" ht="15" customHeight="1">
      <c r="A5" s="25" t="s">
        <v>30</v>
      </c>
      <c r="B5" s="26">
        <f aca="true" t="shared" si="0" ref="B5:B23">D5+F5+H5+J5+L5</f>
        <v>270239</v>
      </c>
      <c r="C5" s="41">
        <f aca="true" t="shared" si="1" ref="C5:C23">B5/$B5*100</f>
        <v>100</v>
      </c>
      <c r="D5" s="26">
        <f>SUM(D6:D23)</f>
        <v>1224</v>
      </c>
      <c r="E5" s="88">
        <f aca="true" t="shared" si="2" ref="E5:E23">D5/$B5*100</f>
        <v>0.45293240427917514</v>
      </c>
      <c r="F5" s="26">
        <f>SUM(F6:F23)</f>
        <v>8381</v>
      </c>
      <c r="G5" s="88">
        <f aca="true" t="shared" si="3" ref="G5:G23">F5/$B5*100</f>
        <v>3.1013288237449075</v>
      </c>
      <c r="H5" s="26">
        <f>SUM(H6:H23)</f>
        <v>111893</v>
      </c>
      <c r="I5" s="88">
        <f aca="true" t="shared" si="4" ref="I5:I23">H5/$B5*100</f>
        <v>41.405200581707305</v>
      </c>
      <c r="J5" s="26">
        <f>SUM(J6:J23)</f>
        <v>62828</v>
      </c>
      <c r="K5" s="88">
        <f aca="true" t="shared" si="5" ref="K5:K23">J5/$B5*100</f>
        <v>23.249049915075172</v>
      </c>
      <c r="L5" s="26">
        <f>SUM(L6:L23)</f>
        <v>85913</v>
      </c>
      <c r="M5" s="88">
        <f aca="true" t="shared" si="6" ref="M5:M23">L5/$B5*100</f>
        <v>31.79148827519344</v>
      </c>
    </row>
    <row r="6" spans="1:13" ht="15" customHeight="1">
      <c r="A6" s="28" t="s">
        <v>66</v>
      </c>
      <c r="B6" s="29">
        <f t="shared" si="0"/>
        <v>10840</v>
      </c>
      <c r="C6" s="60">
        <f t="shared" si="1"/>
        <v>100</v>
      </c>
      <c r="D6" s="29">
        <v>54</v>
      </c>
      <c r="E6" s="43">
        <f t="shared" si="2"/>
        <v>0.4981549815498155</v>
      </c>
      <c r="F6" s="38">
        <v>389</v>
      </c>
      <c r="G6" s="30">
        <f t="shared" si="3"/>
        <v>3.588560885608856</v>
      </c>
      <c r="H6" s="38">
        <v>3052</v>
      </c>
      <c r="I6" s="70">
        <f t="shared" si="4"/>
        <v>28.1549815498155</v>
      </c>
      <c r="J6" s="71">
        <v>2844</v>
      </c>
      <c r="K6" s="72">
        <f t="shared" si="5"/>
        <v>26.236162361623617</v>
      </c>
      <c r="L6" s="71">
        <v>4501</v>
      </c>
      <c r="M6" s="72">
        <f t="shared" si="6"/>
        <v>41.52214022140222</v>
      </c>
    </row>
    <row r="7" spans="1:13" ht="15" customHeight="1">
      <c r="A7" s="42" t="s">
        <v>187</v>
      </c>
      <c r="B7" s="29">
        <f t="shared" si="0"/>
        <v>1569</v>
      </c>
      <c r="C7" s="60">
        <f t="shared" si="1"/>
        <v>100</v>
      </c>
      <c r="D7" s="29">
        <v>0</v>
      </c>
      <c r="E7" s="43">
        <f t="shared" si="2"/>
        <v>0</v>
      </c>
      <c r="F7" s="38">
        <v>33</v>
      </c>
      <c r="G7" s="30">
        <f t="shared" si="3"/>
        <v>2.1032504780114722</v>
      </c>
      <c r="H7" s="38">
        <v>545</v>
      </c>
      <c r="I7" s="70">
        <f t="shared" si="4"/>
        <v>34.73550031867432</v>
      </c>
      <c r="J7" s="71">
        <v>287</v>
      </c>
      <c r="K7" s="72">
        <f t="shared" si="5"/>
        <v>18.291905672402805</v>
      </c>
      <c r="L7" s="71">
        <v>704</v>
      </c>
      <c r="M7" s="72">
        <f t="shared" si="6"/>
        <v>44.86934353091141</v>
      </c>
    </row>
    <row r="8" spans="1:13" ht="15" customHeight="1">
      <c r="A8" s="42" t="s">
        <v>188</v>
      </c>
      <c r="B8" s="29">
        <f t="shared" si="0"/>
        <v>4294</v>
      </c>
      <c r="C8" s="60">
        <f t="shared" si="1"/>
        <v>100</v>
      </c>
      <c r="D8" s="29">
        <v>10</v>
      </c>
      <c r="E8" s="43">
        <f t="shared" si="2"/>
        <v>0.2328830926874709</v>
      </c>
      <c r="F8" s="38">
        <v>128</v>
      </c>
      <c r="G8" s="30">
        <f t="shared" si="3"/>
        <v>2.9809035863996276</v>
      </c>
      <c r="H8" s="38">
        <v>797</v>
      </c>
      <c r="I8" s="70">
        <f t="shared" si="4"/>
        <v>18.560782487191428</v>
      </c>
      <c r="J8" s="71">
        <v>1533</v>
      </c>
      <c r="K8" s="72">
        <f t="shared" si="5"/>
        <v>35.70097810898929</v>
      </c>
      <c r="L8" s="71">
        <v>1826</v>
      </c>
      <c r="M8" s="72">
        <f t="shared" si="6"/>
        <v>42.524452724732186</v>
      </c>
    </row>
    <row r="9" spans="1:13" ht="15" customHeight="1">
      <c r="A9" s="28" t="s">
        <v>67</v>
      </c>
      <c r="B9" s="29">
        <f t="shared" si="0"/>
        <v>3957</v>
      </c>
      <c r="C9" s="60">
        <f t="shared" si="1"/>
        <v>100</v>
      </c>
      <c r="D9" s="29">
        <v>10</v>
      </c>
      <c r="E9" s="43">
        <f t="shared" si="2"/>
        <v>0.2527167045741724</v>
      </c>
      <c r="F9" s="38">
        <v>217</v>
      </c>
      <c r="G9" s="30">
        <f t="shared" si="3"/>
        <v>5.48395248925954</v>
      </c>
      <c r="H9" s="38">
        <v>733</v>
      </c>
      <c r="I9" s="70">
        <f t="shared" si="4"/>
        <v>18.524134445286833</v>
      </c>
      <c r="J9" s="71">
        <v>1060</v>
      </c>
      <c r="K9" s="72">
        <f t="shared" si="5"/>
        <v>26.787970684862266</v>
      </c>
      <c r="L9" s="71">
        <v>1937</v>
      </c>
      <c r="M9" s="72">
        <f t="shared" si="6"/>
        <v>48.95122567601719</v>
      </c>
    </row>
    <row r="10" spans="1:13" ht="15" customHeight="1">
      <c r="A10" s="28" t="s">
        <v>68</v>
      </c>
      <c r="B10" s="29">
        <f t="shared" si="0"/>
        <v>1358</v>
      </c>
      <c r="C10" s="60">
        <f t="shared" si="1"/>
        <v>100</v>
      </c>
      <c r="D10" s="29">
        <v>3</v>
      </c>
      <c r="E10" s="43">
        <f t="shared" si="2"/>
        <v>0.22091310751104565</v>
      </c>
      <c r="F10" s="38">
        <v>26</v>
      </c>
      <c r="G10" s="30">
        <f t="shared" si="3"/>
        <v>1.914580265095729</v>
      </c>
      <c r="H10" s="38">
        <v>413</v>
      </c>
      <c r="I10" s="70">
        <f t="shared" si="4"/>
        <v>30.412371134020617</v>
      </c>
      <c r="J10" s="71">
        <v>283</v>
      </c>
      <c r="K10" s="72">
        <f t="shared" si="5"/>
        <v>20.839469808541974</v>
      </c>
      <c r="L10" s="71">
        <v>633</v>
      </c>
      <c r="M10" s="72">
        <f t="shared" si="6"/>
        <v>46.61266568483063</v>
      </c>
    </row>
    <row r="11" spans="1:13" ht="22.5" customHeight="1">
      <c r="A11" s="87" t="s">
        <v>69</v>
      </c>
      <c r="B11" s="32">
        <f t="shared" si="0"/>
        <v>5064</v>
      </c>
      <c r="C11" s="61">
        <f t="shared" si="1"/>
        <v>100</v>
      </c>
      <c r="D11" s="32">
        <v>72</v>
      </c>
      <c r="E11" s="45">
        <f t="shared" si="2"/>
        <v>1.4218009478672986</v>
      </c>
      <c r="F11" s="38">
        <v>217</v>
      </c>
      <c r="G11" s="30">
        <f t="shared" si="3"/>
        <v>4.285150078988941</v>
      </c>
      <c r="H11" s="38">
        <v>1517</v>
      </c>
      <c r="I11" s="70">
        <f t="shared" si="4"/>
        <v>29.9565560821485</v>
      </c>
      <c r="J11" s="71">
        <v>1361</v>
      </c>
      <c r="K11" s="72">
        <f t="shared" si="5"/>
        <v>26.875987361769354</v>
      </c>
      <c r="L11" s="71">
        <v>1897</v>
      </c>
      <c r="M11" s="72">
        <f t="shared" si="6"/>
        <v>37.460505529225905</v>
      </c>
    </row>
    <row r="12" spans="1:13" ht="15" customHeight="1">
      <c r="A12" s="87" t="s">
        <v>70</v>
      </c>
      <c r="B12" s="32">
        <f t="shared" si="0"/>
        <v>7428</v>
      </c>
      <c r="C12" s="61">
        <f t="shared" si="1"/>
        <v>100</v>
      </c>
      <c r="D12" s="32">
        <v>24</v>
      </c>
      <c r="E12" s="45">
        <f t="shared" si="2"/>
        <v>0.32310177705977383</v>
      </c>
      <c r="F12" s="38">
        <v>402</v>
      </c>
      <c r="G12" s="30">
        <f t="shared" si="3"/>
        <v>5.4119547657512115</v>
      </c>
      <c r="H12" s="38">
        <v>2275</v>
      </c>
      <c r="I12" s="70">
        <f t="shared" si="4"/>
        <v>30.62735595045773</v>
      </c>
      <c r="J12" s="71">
        <v>1731</v>
      </c>
      <c r="K12" s="72">
        <f t="shared" si="5"/>
        <v>23.303715670436187</v>
      </c>
      <c r="L12" s="71">
        <v>2996</v>
      </c>
      <c r="M12" s="72">
        <f t="shared" si="6"/>
        <v>40.333871836295096</v>
      </c>
    </row>
    <row r="13" spans="1:13" ht="15" customHeight="1">
      <c r="A13" s="31" t="s">
        <v>71</v>
      </c>
      <c r="B13" s="32">
        <f t="shared" si="0"/>
        <v>126790</v>
      </c>
      <c r="C13" s="61">
        <f t="shared" si="1"/>
        <v>100</v>
      </c>
      <c r="D13" s="32">
        <v>252</v>
      </c>
      <c r="E13" s="45">
        <f t="shared" si="2"/>
        <v>0.1987538449404527</v>
      </c>
      <c r="F13" s="38">
        <v>3212</v>
      </c>
      <c r="G13" s="30">
        <f t="shared" si="3"/>
        <v>2.533322817256882</v>
      </c>
      <c r="H13" s="38">
        <v>65287</v>
      </c>
      <c r="I13" s="70">
        <f t="shared" si="4"/>
        <v>51.49223124852118</v>
      </c>
      <c r="J13" s="71">
        <v>27590</v>
      </c>
      <c r="K13" s="72">
        <f t="shared" si="5"/>
        <v>21.76039119804401</v>
      </c>
      <c r="L13" s="71">
        <v>30449</v>
      </c>
      <c r="M13" s="72">
        <f t="shared" si="6"/>
        <v>24.01530089123748</v>
      </c>
    </row>
    <row r="14" spans="1:13" ht="15" customHeight="1">
      <c r="A14" s="31" t="s">
        <v>72</v>
      </c>
      <c r="B14" s="32">
        <f t="shared" si="0"/>
        <v>47349</v>
      </c>
      <c r="C14" s="61">
        <f t="shared" si="1"/>
        <v>100</v>
      </c>
      <c r="D14" s="32">
        <v>143</v>
      </c>
      <c r="E14" s="45">
        <f t="shared" si="2"/>
        <v>0.3020127141016706</v>
      </c>
      <c r="F14" s="38">
        <v>2217</v>
      </c>
      <c r="G14" s="30">
        <f t="shared" si="3"/>
        <v>4.682253057086739</v>
      </c>
      <c r="H14" s="38">
        <v>22547</v>
      </c>
      <c r="I14" s="70">
        <f t="shared" si="4"/>
        <v>47.61874590804452</v>
      </c>
      <c r="J14" s="71">
        <v>10678</v>
      </c>
      <c r="K14" s="72">
        <f t="shared" si="5"/>
        <v>22.551690637605862</v>
      </c>
      <c r="L14" s="71">
        <v>11764</v>
      </c>
      <c r="M14" s="72">
        <f t="shared" si="6"/>
        <v>24.845297683161206</v>
      </c>
    </row>
    <row r="15" spans="1:13" ht="15" customHeight="1">
      <c r="A15" s="31" t="s">
        <v>73</v>
      </c>
      <c r="B15" s="32">
        <f t="shared" si="0"/>
        <v>1357</v>
      </c>
      <c r="C15" s="61">
        <f t="shared" si="1"/>
        <v>100</v>
      </c>
      <c r="D15" s="32">
        <v>23</v>
      </c>
      <c r="E15" s="45">
        <f t="shared" si="2"/>
        <v>1.694915254237288</v>
      </c>
      <c r="F15" s="38">
        <v>89</v>
      </c>
      <c r="G15" s="30">
        <f t="shared" si="3"/>
        <v>6.5585851142225495</v>
      </c>
      <c r="H15" s="38">
        <v>409</v>
      </c>
      <c r="I15" s="70">
        <f t="shared" si="4"/>
        <v>30.140014738393518</v>
      </c>
      <c r="J15" s="71">
        <v>288</v>
      </c>
      <c r="K15" s="72">
        <f t="shared" si="5"/>
        <v>21.223286661753868</v>
      </c>
      <c r="L15" s="71">
        <v>548</v>
      </c>
      <c r="M15" s="72">
        <f t="shared" si="6"/>
        <v>40.38319823139278</v>
      </c>
    </row>
    <row r="16" spans="1:13" ht="15" customHeight="1">
      <c r="A16" s="31" t="s">
        <v>74</v>
      </c>
      <c r="B16" s="32">
        <f t="shared" si="0"/>
        <v>2510</v>
      </c>
      <c r="C16" s="61">
        <f t="shared" si="1"/>
        <v>100</v>
      </c>
      <c r="D16" s="32">
        <v>7</v>
      </c>
      <c r="E16" s="45">
        <f t="shared" si="2"/>
        <v>0.27888446215139445</v>
      </c>
      <c r="F16" s="38">
        <v>55</v>
      </c>
      <c r="G16" s="30">
        <f t="shared" si="3"/>
        <v>2.1912350597609564</v>
      </c>
      <c r="H16" s="38">
        <v>674</v>
      </c>
      <c r="I16" s="70">
        <f t="shared" si="4"/>
        <v>26.85258964143426</v>
      </c>
      <c r="J16" s="71">
        <v>657</v>
      </c>
      <c r="K16" s="72">
        <f t="shared" si="5"/>
        <v>26.175298804780876</v>
      </c>
      <c r="L16" s="71">
        <v>1117</v>
      </c>
      <c r="M16" s="72">
        <f t="shared" si="6"/>
        <v>44.50199203187251</v>
      </c>
    </row>
    <row r="17" spans="1:13" ht="22.5" customHeight="1">
      <c r="A17" s="31" t="s">
        <v>189</v>
      </c>
      <c r="B17" s="32">
        <f t="shared" si="0"/>
        <v>32731</v>
      </c>
      <c r="C17" s="61">
        <f t="shared" si="1"/>
        <v>100</v>
      </c>
      <c r="D17" s="32">
        <v>578</v>
      </c>
      <c r="E17" s="45">
        <f t="shared" si="2"/>
        <v>1.7659099935840639</v>
      </c>
      <c r="F17" s="38">
        <v>475</v>
      </c>
      <c r="G17" s="30">
        <f t="shared" si="3"/>
        <v>1.4512236106443432</v>
      </c>
      <c r="H17" s="38">
        <v>7217</v>
      </c>
      <c r="I17" s="70">
        <f t="shared" si="4"/>
        <v>22.049433258989946</v>
      </c>
      <c r="J17" s="71">
        <v>5858</v>
      </c>
      <c r="K17" s="72">
        <f t="shared" si="5"/>
        <v>17.89740612874645</v>
      </c>
      <c r="L17" s="71">
        <v>18603</v>
      </c>
      <c r="M17" s="72">
        <f t="shared" si="6"/>
        <v>56.836027008035195</v>
      </c>
    </row>
    <row r="18" spans="1:13" ht="15" customHeight="1">
      <c r="A18" s="31" t="s">
        <v>190</v>
      </c>
      <c r="B18" s="32">
        <f t="shared" si="0"/>
        <v>1964</v>
      </c>
      <c r="C18" s="61">
        <f t="shared" si="1"/>
        <v>100</v>
      </c>
      <c r="D18" s="32">
        <v>0</v>
      </c>
      <c r="E18" s="45">
        <f t="shared" si="2"/>
        <v>0</v>
      </c>
      <c r="F18" s="38">
        <v>66</v>
      </c>
      <c r="G18" s="30">
        <f t="shared" si="3"/>
        <v>3.360488798370672</v>
      </c>
      <c r="H18" s="38">
        <v>546</v>
      </c>
      <c r="I18" s="70">
        <f t="shared" si="4"/>
        <v>27.800407331975556</v>
      </c>
      <c r="J18" s="71">
        <v>526</v>
      </c>
      <c r="K18" s="72">
        <f t="shared" si="5"/>
        <v>26.782077393075355</v>
      </c>
      <c r="L18" s="71">
        <v>826</v>
      </c>
      <c r="M18" s="72">
        <f t="shared" si="6"/>
        <v>42.057026476578415</v>
      </c>
    </row>
    <row r="19" spans="1:13" s="34" customFormat="1" ht="15" customHeight="1">
      <c r="A19" s="31" t="s">
        <v>191</v>
      </c>
      <c r="B19" s="33">
        <f t="shared" si="0"/>
        <v>11582</v>
      </c>
      <c r="C19" s="62">
        <f t="shared" si="1"/>
        <v>100</v>
      </c>
      <c r="D19" s="33">
        <v>25</v>
      </c>
      <c r="E19" s="47">
        <f t="shared" si="2"/>
        <v>0.2158521844241064</v>
      </c>
      <c r="F19" s="38">
        <v>363</v>
      </c>
      <c r="G19" s="30">
        <f t="shared" si="3"/>
        <v>3.1341737178380242</v>
      </c>
      <c r="H19" s="38">
        <v>2771</v>
      </c>
      <c r="I19" s="70">
        <f t="shared" si="4"/>
        <v>23.925056121567952</v>
      </c>
      <c r="J19" s="71">
        <v>4999</v>
      </c>
      <c r="K19" s="72">
        <f t="shared" si="5"/>
        <v>43.16180279744431</v>
      </c>
      <c r="L19" s="71">
        <v>3424</v>
      </c>
      <c r="M19" s="72">
        <f t="shared" si="6"/>
        <v>29.563115178725607</v>
      </c>
    </row>
    <row r="20" spans="1:13" ht="15" customHeight="1">
      <c r="A20" t="s">
        <v>75</v>
      </c>
      <c r="B20" s="33">
        <f t="shared" si="0"/>
        <v>7191</v>
      </c>
      <c r="C20" s="62">
        <f t="shared" si="1"/>
        <v>100</v>
      </c>
      <c r="D20" s="33">
        <v>7</v>
      </c>
      <c r="E20" s="47">
        <f t="shared" si="2"/>
        <v>0.09734390209984703</v>
      </c>
      <c r="F20" s="38">
        <v>267</v>
      </c>
      <c r="G20" s="30">
        <f t="shared" si="3"/>
        <v>3.712974551522737</v>
      </c>
      <c r="H20" s="38">
        <v>2279</v>
      </c>
      <c r="I20" s="70">
        <f t="shared" si="4"/>
        <v>31.692393269364484</v>
      </c>
      <c r="J20" s="71">
        <v>1980</v>
      </c>
      <c r="K20" s="72">
        <f t="shared" si="5"/>
        <v>27.53441802252816</v>
      </c>
      <c r="L20" s="71">
        <v>2658</v>
      </c>
      <c r="M20" s="72">
        <f t="shared" si="6"/>
        <v>36.96287025448478</v>
      </c>
    </row>
    <row r="21" spans="1:13" ht="15" customHeight="1">
      <c r="A21" t="s">
        <v>76</v>
      </c>
      <c r="B21" s="33">
        <f t="shared" si="0"/>
        <v>3711</v>
      </c>
      <c r="C21" s="62">
        <f t="shared" si="1"/>
        <v>100</v>
      </c>
      <c r="D21" s="33">
        <v>16</v>
      </c>
      <c r="E21" s="47">
        <f t="shared" si="2"/>
        <v>0.4311506332524926</v>
      </c>
      <c r="F21" s="38">
        <v>201</v>
      </c>
      <c r="G21" s="30">
        <f t="shared" si="3"/>
        <v>5.416329830234439</v>
      </c>
      <c r="H21" s="38">
        <v>719</v>
      </c>
      <c r="I21" s="70">
        <f t="shared" si="4"/>
        <v>19.374831581783887</v>
      </c>
      <c r="J21" s="71">
        <v>1021</v>
      </c>
      <c r="K21" s="72">
        <f t="shared" si="5"/>
        <v>27.512799784424686</v>
      </c>
      <c r="L21" s="71">
        <v>1754</v>
      </c>
      <c r="M21" s="72">
        <f t="shared" si="6"/>
        <v>47.264888170304495</v>
      </c>
    </row>
    <row r="22" spans="1:13" ht="15" customHeight="1">
      <c r="A22" t="s">
        <v>77</v>
      </c>
      <c r="B22" s="33">
        <f t="shared" si="0"/>
        <v>276</v>
      </c>
      <c r="C22" s="62">
        <f t="shared" si="1"/>
        <v>100</v>
      </c>
      <c r="D22" s="33">
        <v>0</v>
      </c>
      <c r="E22" s="47">
        <f t="shared" si="2"/>
        <v>0</v>
      </c>
      <c r="F22" s="38">
        <v>14</v>
      </c>
      <c r="G22" s="30">
        <f t="shared" si="3"/>
        <v>5.072463768115942</v>
      </c>
      <c r="H22" s="38">
        <v>56</v>
      </c>
      <c r="I22" s="70">
        <f t="shared" si="4"/>
        <v>20.28985507246377</v>
      </c>
      <c r="J22" s="71">
        <v>64</v>
      </c>
      <c r="K22" s="72">
        <f t="shared" si="5"/>
        <v>23.18840579710145</v>
      </c>
      <c r="L22" s="71">
        <v>142</v>
      </c>
      <c r="M22" s="72">
        <f t="shared" si="6"/>
        <v>51.449275362318836</v>
      </c>
    </row>
    <row r="23" spans="1:13" ht="15" customHeight="1">
      <c r="A23" s="35" t="s">
        <v>78</v>
      </c>
      <c r="B23" s="36">
        <f t="shared" si="0"/>
        <v>268</v>
      </c>
      <c r="C23" s="63">
        <f t="shared" si="1"/>
        <v>100</v>
      </c>
      <c r="D23" s="36">
        <v>0</v>
      </c>
      <c r="E23" s="51">
        <f t="shared" si="2"/>
        <v>0</v>
      </c>
      <c r="F23" s="58">
        <v>10</v>
      </c>
      <c r="G23" s="37">
        <f t="shared" si="3"/>
        <v>3.731343283582089</v>
      </c>
      <c r="H23" s="58">
        <v>56</v>
      </c>
      <c r="I23" s="73">
        <f t="shared" si="4"/>
        <v>20.8955223880597</v>
      </c>
      <c r="J23" s="74">
        <v>68</v>
      </c>
      <c r="K23" s="75">
        <f t="shared" si="5"/>
        <v>25.37313432835821</v>
      </c>
      <c r="L23" s="74">
        <v>134</v>
      </c>
      <c r="M23" s="75">
        <f t="shared" si="6"/>
        <v>50</v>
      </c>
    </row>
    <row r="24" spans="2:5" ht="15" customHeight="1">
      <c r="B24" s="31"/>
      <c r="C24" s="79"/>
      <c r="D24" s="31"/>
      <c r="E24" s="31"/>
    </row>
    <row r="25" ht="15" customHeight="1"/>
    <row r="26" ht="15" customHeight="1"/>
    <row r="27" spans="11:14" ht="15" customHeight="1">
      <c r="K27" s="76"/>
      <c r="N27" s="38"/>
    </row>
    <row r="28" spans="11:14" ht="15" customHeight="1">
      <c r="K28" s="76"/>
      <c r="N28" s="38"/>
    </row>
    <row r="29" spans="11:14" ht="15" customHeight="1">
      <c r="K29" s="76"/>
      <c r="N29" s="38"/>
    </row>
    <row r="30" spans="11:14" ht="15" customHeight="1">
      <c r="K30" s="76"/>
      <c r="N30" s="38"/>
    </row>
    <row r="31" spans="11:14" ht="15" customHeight="1">
      <c r="K31" s="76"/>
      <c r="N31" s="38"/>
    </row>
    <row r="32" spans="11:14" ht="15" customHeight="1">
      <c r="K32" s="77"/>
      <c r="N32" s="38"/>
    </row>
    <row r="33" spans="11:14" ht="15" customHeight="1">
      <c r="K33" s="77"/>
      <c r="N33" s="38"/>
    </row>
    <row r="34" spans="11:14" ht="15" customHeight="1">
      <c r="K34" s="77"/>
      <c r="N34" s="38"/>
    </row>
    <row r="35" spans="11:14" ht="15" customHeight="1">
      <c r="K35" s="77"/>
      <c r="N35" s="38"/>
    </row>
    <row r="36" spans="11:14" ht="15" customHeight="1">
      <c r="K36" s="77"/>
      <c r="N36" s="38"/>
    </row>
    <row r="37" spans="11:14" ht="15" customHeight="1">
      <c r="K37" s="77"/>
      <c r="N37" s="38"/>
    </row>
    <row r="38" spans="11:14" ht="15" customHeight="1">
      <c r="K38" s="77"/>
      <c r="N38" s="38"/>
    </row>
    <row r="39" spans="11:14" ht="15" customHeight="1">
      <c r="K39" s="77"/>
      <c r="N39" s="38"/>
    </row>
    <row r="40" spans="11:14" ht="15" customHeight="1">
      <c r="K40" s="77"/>
      <c r="N40" s="38"/>
    </row>
    <row r="41" ht="15" customHeight="1">
      <c r="N41" s="38"/>
    </row>
    <row r="42" ht="15" customHeight="1">
      <c r="N42" s="38"/>
    </row>
    <row r="43" ht="15" customHeight="1">
      <c r="N43" s="38"/>
    </row>
    <row r="44" spans="11:14" ht="15" customHeight="1">
      <c r="K44" s="77"/>
      <c r="N44" s="38"/>
    </row>
    <row r="45" ht="15" customHeight="1">
      <c r="K45" s="78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B1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20.832031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10.83203125" style="0" customWidth="1"/>
    <col min="11" max="11" width="8.5" style="0" bestFit="1" customWidth="1"/>
  </cols>
  <sheetData>
    <row r="1" spans="1:9" s="16" customFormat="1" ht="60" customHeight="1">
      <c r="A1" s="228" t="s">
        <v>86</v>
      </c>
      <c r="B1" s="233"/>
      <c r="C1" s="233"/>
      <c r="D1" s="233"/>
      <c r="E1" s="233"/>
      <c r="F1" s="233"/>
      <c r="G1" s="233"/>
      <c r="H1" s="234"/>
      <c r="I1" s="234"/>
    </row>
    <row r="2" spans="1:9" s="57" customFormat="1" ht="18" customHeight="1">
      <c r="A2" s="24" t="s">
        <v>65</v>
      </c>
      <c r="B2" s="31"/>
      <c r="C2" s="31"/>
      <c r="D2" s="31"/>
      <c r="E2" s="31"/>
      <c r="F2" s="31"/>
      <c r="G2" s="31"/>
      <c r="H2" s="56"/>
      <c r="I2" s="56"/>
    </row>
    <row r="3" spans="1:9" s="20" customFormat="1" ht="36" customHeight="1">
      <c r="A3" s="17" t="s">
        <v>24</v>
      </c>
      <c r="B3" s="225" t="s">
        <v>25</v>
      </c>
      <c r="C3" s="225"/>
      <c r="D3" s="225" t="s">
        <v>5</v>
      </c>
      <c r="E3" s="225"/>
      <c r="F3" s="225" t="s">
        <v>6</v>
      </c>
      <c r="G3" s="225" t="s">
        <v>6</v>
      </c>
      <c r="H3" s="225" t="s">
        <v>7</v>
      </c>
      <c r="I3" s="225"/>
    </row>
    <row r="4" spans="1:9" s="12" customFormat="1" ht="19.5" customHeight="1">
      <c r="A4" s="21"/>
      <c r="B4" s="22" t="s">
        <v>28</v>
      </c>
      <c r="C4" s="23" t="s">
        <v>29</v>
      </c>
      <c r="D4" s="22" t="s">
        <v>28</v>
      </c>
      <c r="E4" s="23" t="s">
        <v>29</v>
      </c>
      <c r="F4" s="22" t="s">
        <v>28</v>
      </c>
      <c r="G4" s="23" t="s">
        <v>29</v>
      </c>
      <c r="H4" s="22" t="s">
        <v>28</v>
      </c>
      <c r="I4" s="23" t="s">
        <v>29</v>
      </c>
    </row>
    <row r="5" spans="1:9" s="27" customFormat="1" ht="15" customHeight="1">
      <c r="A5" s="25" t="s">
        <v>30</v>
      </c>
      <c r="B5" s="26">
        <f>SUM(B6:B23)</f>
        <v>270239</v>
      </c>
      <c r="C5" s="41">
        <f aca="true" t="shared" si="0" ref="C5:C23">B5/B$5*100</f>
        <v>100</v>
      </c>
      <c r="D5" s="26">
        <f>SUM(D6:D23)</f>
        <v>59753</v>
      </c>
      <c r="E5" s="41">
        <f aca="true" t="shared" si="1" ref="E5:E23">D5/D$5*100</f>
        <v>100</v>
      </c>
      <c r="F5" s="26">
        <f>SUM(F6:F23)</f>
        <v>87015</v>
      </c>
      <c r="G5" s="41">
        <f aca="true" t="shared" si="2" ref="G5:G23">F5/F$5*100</f>
        <v>100</v>
      </c>
      <c r="H5" s="26">
        <f>SUM(H6:H23)</f>
        <v>123471</v>
      </c>
      <c r="I5" s="41">
        <f aca="true" t="shared" si="3" ref="I5:I23">H5/H$5*100</f>
        <v>100</v>
      </c>
    </row>
    <row r="6" spans="1:9" ht="15" customHeight="1">
      <c r="A6" s="28" t="s">
        <v>66</v>
      </c>
      <c r="B6" s="29">
        <f aca="true" t="shared" si="4" ref="B6:B23">D6+F6+H6</f>
        <v>10840</v>
      </c>
      <c r="C6" s="43">
        <f t="shared" si="0"/>
        <v>4.011264103256747</v>
      </c>
      <c r="D6" s="29">
        <v>2305</v>
      </c>
      <c r="E6" s="43">
        <f t="shared" si="1"/>
        <v>3.8575469014108075</v>
      </c>
      <c r="F6" s="38">
        <v>2045</v>
      </c>
      <c r="G6" s="30">
        <f t="shared" si="2"/>
        <v>2.35016951100385</v>
      </c>
      <c r="H6" s="38">
        <v>6490</v>
      </c>
      <c r="I6" s="30">
        <f t="shared" si="3"/>
        <v>5.256295000445449</v>
      </c>
    </row>
    <row r="7" spans="1:9" ht="15" customHeight="1">
      <c r="A7" s="42" t="s">
        <v>187</v>
      </c>
      <c r="B7" s="29">
        <f t="shared" si="4"/>
        <v>1569</v>
      </c>
      <c r="C7" s="43">
        <f t="shared" si="0"/>
        <v>0.5805971750931582</v>
      </c>
      <c r="D7" s="29">
        <v>344</v>
      </c>
      <c r="E7" s="43">
        <f t="shared" si="1"/>
        <v>0.5757033119676</v>
      </c>
      <c r="F7" s="38">
        <v>263</v>
      </c>
      <c r="G7" s="30">
        <f t="shared" si="2"/>
        <v>0.3022467390679768</v>
      </c>
      <c r="H7" s="38">
        <v>962</v>
      </c>
      <c r="I7" s="30">
        <f t="shared" si="3"/>
        <v>0.7791303220999263</v>
      </c>
    </row>
    <row r="8" spans="1:9" ht="15" customHeight="1">
      <c r="A8" s="42" t="s">
        <v>188</v>
      </c>
      <c r="B8" s="29">
        <f t="shared" si="4"/>
        <v>4294</v>
      </c>
      <c r="C8" s="43">
        <f t="shared" si="0"/>
        <v>1.5889638431166486</v>
      </c>
      <c r="D8" s="29">
        <v>809</v>
      </c>
      <c r="E8" s="43">
        <f t="shared" si="1"/>
        <v>1.3539069168075244</v>
      </c>
      <c r="F8" s="38">
        <v>782</v>
      </c>
      <c r="G8" s="30">
        <f t="shared" si="2"/>
        <v>0.8986956271907142</v>
      </c>
      <c r="H8" s="38">
        <v>2703</v>
      </c>
      <c r="I8" s="30">
        <f t="shared" si="3"/>
        <v>2.1891780256092526</v>
      </c>
    </row>
    <row r="9" spans="1:9" ht="15" customHeight="1">
      <c r="A9" s="28" t="s">
        <v>67</v>
      </c>
      <c r="B9" s="29">
        <f t="shared" si="4"/>
        <v>3957</v>
      </c>
      <c r="C9" s="43">
        <f t="shared" si="0"/>
        <v>1.464259414814294</v>
      </c>
      <c r="D9" s="29">
        <v>620</v>
      </c>
      <c r="E9" s="43">
        <f t="shared" si="1"/>
        <v>1.0376048064532324</v>
      </c>
      <c r="F9" s="38">
        <v>443</v>
      </c>
      <c r="G9" s="30">
        <f t="shared" si="2"/>
        <v>0.5091076251221054</v>
      </c>
      <c r="H9" s="38">
        <v>2894</v>
      </c>
      <c r="I9" s="30">
        <f t="shared" si="3"/>
        <v>2.343870220537616</v>
      </c>
    </row>
    <row r="10" spans="1:9" ht="15" customHeight="1">
      <c r="A10" s="28" t="s">
        <v>68</v>
      </c>
      <c r="B10" s="29">
        <f t="shared" si="4"/>
        <v>1358</v>
      </c>
      <c r="C10" s="43">
        <f t="shared" si="0"/>
        <v>0.502518141348954</v>
      </c>
      <c r="D10" s="29">
        <v>265</v>
      </c>
      <c r="E10" s="43">
        <f t="shared" si="1"/>
        <v>0.44349237695178484</v>
      </c>
      <c r="F10" s="38">
        <v>124</v>
      </c>
      <c r="G10" s="30">
        <f t="shared" si="2"/>
        <v>0.1425041659483997</v>
      </c>
      <c r="H10" s="38">
        <v>969</v>
      </c>
      <c r="I10" s="30">
        <f t="shared" si="3"/>
        <v>0.7847996695580339</v>
      </c>
    </row>
    <row r="11" spans="1:9" ht="22.5" customHeight="1">
      <c r="A11" s="31" t="s">
        <v>69</v>
      </c>
      <c r="B11" s="32">
        <f t="shared" si="4"/>
        <v>5064</v>
      </c>
      <c r="C11" s="45">
        <f t="shared" si="0"/>
        <v>1.8738968098609008</v>
      </c>
      <c r="D11" s="32">
        <v>727</v>
      </c>
      <c r="E11" s="45">
        <f t="shared" si="1"/>
        <v>1.2166753133733872</v>
      </c>
      <c r="F11" s="38">
        <v>1534</v>
      </c>
      <c r="G11" s="30">
        <f t="shared" si="2"/>
        <v>1.7629144400390737</v>
      </c>
      <c r="H11" s="38">
        <v>2803</v>
      </c>
      <c r="I11" s="30">
        <f t="shared" si="3"/>
        <v>2.270168703582218</v>
      </c>
    </row>
    <row r="12" spans="1:9" ht="15" customHeight="1">
      <c r="A12" s="31" t="s">
        <v>70</v>
      </c>
      <c r="B12" s="32">
        <f t="shared" si="4"/>
        <v>7428</v>
      </c>
      <c r="C12" s="45">
        <f t="shared" si="0"/>
        <v>2.7486780220471507</v>
      </c>
      <c r="D12" s="32">
        <v>1110</v>
      </c>
      <c r="E12" s="45">
        <f t="shared" si="1"/>
        <v>1.8576473147791743</v>
      </c>
      <c r="F12" s="38">
        <v>799</v>
      </c>
      <c r="G12" s="30">
        <f t="shared" si="2"/>
        <v>0.918232488651382</v>
      </c>
      <c r="H12" s="38">
        <v>5519</v>
      </c>
      <c r="I12" s="30">
        <f t="shared" si="3"/>
        <v>4.469875517327956</v>
      </c>
    </row>
    <row r="13" spans="1:9" ht="15" customHeight="1">
      <c r="A13" s="31" t="s">
        <v>71</v>
      </c>
      <c r="B13" s="32">
        <f t="shared" si="4"/>
        <v>126790</v>
      </c>
      <c r="C13" s="45">
        <f t="shared" si="0"/>
        <v>46.9177283811737</v>
      </c>
      <c r="D13" s="32">
        <v>40329</v>
      </c>
      <c r="E13" s="45">
        <f t="shared" si="1"/>
        <v>67.49284554750389</v>
      </c>
      <c r="F13" s="38">
        <v>41119</v>
      </c>
      <c r="G13" s="30">
        <f t="shared" si="2"/>
        <v>47.25507096477619</v>
      </c>
      <c r="H13" s="38">
        <v>45342</v>
      </c>
      <c r="I13" s="30">
        <f t="shared" si="3"/>
        <v>36.72279320650193</v>
      </c>
    </row>
    <row r="14" spans="1:9" ht="15" customHeight="1">
      <c r="A14" s="31" t="s">
        <v>72</v>
      </c>
      <c r="B14" s="32">
        <f t="shared" si="4"/>
        <v>47349</v>
      </c>
      <c r="C14" s="45">
        <f t="shared" si="0"/>
        <v>17.521157197887796</v>
      </c>
      <c r="D14" s="32">
        <v>3021</v>
      </c>
      <c r="E14" s="45">
        <f t="shared" si="1"/>
        <v>5.055813097250347</v>
      </c>
      <c r="F14" s="38">
        <v>32448</v>
      </c>
      <c r="G14" s="30">
        <f t="shared" si="2"/>
        <v>37.29012239269092</v>
      </c>
      <c r="H14" s="38">
        <v>11880</v>
      </c>
      <c r="I14" s="30">
        <f t="shared" si="3"/>
        <v>9.62169254318828</v>
      </c>
    </row>
    <row r="15" spans="1:9" ht="15" customHeight="1">
      <c r="A15" s="31" t="s">
        <v>73</v>
      </c>
      <c r="B15" s="32">
        <f t="shared" si="4"/>
        <v>1357</v>
      </c>
      <c r="C15" s="45">
        <f t="shared" si="0"/>
        <v>0.5021480985350004</v>
      </c>
      <c r="D15" s="32">
        <v>346</v>
      </c>
      <c r="E15" s="45">
        <f t="shared" si="1"/>
        <v>0.5790504242464813</v>
      </c>
      <c r="F15" s="38">
        <v>247</v>
      </c>
      <c r="G15" s="30">
        <f t="shared" si="2"/>
        <v>0.2838591047520542</v>
      </c>
      <c r="H15" s="38">
        <v>764</v>
      </c>
      <c r="I15" s="30">
        <f t="shared" si="3"/>
        <v>0.618768779713455</v>
      </c>
    </row>
    <row r="16" spans="1:9" ht="15" customHeight="1">
      <c r="A16" s="31" t="s">
        <v>74</v>
      </c>
      <c r="B16" s="32">
        <f t="shared" si="4"/>
        <v>2510</v>
      </c>
      <c r="C16" s="45">
        <f t="shared" si="0"/>
        <v>0.928807463023472</v>
      </c>
      <c r="D16" s="32">
        <v>632</v>
      </c>
      <c r="E16" s="45">
        <f t="shared" si="1"/>
        <v>1.0576874801265208</v>
      </c>
      <c r="F16" s="38">
        <v>348</v>
      </c>
      <c r="G16" s="30">
        <f t="shared" si="2"/>
        <v>0.39993104637131527</v>
      </c>
      <c r="H16" s="38">
        <v>1530</v>
      </c>
      <c r="I16" s="30">
        <f t="shared" si="3"/>
        <v>1.2391573729863694</v>
      </c>
    </row>
    <row r="17" spans="1:9" ht="22.5" customHeight="1">
      <c r="A17" s="31" t="s">
        <v>189</v>
      </c>
      <c r="B17" s="32">
        <f t="shared" si="4"/>
        <v>32731</v>
      </c>
      <c r="C17" s="45">
        <f t="shared" si="0"/>
        <v>12.111871343514444</v>
      </c>
      <c r="D17" s="32">
        <v>5458</v>
      </c>
      <c r="E17" s="45">
        <f t="shared" si="1"/>
        <v>9.134269409067327</v>
      </c>
      <c r="F17" s="38">
        <v>4871</v>
      </c>
      <c r="G17" s="30">
        <f t="shared" si="2"/>
        <v>5.597885422053669</v>
      </c>
      <c r="H17" s="38">
        <v>22402</v>
      </c>
      <c r="I17" s="30">
        <f t="shared" si="3"/>
        <v>18.14353167950369</v>
      </c>
    </row>
    <row r="18" spans="1:9" ht="15" customHeight="1">
      <c r="A18" s="31" t="s">
        <v>190</v>
      </c>
      <c r="B18" s="32">
        <f t="shared" si="4"/>
        <v>1964</v>
      </c>
      <c r="C18" s="45">
        <f t="shared" si="0"/>
        <v>0.7267640866048202</v>
      </c>
      <c r="D18" s="32">
        <v>347</v>
      </c>
      <c r="E18" s="45">
        <f t="shared" si="1"/>
        <v>0.580723980385922</v>
      </c>
      <c r="F18" s="38">
        <v>447</v>
      </c>
      <c r="G18" s="30">
        <f t="shared" si="2"/>
        <v>0.513704533701086</v>
      </c>
      <c r="H18" s="38">
        <v>1170</v>
      </c>
      <c r="I18" s="30">
        <f t="shared" si="3"/>
        <v>0.9475909322836942</v>
      </c>
    </row>
    <row r="19" spans="1:9" s="34" customFormat="1" ht="15" customHeight="1">
      <c r="A19" s="31" t="s">
        <v>191</v>
      </c>
      <c r="B19" s="33">
        <f t="shared" si="4"/>
        <v>11582</v>
      </c>
      <c r="C19" s="47">
        <f t="shared" si="0"/>
        <v>4.285835871210299</v>
      </c>
      <c r="D19" s="33">
        <v>1485</v>
      </c>
      <c r="E19" s="47">
        <f t="shared" si="1"/>
        <v>2.485230867069436</v>
      </c>
      <c r="F19" s="38">
        <v>551</v>
      </c>
      <c r="G19" s="30">
        <f t="shared" si="2"/>
        <v>0.6332241567545825</v>
      </c>
      <c r="H19" s="38">
        <v>9546</v>
      </c>
      <c r="I19" s="30">
        <f t="shared" si="3"/>
        <v>7.731370119299269</v>
      </c>
    </row>
    <row r="20" spans="1:9" ht="15" customHeight="1">
      <c r="A20" t="s">
        <v>75</v>
      </c>
      <c r="B20" s="33">
        <f t="shared" si="4"/>
        <v>7191</v>
      </c>
      <c r="C20" s="47">
        <f t="shared" si="0"/>
        <v>2.660977875140154</v>
      </c>
      <c r="D20" s="33">
        <v>1359</v>
      </c>
      <c r="E20" s="47">
        <f t="shared" si="1"/>
        <v>2.274362793499908</v>
      </c>
      <c r="F20" s="38">
        <v>643</v>
      </c>
      <c r="G20" s="30">
        <f t="shared" si="2"/>
        <v>0.7389530540711372</v>
      </c>
      <c r="H20" s="38">
        <v>5189</v>
      </c>
      <c r="I20" s="30">
        <f t="shared" si="3"/>
        <v>4.202606280017171</v>
      </c>
    </row>
    <row r="21" spans="1:9" ht="15" customHeight="1">
      <c r="A21" t="s">
        <v>76</v>
      </c>
      <c r="B21" s="33">
        <f t="shared" si="4"/>
        <v>3711</v>
      </c>
      <c r="C21" s="47">
        <f t="shared" si="0"/>
        <v>1.3732288825817147</v>
      </c>
      <c r="D21" s="33">
        <v>476</v>
      </c>
      <c r="E21" s="47">
        <f t="shared" si="1"/>
        <v>0.7966127223737721</v>
      </c>
      <c r="F21" s="38">
        <v>305</v>
      </c>
      <c r="G21" s="30">
        <f t="shared" si="2"/>
        <v>0.35051427914727346</v>
      </c>
      <c r="H21" s="38">
        <v>2930</v>
      </c>
      <c r="I21" s="30">
        <f t="shared" si="3"/>
        <v>2.3730268646078834</v>
      </c>
    </row>
    <row r="22" spans="1:9" ht="15" customHeight="1">
      <c r="A22" t="s">
        <v>77</v>
      </c>
      <c r="B22" s="33">
        <f t="shared" si="4"/>
        <v>276</v>
      </c>
      <c r="C22" s="47">
        <f t="shared" si="0"/>
        <v>0.10213181665118655</v>
      </c>
      <c r="D22" s="33">
        <v>56</v>
      </c>
      <c r="E22" s="47">
        <f t="shared" si="1"/>
        <v>0.09371914380867907</v>
      </c>
      <c r="F22" s="38">
        <v>13</v>
      </c>
      <c r="G22" s="30">
        <f t="shared" si="2"/>
        <v>0.014939952881687065</v>
      </c>
      <c r="H22" s="38">
        <v>207</v>
      </c>
      <c r="I22" s="30">
        <f t="shared" si="3"/>
        <v>0.16765070340403818</v>
      </c>
    </row>
    <row r="23" spans="1:9" ht="15" customHeight="1">
      <c r="A23" s="35" t="s">
        <v>78</v>
      </c>
      <c r="B23" s="36">
        <f t="shared" si="4"/>
        <v>268</v>
      </c>
      <c r="C23" s="51">
        <f t="shared" si="0"/>
        <v>0.09917147413955796</v>
      </c>
      <c r="D23" s="36">
        <v>64</v>
      </c>
      <c r="E23" s="51">
        <f t="shared" si="1"/>
        <v>0.10710759292420464</v>
      </c>
      <c r="F23" s="58">
        <v>33</v>
      </c>
      <c r="G23" s="37">
        <f t="shared" si="2"/>
        <v>0.037924495776590246</v>
      </c>
      <c r="H23" s="58">
        <v>171</v>
      </c>
      <c r="I23" s="37">
        <f t="shared" si="3"/>
        <v>0.13849405933377068</v>
      </c>
    </row>
    <row r="24" spans="2:5" ht="15" customHeight="1">
      <c r="B24" s="31"/>
      <c r="C24" s="31"/>
      <c r="D24" s="31"/>
      <c r="E24" s="31"/>
    </row>
    <row r="25" ht="15" customHeight="1"/>
    <row r="26" ht="15" customHeight="1">
      <c r="K26" s="54"/>
    </row>
    <row r="27" ht="15" customHeight="1">
      <c r="K27" s="28"/>
    </row>
    <row r="28" ht="15" customHeight="1">
      <c r="K28" s="28"/>
    </row>
    <row r="29" ht="15" customHeight="1">
      <c r="K29" s="28"/>
    </row>
    <row r="30" ht="15" customHeight="1">
      <c r="K30" s="28"/>
    </row>
    <row r="31" ht="15" customHeight="1">
      <c r="K31" s="28"/>
    </row>
    <row r="32" ht="15" customHeight="1">
      <c r="K32" s="52"/>
    </row>
    <row r="33" ht="15" customHeight="1">
      <c r="K33" s="52"/>
    </row>
    <row r="34" ht="15" customHeight="1">
      <c r="K34" s="52"/>
    </row>
    <row r="35" ht="15" customHeight="1">
      <c r="K35" s="52"/>
    </row>
    <row r="36" ht="15" customHeight="1">
      <c r="K36" s="52"/>
    </row>
    <row r="37" ht="15" customHeight="1">
      <c r="K37" s="52"/>
    </row>
    <row r="38" ht="15" customHeight="1">
      <c r="K38" s="52"/>
    </row>
    <row r="39" ht="15" customHeight="1">
      <c r="K39" s="52"/>
    </row>
    <row r="40" ht="15" customHeight="1">
      <c r="K40" s="52"/>
    </row>
    <row r="41" ht="15" customHeight="1">
      <c r="K41" s="54"/>
    </row>
    <row r="42" ht="15" customHeight="1">
      <c r="K42" s="54"/>
    </row>
    <row r="43" ht="15" customHeight="1">
      <c r="K43" s="54"/>
    </row>
    <row r="44" ht="15" customHeight="1">
      <c r="K44" s="52"/>
    </row>
    <row r="45" ht="15" customHeight="1">
      <c r="K45" s="55"/>
    </row>
    <row r="46" ht="15" customHeight="1"/>
    <row r="47" ht="15" customHeight="1"/>
  </sheetData>
  <mergeCells count="5">
    <mergeCell ref="H3:I3"/>
    <mergeCell ref="A1:I1"/>
    <mergeCell ref="F3:G3"/>
    <mergeCell ref="B3:C3"/>
    <mergeCell ref="D3:E3"/>
  </mergeCells>
  <hyperlinks>
    <hyperlink ref="A3" location="indice!B1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20.660156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9" s="16" customFormat="1" ht="60" customHeight="1">
      <c r="A1" s="230" t="s">
        <v>86</v>
      </c>
      <c r="B1" s="230"/>
      <c r="C1" s="230"/>
      <c r="D1" s="230"/>
      <c r="E1" s="230"/>
      <c r="F1" s="230"/>
      <c r="G1" s="230"/>
      <c r="H1" s="230"/>
      <c r="I1" s="230"/>
    </row>
    <row r="2" spans="1:9" s="57" customFormat="1" ht="18" customHeight="1">
      <c r="A2" s="24" t="s">
        <v>80</v>
      </c>
      <c r="B2" s="31"/>
      <c r="C2" s="31"/>
      <c r="D2" s="31"/>
      <c r="E2" s="31"/>
      <c r="F2" s="31"/>
      <c r="G2" s="31"/>
      <c r="H2" s="56"/>
      <c r="I2" s="56"/>
    </row>
    <row r="3" spans="1:9" s="20" customFormat="1" ht="36" customHeight="1">
      <c r="A3" s="17" t="s">
        <v>24</v>
      </c>
      <c r="B3" s="225" t="s">
        <v>25</v>
      </c>
      <c r="C3" s="225"/>
      <c r="D3" s="225" t="s">
        <v>5</v>
      </c>
      <c r="E3" s="225"/>
      <c r="F3" s="225" t="s">
        <v>6</v>
      </c>
      <c r="G3" s="225" t="s">
        <v>6</v>
      </c>
      <c r="H3" s="225" t="s">
        <v>7</v>
      </c>
      <c r="I3" s="225"/>
    </row>
    <row r="4" spans="1:9" s="12" customFormat="1" ht="19.5" customHeight="1">
      <c r="A4" s="21"/>
      <c r="B4" s="22" t="s">
        <v>28</v>
      </c>
      <c r="C4" s="23" t="s">
        <v>29</v>
      </c>
      <c r="D4" s="22" t="s">
        <v>28</v>
      </c>
      <c r="E4" s="23" t="s">
        <v>29</v>
      </c>
      <c r="F4" s="22" t="s">
        <v>28</v>
      </c>
      <c r="G4" s="23" t="s">
        <v>29</v>
      </c>
      <c r="H4" s="22" t="s">
        <v>28</v>
      </c>
      <c r="I4" s="23" t="s">
        <v>29</v>
      </c>
    </row>
    <row r="5" spans="1:9" s="27" customFormat="1" ht="15" customHeight="1">
      <c r="A5" s="25" t="s">
        <v>30</v>
      </c>
      <c r="B5" s="26">
        <f>SUM(B6:B23)</f>
        <v>270239</v>
      </c>
      <c r="C5" s="41">
        <f aca="true" t="shared" si="0" ref="C5:C23">B5/$B5*100</f>
        <v>100</v>
      </c>
      <c r="D5" s="26">
        <f>SUM(D6:D23)</f>
        <v>59753</v>
      </c>
      <c r="E5" s="59">
        <f aca="true" t="shared" si="1" ref="E5:E23">D5/$B5*100</f>
        <v>22.111168262167933</v>
      </c>
      <c r="F5" s="26">
        <f>SUM(F6:F23)</f>
        <v>87015</v>
      </c>
      <c r="G5" s="59">
        <f aca="true" t="shared" si="2" ref="G5:G23">F5/$B5*100</f>
        <v>32.19927545617028</v>
      </c>
      <c r="H5" s="26">
        <f>SUM(H6:H23)</f>
        <v>123471</v>
      </c>
      <c r="I5" s="59">
        <f aca="true" t="shared" si="3" ref="I5:I23">H5/$B5*100</f>
        <v>45.68955628166179</v>
      </c>
    </row>
    <row r="6" spans="1:9" ht="15" customHeight="1">
      <c r="A6" s="28" t="s">
        <v>66</v>
      </c>
      <c r="B6" s="29">
        <f aca="true" t="shared" si="4" ref="B6:B23">D6+F6+H6</f>
        <v>10840</v>
      </c>
      <c r="C6" s="60">
        <f t="shared" si="0"/>
        <v>100</v>
      </c>
      <c r="D6" s="29">
        <v>2305</v>
      </c>
      <c r="E6" s="43">
        <f t="shared" si="1"/>
        <v>21.263837638376383</v>
      </c>
      <c r="F6" s="38">
        <v>2045</v>
      </c>
      <c r="G6" s="30">
        <f t="shared" si="2"/>
        <v>18.865313653136532</v>
      </c>
      <c r="H6" s="38">
        <v>6490</v>
      </c>
      <c r="I6" s="30">
        <f t="shared" si="3"/>
        <v>59.87084870848709</v>
      </c>
    </row>
    <row r="7" spans="1:9" ht="15" customHeight="1">
      <c r="A7" s="42" t="s">
        <v>187</v>
      </c>
      <c r="B7" s="29">
        <f t="shared" si="4"/>
        <v>1569</v>
      </c>
      <c r="C7" s="60">
        <f t="shared" si="0"/>
        <v>100</v>
      </c>
      <c r="D7" s="29">
        <v>344</v>
      </c>
      <c r="E7" s="43">
        <f t="shared" si="1"/>
        <v>21.924792861695348</v>
      </c>
      <c r="F7" s="38">
        <v>263</v>
      </c>
      <c r="G7" s="30">
        <f t="shared" si="2"/>
        <v>16.762268961121734</v>
      </c>
      <c r="H7" s="38">
        <v>962</v>
      </c>
      <c r="I7" s="30">
        <f t="shared" si="3"/>
        <v>61.31293817718292</v>
      </c>
    </row>
    <row r="8" spans="1:9" ht="15" customHeight="1">
      <c r="A8" s="42" t="s">
        <v>188</v>
      </c>
      <c r="B8" s="29">
        <f t="shared" si="4"/>
        <v>4294</v>
      </c>
      <c r="C8" s="60">
        <f t="shared" si="0"/>
        <v>100</v>
      </c>
      <c r="D8" s="29">
        <v>809</v>
      </c>
      <c r="E8" s="43">
        <f t="shared" si="1"/>
        <v>18.840242198416394</v>
      </c>
      <c r="F8" s="38">
        <v>782</v>
      </c>
      <c r="G8" s="30">
        <f t="shared" si="2"/>
        <v>18.211457848160222</v>
      </c>
      <c r="H8" s="38">
        <v>2703</v>
      </c>
      <c r="I8" s="30">
        <f t="shared" si="3"/>
        <v>62.94829995342338</v>
      </c>
    </row>
    <row r="9" spans="1:9" ht="15" customHeight="1">
      <c r="A9" s="28" t="s">
        <v>67</v>
      </c>
      <c r="B9" s="29">
        <f t="shared" si="4"/>
        <v>3957</v>
      </c>
      <c r="C9" s="60">
        <f t="shared" si="0"/>
        <v>100</v>
      </c>
      <c r="D9" s="29">
        <v>620</v>
      </c>
      <c r="E9" s="43">
        <f t="shared" si="1"/>
        <v>15.668435683598686</v>
      </c>
      <c r="F9" s="38">
        <v>443</v>
      </c>
      <c r="G9" s="30">
        <f t="shared" si="2"/>
        <v>11.195350012635835</v>
      </c>
      <c r="H9" s="38">
        <v>2894</v>
      </c>
      <c r="I9" s="30">
        <f t="shared" si="3"/>
        <v>73.13621430376548</v>
      </c>
    </row>
    <row r="10" spans="1:9" ht="15" customHeight="1">
      <c r="A10" s="28" t="s">
        <v>68</v>
      </c>
      <c r="B10" s="29">
        <f t="shared" si="4"/>
        <v>1358</v>
      </c>
      <c r="C10" s="60">
        <f t="shared" si="0"/>
        <v>100</v>
      </c>
      <c r="D10" s="29">
        <v>265</v>
      </c>
      <c r="E10" s="43">
        <f t="shared" si="1"/>
        <v>19.5139911634757</v>
      </c>
      <c r="F10" s="38">
        <v>124</v>
      </c>
      <c r="G10" s="30">
        <f t="shared" si="2"/>
        <v>9.131075110456553</v>
      </c>
      <c r="H10" s="38">
        <v>969</v>
      </c>
      <c r="I10" s="30">
        <f t="shared" si="3"/>
        <v>71.35493372606774</v>
      </c>
    </row>
    <row r="11" spans="1:9" ht="22.5" customHeight="1">
      <c r="A11" s="31" t="s">
        <v>69</v>
      </c>
      <c r="B11" s="32">
        <f t="shared" si="4"/>
        <v>5064</v>
      </c>
      <c r="C11" s="61">
        <f t="shared" si="0"/>
        <v>100</v>
      </c>
      <c r="D11" s="32">
        <v>727</v>
      </c>
      <c r="E11" s="45">
        <f t="shared" si="1"/>
        <v>14.356240126382305</v>
      </c>
      <c r="F11" s="38">
        <v>1534</v>
      </c>
      <c r="G11" s="30">
        <f t="shared" si="2"/>
        <v>30.29225908372828</v>
      </c>
      <c r="H11" s="38">
        <v>2803</v>
      </c>
      <c r="I11" s="30">
        <f t="shared" si="3"/>
        <v>55.35150078988942</v>
      </c>
    </row>
    <row r="12" spans="1:9" ht="15" customHeight="1">
      <c r="A12" s="31" t="s">
        <v>70</v>
      </c>
      <c r="B12" s="32">
        <f t="shared" si="4"/>
        <v>7428</v>
      </c>
      <c r="C12" s="61">
        <f t="shared" si="0"/>
        <v>100</v>
      </c>
      <c r="D12" s="32">
        <v>1110</v>
      </c>
      <c r="E12" s="45">
        <f t="shared" si="1"/>
        <v>14.94345718901454</v>
      </c>
      <c r="F12" s="38">
        <v>799</v>
      </c>
      <c r="G12" s="30">
        <f t="shared" si="2"/>
        <v>10.756596661281637</v>
      </c>
      <c r="H12" s="38">
        <v>5519</v>
      </c>
      <c r="I12" s="30">
        <f t="shared" si="3"/>
        <v>74.29994614970383</v>
      </c>
    </row>
    <row r="13" spans="1:9" ht="15" customHeight="1">
      <c r="A13" s="31" t="s">
        <v>71</v>
      </c>
      <c r="B13" s="32">
        <f t="shared" si="4"/>
        <v>126790</v>
      </c>
      <c r="C13" s="61">
        <f t="shared" si="0"/>
        <v>100</v>
      </c>
      <c r="D13" s="32">
        <v>40329</v>
      </c>
      <c r="E13" s="45">
        <f t="shared" si="1"/>
        <v>31.807713542077447</v>
      </c>
      <c r="F13" s="38">
        <v>41119</v>
      </c>
      <c r="G13" s="30">
        <f t="shared" si="2"/>
        <v>32.4307910718511</v>
      </c>
      <c r="H13" s="38">
        <v>45342</v>
      </c>
      <c r="I13" s="30">
        <f t="shared" si="3"/>
        <v>35.76149538607146</v>
      </c>
    </row>
    <row r="14" spans="1:9" ht="15" customHeight="1">
      <c r="A14" s="31" t="s">
        <v>72</v>
      </c>
      <c r="B14" s="32">
        <f t="shared" si="4"/>
        <v>47349</v>
      </c>
      <c r="C14" s="61">
        <f t="shared" si="0"/>
        <v>100</v>
      </c>
      <c r="D14" s="32">
        <v>3021</v>
      </c>
      <c r="E14" s="45">
        <f t="shared" si="1"/>
        <v>6.380282582525503</v>
      </c>
      <c r="F14" s="38">
        <v>32448</v>
      </c>
      <c r="G14" s="30">
        <f t="shared" si="2"/>
        <v>68.52943039979725</v>
      </c>
      <c r="H14" s="38">
        <v>11880</v>
      </c>
      <c r="I14" s="30">
        <f t="shared" si="3"/>
        <v>25.090287017677248</v>
      </c>
    </row>
    <row r="15" spans="1:9" ht="15" customHeight="1">
      <c r="A15" s="31" t="s">
        <v>73</v>
      </c>
      <c r="B15" s="32">
        <f t="shared" si="4"/>
        <v>1357</v>
      </c>
      <c r="C15" s="61">
        <f t="shared" si="0"/>
        <v>100</v>
      </c>
      <c r="D15" s="32">
        <v>346</v>
      </c>
      <c r="E15" s="45">
        <f t="shared" si="1"/>
        <v>25.497420781134856</v>
      </c>
      <c r="F15" s="38">
        <v>247</v>
      </c>
      <c r="G15" s="30">
        <f t="shared" si="2"/>
        <v>18.201915991156962</v>
      </c>
      <c r="H15" s="38">
        <v>764</v>
      </c>
      <c r="I15" s="30">
        <f t="shared" si="3"/>
        <v>56.30066322770818</v>
      </c>
    </row>
    <row r="16" spans="1:9" ht="15" customHeight="1">
      <c r="A16" s="31" t="s">
        <v>74</v>
      </c>
      <c r="B16" s="32">
        <f t="shared" si="4"/>
        <v>2510</v>
      </c>
      <c r="C16" s="61">
        <f t="shared" si="0"/>
        <v>100</v>
      </c>
      <c r="D16" s="32">
        <v>632</v>
      </c>
      <c r="E16" s="45">
        <f t="shared" si="1"/>
        <v>25.1792828685259</v>
      </c>
      <c r="F16" s="38">
        <v>348</v>
      </c>
      <c r="G16" s="30">
        <f t="shared" si="2"/>
        <v>13.864541832669323</v>
      </c>
      <c r="H16" s="38">
        <v>1530</v>
      </c>
      <c r="I16" s="30">
        <f t="shared" si="3"/>
        <v>60.95617529880478</v>
      </c>
    </row>
    <row r="17" spans="1:9" ht="22.5" customHeight="1">
      <c r="A17" s="31" t="s">
        <v>189</v>
      </c>
      <c r="B17" s="32">
        <f t="shared" si="4"/>
        <v>32731</v>
      </c>
      <c r="C17" s="61">
        <f t="shared" si="0"/>
        <v>100</v>
      </c>
      <c r="D17" s="32">
        <v>5458</v>
      </c>
      <c r="E17" s="45">
        <f t="shared" si="1"/>
        <v>16.675323088203843</v>
      </c>
      <c r="F17" s="38">
        <v>4871</v>
      </c>
      <c r="G17" s="30">
        <f t="shared" si="2"/>
        <v>14.88191622620757</v>
      </c>
      <c r="H17" s="38">
        <v>22402</v>
      </c>
      <c r="I17" s="30">
        <f t="shared" si="3"/>
        <v>68.44276068558858</v>
      </c>
    </row>
    <row r="18" spans="1:9" ht="15" customHeight="1">
      <c r="A18" s="31" t="s">
        <v>190</v>
      </c>
      <c r="B18" s="32">
        <f t="shared" si="4"/>
        <v>1964</v>
      </c>
      <c r="C18" s="61">
        <f t="shared" si="0"/>
        <v>100</v>
      </c>
      <c r="D18" s="32">
        <v>347</v>
      </c>
      <c r="E18" s="45">
        <f t="shared" si="1"/>
        <v>17.668024439918533</v>
      </c>
      <c r="F18" s="38">
        <v>447</v>
      </c>
      <c r="G18" s="30">
        <f t="shared" si="2"/>
        <v>22.75967413441955</v>
      </c>
      <c r="H18" s="38">
        <v>1170</v>
      </c>
      <c r="I18" s="30">
        <f t="shared" si="3"/>
        <v>59.57230142566191</v>
      </c>
    </row>
    <row r="19" spans="1:9" s="34" customFormat="1" ht="15" customHeight="1">
      <c r="A19" s="31" t="s">
        <v>191</v>
      </c>
      <c r="B19" s="33">
        <f t="shared" si="4"/>
        <v>11582</v>
      </c>
      <c r="C19" s="62">
        <f t="shared" si="0"/>
        <v>100</v>
      </c>
      <c r="D19" s="33">
        <v>1485</v>
      </c>
      <c r="E19" s="47">
        <f t="shared" si="1"/>
        <v>12.821619754791918</v>
      </c>
      <c r="F19" s="38">
        <v>551</v>
      </c>
      <c r="G19" s="30">
        <f t="shared" si="2"/>
        <v>4.757382144707305</v>
      </c>
      <c r="H19" s="38">
        <v>9546</v>
      </c>
      <c r="I19" s="30">
        <f t="shared" si="3"/>
        <v>82.42099810050078</v>
      </c>
    </row>
    <row r="20" spans="1:9" ht="15" customHeight="1">
      <c r="A20" t="s">
        <v>75</v>
      </c>
      <c r="B20" s="33">
        <f t="shared" si="4"/>
        <v>7191</v>
      </c>
      <c r="C20" s="62">
        <f t="shared" si="0"/>
        <v>100</v>
      </c>
      <c r="D20" s="33">
        <v>1359</v>
      </c>
      <c r="E20" s="47">
        <f t="shared" si="1"/>
        <v>18.89862327909887</v>
      </c>
      <c r="F20" s="38">
        <v>643</v>
      </c>
      <c r="G20" s="30">
        <f t="shared" si="2"/>
        <v>8.941732721457377</v>
      </c>
      <c r="H20" s="38">
        <v>5189</v>
      </c>
      <c r="I20" s="30">
        <f t="shared" si="3"/>
        <v>72.15964399944374</v>
      </c>
    </row>
    <row r="21" spans="1:9" ht="15" customHeight="1">
      <c r="A21" t="s">
        <v>76</v>
      </c>
      <c r="B21" s="33">
        <f t="shared" si="4"/>
        <v>3711</v>
      </c>
      <c r="C21" s="62">
        <f t="shared" si="0"/>
        <v>100</v>
      </c>
      <c r="D21" s="33">
        <v>476</v>
      </c>
      <c r="E21" s="47">
        <f t="shared" si="1"/>
        <v>12.826731339261654</v>
      </c>
      <c r="F21" s="38">
        <v>305</v>
      </c>
      <c r="G21" s="30">
        <f t="shared" si="2"/>
        <v>8.21880894637564</v>
      </c>
      <c r="H21" s="38">
        <v>2930</v>
      </c>
      <c r="I21" s="30">
        <f t="shared" si="3"/>
        <v>78.9544597143627</v>
      </c>
    </row>
    <row r="22" spans="1:9" ht="15" customHeight="1">
      <c r="A22" t="s">
        <v>77</v>
      </c>
      <c r="B22" s="33">
        <f t="shared" si="4"/>
        <v>276</v>
      </c>
      <c r="C22" s="62">
        <f t="shared" si="0"/>
        <v>100</v>
      </c>
      <c r="D22" s="33">
        <v>56</v>
      </c>
      <c r="E22" s="47">
        <f t="shared" si="1"/>
        <v>20.28985507246377</v>
      </c>
      <c r="F22" s="38">
        <v>13</v>
      </c>
      <c r="G22" s="30">
        <f t="shared" si="2"/>
        <v>4.710144927536232</v>
      </c>
      <c r="H22" s="38">
        <v>207</v>
      </c>
      <c r="I22" s="30">
        <f t="shared" si="3"/>
        <v>75</v>
      </c>
    </row>
    <row r="23" spans="1:9" ht="15" customHeight="1">
      <c r="A23" s="35" t="s">
        <v>78</v>
      </c>
      <c r="B23" s="36">
        <f t="shared" si="4"/>
        <v>268</v>
      </c>
      <c r="C23" s="63">
        <f t="shared" si="0"/>
        <v>100</v>
      </c>
      <c r="D23" s="36">
        <v>64</v>
      </c>
      <c r="E23" s="51">
        <f t="shared" si="1"/>
        <v>23.88059701492537</v>
      </c>
      <c r="F23" s="58">
        <v>33</v>
      </c>
      <c r="G23" s="37">
        <f t="shared" si="2"/>
        <v>12.313432835820896</v>
      </c>
      <c r="H23" s="58">
        <v>171</v>
      </c>
      <c r="I23" s="37">
        <f t="shared" si="3"/>
        <v>63.80597014925373</v>
      </c>
    </row>
    <row r="24" spans="2:5" ht="15" customHeight="1">
      <c r="B24" s="31"/>
      <c r="C24" s="31"/>
      <c r="D24" s="31"/>
      <c r="E24" s="31"/>
    </row>
    <row r="25" ht="15" customHeight="1"/>
    <row r="26" spans="11:13" ht="15" customHeight="1">
      <c r="K26" s="54"/>
      <c r="L26" s="54"/>
      <c r="M26" s="54"/>
    </row>
    <row r="27" spans="11:14" ht="15" customHeight="1">
      <c r="K27" s="28"/>
      <c r="L27" s="53"/>
      <c r="M27" s="53"/>
      <c r="N27" s="38"/>
    </row>
    <row r="28" spans="11:14" ht="15" customHeight="1">
      <c r="K28" s="28"/>
      <c r="L28" s="53"/>
      <c r="M28" s="53"/>
      <c r="N28" s="38"/>
    </row>
    <row r="29" spans="11:14" ht="15" customHeight="1">
      <c r="K29" s="28"/>
      <c r="L29" s="53"/>
      <c r="M29" s="53"/>
      <c r="N29" s="38"/>
    </row>
    <row r="30" spans="11:14" ht="15" customHeight="1">
      <c r="K30" s="28"/>
      <c r="L30" s="53"/>
      <c r="M30" s="53"/>
      <c r="N30" s="38"/>
    </row>
    <row r="31" spans="11:14" ht="15" customHeight="1">
      <c r="K31" s="28"/>
      <c r="L31" s="53"/>
      <c r="M31" s="53"/>
      <c r="N31" s="38"/>
    </row>
    <row r="32" spans="11:14" ht="15" customHeight="1">
      <c r="K32" s="52"/>
      <c r="L32" s="53"/>
      <c r="M32" s="53"/>
      <c r="N32" s="38"/>
    </row>
    <row r="33" spans="11:14" ht="15" customHeight="1">
      <c r="K33" s="52"/>
      <c r="L33" s="53"/>
      <c r="M33" s="53"/>
      <c r="N33" s="38"/>
    </row>
    <row r="34" spans="11:14" ht="15" customHeight="1">
      <c r="K34" s="52"/>
      <c r="L34" s="53"/>
      <c r="M34" s="53"/>
      <c r="N34" s="38"/>
    </row>
    <row r="35" spans="11:14" ht="15" customHeight="1">
      <c r="K35" s="52"/>
      <c r="L35" s="53"/>
      <c r="M35" s="53"/>
      <c r="N35" s="38"/>
    </row>
    <row r="36" spans="11:14" ht="15" customHeight="1">
      <c r="K36" s="52"/>
      <c r="L36" s="53"/>
      <c r="M36" s="53"/>
      <c r="N36" s="38"/>
    </row>
    <row r="37" spans="11:14" ht="15" customHeight="1">
      <c r="K37" s="52"/>
      <c r="L37" s="53"/>
      <c r="M37" s="53"/>
      <c r="N37" s="38"/>
    </row>
    <row r="38" spans="11:14" ht="15" customHeight="1">
      <c r="K38" s="52"/>
      <c r="L38" s="53"/>
      <c r="M38" s="53"/>
      <c r="N38" s="38"/>
    </row>
    <row r="39" spans="11:14" ht="15" customHeight="1">
      <c r="K39" s="52"/>
      <c r="L39" s="53"/>
      <c r="M39" s="53"/>
      <c r="N39" s="38"/>
    </row>
    <row r="40" spans="11:14" ht="15" customHeight="1">
      <c r="K40" s="52"/>
      <c r="L40" s="53"/>
      <c r="M40" s="53"/>
      <c r="N40" s="38"/>
    </row>
    <row r="41" spans="11:14" ht="15" customHeight="1">
      <c r="K41" s="54"/>
      <c r="L41" s="53"/>
      <c r="M41" s="53"/>
      <c r="N41" s="38"/>
    </row>
    <row r="42" spans="11:14" ht="15" customHeight="1">
      <c r="K42" s="54"/>
      <c r="L42" s="53"/>
      <c r="M42" s="53"/>
      <c r="N42" s="38"/>
    </row>
    <row r="43" spans="11:14" ht="15" customHeight="1">
      <c r="K43" s="54"/>
      <c r="L43" s="53"/>
      <c r="M43" s="53"/>
      <c r="N43" s="38"/>
    </row>
    <row r="44" spans="11:14" ht="15" customHeight="1">
      <c r="K44" s="52"/>
      <c r="L44" s="53"/>
      <c r="M44" s="53"/>
      <c r="N44" s="38"/>
    </row>
    <row r="45" spans="11:13" ht="15" customHeight="1">
      <c r="K45" s="55"/>
      <c r="L45" s="53"/>
      <c r="M45" s="53"/>
    </row>
    <row r="46" ht="15" customHeight="1"/>
    <row r="47" ht="15" customHeight="1"/>
  </sheetData>
  <mergeCells count="5">
    <mergeCell ref="A1:I1"/>
    <mergeCell ref="H3:I3"/>
    <mergeCell ref="F3:G3"/>
    <mergeCell ref="B3:C3"/>
    <mergeCell ref="D3:E3"/>
  </mergeCells>
  <hyperlinks>
    <hyperlink ref="A3" location="indice!B1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workbookViewId="0" topLeftCell="A22">
      <selection activeCell="G41" sqref="G41"/>
    </sheetView>
  </sheetViews>
  <sheetFormatPr defaultColWidth="12" defaultRowHeight="11.25"/>
  <cols>
    <col min="1" max="1" width="17.5" style="0" customWidth="1"/>
    <col min="2" max="7" width="12.83203125" style="0" customWidth="1"/>
    <col min="8" max="9" width="10.83203125" style="0" customWidth="1"/>
  </cols>
  <sheetData>
    <row r="1" spans="1:7" s="16" customFormat="1" ht="39.75" customHeight="1">
      <c r="A1" s="228" t="s">
        <v>87</v>
      </c>
      <c r="B1" s="229"/>
      <c r="C1" s="229"/>
      <c r="D1" s="229"/>
      <c r="E1" s="229"/>
      <c r="F1" s="229"/>
      <c r="G1" s="229"/>
    </row>
    <row r="2" spans="1:9" s="57" customFormat="1" ht="18" customHeight="1">
      <c r="A2" s="24" t="s">
        <v>65</v>
      </c>
      <c r="B2" s="15"/>
      <c r="C2" s="15"/>
      <c r="D2" s="15"/>
      <c r="E2" s="15"/>
      <c r="F2" s="15"/>
      <c r="G2" s="15"/>
      <c r="H2" s="56"/>
      <c r="I2" s="56"/>
    </row>
    <row r="3" spans="1:9" s="20" customFormat="1" ht="36" customHeight="1">
      <c r="A3" s="17" t="s">
        <v>24</v>
      </c>
      <c r="B3" s="225" t="s">
        <v>25</v>
      </c>
      <c r="C3" s="225"/>
      <c r="D3" s="225" t="s">
        <v>26</v>
      </c>
      <c r="E3" s="225"/>
      <c r="F3" s="225" t="s">
        <v>27</v>
      </c>
      <c r="G3" s="225" t="s">
        <v>6</v>
      </c>
      <c r="H3" s="19"/>
      <c r="I3" s="19"/>
    </row>
    <row r="4" spans="1:9" s="12" customFormat="1" ht="19.5" customHeight="1">
      <c r="A4" s="21"/>
      <c r="B4" s="22" t="s">
        <v>28</v>
      </c>
      <c r="C4" s="23" t="s">
        <v>29</v>
      </c>
      <c r="D4" s="22" t="s">
        <v>28</v>
      </c>
      <c r="E4" s="23" t="s">
        <v>29</v>
      </c>
      <c r="F4" s="22" t="s">
        <v>28</v>
      </c>
      <c r="G4" s="23" t="s">
        <v>29</v>
      </c>
      <c r="H4" s="24"/>
      <c r="I4" s="24"/>
    </row>
    <row r="5" spans="1:9" s="27" customFormat="1" ht="15" customHeight="1">
      <c r="A5" s="25" t="s">
        <v>30</v>
      </c>
      <c r="B5" s="26">
        <f aca="true" t="shared" si="0" ref="B5:B40">D5+F5</f>
        <v>270239</v>
      </c>
      <c r="C5" s="26">
        <f aca="true" t="shared" si="1" ref="C5:C40">B5/B$5*100</f>
        <v>100</v>
      </c>
      <c r="D5" s="26">
        <f>SUM(D6:D40)+SUM('pag 21'!D5:D18)</f>
        <v>122410</v>
      </c>
      <c r="E5" s="26">
        <f aca="true" t="shared" si="2" ref="E5:E40">D5/D$5*100</f>
        <v>100</v>
      </c>
      <c r="F5" s="26">
        <f>SUM(F6:F40)+SUM('pag 21'!F5:F18)</f>
        <v>147829</v>
      </c>
      <c r="G5" s="26">
        <f aca="true" t="shared" si="3" ref="G5:G40">F5/F$5*100</f>
        <v>100</v>
      </c>
      <c r="H5"/>
      <c r="I5"/>
    </row>
    <row r="6" spans="1:7" ht="15" customHeight="1">
      <c r="A6" s="28" t="s">
        <v>88</v>
      </c>
      <c r="B6" s="32">
        <f t="shared" si="0"/>
        <v>1150</v>
      </c>
      <c r="C6" s="48">
        <f t="shared" si="1"/>
        <v>0.4255492360466106</v>
      </c>
      <c r="D6" s="32">
        <v>541</v>
      </c>
      <c r="E6" s="48">
        <f t="shared" si="2"/>
        <v>0.4419573564251287</v>
      </c>
      <c r="F6" s="32">
        <v>609</v>
      </c>
      <c r="G6" s="48">
        <f t="shared" si="3"/>
        <v>0.41196247015132353</v>
      </c>
    </row>
    <row r="7" spans="1:7" ht="15" customHeight="1">
      <c r="A7" s="28" t="s">
        <v>89</v>
      </c>
      <c r="B7" s="32">
        <f t="shared" si="0"/>
        <v>633</v>
      </c>
      <c r="C7" s="48">
        <f t="shared" si="1"/>
        <v>0.2342371012326126</v>
      </c>
      <c r="D7" s="32">
        <v>313</v>
      </c>
      <c r="E7" s="48">
        <f t="shared" si="2"/>
        <v>0.2556980638836696</v>
      </c>
      <c r="F7" s="32">
        <v>320</v>
      </c>
      <c r="G7" s="48">
        <f t="shared" si="3"/>
        <v>0.21646632257540807</v>
      </c>
    </row>
    <row r="8" spans="1:7" ht="15" customHeight="1">
      <c r="A8" s="28" t="s">
        <v>90</v>
      </c>
      <c r="B8" s="32">
        <f t="shared" si="0"/>
        <v>5183</v>
      </c>
      <c r="C8" s="48">
        <f t="shared" si="1"/>
        <v>1.917931904721376</v>
      </c>
      <c r="D8" s="32">
        <v>2386</v>
      </c>
      <c r="E8" s="48">
        <f t="shared" si="2"/>
        <v>1.9491871579119353</v>
      </c>
      <c r="F8" s="32">
        <v>2797</v>
      </c>
      <c r="G8" s="48">
        <f t="shared" si="3"/>
        <v>1.892050950760676</v>
      </c>
    </row>
    <row r="9" spans="1:7" ht="15" customHeight="1">
      <c r="A9" s="28" t="s">
        <v>91</v>
      </c>
      <c r="B9" s="32">
        <f t="shared" si="0"/>
        <v>860</v>
      </c>
      <c r="C9" s="48">
        <f t="shared" si="1"/>
        <v>0.318236820000074</v>
      </c>
      <c r="D9" s="32">
        <v>405</v>
      </c>
      <c r="E9" s="48">
        <f t="shared" si="2"/>
        <v>0.33085532227759173</v>
      </c>
      <c r="F9" s="32">
        <v>455</v>
      </c>
      <c r="G9" s="48">
        <f t="shared" si="3"/>
        <v>0.3077880524119084</v>
      </c>
    </row>
    <row r="10" spans="1:7" ht="15" customHeight="1">
      <c r="A10" s="28" t="s">
        <v>92</v>
      </c>
      <c r="B10" s="32">
        <f t="shared" si="0"/>
        <v>265</v>
      </c>
      <c r="C10" s="48">
        <f t="shared" si="1"/>
        <v>0.09806134569769723</v>
      </c>
      <c r="D10" s="32">
        <v>115</v>
      </c>
      <c r="E10" s="48">
        <f t="shared" si="2"/>
        <v>0.09394657299240258</v>
      </c>
      <c r="F10" s="32">
        <v>150</v>
      </c>
      <c r="G10" s="48">
        <f t="shared" si="3"/>
        <v>0.10146858870722253</v>
      </c>
    </row>
    <row r="11" spans="1:7" ht="22.5" customHeight="1">
      <c r="A11" s="31" t="s">
        <v>93</v>
      </c>
      <c r="B11" s="32">
        <f t="shared" si="0"/>
        <v>812</v>
      </c>
      <c r="C11" s="48">
        <f t="shared" si="1"/>
        <v>0.30047476493030245</v>
      </c>
      <c r="D11" s="32">
        <v>385</v>
      </c>
      <c r="E11" s="48">
        <f t="shared" si="2"/>
        <v>0.3145167878441304</v>
      </c>
      <c r="F11" s="32">
        <v>427</v>
      </c>
      <c r="G11" s="48">
        <f t="shared" si="3"/>
        <v>0.2888472491865602</v>
      </c>
    </row>
    <row r="12" spans="1:7" ht="15" customHeight="1">
      <c r="A12" s="31" t="s">
        <v>94</v>
      </c>
      <c r="B12" s="32">
        <f t="shared" si="0"/>
        <v>4294</v>
      </c>
      <c r="C12" s="48">
        <f t="shared" si="1"/>
        <v>1.5889638431166486</v>
      </c>
      <c r="D12" s="32">
        <v>2083</v>
      </c>
      <c r="E12" s="48">
        <f t="shared" si="2"/>
        <v>1.7016583612449965</v>
      </c>
      <c r="F12" s="32">
        <v>2211</v>
      </c>
      <c r="G12" s="48">
        <f t="shared" si="3"/>
        <v>1.4956469975444602</v>
      </c>
    </row>
    <row r="13" spans="1:7" ht="15" customHeight="1">
      <c r="A13" s="31" t="s">
        <v>95</v>
      </c>
      <c r="B13" s="32">
        <f t="shared" si="0"/>
        <v>94434</v>
      </c>
      <c r="C13" s="48">
        <f t="shared" si="1"/>
        <v>34.944623092891845</v>
      </c>
      <c r="D13" s="32">
        <v>40732</v>
      </c>
      <c r="E13" s="48">
        <f t="shared" si="2"/>
        <v>33.27505922718732</v>
      </c>
      <c r="F13" s="32">
        <v>53702</v>
      </c>
      <c r="G13" s="48">
        <f t="shared" si="3"/>
        <v>36.32710767170176</v>
      </c>
    </row>
    <row r="14" spans="1:7" ht="15" customHeight="1">
      <c r="A14" s="31" t="s">
        <v>96</v>
      </c>
      <c r="B14" s="32">
        <f t="shared" si="0"/>
        <v>1196</v>
      </c>
      <c r="C14" s="48">
        <f t="shared" si="1"/>
        <v>0.44257120548847506</v>
      </c>
      <c r="D14" s="32">
        <v>570</v>
      </c>
      <c r="E14" s="48">
        <f t="shared" si="2"/>
        <v>0.4656482313536475</v>
      </c>
      <c r="F14" s="32">
        <v>626</v>
      </c>
      <c r="G14" s="48">
        <f t="shared" si="3"/>
        <v>0.42346224353814205</v>
      </c>
    </row>
    <row r="15" spans="1:7" ht="15" customHeight="1">
      <c r="A15" s="31" t="s">
        <v>97</v>
      </c>
      <c r="B15" s="32">
        <f t="shared" si="0"/>
        <v>545</v>
      </c>
      <c r="C15" s="48">
        <f t="shared" si="1"/>
        <v>0.20167333360469808</v>
      </c>
      <c r="D15" s="32">
        <v>262</v>
      </c>
      <c r="E15" s="48">
        <f t="shared" si="2"/>
        <v>0.21403480107834325</v>
      </c>
      <c r="F15" s="32">
        <v>283</v>
      </c>
      <c r="G15" s="48">
        <f t="shared" si="3"/>
        <v>0.19143740402762652</v>
      </c>
    </row>
    <row r="16" spans="1:7" ht="15" customHeight="1">
      <c r="A16" s="31" t="s">
        <v>98</v>
      </c>
      <c r="B16" s="32">
        <f t="shared" si="0"/>
        <v>1523</v>
      </c>
      <c r="C16" s="48">
        <f t="shared" si="1"/>
        <v>0.5635752056512938</v>
      </c>
      <c r="D16" s="32">
        <v>770</v>
      </c>
      <c r="E16" s="48">
        <f t="shared" si="2"/>
        <v>0.6290335756882608</v>
      </c>
      <c r="F16" s="32">
        <v>753</v>
      </c>
      <c r="G16" s="48">
        <f t="shared" si="3"/>
        <v>0.5093723153102571</v>
      </c>
    </row>
    <row r="17" spans="1:7" ht="22.5" customHeight="1">
      <c r="A17" s="31" t="s">
        <v>99</v>
      </c>
      <c r="B17" s="32">
        <f t="shared" si="0"/>
        <v>12369</v>
      </c>
      <c r="C17" s="48">
        <f t="shared" si="1"/>
        <v>4.577059565791762</v>
      </c>
      <c r="D17" s="32">
        <v>5765</v>
      </c>
      <c r="E17" s="48">
        <f t="shared" si="2"/>
        <v>4.709582550445226</v>
      </c>
      <c r="F17" s="32">
        <v>6604</v>
      </c>
      <c r="G17" s="48">
        <f t="shared" si="3"/>
        <v>4.467323732149984</v>
      </c>
    </row>
    <row r="18" spans="1:7" ht="15" customHeight="1">
      <c r="A18" s="31" t="s">
        <v>100</v>
      </c>
      <c r="B18" s="32">
        <f t="shared" si="0"/>
        <v>677</v>
      </c>
      <c r="C18" s="48">
        <f t="shared" si="1"/>
        <v>0.2505189850465699</v>
      </c>
      <c r="D18" s="32">
        <v>328</v>
      </c>
      <c r="E18" s="48">
        <f t="shared" si="2"/>
        <v>0.2679519647087656</v>
      </c>
      <c r="F18" s="32">
        <v>349</v>
      </c>
      <c r="G18" s="48">
        <f t="shared" si="3"/>
        <v>0.23608358305880445</v>
      </c>
    </row>
    <row r="19" spans="1:7" ht="15" customHeight="1">
      <c r="A19" s="31" t="s">
        <v>101</v>
      </c>
      <c r="B19" s="32">
        <f t="shared" si="0"/>
        <v>1014</v>
      </c>
      <c r="C19" s="48">
        <f t="shared" si="1"/>
        <v>0.37522341334892445</v>
      </c>
      <c r="D19" s="32">
        <v>473</v>
      </c>
      <c r="E19" s="48">
        <f t="shared" si="2"/>
        <v>0.3864063393513602</v>
      </c>
      <c r="F19" s="32">
        <v>541</v>
      </c>
      <c r="G19" s="48">
        <f t="shared" si="3"/>
        <v>0.36596337660404926</v>
      </c>
    </row>
    <row r="20" spans="1:7" ht="15" customHeight="1">
      <c r="A20" s="31" t="s">
        <v>102</v>
      </c>
      <c r="B20" s="32">
        <f t="shared" si="0"/>
        <v>1154</v>
      </c>
      <c r="C20" s="48">
        <f t="shared" si="1"/>
        <v>0.4270294073024249</v>
      </c>
      <c r="D20" s="32">
        <v>559</v>
      </c>
      <c r="E20" s="48">
        <f t="shared" si="2"/>
        <v>0.45666203741524386</v>
      </c>
      <c r="F20" s="32">
        <v>595</v>
      </c>
      <c r="G20" s="48">
        <f t="shared" si="3"/>
        <v>0.4024920685386494</v>
      </c>
    </row>
    <row r="21" spans="1:7" ht="15" customHeight="1">
      <c r="A21" s="31" t="s">
        <v>103</v>
      </c>
      <c r="B21" s="32">
        <f t="shared" si="0"/>
        <v>565</v>
      </c>
      <c r="C21" s="48">
        <f t="shared" si="1"/>
        <v>0.20907418988376952</v>
      </c>
      <c r="D21" s="32">
        <v>247</v>
      </c>
      <c r="E21" s="48">
        <f t="shared" si="2"/>
        <v>0.20178090025324727</v>
      </c>
      <c r="F21" s="32">
        <v>318</v>
      </c>
      <c r="G21" s="48">
        <f t="shared" si="3"/>
        <v>0.21511340805931176</v>
      </c>
    </row>
    <row r="22" spans="1:7" ht="15" customHeight="1">
      <c r="A22" s="31" t="s">
        <v>104</v>
      </c>
      <c r="B22" s="32">
        <f t="shared" si="0"/>
        <v>4310</v>
      </c>
      <c r="C22" s="48">
        <f t="shared" si="1"/>
        <v>1.5948845281399056</v>
      </c>
      <c r="D22" s="32">
        <v>2011</v>
      </c>
      <c r="E22" s="48">
        <f t="shared" si="2"/>
        <v>1.6428396372845357</v>
      </c>
      <c r="F22" s="32">
        <v>2299</v>
      </c>
      <c r="G22" s="48">
        <f t="shared" si="3"/>
        <v>1.5551752362526974</v>
      </c>
    </row>
    <row r="23" spans="1:7" ht="22.5" customHeight="1">
      <c r="A23" s="31" t="s">
        <v>105</v>
      </c>
      <c r="B23" s="32">
        <f t="shared" si="0"/>
        <v>1148</v>
      </c>
      <c r="C23" s="48">
        <f t="shared" si="1"/>
        <v>0.4248091504187035</v>
      </c>
      <c r="D23" s="32">
        <v>532</v>
      </c>
      <c r="E23" s="48">
        <f t="shared" si="2"/>
        <v>0.43460501593007106</v>
      </c>
      <c r="F23" s="32">
        <v>616</v>
      </c>
      <c r="G23" s="48">
        <f t="shared" si="3"/>
        <v>0.4166976709576605</v>
      </c>
    </row>
    <row r="24" spans="1:7" ht="15" customHeight="1">
      <c r="A24" s="31" t="s">
        <v>106</v>
      </c>
      <c r="B24" s="32">
        <f t="shared" si="0"/>
        <v>2249</v>
      </c>
      <c r="C24" s="48">
        <f t="shared" si="1"/>
        <v>0.8322262885815888</v>
      </c>
      <c r="D24" s="32">
        <v>1106</v>
      </c>
      <c r="E24" s="48">
        <f t="shared" si="2"/>
        <v>0.9035209541704109</v>
      </c>
      <c r="F24" s="32">
        <v>1143</v>
      </c>
      <c r="G24" s="48">
        <f t="shared" si="3"/>
        <v>0.7731906459490357</v>
      </c>
    </row>
    <row r="25" spans="1:7" ht="15" customHeight="1">
      <c r="A25" s="31" t="s">
        <v>107</v>
      </c>
      <c r="B25" s="32">
        <f t="shared" si="0"/>
        <v>2696</v>
      </c>
      <c r="C25" s="48">
        <f t="shared" si="1"/>
        <v>0.9976354264188367</v>
      </c>
      <c r="D25" s="32">
        <v>1258</v>
      </c>
      <c r="E25" s="48">
        <f t="shared" si="2"/>
        <v>1.0276938158647169</v>
      </c>
      <c r="F25" s="32">
        <v>1438</v>
      </c>
      <c r="G25" s="48">
        <f t="shared" si="3"/>
        <v>0.9727455370732401</v>
      </c>
    </row>
    <row r="26" spans="1:7" ht="15" customHeight="1">
      <c r="A26" s="31" t="s">
        <v>108</v>
      </c>
      <c r="B26" s="32">
        <f t="shared" si="0"/>
        <v>491</v>
      </c>
      <c r="C26" s="48">
        <f t="shared" si="1"/>
        <v>0.18169102165120504</v>
      </c>
      <c r="D26" s="32">
        <v>250</v>
      </c>
      <c r="E26" s="48">
        <f t="shared" si="2"/>
        <v>0.20423168041826648</v>
      </c>
      <c r="F26" s="32">
        <v>241</v>
      </c>
      <c r="G26" s="48">
        <f t="shared" si="3"/>
        <v>0.1630261991896042</v>
      </c>
    </row>
    <row r="27" spans="1:7" ht="15" customHeight="1">
      <c r="A27" s="31" t="s">
        <v>109</v>
      </c>
      <c r="B27" s="32">
        <f t="shared" si="0"/>
        <v>667</v>
      </c>
      <c r="C27" s="48">
        <f t="shared" si="1"/>
        <v>0.24681855690703416</v>
      </c>
      <c r="D27" s="32">
        <v>318</v>
      </c>
      <c r="E27" s="48">
        <f t="shared" si="2"/>
        <v>0.2597826974920349</v>
      </c>
      <c r="F27" s="32">
        <v>349</v>
      </c>
      <c r="G27" s="48">
        <f t="shared" si="3"/>
        <v>0.23608358305880445</v>
      </c>
    </row>
    <row r="28" spans="1:7" ht="15" customHeight="1">
      <c r="A28" s="31" t="s">
        <v>110</v>
      </c>
      <c r="B28" s="32">
        <f t="shared" si="0"/>
        <v>845</v>
      </c>
      <c r="C28" s="48">
        <f t="shared" si="1"/>
        <v>0.3126861777907704</v>
      </c>
      <c r="D28" s="32">
        <v>422</v>
      </c>
      <c r="E28" s="48">
        <f t="shared" si="2"/>
        <v>0.3447430765460338</v>
      </c>
      <c r="F28" s="32">
        <v>423</v>
      </c>
      <c r="G28" s="48">
        <f t="shared" si="3"/>
        <v>0.28614142015436755</v>
      </c>
    </row>
    <row r="29" spans="1:7" ht="22.5" customHeight="1">
      <c r="A29" s="31" t="s">
        <v>111</v>
      </c>
      <c r="B29" s="32">
        <f t="shared" si="0"/>
        <v>13103</v>
      </c>
      <c r="C29" s="48">
        <f t="shared" si="1"/>
        <v>4.848670991233686</v>
      </c>
      <c r="D29" s="32">
        <v>6058</v>
      </c>
      <c r="E29" s="48">
        <f t="shared" si="2"/>
        <v>4.948942079895433</v>
      </c>
      <c r="F29" s="32">
        <v>7045</v>
      </c>
      <c r="G29" s="48">
        <f t="shared" si="3"/>
        <v>4.765641382949219</v>
      </c>
    </row>
    <row r="30" spans="1:7" ht="15" customHeight="1">
      <c r="A30" s="31" t="s">
        <v>112</v>
      </c>
      <c r="B30" s="32">
        <f t="shared" si="0"/>
        <v>3711</v>
      </c>
      <c r="C30" s="48">
        <f t="shared" si="1"/>
        <v>1.3732288825817147</v>
      </c>
      <c r="D30" s="32">
        <v>1829</v>
      </c>
      <c r="E30" s="48">
        <f t="shared" si="2"/>
        <v>1.4941589739400376</v>
      </c>
      <c r="F30" s="32">
        <v>1882</v>
      </c>
      <c r="G30" s="48">
        <f t="shared" si="3"/>
        <v>1.2730925596466187</v>
      </c>
    </row>
    <row r="31" spans="1:7" ht="15" customHeight="1">
      <c r="A31" s="31" t="s">
        <v>113</v>
      </c>
      <c r="B31" s="32">
        <f t="shared" si="0"/>
        <v>257</v>
      </c>
      <c r="C31" s="48">
        <f t="shared" si="1"/>
        <v>0.09510100318606862</v>
      </c>
      <c r="D31" s="32">
        <v>128</v>
      </c>
      <c r="E31" s="48">
        <f t="shared" si="2"/>
        <v>0.10456662037415243</v>
      </c>
      <c r="F31" s="32">
        <v>129</v>
      </c>
      <c r="G31" s="48">
        <f t="shared" si="3"/>
        <v>0.08726298628821139</v>
      </c>
    </row>
    <row r="32" spans="1:7" ht="15" customHeight="1">
      <c r="A32" s="31" t="s">
        <v>114</v>
      </c>
      <c r="B32" s="32">
        <f t="shared" si="0"/>
        <v>32731</v>
      </c>
      <c r="C32" s="48">
        <f t="shared" si="1"/>
        <v>12.111871343514444</v>
      </c>
      <c r="D32" s="32">
        <v>14860</v>
      </c>
      <c r="E32" s="48">
        <f t="shared" si="2"/>
        <v>12.13953108406176</v>
      </c>
      <c r="F32" s="32">
        <v>17871</v>
      </c>
      <c r="G32" s="48">
        <f t="shared" si="3"/>
        <v>12.088967658578492</v>
      </c>
    </row>
    <row r="33" spans="1:7" ht="15" customHeight="1">
      <c r="A33" s="31" t="s">
        <v>115</v>
      </c>
      <c r="B33" s="32">
        <f t="shared" si="0"/>
        <v>2465</v>
      </c>
      <c r="C33" s="48">
        <f t="shared" si="1"/>
        <v>0.912155536395561</v>
      </c>
      <c r="D33" s="32">
        <v>1200</v>
      </c>
      <c r="E33" s="48">
        <f t="shared" si="2"/>
        <v>0.9803120660076791</v>
      </c>
      <c r="F33" s="32">
        <v>1265</v>
      </c>
      <c r="G33" s="48">
        <f t="shared" si="3"/>
        <v>0.85571843143091</v>
      </c>
    </row>
    <row r="34" spans="1:7" ht="15" customHeight="1">
      <c r="A34" s="31" t="s">
        <v>116</v>
      </c>
      <c r="B34" s="32">
        <f t="shared" si="0"/>
        <v>1964</v>
      </c>
      <c r="C34" s="48">
        <f t="shared" si="1"/>
        <v>0.7267640866048202</v>
      </c>
      <c r="D34" s="32">
        <v>890</v>
      </c>
      <c r="E34" s="48">
        <f t="shared" si="2"/>
        <v>0.7270647822890287</v>
      </c>
      <c r="F34" s="32">
        <v>1074</v>
      </c>
      <c r="G34" s="48">
        <f t="shared" si="3"/>
        <v>0.7265150951437134</v>
      </c>
    </row>
    <row r="35" spans="1:7" ht="22.5" customHeight="1">
      <c r="A35" s="31" t="s">
        <v>117</v>
      </c>
      <c r="B35" s="32">
        <f t="shared" si="0"/>
        <v>11582</v>
      </c>
      <c r="C35" s="48">
        <f t="shared" si="1"/>
        <v>4.285835871210299</v>
      </c>
      <c r="D35" s="32">
        <v>5443</v>
      </c>
      <c r="E35" s="48">
        <f t="shared" si="2"/>
        <v>4.446532146066498</v>
      </c>
      <c r="F35" s="32">
        <v>6139</v>
      </c>
      <c r="G35" s="48">
        <f t="shared" si="3"/>
        <v>4.152771107157594</v>
      </c>
    </row>
    <row r="36" spans="1:7" ht="15" customHeight="1">
      <c r="A36" s="31" t="s">
        <v>118</v>
      </c>
      <c r="B36" s="32">
        <f t="shared" si="0"/>
        <v>275</v>
      </c>
      <c r="C36" s="48">
        <f t="shared" si="1"/>
        <v>0.10176177383723296</v>
      </c>
      <c r="D36" s="32">
        <v>118</v>
      </c>
      <c r="E36" s="48">
        <f t="shared" si="2"/>
        <v>0.09639735315742179</v>
      </c>
      <c r="F36" s="32">
        <v>157</v>
      </c>
      <c r="G36" s="48">
        <f t="shared" si="3"/>
        <v>0.10620378951355959</v>
      </c>
    </row>
    <row r="37" spans="1:7" ht="15" customHeight="1">
      <c r="A37" s="31" t="s">
        <v>119</v>
      </c>
      <c r="B37" s="32">
        <f t="shared" si="0"/>
        <v>1569</v>
      </c>
      <c r="C37" s="48">
        <f t="shared" si="1"/>
        <v>0.5805971750931582</v>
      </c>
      <c r="D37" s="32">
        <v>753</v>
      </c>
      <c r="E37" s="48">
        <f t="shared" si="2"/>
        <v>0.6151458214198187</v>
      </c>
      <c r="F37" s="32">
        <v>816</v>
      </c>
      <c r="G37" s="48">
        <f t="shared" si="3"/>
        <v>0.5519891225672906</v>
      </c>
    </row>
    <row r="38" spans="1:7" ht="15" customHeight="1">
      <c r="A38" s="31" t="s">
        <v>120</v>
      </c>
      <c r="B38" s="32">
        <f t="shared" si="0"/>
        <v>377</v>
      </c>
      <c r="C38" s="48">
        <f t="shared" si="1"/>
        <v>0.13950614086049756</v>
      </c>
      <c r="D38" s="32">
        <v>181</v>
      </c>
      <c r="E38" s="48">
        <f t="shared" si="2"/>
        <v>0.14786373662282495</v>
      </c>
      <c r="F38" s="32">
        <v>196</v>
      </c>
      <c r="G38" s="48">
        <f t="shared" si="3"/>
        <v>0.13258562257743745</v>
      </c>
    </row>
    <row r="39" spans="1:7" ht="15" customHeight="1">
      <c r="A39" s="31" t="s">
        <v>121</v>
      </c>
      <c r="B39" s="32">
        <f t="shared" si="0"/>
        <v>1991</v>
      </c>
      <c r="C39" s="48">
        <f t="shared" si="1"/>
        <v>0.7367552425815667</v>
      </c>
      <c r="D39" s="32">
        <v>1093</v>
      </c>
      <c r="E39" s="48">
        <f t="shared" si="2"/>
        <v>0.8929009067886611</v>
      </c>
      <c r="F39" s="32">
        <v>898</v>
      </c>
      <c r="G39" s="48">
        <f t="shared" si="3"/>
        <v>0.607458617727239</v>
      </c>
    </row>
    <row r="40" spans="1:7" ht="15" customHeight="1">
      <c r="A40" s="90" t="s">
        <v>122</v>
      </c>
      <c r="B40" s="91">
        <f t="shared" si="0"/>
        <v>824</v>
      </c>
      <c r="C40" s="92">
        <f t="shared" si="1"/>
        <v>0.3049152786977453</v>
      </c>
      <c r="D40" s="91">
        <v>410</v>
      </c>
      <c r="E40" s="92">
        <f t="shared" si="2"/>
        <v>0.33493995588595704</v>
      </c>
      <c r="F40" s="91">
        <v>414</v>
      </c>
      <c r="G40" s="92">
        <f t="shared" si="3"/>
        <v>0.2800533048319342</v>
      </c>
    </row>
    <row r="41" ht="15" customHeight="1">
      <c r="G41" s="93" t="s">
        <v>123</v>
      </c>
    </row>
    <row r="42" spans="1:9" ht="15" customHeight="1">
      <c r="A42" s="31"/>
      <c r="B42" s="32"/>
      <c r="C42" s="48"/>
      <c r="D42" s="32"/>
      <c r="E42" s="48"/>
      <c r="F42" s="32"/>
      <c r="G42" s="48"/>
      <c r="H42" s="94"/>
      <c r="I42" s="94"/>
    </row>
    <row r="43" spans="1:7" ht="15" customHeight="1">
      <c r="A43" s="31"/>
      <c r="B43" s="32"/>
      <c r="C43" s="48"/>
      <c r="D43" s="32"/>
      <c r="E43" s="48"/>
      <c r="F43" s="32"/>
      <c r="G43" s="48"/>
    </row>
    <row r="44" ht="15" customHeight="1">
      <c r="J44" s="38"/>
    </row>
    <row r="45" ht="15" customHeight="1">
      <c r="J45" s="38"/>
    </row>
    <row r="46" ht="15" customHeight="1"/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3" location="indice!B24" display="Índice"/>
    <hyperlink ref="G41" location="'pag 21'!A3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19" style="0" customWidth="1"/>
    <col min="2" max="7" width="12.83203125" style="0" customWidth="1"/>
    <col min="8" max="9" width="10.83203125" style="0" customWidth="1"/>
    <col min="10" max="10" width="10.33203125" style="0" bestFit="1" customWidth="1"/>
  </cols>
  <sheetData>
    <row r="1" spans="1:7" s="16" customFormat="1" ht="39.75" customHeight="1">
      <c r="A1" s="228" t="s">
        <v>87</v>
      </c>
      <c r="B1" s="229"/>
      <c r="C1" s="229"/>
      <c r="D1" s="229"/>
      <c r="E1" s="229"/>
      <c r="F1" s="229"/>
      <c r="G1" s="229"/>
    </row>
    <row r="2" spans="1:9" s="57" customFormat="1" ht="18" customHeight="1">
      <c r="A2" s="95" t="s">
        <v>65</v>
      </c>
      <c r="B2" s="96"/>
      <c r="C2" s="96"/>
      <c r="D2" s="96"/>
      <c r="E2" s="96"/>
      <c r="F2" s="96"/>
      <c r="G2" s="97" t="s">
        <v>124</v>
      </c>
      <c r="H2" s="56"/>
      <c r="I2" s="56"/>
    </row>
    <row r="3" spans="1:9" s="20" customFormat="1" ht="36" customHeight="1">
      <c r="A3" s="17" t="s">
        <v>24</v>
      </c>
      <c r="B3" s="235" t="s">
        <v>25</v>
      </c>
      <c r="C3" s="235"/>
      <c r="D3" s="235" t="s">
        <v>26</v>
      </c>
      <c r="E3" s="235"/>
      <c r="F3" s="235" t="s">
        <v>27</v>
      </c>
      <c r="G3" s="236" t="s">
        <v>6</v>
      </c>
      <c r="H3" s="19"/>
      <c r="I3" s="19"/>
    </row>
    <row r="4" spans="1:9" s="12" customFormat="1" ht="19.5" customHeight="1">
      <c r="A4" s="98"/>
      <c r="B4" s="99" t="s">
        <v>28</v>
      </c>
      <c r="C4" s="100" t="s">
        <v>29</v>
      </c>
      <c r="D4" s="101" t="s">
        <v>28</v>
      </c>
      <c r="E4" s="100" t="s">
        <v>29</v>
      </c>
      <c r="F4" s="101" t="s">
        <v>28</v>
      </c>
      <c r="G4" s="100" t="s">
        <v>29</v>
      </c>
      <c r="H4" s="24"/>
      <c r="I4" s="24"/>
    </row>
    <row r="5" spans="1:9" ht="15" customHeight="1">
      <c r="A5" s="31" t="s">
        <v>125</v>
      </c>
      <c r="B5" s="102">
        <f aca="true" t="shared" si="0" ref="B5:B18">D5+F5</f>
        <v>642</v>
      </c>
      <c r="C5" s="103">
        <f>B5/'pag 20'!B$5*100</f>
        <v>0.23756748655819476</v>
      </c>
      <c r="D5" s="102">
        <v>311</v>
      </c>
      <c r="E5" s="103">
        <f>D5/'pag 20'!D$5*100</f>
        <v>0.25406421044032346</v>
      </c>
      <c r="F5" s="102">
        <v>331</v>
      </c>
      <c r="G5" s="103">
        <f>F5/'pag 20'!F$5*100</f>
        <v>0.22390735241393772</v>
      </c>
      <c r="I5" s="94"/>
    </row>
    <row r="6" spans="1:10" ht="15" customHeight="1">
      <c r="A6" s="28" t="s">
        <v>126</v>
      </c>
      <c r="B6" s="104">
        <f t="shared" si="0"/>
        <v>1966</v>
      </c>
      <c r="C6" s="48">
        <f>B6/'pag 20'!B$5*100</f>
        <v>0.7275041722327273</v>
      </c>
      <c r="D6" s="32">
        <v>1058</v>
      </c>
      <c r="E6" s="48">
        <f>D6/'pag 20'!D$5*100</f>
        <v>0.8643084715301038</v>
      </c>
      <c r="F6" s="32">
        <v>908</v>
      </c>
      <c r="G6" s="48">
        <f>F6/'pag 20'!F$5*100</f>
        <v>0.6142231903077204</v>
      </c>
      <c r="H6" s="31"/>
      <c r="I6" s="31"/>
      <c r="J6" s="31"/>
    </row>
    <row r="7" spans="1:10" ht="15" customHeight="1">
      <c r="A7" s="28" t="s">
        <v>68</v>
      </c>
      <c r="B7" s="104">
        <f t="shared" si="0"/>
        <v>1358</v>
      </c>
      <c r="C7" s="48">
        <f>B7/'pag 20'!B$5*100</f>
        <v>0.502518141348954</v>
      </c>
      <c r="D7" s="32">
        <v>679</v>
      </c>
      <c r="E7" s="48">
        <f>D7/'pag 20'!D$5*100</f>
        <v>0.5546932440160117</v>
      </c>
      <c r="F7" s="32">
        <v>679</v>
      </c>
      <c r="G7" s="48">
        <f>F7/'pag 20'!F$5*100</f>
        <v>0.45931447821469396</v>
      </c>
      <c r="H7" s="31"/>
      <c r="I7" s="31"/>
      <c r="J7" s="31"/>
    </row>
    <row r="8" spans="1:10" ht="15" customHeight="1">
      <c r="A8" s="28" t="s">
        <v>127</v>
      </c>
      <c r="B8" s="104">
        <f t="shared" si="0"/>
        <v>302</v>
      </c>
      <c r="C8" s="48">
        <f>B8/'pag 20'!B$5*100</f>
        <v>0.11175292981397947</v>
      </c>
      <c r="D8" s="32">
        <v>138</v>
      </c>
      <c r="E8" s="48">
        <f>D8/'pag 20'!D$5*100</f>
        <v>0.11273588759088309</v>
      </c>
      <c r="F8" s="32">
        <v>164</v>
      </c>
      <c r="G8" s="48">
        <f>F8/'pag 20'!F$5*100</f>
        <v>0.11093899031989665</v>
      </c>
      <c r="H8" s="31"/>
      <c r="I8" s="31"/>
      <c r="J8" s="31"/>
    </row>
    <row r="9" spans="1:10" ht="15" customHeight="1">
      <c r="A9" s="28" t="s">
        <v>128</v>
      </c>
      <c r="B9" s="104">
        <f t="shared" si="0"/>
        <v>2672</v>
      </c>
      <c r="C9" s="48">
        <f>B9/'pag 20'!B$5*100</f>
        <v>0.9887543988839509</v>
      </c>
      <c r="D9" s="32">
        <v>1278</v>
      </c>
      <c r="E9" s="48">
        <f>D9/'pag 20'!D$5*100</f>
        <v>1.0440323502981783</v>
      </c>
      <c r="F9" s="32">
        <v>1394</v>
      </c>
      <c r="G9" s="48">
        <f>F9/'pag 20'!F$5*100</f>
        <v>0.9429814177191215</v>
      </c>
      <c r="H9" s="31"/>
      <c r="I9" s="31"/>
      <c r="J9" s="31"/>
    </row>
    <row r="10" spans="1:10" ht="15" customHeight="1">
      <c r="A10" s="31" t="s">
        <v>129</v>
      </c>
      <c r="B10" s="104">
        <f t="shared" si="0"/>
        <v>2121</v>
      </c>
      <c r="C10" s="48">
        <f>B10/'pag 20'!B$5*100</f>
        <v>0.7848608083955313</v>
      </c>
      <c r="D10" s="32">
        <v>1008</v>
      </c>
      <c r="E10" s="48">
        <f>D10/'pag 20'!D$5*100</f>
        <v>0.8234621354464504</v>
      </c>
      <c r="F10" s="32">
        <v>1113</v>
      </c>
      <c r="G10" s="48">
        <f>F10/'pag 20'!F$5*100</f>
        <v>0.7528969282075912</v>
      </c>
      <c r="H10" s="31"/>
      <c r="I10" s="31"/>
      <c r="J10" s="31"/>
    </row>
    <row r="11" spans="1:10" ht="22.5" customHeight="1">
      <c r="A11" s="31" t="s">
        <v>130</v>
      </c>
      <c r="B11" s="104">
        <f t="shared" si="0"/>
        <v>14943</v>
      </c>
      <c r="C11" s="48">
        <f>B11/'pag 20'!B$5*100</f>
        <v>5.529549768908263</v>
      </c>
      <c r="D11" s="32">
        <v>7016</v>
      </c>
      <c r="E11" s="48">
        <f>D11/'pag 20'!D$5*100</f>
        <v>5.73155787925823</v>
      </c>
      <c r="F11" s="32">
        <v>7927</v>
      </c>
      <c r="G11" s="48">
        <f>F11/'pag 20'!F$5*100</f>
        <v>5.3622766845476875</v>
      </c>
      <c r="H11" s="31"/>
      <c r="I11" s="31"/>
      <c r="J11" s="31"/>
    </row>
    <row r="12" spans="1:10" ht="15" customHeight="1">
      <c r="A12" s="31" t="s">
        <v>131</v>
      </c>
      <c r="B12" s="104">
        <f t="shared" si="0"/>
        <v>940</v>
      </c>
      <c r="C12" s="48">
        <f>B12/'pag 20'!B$5*100</f>
        <v>0.34784024511635997</v>
      </c>
      <c r="D12" s="32">
        <v>466</v>
      </c>
      <c r="E12" s="48">
        <f>D12/'pag 20'!D$5*100</f>
        <v>0.38068785229964874</v>
      </c>
      <c r="F12" s="32">
        <v>474</v>
      </c>
      <c r="G12" s="48">
        <f>F12/'pag 20'!F$5*100</f>
        <v>0.3206407403148232</v>
      </c>
      <c r="H12" s="31"/>
      <c r="I12" s="31"/>
      <c r="J12" s="31"/>
    </row>
    <row r="13" spans="1:10" ht="15" customHeight="1">
      <c r="A13" s="31" t="s">
        <v>132</v>
      </c>
      <c r="B13" s="104">
        <f t="shared" si="0"/>
        <v>29797</v>
      </c>
      <c r="C13" s="48">
        <f>B13/'pag 20'!B$5*100</f>
        <v>11.026165727374657</v>
      </c>
      <c r="D13" s="32">
        <v>13027</v>
      </c>
      <c r="E13" s="48">
        <f>D13/'pag 20'!D$5*100</f>
        <v>10.64210440323503</v>
      </c>
      <c r="F13" s="32">
        <v>16770</v>
      </c>
      <c r="G13" s="48">
        <f>F13/'pag 20'!F$5*100</f>
        <v>11.34418821746748</v>
      </c>
      <c r="H13" s="31"/>
      <c r="I13" s="31"/>
      <c r="J13" s="31"/>
    </row>
    <row r="14" spans="1:10" ht="15" customHeight="1">
      <c r="A14" s="31" t="s">
        <v>133</v>
      </c>
      <c r="B14" s="104">
        <f t="shared" si="0"/>
        <v>1414</v>
      </c>
      <c r="C14" s="48">
        <f>B14/'pag 20'!B$5*100</f>
        <v>0.5232405389303543</v>
      </c>
      <c r="D14" s="32">
        <v>654</v>
      </c>
      <c r="E14" s="48">
        <f>D14/'pag 20'!D$5*100</f>
        <v>0.5342700759741851</v>
      </c>
      <c r="F14" s="32">
        <v>760</v>
      </c>
      <c r="G14" s="48">
        <f>F14/'pag 20'!F$5*100</f>
        <v>0.5141075161165942</v>
      </c>
      <c r="H14" s="31"/>
      <c r="I14" s="31"/>
      <c r="J14" s="31"/>
    </row>
    <row r="15" spans="1:10" ht="15" customHeight="1">
      <c r="A15" s="31" t="s">
        <v>134</v>
      </c>
      <c r="B15" s="104">
        <f t="shared" si="0"/>
        <v>3345</v>
      </c>
      <c r="C15" s="48">
        <f>B15/'pag 20'!B$5*100</f>
        <v>1.2377932126747067</v>
      </c>
      <c r="D15" s="32">
        <v>1566</v>
      </c>
      <c r="E15" s="48">
        <f>D15/'pag 20'!D$5*100</f>
        <v>1.2793072461400212</v>
      </c>
      <c r="F15" s="32">
        <v>1779</v>
      </c>
      <c r="G15" s="48">
        <f>F15/'pag 20'!F$5*100</f>
        <v>1.2034174620676594</v>
      </c>
      <c r="H15" s="31"/>
      <c r="I15" s="31"/>
      <c r="J15" s="31"/>
    </row>
    <row r="16" spans="1:10" ht="15" customHeight="1">
      <c r="A16" s="31" t="s">
        <v>135</v>
      </c>
      <c r="B16" s="104">
        <f t="shared" si="0"/>
        <v>266</v>
      </c>
      <c r="C16" s="48">
        <f>B16/'pag 20'!B$5*100</f>
        <v>0.0984313885116508</v>
      </c>
      <c r="D16" s="32">
        <v>126</v>
      </c>
      <c r="E16" s="48">
        <f>D16/'pag 20'!D$5*100</f>
        <v>0.1029327669308063</v>
      </c>
      <c r="F16" s="32">
        <v>140</v>
      </c>
      <c r="G16" s="48">
        <f>F16/'pag 20'!F$5*100</f>
        <v>0.09470401612674104</v>
      </c>
      <c r="H16" s="31"/>
      <c r="I16" s="31"/>
      <c r="J16" s="31"/>
    </row>
    <row r="17" spans="1:10" ht="22.5" customHeight="1">
      <c r="A17" s="31" t="s">
        <v>77</v>
      </c>
      <c r="B17" s="104">
        <f t="shared" si="0"/>
        <v>276</v>
      </c>
      <c r="C17" s="48">
        <f>B17/'pag 20'!B$5*100</f>
        <v>0.10213181665118655</v>
      </c>
      <c r="D17" s="32">
        <v>148</v>
      </c>
      <c r="E17" s="48">
        <f>D17/'pag 20'!D$5*100</f>
        <v>0.12090515480761374</v>
      </c>
      <c r="F17" s="32">
        <v>128</v>
      </c>
      <c r="G17" s="48">
        <f>F17/'pag 20'!F$5*100</f>
        <v>0.08658652903016323</v>
      </c>
      <c r="H17" s="31"/>
      <c r="I17" s="31"/>
      <c r="J17" s="31"/>
    </row>
    <row r="18" spans="1:10" ht="15" customHeight="1">
      <c r="A18" s="35" t="s">
        <v>78</v>
      </c>
      <c r="B18" s="74">
        <f t="shared" si="0"/>
        <v>268</v>
      </c>
      <c r="C18" s="37">
        <f>B18/'pag 20'!B$5*100</f>
        <v>0.09917147413955796</v>
      </c>
      <c r="D18" s="105">
        <v>141</v>
      </c>
      <c r="E18" s="37">
        <f>D18/'pag 20'!D$5*100</f>
        <v>0.11518666775590229</v>
      </c>
      <c r="F18" s="105">
        <v>127</v>
      </c>
      <c r="G18" s="37">
        <f>F18/'pag 20'!F$5*100</f>
        <v>0.08591007177211507</v>
      </c>
      <c r="H18" s="31"/>
      <c r="I18" s="31"/>
      <c r="J18" s="31"/>
    </row>
    <row r="19" spans="1:10" s="34" customFormat="1" ht="15" customHeight="1">
      <c r="A19" s="31"/>
      <c r="B19" s="33"/>
      <c r="C19" s="48"/>
      <c r="D19" s="33"/>
      <c r="E19" s="48"/>
      <c r="F19" s="33"/>
      <c r="G19" s="48"/>
      <c r="H19" s="31"/>
      <c r="I19" s="31"/>
      <c r="J19" s="39"/>
    </row>
    <row r="20" spans="1:10" ht="22.5" customHeight="1">
      <c r="A20" s="31"/>
      <c r="B20" s="33"/>
      <c r="C20" s="48"/>
      <c r="D20" s="33"/>
      <c r="E20" s="48"/>
      <c r="F20" s="33"/>
      <c r="G20" s="48"/>
      <c r="H20" s="31"/>
      <c r="I20" s="31"/>
      <c r="J20" s="31"/>
    </row>
    <row r="21" spans="1:10" ht="15" customHeight="1">
      <c r="A21" s="31"/>
      <c r="B21" s="33"/>
      <c r="C21" s="48"/>
      <c r="D21" s="33"/>
      <c r="E21" s="48"/>
      <c r="F21" s="33"/>
      <c r="G21" s="48"/>
      <c r="H21" s="31"/>
      <c r="I21" s="31"/>
      <c r="J21" s="31"/>
    </row>
    <row r="22" spans="1:10" ht="15" customHeight="1">
      <c r="A22" s="31"/>
      <c r="B22" s="33"/>
      <c r="C22" s="48"/>
      <c r="D22" s="33"/>
      <c r="E22" s="48"/>
      <c r="F22" s="33"/>
      <c r="G22" s="48"/>
      <c r="H22" s="31"/>
      <c r="I22" s="31"/>
      <c r="J22" s="31"/>
    </row>
    <row r="23" spans="1:10" ht="15" customHeight="1">
      <c r="A23" s="31"/>
      <c r="B23" s="33"/>
      <c r="C23" s="48"/>
      <c r="D23" s="33"/>
      <c r="E23" s="48"/>
      <c r="F23" s="33"/>
      <c r="G23" s="48"/>
      <c r="H23" s="31"/>
      <c r="I23" s="31"/>
      <c r="J23" s="31"/>
    </row>
    <row r="24" spans="1:10" ht="15" customHeight="1">
      <c r="A24" s="31"/>
      <c r="B24" s="33"/>
      <c r="C24" s="48"/>
      <c r="D24" s="33"/>
      <c r="E24" s="48"/>
      <c r="F24" s="33"/>
      <c r="G24" s="48"/>
      <c r="H24" s="31"/>
      <c r="I24" s="31"/>
      <c r="J24" s="31"/>
    </row>
    <row r="25" spans="1:10" ht="1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5" customHeight="1">
      <c r="A27" s="31"/>
      <c r="B27" s="31"/>
      <c r="C27" s="31"/>
      <c r="D27" s="31"/>
      <c r="E27" s="31"/>
      <c r="F27" s="31"/>
      <c r="G27" s="31"/>
      <c r="H27" s="31"/>
      <c r="I27" s="31"/>
      <c r="J27" s="106"/>
    </row>
    <row r="28" spans="1:11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81"/>
      <c r="K28" s="38"/>
    </row>
    <row r="29" spans="1:11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81"/>
      <c r="K29" s="38"/>
    </row>
    <row r="30" spans="1:11" ht="15" customHeight="1">
      <c r="A30" s="31"/>
      <c r="B30" s="31"/>
      <c r="C30" s="31"/>
      <c r="D30" s="31"/>
      <c r="E30" s="31"/>
      <c r="F30" s="31"/>
      <c r="G30" s="31"/>
      <c r="H30" s="31"/>
      <c r="I30" s="31"/>
      <c r="J30" s="81"/>
      <c r="K30" s="38"/>
    </row>
    <row r="31" spans="1:11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81"/>
      <c r="K31" s="38"/>
    </row>
    <row r="32" spans="1:11" ht="15" customHeight="1">
      <c r="A32" s="31"/>
      <c r="B32" s="31"/>
      <c r="C32" s="31"/>
      <c r="D32" s="31"/>
      <c r="E32" s="31"/>
      <c r="F32" s="31"/>
      <c r="G32" s="31"/>
      <c r="H32" s="31"/>
      <c r="I32" s="31"/>
      <c r="J32" s="81"/>
      <c r="K32" s="38"/>
    </row>
    <row r="33" spans="1:11" ht="15" customHeight="1">
      <c r="A33" s="31"/>
      <c r="B33" s="31"/>
      <c r="C33" s="31"/>
      <c r="D33" s="31"/>
      <c r="E33" s="31"/>
      <c r="F33" s="31"/>
      <c r="G33" s="31"/>
      <c r="H33" s="31"/>
      <c r="I33" s="31"/>
      <c r="J33" s="81"/>
      <c r="K33" s="38"/>
    </row>
    <row r="34" spans="1:11" ht="15" customHeight="1">
      <c r="A34" s="31"/>
      <c r="B34" s="31"/>
      <c r="C34" s="31"/>
      <c r="D34" s="31"/>
      <c r="E34" s="31"/>
      <c r="F34" s="31"/>
      <c r="G34" s="31"/>
      <c r="H34" s="31"/>
      <c r="I34" s="31"/>
      <c r="J34" s="81"/>
      <c r="K34" s="38"/>
    </row>
    <row r="35" spans="1:11" ht="15" customHeight="1">
      <c r="A35" s="31"/>
      <c r="B35" s="31"/>
      <c r="C35" s="31"/>
      <c r="D35" s="31"/>
      <c r="E35" s="31"/>
      <c r="F35" s="31"/>
      <c r="G35" s="31"/>
      <c r="H35" s="31"/>
      <c r="I35" s="31"/>
      <c r="J35" s="81"/>
      <c r="K35" s="38"/>
    </row>
    <row r="36" spans="1:11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81"/>
      <c r="K36" s="38"/>
    </row>
    <row r="37" spans="1:11" ht="15" customHeight="1">
      <c r="A37" s="31"/>
      <c r="B37" s="31"/>
      <c r="C37" s="31"/>
      <c r="D37" s="31"/>
      <c r="E37" s="31"/>
      <c r="F37" s="31"/>
      <c r="G37" s="31"/>
      <c r="H37" s="31"/>
      <c r="I37" s="31"/>
      <c r="J37" s="81"/>
      <c r="K37" s="38"/>
    </row>
    <row r="38" spans="1:11" ht="15" customHeight="1">
      <c r="A38" s="31"/>
      <c r="B38" s="31"/>
      <c r="C38" s="31"/>
      <c r="D38" s="31"/>
      <c r="E38" s="31"/>
      <c r="F38" s="31"/>
      <c r="G38" s="31"/>
      <c r="H38" s="31"/>
      <c r="I38" s="31"/>
      <c r="J38" s="81"/>
      <c r="K38" s="38"/>
    </row>
    <row r="39" spans="1:11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81"/>
      <c r="K39" s="38"/>
    </row>
    <row r="40" spans="1:11" ht="15" customHeight="1">
      <c r="A40" s="31"/>
      <c r="B40" s="31"/>
      <c r="C40" s="31"/>
      <c r="D40" s="31"/>
      <c r="E40" s="31"/>
      <c r="F40" s="31"/>
      <c r="G40" s="31"/>
      <c r="H40" s="31"/>
      <c r="I40" s="31"/>
      <c r="J40" s="81"/>
      <c r="K40" s="38"/>
    </row>
    <row r="41" spans="1:11" ht="15" customHeight="1">
      <c r="A41" s="31"/>
      <c r="B41" s="31"/>
      <c r="C41" s="31"/>
      <c r="D41" s="31"/>
      <c r="E41" s="31"/>
      <c r="F41" s="31"/>
      <c r="G41" s="31"/>
      <c r="H41" s="31"/>
      <c r="I41" s="31"/>
      <c r="J41" s="81"/>
      <c r="K41" s="38"/>
    </row>
    <row r="42" spans="1:11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81"/>
      <c r="K42" s="38"/>
    </row>
    <row r="43" spans="1:11" ht="15" customHeight="1">
      <c r="A43" s="31"/>
      <c r="B43" s="31"/>
      <c r="C43" s="31"/>
      <c r="D43" s="31"/>
      <c r="E43" s="31"/>
      <c r="F43" s="31"/>
      <c r="G43" s="31"/>
      <c r="H43" s="31"/>
      <c r="I43" s="31"/>
      <c r="J43" s="81"/>
      <c r="K43" s="38"/>
    </row>
    <row r="44" spans="1:11" ht="15" customHeight="1">
      <c r="A44" s="31"/>
      <c r="B44" s="31"/>
      <c r="C44" s="31"/>
      <c r="D44" s="31"/>
      <c r="E44" s="31"/>
      <c r="F44" s="31"/>
      <c r="G44" s="31"/>
      <c r="H44" s="31"/>
      <c r="I44" s="31"/>
      <c r="J44" s="81"/>
      <c r="K44" s="38"/>
    </row>
    <row r="45" spans="1:11" ht="15" customHeight="1">
      <c r="A45" s="31"/>
      <c r="B45" s="31"/>
      <c r="C45" s="31"/>
      <c r="D45" s="31"/>
      <c r="E45" s="31"/>
      <c r="F45" s="31"/>
      <c r="G45" s="31"/>
      <c r="H45" s="31"/>
      <c r="I45" s="31"/>
      <c r="J45" s="81"/>
      <c r="K45" s="38"/>
    </row>
    <row r="46" spans="1:10" ht="15" customHeight="1">
      <c r="A46" s="31"/>
      <c r="B46" s="31"/>
      <c r="C46" s="31"/>
      <c r="D46" s="31"/>
      <c r="E46" s="31"/>
      <c r="F46" s="31"/>
      <c r="G46" s="31"/>
      <c r="H46" s="31"/>
      <c r="I46" s="31"/>
      <c r="J46" s="81"/>
    </row>
    <row r="47" spans="1:10" ht="1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1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1.25">
      <c r="A49" s="31"/>
      <c r="B49" s="31"/>
      <c r="C49" s="31"/>
      <c r="D49" s="31"/>
      <c r="E49" s="31"/>
      <c r="F49" s="31"/>
      <c r="G49" s="31"/>
      <c r="H49" s="31"/>
      <c r="I49" s="31"/>
      <c r="J49" s="31"/>
    </row>
  </sheetData>
  <mergeCells count="4">
    <mergeCell ref="F3:G3"/>
    <mergeCell ref="A1:G1"/>
    <mergeCell ref="B3:C3"/>
    <mergeCell ref="D3:E3"/>
  </mergeCells>
  <hyperlinks>
    <hyperlink ref="G2" location="'pag 20'!A3" display="(Viene de la página anterior)"/>
    <hyperlink ref="A3" location="indice!B2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workbookViewId="0" topLeftCell="A22">
      <selection activeCell="G41" sqref="G41"/>
    </sheetView>
  </sheetViews>
  <sheetFormatPr defaultColWidth="12" defaultRowHeight="11.25"/>
  <cols>
    <col min="1" max="1" width="17.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6" customFormat="1" ht="39.75" customHeight="1">
      <c r="A1" s="228" t="s">
        <v>87</v>
      </c>
      <c r="B1" s="229"/>
      <c r="C1" s="229"/>
      <c r="D1" s="229"/>
      <c r="E1" s="229"/>
      <c r="F1" s="229"/>
      <c r="G1" s="229"/>
    </row>
    <row r="2" spans="1:9" s="57" customFormat="1" ht="18" customHeight="1">
      <c r="A2" s="24" t="s">
        <v>80</v>
      </c>
      <c r="B2" s="15"/>
      <c r="C2" s="15"/>
      <c r="D2" s="15"/>
      <c r="E2" s="15"/>
      <c r="F2" s="15"/>
      <c r="G2" s="15"/>
      <c r="H2" s="56"/>
      <c r="I2" s="56"/>
    </row>
    <row r="3" spans="1:9" s="20" customFormat="1" ht="36" customHeight="1">
      <c r="A3" s="17" t="s">
        <v>24</v>
      </c>
      <c r="B3" s="225" t="s">
        <v>25</v>
      </c>
      <c r="C3" s="225"/>
      <c r="D3" s="225" t="s">
        <v>26</v>
      </c>
      <c r="E3" s="225"/>
      <c r="F3" s="225" t="s">
        <v>27</v>
      </c>
      <c r="G3" s="225" t="s">
        <v>6</v>
      </c>
      <c r="H3" s="19"/>
      <c r="I3" s="19"/>
    </row>
    <row r="4" spans="1:9" s="12" customFormat="1" ht="19.5" customHeight="1">
      <c r="A4" s="21"/>
      <c r="B4" s="22" t="s">
        <v>28</v>
      </c>
      <c r="C4" s="23" t="s">
        <v>29</v>
      </c>
      <c r="D4" s="22" t="s">
        <v>28</v>
      </c>
      <c r="E4" s="23" t="s">
        <v>29</v>
      </c>
      <c r="F4" s="22" t="s">
        <v>28</v>
      </c>
      <c r="G4" s="23" t="s">
        <v>29</v>
      </c>
      <c r="H4" s="24"/>
      <c r="I4" s="24"/>
    </row>
    <row r="5" spans="1:9" s="27" customFormat="1" ht="15" customHeight="1">
      <c r="A5" s="25" t="s">
        <v>30</v>
      </c>
      <c r="B5" s="26">
        <f aca="true" t="shared" si="0" ref="B5:B40">D5+F5</f>
        <v>270239</v>
      </c>
      <c r="C5" s="26">
        <f aca="true" t="shared" si="1" ref="C5:C40">B5/$B5*100</f>
        <v>100</v>
      </c>
      <c r="D5" s="26">
        <f>SUM(D6:D40)+SUM('pag 21'!D5:D18)</f>
        <v>122410</v>
      </c>
      <c r="E5" s="88">
        <f aca="true" t="shared" si="2" ref="E5:E40">D5/$B5*100</f>
        <v>45.29694085605704</v>
      </c>
      <c r="F5" s="26">
        <f>SUM(F6:F40)+SUM('pag 21'!F5:F18)</f>
        <v>147829</v>
      </c>
      <c r="G5" s="88">
        <f aca="true" t="shared" si="3" ref="G5:G40">F5/$B5*100</f>
        <v>54.70305914394296</v>
      </c>
      <c r="H5"/>
      <c r="I5"/>
    </row>
    <row r="6" spans="1:7" ht="15" customHeight="1">
      <c r="A6" s="28" t="s">
        <v>88</v>
      </c>
      <c r="B6" s="32">
        <f t="shared" si="0"/>
        <v>1150</v>
      </c>
      <c r="C6" s="79">
        <f t="shared" si="1"/>
        <v>100</v>
      </c>
      <c r="D6" s="32">
        <v>541</v>
      </c>
      <c r="E6" s="48">
        <f t="shared" si="2"/>
        <v>47.04347826086956</v>
      </c>
      <c r="F6" s="32">
        <v>609</v>
      </c>
      <c r="G6" s="48">
        <f t="shared" si="3"/>
        <v>52.95652173913044</v>
      </c>
    </row>
    <row r="7" spans="1:7" ht="15" customHeight="1">
      <c r="A7" s="28" t="s">
        <v>89</v>
      </c>
      <c r="B7" s="32">
        <f t="shared" si="0"/>
        <v>633</v>
      </c>
      <c r="C7" s="79">
        <f t="shared" si="1"/>
        <v>100</v>
      </c>
      <c r="D7" s="32">
        <v>313</v>
      </c>
      <c r="E7" s="48">
        <f t="shared" si="2"/>
        <v>49.447077409162716</v>
      </c>
      <c r="F7" s="32">
        <v>320</v>
      </c>
      <c r="G7" s="48">
        <f t="shared" si="3"/>
        <v>50.55292259083728</v>
      </c>
    </row>
    <row r="8" spans="1:7" ht="15" customHeight="1">
      <c r="A8" s="28" t="s">
        <v>90</v>
      </c>
      <c r="B8" s="32">
        <f t="shared" si="0"/>
        <v>5183</v>
      </c>
      <c r="C8" s="79">
        <f t="shared" si="1"/>
        <v>100</v>
      </c>
      <c r="D8" s="32">
        <v>2386</v>
      </c>
      <c r="E8" s="48">
        <f t="shared" si="2"/>
        <v>46.03511479837932</v>
      </c>
      <c r="F8" s="32">
        <v>2797</v>
      </c>
      <c r="G8" s="48">
        <f t="shared" si="3"/>
        <v>53.96488520162068</v>
      </c>
    </row>
    <row r="9" spans="1:7" ht="15" customHeight="1">
      <c r="A9" s="28" t="s">
        <v>91</v>
      </c>
      <c r="B9" s="32">
        <f t="shared" si="0"/>
        <v>860</v>
      </c>
      <c r="C9" s="79">
        <f t="shared" si="1"/>
        <v>100</v>
      </c>
      <c r="D9" s="32">
        <v>405</v>
      </c>
      <c r="E9" s="48">
        <f t="shared" si="2"/>
        <v>47.093023255813954</v>
      </c>
      <c r="F9" s="32">
        <v>455</v>
      </c>
      <c r="G9" s="48">
        <f t="shared" si="3"/>
        <v>52.90697674418605</v>
      </c>
    </row>
    <row r="10" spans="1:7" ht="15" customHeight="1">
      <c r="A10" s="28" t="s">
        <v>92</v>
      </c>
      <c r="B10" s="32">
        <f t="shared" si="0"/>
        <v>265</v>
      </c>
      <c r="C10" s="79">
        <f t="shared" si="1"/>
        <v>100</v>
      </c>
      <c r="D10" s="32">
        <v>115</v>
      </c>
      <c r="E10" s="48">
        <f t="shared" si="2"/>
        <v>43.39622641509434</v>
      </c>
      <c r="F10" s="32">
        <v>150</v>
      </c>
      <c r="G10" s="48">
        <f t="shared" si="3"/>
        <v>56.60377358490566</v>
      </c>
    </row>
    <row r="11" spans="1:7" ht="22.5" customHeight="1">
      <c r="A11" s="31" t="s">
        <v>93</v>
      </c>
      <c r="B11" s="32">
        <f t="shared" si="0"/>
        <v>812</v>
      </c>
      <c r="C11" s="79">
        <f t="shared" si="1"/>
        <v>100</v>
      </c>
      <c r="D11" s="32">
        <v>385</v>
      </c>
      <c r="E11" s="48">
        <f t="shared" si="2"/>
        <v>47.41379310344828</v>
      </c>
      <c r="F11" s="32">
        <v>427</v>
      </c>
      <c r="G11" s="48">
        <f t="shared" si="3"/>
        <v>52.58620689655172</v>
      </c>
    </row>
    <row r="12" spans="1:7" ht="15" customHeight="1">
      <c r="A12" s="31" t="s">
        <v>94</v>
      </c>
      <c r="B12" s="32">
        <f t="shared" si="0"/>
        <v>4294</v>
      </c>
      <c r="C12" s="79">
        <f t="shared" si="1"/>
        <v>100</v>
      </c>
      <c r="D12" s="32">
        <v>2083</v>
      </c>
      <c r="E12" s="48">
        <f t="shared" si="2"/>
        <v>48.50954820680018</v>
      </c>
      <c r="F12" s="32">
        <v>2211</v>
      </c>
      <c r="G12" s="48">
        <f t="shared" si="3"/>
        <v>51.49045179319981</v>
      </c>
    </row>
    <row r="13" spans="1:7" ht="15" customHeight="1">
      <c r="A13" s="31" t="s">
        <v>95</v>
      </c>
      <c r="B13" s="32">
        <f t="shared" si="0"/>
        <v>94434</v>
      </c>
      <c r="C13" s="79">
        <f t="shared" si="1"/>
        <v>100</v>
      </c>
      <c r="D13" s="32">
        <v>40732</v>
      </c>
      <c r="E13" s="48">
        <f t="shared" si="2"/>
        <v>43.13276997691509</v>
      </c>
      <c r="F13" s="32">
        <v>53702</v>
      </c>
      <c r="G13" s="48">
        <f t="shared" si="3"/>
        <v>56.8672300230849</v>
      </c>
    </row>
    <row r="14" spans="1:7" ht="15" customHeight="1">
      <c r="A14" s="31" t="s">
        <v>96</v>
      </c>
      <c r="B14" s="32">
        <f t="shared" si="0"/>
        <v>1196</v>
      </c>
      <c r="C14" s="79">
        <f t="shared" si="1"/>
        <v>100</v>
      </c>
      <c r="D14" s="32">
        <v>570</v>
      </c>
      <c r="E14" s="48">
        <f t="shared" si="2"/>
        <v>47.65886287625418</v>
      </c>
      <c r="F14" s="32">
        <v>626</v>
      </c>
      <c r="G14" s="48">
        <f t="shared" si="3"/>
        <v>52.34113712374582</v>
      </c>
    </row>
    <row r="15" spans="1:7" ht="15" customHeight="1">
      <c r="A15" s="31" t="s">
        <v>97</v>
      </c>
      <c r="B15" s="32">
        <f t="shared" si="0"/>
        <v>545</v>
      </c>
      <c r="C15" s="79">
        <f t="shared" si="1"/>
        <v>100</v>
      </c>
      <c r="D15" s="32">
        <v>262</v>
      </c>
      <c r="E15" s="48">
        <f t="shared" si="2"/>
        <v>48.07339449541285</v>
      </c>
      <c r="F15" s="32">
        <v>283</v>
      </c>
      <c r="G15" s="48">
        <f t="shared" si="3"/>
        <v>51.92660550458715</v>
      </c>
    </row>
    <row r="16" spans="1:7" ht="15" customHeight="1">
      <c r="A16" s="31" t="s">
        <v>98</v>
      </c>
      <c r="B16" s="32">
        <f t="shared" si="0"/>
        <v>1523</v>
      </c>
      <c r="C16" s="79">
        <f t="shared" si="1"/>
        <v>100</v>
      </c>
      <c r="D16" s="32">
        <v>770</v>
      </c>
      <c r="E16" s="48">
        <f t="shared" si="2"/>
        <v>50.558108995403806</v>
      </c>
      <c r="F16" s="32">
        <v>753</v>
      </c>
      <c r="G16" s="48">
        <f t="shared" si="3"/>
        <v>49.44189100459619</v>
      </c>
    </row>
    <row r="17" spans="1:7" ht="22.5" customHeight="1">
      <c r="A17" s="31" t="s">
        <v>99</v>
      </c>
      <c r="B17" s="32">
        <f t="shared" si="0"/>
        <v>12369</v>
      </c>
      <c r="C17" s="79">
        <f t="shared" si="1"/>
        <v>100</v>
      </c>
      <c r="D17" s="32">
        <v>5765</v>
      </c>
      <c r="E17" s="48">
        <f t="shared" si="2"/>
        <v>46.60845662543455</v>
      </c>
      <c r="F17" s="32">
        <v>6604</v>
      </c>
      <c r="G17" s="48">
        <f t="shared" si="3"/>
        <v>53.391543374565444</v>
      </c>
    </row>
    <row r="18" spans="1:7" ht="15" customHeight="1">
      <c r="A18" s="31" t="s">
        <v>100</v>
      </c>
      <c r="B18" s="32">
        <f t="shared" si="0"/>
        <v>677</v>
      </c>
      <c r="C18" s="79">
        <f t="shared" si="1"/>
        <v>100</v>
      </c>
      <c r="D18" s="32">
        <v>328</v>
      </c>
      <c r="E18" s="48">
        <f t="shared" si="2"/>
        <v>48.44903988183161</v>
      </c>
      <c r="F18" s="32">
        <v>349</v>
      </c>
      <c r="G18" s="48">
        <f t="shared" si="3"/>
        <v>51.55096011816839</v>
      </c>
    </row>
    <row r="19" spans="1:7" ht="15" customHeight="1">
      <c r="A19" s="31" t="s">
        <v>101</v>
      </c>
      <c r="B19" s="32">
        <f t="shared" si="0"/>
        <v>1014</v>
      </c>
      <c r="C19" s="79">
        <f t="shared" si="1"/>
        <v>100</v>
      </c>
      <c r="D19" s="32">
        <v>473</v>
      </c>
      <c r="E19" s="48">
        <f t="shared" si="2"/>
        <v>46.646942800788956</v>
      </c>
      <c r="F19" s="32">
        <v>541</v>
      </c>
      <c r="G19" s="48">
        <f t="shared" si="3"/>
        <v>53.35305719921104</v>
      </c>
    </row>
    <row r="20" spans="1:7" ht="15" customHeight="1">
      <c r="A20" s="31" t="s">
        <v>102</v>
      </c>
      <c r="B20" s="32">
        <f t="shared" si="0"/>
        <v>1154</v>
      </c>
      <c r="C20" s="79">
        <f t="shared" si="1"/>
        <v>100</v>
      </c>
      <c r="D20" s="32">
        <v>559</v>
      </c>
      <c r="E20" s="48">
        <f t="shared" si="2"/>
        <v>48.440207972270365</v>
      </c>
      <c r="F20" s="32">
        <v>595</v>
      </c>
      <c r="G20" s="48">
        <f t="shared" si="3"/>
        <v>51.559792027729635</v>
      </c>
    </row>
    <row r="21" spans="1:7" ht="15" customHeight="1">
      <c r="A21" s="31" t="s">
        <v>103</v>
      </c>
      <c r="B21" s="32">
        <f t="shared" si="0"/>
        <v>565</v>
      </c>
      <c r="C21" s="79">
        <f t="shared" si="1"/>
        <v>100</v>
      </c>
      <c r="D21" s="32">
        <v>247</v>
      </c>
      <c r="E21" s="48">
        <f t="shared" si="2"/>
        <v>43.716814159292035</v>
      </c>
      <c r="F21" s="32">
        <v>318</v>
      </c>
      <c r="G21" s="48">
        <f t="shared" si="3"/>
        <v>56.28318584070796</v>
      </c>
    </row>
    <row r="22" spans="1:7" ht="15" customHeight="1">
      <c r="A22" s="31" t="s">
        <v>104</v>
      </c>
      <c r="B22" s="32">
        <f t="shared" si="0"/>
        <v>4310</v>
      </c>
      <c r="C22" s="79">
        <f t="shared" si="1"/>
        <v>100</v>
      </c>
      <c r="D22" s="32">
        <v>2011</v>
      </c>
      <c r="E22" s="48">
        <f t="shared" si="2"/>
        <v>46.658932714617166</v>
      </c>
      <c r="F22" s="32">
        <v>2299</v>
      </c>
      <c r="G22" s="48">
        <f t="shared" si="3"/>
        <v>53.34106728538283</v>
      </c>
    </row>
    <row r="23" spans="1:7" ht="22.5" customHeight="1">
      <c r="A23" s="31" t="s">
        <v>105</v>
      </c>
      <c r="B23" s="32">
        <f t="shared" si="0"/>
        <v>1148</v>
      </c>
      <c r="C23" s="79">
        <f t="shared" si="1"/>
        <v>100</v>
      </c>
      <c r="D23" s="32">
        <v>532</v>
      </c>
      <c r="E23" s="48">
        <f t="shared" si="2"/>
        <v>46.34146341463415</v>
      </c>
      <c r="F23" s="32">
        <v>616</v>
      </c>
      <c r="G23" s="48">
        <f t="shared" si="3"/>
        <v>53.65853658536586</v>
      </c>
    </row>
    <row r="24" spans="1:7" ht="15" customHeight="1">
      <c r="A24" s="31" t="s">
        <v>106</v>
      </c>
      <c r="B24" s="32">
        <f t="shared" si="0"/>
        <v>2249</v>
      </c>
      <c r="C24" s="79">
        <f t="shared" si="1"/>
        <v>100</v>
      </c>
      <c r="D24" s="32">
        <v>1106</v>
      </c>
      <c r="E24" s="48">
        <f t="shared" si="2"/>
        <v>49.17741218319253</v>
      </c>
      <c r="F24" s="32">
        <v>1143</v>
      </c>
      <c r="G24" s="48">
        <f t="shared" si="3"/>
        <v>50.82258781680748</v>
      </c>
    </row>
    <row r="25" spans="1:7" ht="15" customHeight="1">
      <c r="A25" s="31" t="s">
        <v>107</v>
      </c>
      <c r="B25" s="32">
        <f t="shared" si="0"/>
        <v>2696</v>
      </c>
      <c r="C25" s="79">
        <f t="shared" si="1"/>
        <v>100</v>
      </c>
      <c r="D25" s="32">
        <v>1258</v>
      </c>
      <c r="E25" s="48">
        <f t="shared" si="2"/>
        <v>46.66172106824926</v>
      </c>
      <c r="F25" s="32">
        <v>1438</v>
      </c>
      <c r="G25" s="48">
        <f t="shared" si="3"/>
        <v>53.338278931750736</v>
      </c>
    </row>
    <row r="26" spans="1:7" ht="15" customHeight="1">
      <c r="A26" s="31" t="s">
        <v>108</v>
      </c>
      <c r="B26" s="32">
        <f t="shared" si="0"/>
        <v>491</v>
      </c>
      <c r="C26" s="79">
        <f t="shared" si="1"/>
        <v>100</v>
      </c>
      <c r="D26" s="32">
        <v>250</v>
      </c>
      <c r="E26" s="48">
        <f t="shared" si="2"/>
        <v>50.91649694501018</v>
      </c>
      <c r="F26" s="32">
        <v>241</v>
      </c>
      <c r="G26" s="48">
        <f t="shared" si="3"/>
        <v>49.08350305498982</v>
      </c>
    </row>
    <row r="27" spans="1:7" ht="15" customHeight="1">
      <c r="A27" s="31" t="s">
        <v>109</v>
      </c>
      <c r="B27" s="32">
        <f t="shared" si="0"/>
        <v>667</v>
      </c>
      <c r="C27" s="79">
        <f t="shared" si="1"/>
        <v>100</v>
      </c>
      <c r="D27" s="32">
        <v>318</v>
      </c>
      <c r="E27" s="48">
        <f t="shared" si="2"/>
        <v>47.676161919040474</v>
      </c>
      <c r="F27" s="32">
        <v>349</v>
      </c>
      <c r="G27" s="48">
        <f t="shared" si="3"/>
        <v>52.32383808095952</v>
      </c>
    </row>
    <row r="28" spans="1:7" ht="15" customHeight="1">
      <c r="A28" s="31" t="s">
        <v>110</v>
      </c>
      <c r="B28" s="32">
        <f t="shared" si="0"/>
        <v>845</v>
      </c>
      <c r="C28" s="79">
        <f t="shared" si="1"/>
        <v>100</v>
      </c>
      <c r="D28" s="32">
        <v>422</v>
      </c>
      <c r="E28" s="48">
        <f t="shared" si="2"/>
        <v>49.94082840236687</v>
      </c>
      <c r="F28" s="32">
        <v>423</v>
      </c>
      <c r="G28" s="48">
        <f t="shared" si="3"/>
        <v>50.05917159763313</v>
      </c>
    </row>
    <row r="29" spans="1:7" ht="22.5" customHeight="1">
      <c r="A29" s="31" t="s">
        <v>111</v>
      </c>
      <c r="B29" s="32">
        <f t="shared" si="0"/>
        <v>13103</v>
      </c>
      <c r="C29" s="79">
        <f t="shared" si="1"/>
        <v>100</v>
      </c>
      <c r="D29" s="32">
        <v>6058</v>
      </c>
      <c r="E29" s="48">
        <f t="shared" si="2"/>
        <v>46.2336869419217</v>
      </c>
      <c r="F29" s="32">
        <v>7045</v>
      </c>
      <c r="G29" s="48">
        <f t="shared" si="3"/>
        <v>53.76631305807831</v>
      </c>
    </row>
    <row r="30" spans="1:7" ht="15" customHeight="1">
      <c r="A30" s="31" t="s">
        <v>112</v>
      </c>
      <c r="B30" s="32">
        <f t="shared" si="0"/>
        <v>3711</v>
      </c>
      <c r="C30" s="79">
        <f t="shared" si="1"/>
        <v>100</v>
      </c>
      <c r="D30" s="32">
        <v>1829</v>
      </c>
      <c r="E30" s="48">
        <f t="shared" si="2"/>
        <v>49.285906763675555</v>
      </c>
      <c r="F30" s="32">
        <v>1882</v>
      </c>
      <c r="G30" s="48">
        <f t="shared" si="3"/>
        <v>50.714093236324445</v>
      </c>
    </row>
    <row r="31" spans="1:7" ht="15" customHeight="1">
      <c r="A31" s="31" t="s">
        <v>113</v>
      </c>
      <c r="B31" s="32">
        <f t="shared" si="0"/>
        <v>257</v>
      </c>
      <c r="C31" s="79">
        <f t="shared" si="1"/>
        <v>100</v>
      </c>
      <c r="D31" s="32">
        <v>128</v>
      </c>
      <c r="E31" s="48">
        <f t="shared" si="2"/>
        <v>49.80544747081712</v>
      </c>
      <c r="F31" s="32">
        <v>129</v>
      </c>
      <c r="G31" s="48">
        <f t="shared" si="3"/>
        <v>50.19455252918288</v>
      </c>
    </row>
    <row r="32" spans="1:7" ht="15" customHeight="1">
      <c r="A32" s="31" t="s">
        <v>114</v>
      </c>
      <c r="B32" s="32">
        <f t="shared" si="0"/>
        <v>32731</v>
      </c>
      <c r="C32" s="79">
        <f t="shared" si="1"/>
        <v>100</v>
      </c>
      <c r="D32" s="32">
        <v>14860</v>
      </c>
      <c r="E32" s="48">
        <f t="shared" si="2"/>
        <v>45.400384956157765</v>
      </c>
      <c r="F32" s="32">
        <v>17871</v>
      </c>
      <c r="G32" s="48">
        <f t="shared" si="3"/>
        <v>54.599615043842235</v>
      </c>
    </row>
    <row r="33" spans="1:7" ht="15" customHeight="1">
      <c r="A33" s="31" t="s">
        <v>115</v>
      </c>
      <c r="B33" s="32">
        <f t="shared" si="0"/>
        <v>2465</v>
      </c>
      <c r="C33" s="79">
        <f t="shared" si="1"/>
        <v>100</v>
      </c>
      <c r="D33" s="32">
        <v>1200</v>
      </c>
      <c r="E33" s="48">
        <f t="shared" si="2"/>
        <v>48.6815415821501</v>
      </c>
      <c r="F33" s="32">
        <v>1265</v>
      </c>
      <c r="G33" s="48">
        <f t="shared" si="3"/>
        <v>51.3184584178499</v>
      </c>
    </row>
    <row r="34" spans="1:7" ht="15" customHeight="1">
      <c r="A34" s="31" t="s">
        <v>116</v>
      </c>
      <c r="B34" s="32">
        <f t="shared" si="0"/>
        <v>1964</v>
      </c>
      <c r="C34" s="79">
        <f t="shared" si="1"/>
        <v>100</v>
      </c>
      <c r="D34" s="32">
        <v>890</v>
      </c>
      <c r="E34" s="48">
        <f t="shared" si="2"/>
        <v>45.31568228105906</v>
      </c>
      <c r="F34" s="32">
        <v>1074</v>
      </c>
      <c r="G34" s="48">
        <f t="shared" si="3"/>
        <v>54.68431771894093</v>
      </c>
    </row>
    <row r="35" spans="1:7" ht="22.5" customHeight="1">
      <c r="A35" s="31" t="s">
        <v>117</v>
      </c>
      <c r="B35" s="32">
        <f t="shared" si="0"/>
        <v>11582</v>
      </c>
      <c r="C35" s="79">
        <f t="shared" si="1"/>
        <v>100</v>
      </c>
      <c r="D35" s="32">
        <v>5443</v>
      </c>
      <c r="E35" s="48">
        <f t="shared" si="2"/>
        <v>46.99533759281644</v>
      </c>
      <c r="F35" s="32">
        <v>6139</v>
      </c>
      <c r="G35" s="48">
        <f t="shared" si="3"/>
        <v>53.00466240718356</v>
      </c>
    </row>
    <row r="36" spans="1:7" ht="15" customHeight="1">
      <c r="A36" s="31" t="s">
        <v>118</v>
      </c>
      <c r="B36" s="32">
        <f t="shared" si="0"/>
        <v>275</v>
      </c>
      <c r="C36" s="79">
        <f t="shared" si="1"/>
        <v>100</v>
      </c>
      <c r="D36" s="32">
        <v>118</v>
      </c>
      <c r="E36" s="48">
        <f t="shared" si="2"/>
        <v>42.90909090909091</v>
      </c>
      <c r="F36" s="32">
        <v>157</v>
      </c>
      <c r="G36" s="48">
        <f t="shared" si="3"/>
        <v>57.09090909090909</v>
      </c>
    </row>
    <row r="37" spans="1:7" ht="15" customHeight="1">
      <c r="A37" s="31" t="s">
        <v>119</v>
      </c>
      <c r="B37" s="32">
        <f t="shared" si="0"/>
        <v>1569</v>
      </c>
      <c r="C37" s="79">
        <f t="shared" si="1"/>
        <v>100</v>
      </c>
      <c r="D37" s="32">
        <v>753</v>
      </c>
      <c r="E37" s="48">
        <f t="shared" si="2"/>
        <v>47.992351816443595</v>
      </c>
      <c r="F37" s="32">
        <v>816</v>
      </c>
      <c r="G37" s="48">
        <f t="shared" si="3"/>
        <v>52.00764818355641</v>
      </c>
    </row>
    <row r="38" spans="1:7" ht="15" customHeight="1">
      <c r="A38" s="31" t="s">
        <v>120</v>
      </c>
      <c r="B38" s="32">
        <f t="shared" si="0"/>
        <v>377</v>
      </c>
      <c r="C38" s="79">
        <f t="shared" si="1"/>
        <v>100</v>
      </c>
      <c r="D38" s="32">
        <v>181</v>
      </c>
      <c r="E38" s="48">
        <f t="shared" si="2"/>
        <v>48.01061007957559</v>
      </c>
      <c r="F38" s="32">
        <v>196</v>
      </c>
      <c r="G38" s="48">
        <f t="shared" si="3"/>
        <v>51.9893899204244</v>
      </c>
    </row>
    <row r="39" spans="1:7" ht="15" customHeight="1">
      <c r="A39" s="31" t="s">
        <v>121</v>
      </c>
      <c r="B39" s="32">
        <f t="shared" si="0"/>
        <v>1991</v>
      </c>
      <c r="C39" s="79">
        <f t="shared" si="1"/>
        <v>100</v>
      </c>
      <c r="D39" s="32">
        <v>1093</v>
      </c>
      <c r="E39" s="48">
        <f t="shared" si="2"/>
        <v>54.89703666499247</v>
      </c>
      <c r="F39" s="32">
        <v>898</v>
      </c>
      <c r="G39" s="48">
        <f t="shared" si="3"/>
        <v>45.10296333500754</v>
      </c>
    </row>
    <row r="40" spans="1:7" ht="15" customHeight="1">
      <c r="A40" s="90" t="s">
        <v>122</v>
      </c>
      <c r="B40" s="91">
        <f t="shared" si="0"/>
        <v>824</v>
      </c>
      <c r="C40" s="107">
        <f t="shared" si="1"/>
        <v>100</v>
      </c>
      <c r="D40" s="91">
        <v>410</v>
      </c>
      <c r="E40" s="92">
        <f t="shared" si="2"/>
        <v>49.75728155339806</v>
      </c>
      <c r="F40" s="91">
        <v>414</v>
      </c>
      <c r="G40" s="92">
        <f t="shared" si="3"/>
        <v>50.24271844660194</v>
      </c>
    </row>
    <row r="41" ht="15" customHeight="1">
      <c r="G41" s="93" t="s">
        <v>123</v>
      </c>
    </row>
    <row r="42" spans="1:9" ht="15" customHeight="1">
      <c r="A42" s="31"/>
      <c r="B42" s="32"/>
      <c r="C42" s="48"/>
      <c r="D42" s="32"/>
      <c r="E42" s="48"/>
      <c r="F42" s="32"/>
      <c r="G42" s="48"/>
      <c r="H42" s="94"/>
      <c r="I42" s="94"/>
    </row>
    <row r="43" spans="1:7" ht="15" customHeight="1">
      <c r="A43" s="31"/>
      <c r="B43" s="32"/>
      <c r="C43" s="48"/>
      <c r="D43" s="32"/>
      <c r="E43" s="48"/>
      <c r="F43" s="32"/>
      <c r="G43" s="48"/>
    </row>
    <row r="44" spans="11:14" ht="15" customHeight="1">
      <c r="K44" s="108"/>
      <c r="L44" s="109"/>
      <c r="M44" s="109"/>
      <c r="N44" s="38"/>
    </row>
    <row r="45" spans="11:14" ht="15" customHeight="1">
      <c r="K45" s="106"/>
      <c r="L45" s="109"/>
      <c r="M45" s="109"/>
      <c r="N45" s="38"/>
    </row>
    <row r="46" spans="11:13" ht="15" customHeight="1">
      <c r="K46" s="110"/>
      <c r="L46" s="109"/>
      <c r="M46" s="109"/>
    </row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3" location="indice!B24" display="Índice"/>
    <hyperlink ref="G41" location="'pag 23'!A3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19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6" customFormat="1" ht="39.75" customHeight="1">
      <c r="A1" s="228" t="s">
        <v>87</v>
      </c>
      <c r="B1" s="229"/>
      <c r="C1" s="229"/>
      <c r="D1" s="229"/>
      <c r="E1" s="229"/>
      <c r="F1" s="229"/>
      <c r="G1" s="229"/>
    </row>
    <row r="2" spans="1:9" s="57" customFormat="1" ht="18" customHeight="1">
      <c r="A2" s="24" t="s">
        <v>80</v>
      </c>
      <c r="B2" s="96"/>
      <c r="C2" s="96"/>
      <c r="D2" s="96"/>
      <c r="E2" s="96"/>
      <c r="F2" s="96"/>
      <c r="G2" s="97" t="s">
        <v>124</v>
      </c>
      <c r="H2" s="56"/>
      <c r="I2" s="56"/>
    </row>
    <row r="3" spans="1:9" s="20" customFormat="1" ht="36" customHeight="1">
      <c r="A3" s="17" t="s">
        <v>24</v>
      </c>
      <c r="B3" s="235" t="s">
        <v>25</v>
      </c>
      <c r="C3" s="235"/>
      <c r="D3" s="235" t="s">
        <v>26</v>
      </c>
      <c r="E3" s="235"/>
      <c r="F3" s="235" t="s">
        <v>27</v>
      </c>
      <c r="G3" s="236" t="s">
        <v>6</v>
      </c>
      <c r="H3" s="19"/>
      <c r="I3" s="19"/>
    </row>
    <row r="4" spans="1:9" s="12" customFormat="1" ht="19.5" customHeight="1">
      <c r="A4" s="98"/>
      <c r="B4" s="99" t="s">
        <v>28</v>
      </c>
      <c r="C4" s="100" t="s">
        <v>29</v>
      </c>
      <c r="D4" s="101" t="s">
        <v>28</v>
      </c>
      <c r="E4" s="100" t="s">
        <v>29</v>
      </c>
      <c r="F4" s="101" t="s">
        <v>28</v>
      </c>
      <c r="G4" s="100" t="s">
        <v>29</v>
      </c>
      <c r="H4" s="24"/>
      <c r="I4" s="24"/>
    </row>
    <row r="5" spans="1:9" ht="15" customHeight="1">
      <c r="A5" s="31" t="s">
        <v>125</v>
      </c>
      <c r="B5" s="102">
        <f aca="true" t="shared" si="0" ref="B5:B18">D5+F5</f>
        <v>642</v>
      </c>
      <c r="C5" s="111">
        <f aca="true" t="shared" si="1" ref="C5:C18">B5/$B5*100</f>
        <v>100</v>
      </c>
      <c r="D5" s="102">
        <v>311</v>
      </c>
      <c r="E5" s="103">
        <f aca="true" t="shared" si="2" ref="E5:E18">D5/$B5*100</f>
        <v>48.442367601246104</v>
      </c>
      <c r="F5" s="102">
        <v>331</v>
      </c>
      <c r="G5" s="103">
        <f aca="true" t="shared" si="3" ref="G5:G18">F5/$B5*100</f>
        <v>51.557632398753896</v>
      </c>
      <c r="I5" s="94"/>
    </row>
    <row r="6" spans="1:13" ht="15" customHeight="1">
      <c r="A6" s="28" t="s">
        <v>126</v>
      </c>
      <c r="B6" s="104">
        <f t="shared" si="0"/>
        <v>1966</v>
      </c>
      <c r="C6" s="79">
        <f t="shared" si="1"/>
        <v>100</v>
      </c>
      <c r="D6" s="32">
        <v>1058</v>
      </c>
      <c r="E6" s="48">
        <f t="shared" si="2"/>
        <v>53.81485249237029</v>
      </c>
      <c r="F6" s="32">
        <v>908</v>
      </c>
      <c r="G6" s="48">
        <f t="shared" si="3"/>
        <v>46.1851475076297</v>
      </c>
      <c r="H6" s="31"/>
      <c r="I6" s="31"/>
      <c r="J6" s="31"/>
      <c r="K6" s="31"/>
      <c r="L6" s="31"/>
      <c r="M6" s="31"/>
    </row>
    <row r="7" spans="1:13" ht="15" customHeight="1">
      <c r="A7" s="28" t="s">
        <v>68</v>
      </c>
      <c r="B7" s="104">
        <f t="shared" si="0"/>
        <v>1358</v>
      </c>
      <c r="C7" s="79">
        <f t="shared" si="1"/>
        <v>100</v>
      </c>
      <c r="D7" s="32">
        <v>679</v>
      </c>
      <c r="E7" s="48">
        <f t="shared" si="2"/>
        <v>50</v>
      </c>
      <c r="F7" s="32">
        <v>679</v>
      </c>
      <c r="G7" s="48">
        <f t="shared" si="3"/>
        <v>50</v>
      </c>
      <c r="H7" s="31"/>
      <c r="I7" s="31"/>
      <c r="J7" s="31"/>
      <c r="K7" s="31"/>
      <c r="L7" s="31"/>
      <c r="M7" s="31"/>
    </row>
    <row r="8" spans="1:13" ht="15" customHeight="1">
      <c r="A8" s="28" t="s">
        <v>127</v>
      </c>
      <c r="B8" s="104">
        <f t="shared" si="0"/>
        <v>302</v>
      </c>
      <c r="C8" s="79">
        <f t="shared" si="1"/>
        <v>100</v>
      </c>
      <c r="D8" s="32">
        <v>138</v>
      </c>
      <c r="E8" s="48">
        <f t="shared" si="2"/>
        <v>45.6953642384106</v>
      </c>
      <c r="F8" s="32">
        <v>164</v>
      </c>
      <c r="G8" s="48">
        <f t="shared" si="3"/>
        <v>54.3046357615894</v>
      </c>
      <c r="H8" s="31"/>
      <c r="I8" s="31"/>
      <c r="J8" s="31"/>
      <c r="K8" s="31"/>
      <c r="L8" s="31"/>
      <c r="M8" s="31"/>
    </row>
    <row r="9" spans="1:13" ht="15" customHeight="1">
      <c r="A9" s="28" t="s">
        <v>128</v>
      </c>
      <c r="B9" s="104">
        <f t="shared" si="0"/>
        <v>2672</v>
      </c>
      <c r="C9" s="79">
        <f t="shared" si="1"/>
        <v>100</v>
      </c>
      <c r="D9" s="32">
        <v>1278</v>
      </c>
      <c r="E9" s="48">
        <f t="shared" si="2"/>
        <v>47.82934131736527</v>
      </c>
      <c r="F9" s="32">
        <v>1394</v>
      </c>
      <c r="G9" s="48">
        <f t="shared" si="3"/>
        <v>52.17065868263473</v>
      </c>
      <c r="H9" s="31"/>
      <c r="I9" s="31"/>
      <c r="J9" s="31"/>
      <c r="K9" s="31"/>
      <c r="L9" s="31"/>
      <c r="M9" s="31"/>
    </row>
    <row r="10" spans="1:13" ht="15" customHeight="1">
      <c r="A10" s="31" t="s">
        <v>129</v>
      </c>
      <c r="B10" s="104">
        <f t="shared" si="0"/>
        <v>2121</v>
      </c>
      <c r="C10" s="79">
        <f t="shared" si="1"/>
        <v>100</v>
      </c>
      <c r="D10" s="32">
        <v>1008</v>
      </c>
      <c r="E10" s="48">
        <f t="shared" si="2"/>
        <v>47.524752475247524</v>
      </c>
      <c r="F10" s="32">
        <v>1113</v>
      </c>
      <c r="G10" s="48">
        <f t="shared" si="3"/>
        <v>52.475247524752476</v>
      </c>
      <c r="H10" s="31"/>
      <c r="I10" s="31"/>
      <c r="J10" s="31"/>
      <c r="K10" s="31"/>
      <c r="L10" s="31"/>
      <c r="M10" s="31"/>
    </row>
    <row r="11" spans="1:13" ht="22.5" customHeight="1">
      <c r="A11" s="31" t="s">
        <v>130</v>
      </c>
      <c r="B11" s="104">
        <f t="shared" si="0"/>
        <v>14943</v>
      </c>
      <c r="C11" s="79">
        <f t="shared" si="1"/>
        <v>100</v>
      </c>
      <c r="D11" s="32">
        <v>7016</v>
      </c>
      <c r="E11" s="48">
        <f t="shared" si="2"/>
        <v>46.95174998326976</v>
      </c>
      <c r="F11" s="32">
        <v>7927</v>
      </c>
      <c r="G11" s="48">
        <f t="shared" si="3"/>
        <v>53.048250016730236</v>
      </c>
      <c r="H11" s="31"/>
      <c r="I11" s="31"/>
      <c r="J11" s="31"/>
      <c r="K11" s="31"/>
      <c r="L11" s="31"/>
      <c r="M11" s="31"/>
    </row>
    <row r="12" spans="1:13" ht="15" customHeight="1">
      <c r="A12" s="31" t="s">
        <v>131</v>
      </c>
      <c r="B12" s="104">
        <f t="shared" si="0"/>
        <v>940</v>
      </c>
      <c r="C12" s="79">
        <f t="shared" si="1"/>
        <v>100</v>
      </c>
      <c r="D12" s="32">
        <v>466</v>
      </c>
      <c r="E12" s="48">
        <f t="shared" si="2"/>
        <v>49.57446808510638</v>
      </c>
      <c r="F12" s="32">
        <v>474</v>
      </c>
      <c r="G12" s="48">
        <f t="shared" si="3"/>
        <v>50.42553191489362</v>
      </c>
      <c r="H12" s="31"/>
      <c r="I12" s="31"/>
      <c r="J12" s="31"/>
      <c r="K12" s="31"/>
      <c r="L12" s="31"/>
      <c r="M12" s="31"/>
    </row>
    <row r="13" spans="1:13" ht="15" customHeight="1">
      <c r="A13" s="31" t="s">
        <v>132</v>
      </c>
      <c r="B13" s="104">
        <f t="shared" si="0"/>
        <v>29797</v>
      </c>
      <c r="C13" s="79">
        <f t="shared" si="1"/>
        <v>100</v>
      </c>
      <c r="D13" s="32">
        <v>13027</v>
      </c>
      <c r="E13" s="48">
        <f t="shared" si="2"/>
        <v>43.71916635902943</v>
      </c>
      <c r="F13" s="32">
        <v>16770</v>
      </c>
      <c r="G13" s="48">
        <f t="shared" si="3"/>
        <v>56.28083364097056</v>
      </c>
      <c r="H13" s="31"/>
      <c r="I13" s="31"/>
      <c r="J13" s="31"/>
      <c r="K13" s="31"/>
      <c r="L13" s="31"/>
      <c r="M13" s="31"/>
    </row>
    <row r="14" spans="1:13" ht="15" customHeight="1">
      <c r="A14" s="31" t="s">
        <v>133</v>
      </c>
      <c r="B14" s="104">
        <f t="shared" si="0"/>
        <v>1414</v>
      </c>
      <c r="C14" s="79">
        <f t="shared" si="1"/>
        <v>100</v>
      </c>
      <c r="D14" s="32">
        <v>654</v>
      </c>
      <c r="E14" s="48">
        <f t="shared" si="2"/>
        <v>46.25176803394625</v>
      </c>
      <c r="F14" s="32">
        <v>760</v>
      </c>
      <c r="G14" s="48">
        <f t="shared" si="3"/>
        <v>53.74823196605375</v>
      </c>
      <c r="H14" s="31"/>
      <c r="I14" s="31"/>
      <c r="J14" s="31"/>
      <c r="K14" s="31"/>
      <c r="L14" s="31"/>
      <c r="M14" s="31"/>
    </row>
    <row r="15" spans="1:13" ht="15" customHeight="1">
      <c r="A15" s="31" t="s">
        <v>134</v>
      </c>
      <c r="B15" s="104">
        <f t="shared" si="0"/>
        <v>3345</v>
      </c>
      <c r="C15" s="79">
        <f t="shared" si="1"/>
        <v>100</v>
      </c>
      <c r="D15" s="32">
        <v>1566</v>
      </c>
      <c r="E15" s="48">
        <f t="shared" si="2"/>
        <v>46.81614349775784</v>
      </c>
      <c r="F15" s="32">
        <v>1779</v>
      </c>
      <c r="G15" s="48">
        <f t="shared" si="3"/>
        <v>53.18385650224216</v>
      </c>
      <c r="H15" s="31"/>
      <c r="I15" s="31"/>
      <c r="J15" s="31"/>
      <c r="K15" s="31"/>
      <c r="L15" s="31"/>
      <c r="M15" s="31"/>
    </row>
    <row r="16" spans="1:13" ht="15" customHeight="1">
      <c r="A16" s="31" t="s">
        <v>135</v>
      </c>
      <c r="B16" s="104">
        <f t="shared" si="0"/>
        <v>266</v>
      </c>
      <c r="C16" s="79">
        <f t="shared" si="1"/>
        <v>100</v>
      </c>
      <c r="D16" s="32">
        <v>126</v>
      </c>
      <c r="E16" s="48">
        <f t="shared" si="2"/>
        <v>47.368421052631575</v>
      </c>
      <c r="F16" s="32">
        <v>140</v>
      </c>
      <c r="G16" s="48">
        <f t="shared" si="3"/>
        <v>52.63157894736842</v>
      </c>
      <c r="H16" s="31"/>
      <c r="I16" s="31"/>
      <c r="J16" s="31"/>
      <c r="K16" s="31"/>
      <c r="L16" s="31"/>
      <c r="M16" s="31"/>
    </row>
    <row r="17" spans="1:13" ht="22.5" customHeight="1">
      <c r="A17" s="31" t="s">
        <v>77</v>
      </c>
      <c r="B17" s="104">
        <f t="shared" si="0"/>
        <v>276</v>
      </c>
      <c r="C17" s="79">
        <f t="shared" si="1"/>
        <v>100</v>
      </c>
      <c r="D17" s="32">
        <v>148</v>
      </c>
      <c r="E17" s="48">
        <f t="shared" si="2"/>
        <v>53.62318840579711</v>
      </c>
      <c r="F17" s="32">
        <v>128</v>
      </c>
      <c r="G17" s="48">
        <f t="shared" si="3"/>
        <v>46.3768115942029</v>
      </c>
      <c r="H17" s="31"/>
      <c r="I17" s="31"/>
      <c r="J17" s="31"/>
      <c r="K17" s="31"/>
      <c r="L17" s="31"/>
      <c r="M17" s="31"/>
    </row>
    <row r="18" spans="1:13" ht="15" customHeight="1">
      <c r="A18" s="35" t="s">
        <v>78</v>
      </c>
      <c r="B18" s="74">
        <f t="shared" si="0"/>
        <v>268</v>
      </c>
      <c r="C18" s="112">
        <f t="shared" si="1"/>
        <v>100</v>
      </c>
      <c r="D18" s="105">
        <v>141</v>
      </c>
      <c r="E18" s="37">
        <f t="shared" si="2"/>
        <v>52.61194029850746</v>
      </c>
      <c r="F18" s="105">
        <v>127</v>
      </c>
      <c r="G18" s="37">
        <f t="shared" si="3"/>
        <v>47.38805970149254</v>
      </c>
      <c r="H18" s="31"/>
      <c r="I18" s="31"/>
      <c r="J18" s="31"/>
      <c r="K18" s="31"/>
      <c r="L18" s="31"/>
      <c r="M18" s="31"/>
    </row>
    <row r="19" spans="1:13" s="34" customFormat="1" ht="15" customHeight="1">
      <c r="A19" s="31"/>
      <c r="B19" s="33"/>
      <c r="C19" s="48"/>
      <c r="D19" s="33"/>
      <c r="E19" s="48"/>
      <c r="F19" s="33"/>
      <c r="G19" s="48"/>
      <c r="H19" s="31"/>
      <c r="I19" s="31"/>
      <c r="J19" s="39"/>
      <c r="K19" s="39"/>
      <c r="L19" s="39"/>
      <c r="M19" s="39"/>
    </row>
    <row r="20" spans="1:13" ht="22.5" customHeight="1">
      <c r="A20" s="31"/>
      <c r="B20" s="33"/>
      <c r="C20" s="48"/>
      <c r="D20" s="33"/>
      <c r="E20" s="48"/>
      <c r="F20" s="33"/>
      <c r="G20" s="48"/>
      <c r="H20" s="31"/>
      <c r="I20" s="31"/>
      <c r="J20" s="31"/>
      <c r="K20" s="31"/>
      <c r="L20" s="31"/>
      <c r="M20" s="31"/>
    </row>
    <row r="21" spans="1:13" ht="15" customHeight="1">
      <c r="A21" s="31"/>
      <c r="B21" s="33"/>
      <c r="C21" s="48"/>
      <c r="D21" s="33"/>
      <c r="E21" s="48"/>
      <c r="F21" s="33"/>
      <c r="G21" s="48"/>
      <c r="H21" s="31"/>
      <c r="I21" s="31"/>
      <c r="J21" s="31"/>
      <c r="K21" s="31"/>
      <c r="L21" s="31"/>
      <c r="M21" s="31"/>
    </row>
    <row r="22" spans="1:13" ht="15" customHeight="1">
      <c r="A22" s="31"/>
      <c r="B22" s="33"/>
      <c r="C22" s="48"/>
      <c r="D22" s="33"/>
      <c r="E22" s="48"/>
      <c r="F22" s="33"/>
      <c r="G22" s="48"/>
      <c r="H22" s="31"/>
      <c r="I22" s="31"/>
      <c r="J22" s="31"/>
      <c r="K22" s="31"/>
      <c r="L22" s="31"/>
      <c r="M22" s="31"/>
    </row>
    <row r="23" spans="1:13" ht="15" customHeight="1">
      <c r="A23" s="31"/>
      <c r="B23" s="33"/>
      <c r="C23" s="48"/>
      <c r="D23" s="33"/>
      <c r="E23" s="48"/>
      <c r="F23" s="33"/>
      <c r="G23" s="48"/>
      <c r="H23" s="31"/>
      <c r="I23" s="31"/>
      <c r="J23" s="31"/>
      <c r="K23" s="31"/>
      <c r="L23" s="31"/>
      <c r="M23" s="31"/>
    </row>
    <row r="24" spans="1:13" ht="15" customHeight="1">
      <c r="A24" s="31"/>
      <c r="B24" s="33"/>
      <c r="C24" s="48"/>
      <c r="D24" s="33"/>
      <c r="E24" s="48"/>
      <c r="F24" s="33"/>
      <c r="G24" s="48"/>
      <c r="H24" s="31"/>
      <c r="I24" s="31"/>
      <c r="J24" s="31"/>
      <c r="K24" s="31"/>
      <c r="L24" s="31"/>
      <c r="M24" s="31"/>
    </row>
    <row r="25" spans="1:13" ht="1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106"/>
      <c r="L27" s="106"/>
      <c r="M27" s="106"/>
    </row>
    <row r="28" spans="1:14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113"/>
      <c r="L28" s="81"/>
      <c r="M28" s="81"/>
      <c r="N28" s="38"/>
    </row>
    <row r="29" spans="1:14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113"/>
      <c r="L29" s="81"/>
      <c r="M29" s="81"/>
      <c r="N29" s="38"/>
    </row>
    <row r="30" spans="1:14" ht="1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113"/>
      <c r="L30" s="81"/>
      <c r="M30" s="81"/>
      <c r="N30" s="38"/>
    </row>
    <row r="31" spans="1:14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113"/>
      <c r="L31" s="81"/>
      <c r="M31" s="81"/>
      <c r="N31" s="38"/>
    </row>
    <row r="32" spans="1:14" ht="1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113"/>
      <c r="L32" s="81"/>
      <c r="M32" s="81"/>
      <c r="N32" s="38"/>
    </row>
    <row r="33" spans="1:14" ht="1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106"/>
      <c r="L33" s="81"/>
      <c r="M33" s="81"/>
      <c r="N33" s="38"/>
    </row>
    <row r="34" spans="1:14" ht="1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106"/>
      <c r="L34" s="81"/>
      <c r="M34" s="81"/>
      <c r="N34" s="38"/>
    </row>
    <row r="35" spans="1:14" ht="1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106"/>
      <c r="L35" s="81"/>
      <c r="M35" s="81"/>
      <c r="N35" s="38"/>
    </row>
    <row r="36" spans="1:14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106"/>
      <c r="L36" s="81"/>
      <c r="M36" s="81"/>
      <c r="N36" s="38"/>
    </row>
    <row r="37" spans="1:14" ht="1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106"/>
      <c r="L37" s="81"/>
      <c r="M37" s="81"/>
      <c r="N37" s="38"/>
    </row>
    <row r="38" spans="1:14" ht="1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106"/>
      <c r="L38" s="81"/>
      <c r="M38" s="81"/>
      <c r="N38" s="38"/>
    </row>
    <row r="39" spans="1:14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106"/>
      <c r="L39" s="81"/>
      <c r="M39" s="81"/>
      <c r="N39" s="38"/>
    </row>
    <row r="40" spans="1:14" ht="1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106"/>
      <c r="L40" s="81"/>
      <c r="M40" s="81"/>
      <c r="N40" s="38"/>
    </row>
    <row r="41" spans="1:14" ht="1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106"/>
      <c r="L41" s="81"/>
      <c r="M41" s="81"/>
      <c r="N41" s="38"/>
    </row>
    <row r="42" spans="1:14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106"/>
      <c r="L42" s="81"/>
      <c r="M42" s="81"/>
      <c r="N42" s="38"/>
    </row>
    <row r="43" spans="1:14" ht="1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106"/>
      <c r="L43" s="81"/>
      <c r="M43" s="81"/>
      <c r="N43" s="38"/>
    </row>
    <row r="44" spans="1:14" ht="1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106"/>
      <c r="L44" s="81"/>
      <c r="M44" s="81"/>
      <c r="N44" s="38"/>
    </row>
    <row r="45" spans="1:14" ht="1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106"/>
      <c r="L45" s="81"/>
      <c r="M45" s="81"/>
      <c r="N45" s="38"/>
    </row>
    <row r="46" spans="1:13" ht="1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110"/>
      <c r="L46" s="81"/>
      <c r="M46" s="81"/>
    </row>
    <row r="47" spans="1:13" ht="1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ht="1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ht="11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</sheetData>
  <mergeCells count="4">
    <mergeCell ref="F3:G3"/>
    <mergeCell ref="A1:G1"/>
    <mergeCell ref="B3:C3"/>
    <mergeCell ref="D3:E3"/>
  </mergeCells>
  <hyperlinks>
    <hyperlink ref="G2" location="'pag 22'!A3" display="(Viene de la página anterior)"/>
    <hyperlink ref="A3" location="indice!B2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SheetLayoutView="100" workbookViewId="0" topLeftCell="A27">
      <selection activeCell="M41" sqref="M41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38" customWidth="1"/>
    <col min="9" max="9" width="6.66015625" style="70" customWidth="1"/>
    <col min="10" max="10" width="8" style="71" customWidth="1"/>
    <col min="11" max="11" width="6.66015625" style="72" customWidth="1"/>
    <col min="12" max="12" width="8" style="71" customWidth="1"/>
    <col min="13" max="13" width="6.66015625" style="72" customWidth="1"/>
  </cols>
  <sheetData>
    <row r="1" spans="1:13" s="16" customFormat="1" ht="39.75" customHeight="1">
      <c r="A1" s="230" t="s">
        <v>136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57" customFormat="1" ht="18" customHeight="1">
      <c r="A2" s="24" t="s">
        <v>65</v>
      </c>
      <c r="B2" s="31"/>
      <c r="C2" s="31"/>
      <c r="D2" s="31"/>
      <c r="E2" s="31"/>
      <c r="F2" s="31"/>
      <c r="G2" s="31"/>
      <c r="H2" s="65"/>
      <c r="I2" s="66"/>
      <c r="J2" s="67"/>
      <c r="K2" s="68"/>
      <c r="L2" s="67"/>
      <c r="M2" s="68"/>
    </row>
    <row r="3" spans="1:13" s="20" customFormat="1" ht="36" customHeight="1">
      <c r="A3" s="17" t="s">
        <v>24</v>
      </c>
      <c r="B3" s="225" t="s">
        <v>25</v>
      </c>
      <c r="C3" s="225"/>
      <c r="D3" s="225" t="s">
        <v>55</v>
      </c>
      <c r="E3" s="225"/>
      <c r="F3" s="225" t="s">
        <v>56</v>
      </c>
      <c r="G3" s="225"/>
      <c r="H3" s="225" t="s">
        <v>57</v>
      </c>
      <c r="I3" s="225"/>
      <c r="J3" s="225" t="s">
        <v>58</v>
      </c>
      <c r="K3" s="225"/>
      <c r="L3" s="225" t="s">
        <v>59</v>
      </c>
      <c r="M3" s="225"/>
    </row>
    <row r="4" spans="1:13" s="12" customFormat="1" ht="19.5" customHeight="1">
      <c r="A4" s="21"/>
      <c r="B4" s="22" t="s">
        <v>82</v>
      </c>
      <c r="C4" s="23" t="s">
        <v>83</v>
      </c>
      <c r="D4" s="22" t="s">
        <v>82</v>
      </c>
      <c r="E4" s="23" t="s">
        <v>83</v>
      </c>
      <c r="F4" s="22" t="s">
        <v>82</v>
      </c>
      <c r="G4" s="23" t="s">
        <v>83</v>
      </c>
      <c r="H4" s="22" t="s">
        <v>82</v>
      </c>
      <c r="I4" s="23" t="s">
        <v>83</v>
      </c>
      <c r="J4" s="22" t="s">
        <v>82</v>
      </c>
      <c r="K4" s="23" t="s">
        <v>83</v>
      </c>
      <c r="L4" s="22" t="s">
        <v>82</v>
      </c>
      <c r="M4" s="23" t="s">
        <v>83</v>
      </c>
    </row>
    <row r="5" spans="1:13" s="27" customFormat="1" ht="15" customHeight="1">
      <c r="A5" s="25" t="s">
        <v>30</v>
      </c>
      <c r="B5" s="114">
        <f>SUM(B6:B40)+SUM('pag 25'!B5:B18)</f>
        <v>270239</v>
      </c>
      <c r="C5" s="26">
        <f aca="true" t="shared" si="0" ref="C5:C40">B5/B$5*100</f>
        <v>100</v>
      </c>
      <c r="D5" s="26">
        <f>SUM(D6:D40)+SUM('pag 25'!D5:D18)</f>
        <v>7292</v>
      </c>
      <c r="E5" s="26">
        <f aca="true" t="shared" si="1" ref="E5:E40">D5/D$5*100</f>
        <v>100</v>
      </c>
      <c r="F5" s="26">
        <f>SUM(F6:F40)+SUM('pag 25'!F5:F18)</f>
        <v>22079</v>
      </c>
      <c r="G5" s="26">
        <f aca="true" t="shared" si="2" ref="G5:G40">F5/F$5*100</f>
        <v>100</v>
      </c>
      <c r="H5" s="26">
        <f>SUM(H6:H40)+SUM('pag 25'!H5:H17)</f>
        <v>76124</v>
      </c>
      <c r="I5" s="26">
        <f aca="true" t="shared" si="3" ref="I5:I40">H5/H$5*100</f>
        <v>100</v>
      </c>
      <c r="J5" s="26">
        <f>SUM(J6:J40)+SUM('pag 25'!J5:J18)</f>
        <v>71356</v>
      </c>
      <c r="K5" s="26">
        <f aca="true" t="shared" si="4" ref="K5:K40">J5/J$5*100</f>
        <v>100</v>
      </c>
      <c r="L5" s="26">
        <f>SUM(L6:L40)+SUM('pag 25'!L5:L18)</f>
        <v>93289</v>
      </c>
      <c r="M5" s="26">
        <f aca="true" t="shared" si="5" ref="M5:M40">L5/L$5*100</f>
        <v>100</v>
      </c>
    </row>
    <row r="6" spans="1:13" ht="15" customHeight="1">
      <c r="A6" s="28" t="s">
        <v>88</v>
      </c>
      <c r="B6" s="32">
        <f aca="true" t="shared" si="6" ref="B6:B40">D6+F6+H6+J6+L6</f>
        <v>1150</v>
      </c>
      <c r="C6" s="48">
        <f t="shared" si="0"/>
        <v>0.4255492360466106</v>
      </c>
      <c r="D6" s="32">
        <v>34</v>
      </c>
      <c r="E6" s="48">
        <f t="shared" si="1"/>
        <v>0.4662643993417444</v>
      </c>
      <c r="F6" s="32">
        <v>114</v>
      </c>
      <c r="G6" s="48">
        <f t="shared" si="2"/>
        <v>0.5163277322342498</v>
      </c>
      <c r="H6" s="38">
        <v>404</v>
      </c>
      <c r="I6" s="48">
        <f t="shared" si="3"/>
        <v>0.5307130471336241</v>
      </c>
      <c r="J6" s="38">
        <v>314</v>
      </c>
      <c r="K6" s="48">
        <f t="shared" si="4"/>
        <v>0.4400470878412467</v>
      </c>
      <c r="L6" s="38">
        <v>284</v>
      </c>
      <c r="M6" s="48">
        <f t="shared" si="5"/>
        <v>0.3044303186870907</v>
      </c>
    </row>
    <row r="7" spans="1:13" ht="15" customHeight="1">
      <c r="A7" s="28" t="s">
        <v>89</v>
      </c>
      <c r="B7" s="32">
        <f t="shared" si="6"/>
        <v>633</v>
      </c>
      <c r="C7" s="48">
        <f t="shared" si="0"/>
        <v>0.2342371012326126</v>
      </c>
      <c r="D7" s="32">
        <v>40</v>
      </c>
      <c r="E7" s="48">
        <f t="shared" si="1"/>
        <v>0.5485463521667581</v>
      </c>
      <c r="F7" s="32">
        <v>134</v>
      </c>
      <c r="G7" s="48">
        <f t="shared" si="2"/>
        <v>0.6069115449069251</v>
      </c>
      <c r="H7" s="38">
        <v>232</v>
      </c>
      <c r="I7" s="48">
        <f t="shared" si="3"/>
        <v>0.3047659082549524</v>
      </c>
      <c r="J7" s="38">
        <v>126</v>
      </c>
      <c r="K7" s="48">
        <f t="shared" si="4"/>
        <v>0.17657940467514996</v>
      </c>
      <c r="L7" s="38">
        <v>101</v>
      </c>
      <c r="M7" s="48">
        <f t="shared" si="5"/>
        <v>0.10826571192745124</v>
      </c>
    </row>
    <row r="8" spans="1:13" ht="15" customHeight="1">
      <c r="A8" s="28" t="s">
        <v>90</v>
      </c>
      <c r="B8" s="32">
        <f t="shared" si="6"/>
        <v>5183</v>
      </c>
      <c r="C8" s="48">
        <f t="shared" si="0"/>
        <v>1.917931904721376</v>
      </c>
      <c r="D8" s="32">
        <v>229</v>
      </c>
      <c r="E8" s="48">
        <f t="shared" si="1"/>
        <v>3.14042786615469</v>
      </c>
      <c r="F8" s="32">
        <v>605</v>
      </c>
      <c r="G8" s="48">
        <f t="shared" si="2"/>
        <v>2.7401603333484306</v>
      </c>
      <c r="H8" s="38">
        <v>1810</v>
      </c>
      <c r="I8" s="48">
        <f t="shared" si="3"/>
        <v>2.3776995428511376</v>
      </c>
      <c r="J8" s="38">
        <v>1223</v>
      </c>
      <c r="K8" s="48">
        <f t="shared" si="4"/>
        <v>1.7139413644262569</v>
      </c>
      <c r="L8" s="38">
        <v>1316</v>
      </c>
      <c r="M8" s="48">
        <f t="shared" si="5"/>
        <v>1.4106700682824342</v>
      </c>
    </row>
    <row r="9" spans="1:13" ht="15" customHeight="1">
      <c r="A9" s="28" t="s">
        <v>91</v>
      </c>
      <c r="B9" s="32">
        <f t="shared" si="6"/>
        <v>860</v>
      </c>
      <c r="C9" s="48">
        <f t="shared" si="0"/>
        <v>0.318236820000074</v>
      </c>
      <c r="D9" s="32">
        <v>54</v>
      </c>
      <c r="E9" s="48">
        <f t="shared" si="1"/>
        <v>0.7405375754251234</v>
      </c>
      <c r="F9" s="32">
        <v>173</v>
      </c>
      <c r="G9" s="48">
        <f t="shared" si="2"/>
        <v>0.7835499796186421</v>
      </c>
      <c r="H9" s="38">
        <v>339</v>
      </c>
      <c r="I9" s="48">
        <f t="shared" si="3"/>
        <v>0.44532604697598654</v>
      </c>
      <c r="J9" s="38">
        <v>183</v>
      </c>
      <c r="K9" s="48">
        <f t="shared" si="4"/>
        <v>0.25646056393295585</v>
      </c>
      <c r="L9" s="38">
        <v>111</v>
      </c>
      <c r="M9" s="48">
        <f t="shared" si="5"/>
        <v>0.11898508934601079</v>
      </c>
    </row>
    <row r="10" spans="1:13" ht="15" customHeight="1">
      <c r="A10" s="28" t="s">
        <v>92</v>
      </c>
      <c r="B10" s="32">
        <f t="shared" si="6"/>
        <v>265</v>
      </c>
      <c r="C10" s="48">
        <f t="shared" si="0"/>
        <v>0.09806134569769723</v>
      </c>
      <c r="D10" s="32">
        <v>13</v>
      </c>
      <c r="E10" s="48">
        <f t="shared" si="1"/>
        <v>0.17827756445419637</v>
      </c>
      <c r="F10" s="32">
        <v>42</v>
      </c>
      <c r="G10" s="48">
        <f t="shared" si="2"/>
        <v>0.19022600661261832</v>
      </c>
      <c r="H10" s="38">
        <v>99</v>
      </c>
      <c r="I10" s="48">
        <f t="shared" si="3"/>
        <v>0.13005096947086334</v>
      </c>
      <c r="J10" s="38">
        <v>52</v>
      </c>
      <c r="K10" s="48">
        <f t="shared" si="4"/>
        <v>0.07287404002466506</v>
      </c>
      <c r="L10" s="38">
        <v>59</v>
      </c>
      <c r="M10" s="48">
        <f t="shared" si="5"/>
        <v>0.06324432676950123</v>
      </c>
    </row>
    <row r="11" spans="1:13" ht="22.5" customHeight="1">
      <c r="A11" s="31" t="s">
        <v>93</v>
      </c>
      <c r="B11" s="32">
        <f t="shared" si="6"/>
        <v>812</v>
      </c>
      <c r="C11" s="48">
        <f t="shared" si="0"/>
        <v>0.30047476493030245</v>
      </c>
      <c r="D11" s="32">
        <v>79</v>
      </c>
      <c r="E11" s="48">
        <f t="shared" si="1"/>
        <v>1.0833790455293473</v>
      </c>
      <c r="F11" s="32">
        <v>207</v>
      </c>
      <c r="G11" s="48">
        <f t="shared" si="2"/>
        <v>0.9375424611621903</v>
      </c>
      <c r="H11" s="38">
        <v>305</v>
      </c>
      <c r="I11" s="48">
        <f t="shared" si="3"/>
        <v>0.40066207766276074</v>
      </c>
      <c r="J11" s="38">
        <v>117</v>
      </c>
      <c r="K11" s="48">
        <f t="shared" si="4"/>
        <v>0.16396659005549638</v>
      </c>
      <c r="L11" s="38">
        <v>104</v>
      </c>
      <c r="M11" s="48">
        <f t="shared" si="5"/>
        <v>0.11148152515301911</v>
      </c>
    </row>
    <row r="12" spans="1:13" ht="15" customHeight="1">
      <c r="A12" s="31" t="s">
        <v>94</v>
      </c>
      <c r="B12" s="32">
        <f t="shared" si="6"/>
        <v>4294</v>
      </c>
      <c r="C12" s="48">
        <f t="shared" si="0"/>
        <v>1.5889638431166486</v>
      </c>
      <c r="D12" s="32">
        <v>161</v>
      </c>
      <c r="E12" s="48">
        <f t="shared" si="1"/>
        <v>2.2078990674712013</v>
      </c>
      <c r="F12" s="32">
        <v>653</v>
      </c>
      <c r="G12" s="48">
        <f t="shared" si="2"/>
        <v>2.9575614837628517</v>
      </c>
      <c r="H12" s="38">
        <v>1704</v>
      </c>
      <c r="I12" s="48">
        <f t="shared" si="3"/>
        <v>2.238453050286375</v>
      </c>
      <c r="J12" s="38">
        <v>1029</v>
      </c>
      <c r="K12" s="48">
        <f t="shared" si="4"/>
        <v>1.4420651381803913</v>
      </c>
      <c r="L12" s="38">
        <v>747</v>
      </c>
      <c r="M12" s="48">
        <f t="shared" si="5"/>
        <v>0.800737493166397</v>
      </c>
    </row>
    <row r="13" spans="1:13" ht="15" customHeight="1">
      <c r="A13" s="31" t="s">
        <v>95</v>
      </c>
      <c r="B13" s="32">
        <f t="shared" si="6"/>
        <v>94434</v>
      </c>
      <c r="C13" s="48">
        <f t="shared" si="0"/>
        <v>34.944623092891845</v>
      </c>
      <c r="D13" s="32">
        <v>770</v>
      </c>
      <c r="E13" s="48">
        <f t="shared" si="1"/>
        <v>10.559517279210093</v>
      </c>
      <c r="F13" s="32">
        <v>3134</v>
      </c>
      <c r="G13" s="48">
        <f t="shared" si="2"/>
        <v>14.194483445808235</v>
      </c>
      <c r="H13" s="38">
        <v>19412</v>
      </c>
      <c r="I13" s="48">
        <f t="shared" si="3"/>
        <v>25.500499185539383</v>
      </c>
      <c r="J13" s="38">
        <v>27949</v>
      </c>
      <c r="K13" s="48">
        <f t="shared" si="4"/>
        <v>39.16839508941084</v>
      </c>
      <c r="L13" s="38">
        <v>43169</v>
      </c>
      <c r="M13" s="48">
        <f t="shared" si="5"/>
        <v>46.27448037817963</v>
      </c>
    </row>
    <row r="14" spans="1:13" ht="15" customHeight="1">
      <c r="A14" s="31" t="s">
        <v>96</v>
      </c>
      <c r="B14" s="32">
        <f t="shared" si="6"/>
        <v>1196</v>
      </c>
      <c r="C14" s="48">
        <f t="shared" si="0"/>
        <v>0.44257120548847506</v>
      </c>
      <c r="D14" s="32">
        <v>75</v>
      </c>
      <c r="E14" s="48">
        <f t="shared" si="1"/>
        <v>1.0285244103126714</v>
      </c>
      <c r="F14" s="32">
        <v>158</v>
      </c>
      <c r="G14" s="48">
        <f t="shared" si="2"/>
        <v>0.7156121201141356</v>
      </c>
      <c r="H14" s="38">
        <v>436</v>
      </c>
      <c r="I14" s="48">
        <f t="shared" si="3"/>
        <v>0.5727497241343072</v>
      </c>
      <c r="J14" s="38">
        <v>258</v>
      </c>
      <c r="K14" s="48">
        <f t="shared" si="4"/>
        <v>0.36156735243006893</v>
      </c>
      <c r="L14" s="38">
        <v>269</v>
      </c>
      <c r="M14" s="48">
        <f t="shared" si="5"/>
        <v>0.28835125255925137</v>
      </c>
    </row>
    <row r="15" spans="1:13" ht="15" customHeight="1">
      <c r="A15" s="31" t="s">
        <v>97</v>
      </c>
      <c r="B15" s="32">
        <f t="shared" si="6"/>
        <v>545</v>
      </c>
      <c r="C15" s="48">
        <f t="shared" si="0"/>
        <v>0.20167333360469808</v>
      </c>
      <c r="D15" s="32">
        <v>63</v>
      </c>
      <c r="E15" s="48">
        <f t="shared" si="1"/>
        <v>0.8639605046626441</v>
      </c>
      <c r="F15" s="32">
        <v>138</v>
      </c>
      <c r="G15" s="48">
        <f t="shared" si="2"/>
        <v>0.6250283074414602</v>
      </c>
      <c r="H15" s="38">
        <v>195</v>
      </c>
      <c r="I15" s="48">
        <f t="shared" si="3"/>
        <v>0.2561610004729126</v>
      </c>
      <c r="J15" s="38">
        <v>85</v>
      </c>
      <c r="K15" s="48">
        <f t="shared" si="4"/>
        <v>0.1191210269633948</v>
      </c>
      <c r="L15" s="38">
        <v>64</v>
      </c>
      <c r="M15" s="48">
        <f t="shared" si="5"/>
        <v>0.06860401547878099</v>
      </c>
    </row>
    <row r="16" spans="1:13" ht="15" customHeight="1">
      <c r="A16" s="31" t="s">
        <v>98</v>
      </c>
      <c r="B16" s="32">
        <f t="shared" si="6"/>
        <v>1523</v>
      </c>
      <c r="C16" s="48">
        <f t="shared" si="0"/>
        <v>0.5635752056512938</v>
      </c>
      <c r="D16" s="32">
        <v>96</v>
      </c>
      <c r="E16" s="48">
        <f t="shared" si="1"/>
        <v>1.3165112452002194</v>
      </c>
      <c r="F16" s="32">
        <v>247</v>
      </c>
      <c r="G16" s="48">
        <f t="shared" si="2"/>
        <v>1.118710086507541</v>
      </c>
      <c r="H16" s="38">
        <v>577</v>
      </c>
      <c r="I16" s="48">
        <f t="shared" si="3"/>
        <v>0.7579738321685671</v>
      </c>
      <c r="J16" s="38">
        <v>311</v>
      </c>
      <c r="K16" s="48">
        <f t="shared" si="4"/>
        <v>0.4358428163013622</v>
      </c>
      <c r="L16" s="38">
        <v>292</v>
      </c>
      <c r="M16" s="48">
        <f t="shared" si="5"/>
        <v>0.31300582062193827</v>
      </c>
    </row>
    <row r="17" spans="1:13" ht="22.5" customHeight="1">
      <c r="A17" s="31" t="s">
        <v>99</v>
      </c>
      <c r="B17" s="32">
        <f t="shared" si="6"/>
        <v>12369</v>
      </c>
      <c r="C17" s="48">
        <f t="shared" si="0"/>
        <v>4.577059565791762</v>
      </c>
      <c r="D17" s="32">
        <v>290</v>
      </c>
      <c r="E17" s="48">
        <f t="shared" si="1"/>
        <v>3.976961053208996</v>
      </c>
      <c r="F17" s="32">
        <v>951</v>
      </c>
      <c r="G17" s="48">
        <f t="shared" si="2"/>
        <v>4.307260292585715</v>
      </c>
      <c r="H17" s="38">
        <v>3862</v>
      </c>
      <c r="I17" s="48">
        <f t="shared" si="3"/>
        <v>5.073301455519942</v>
      </c>
      <c r="J17" s="38">
        <v>3187</v>
      </c>
      <c r="K17" s="48">
        <f t="shared" si="4"/>
        <v>4.466337799203991</v>
      </c>
      <c r="L17" s="38">
        <v>4079</v>
      </c>
      <c r="M17" s="48">
        <f t="shared" si="5"/>
        <v>4.372434049030432</v>
      </c>
    </row>
    <row r="18" spans="1:13" ht="15" customHeight="1">
      <c r="A18" s="31" t="s">
        <v>100</v>
      </c>
      <c r="B18" s="32">
        <f t="shared" si="6"/>
        <v>677</v>
      </c>
      <c r="C18" s="48">
        <f t="shared" si="0"/>
        <v>0.2505189850465699</v>
      </c>
      <c r="D18" s="32">
        <v>47</v>
      </c>
      <c r="E18" s="48">
        <f t="shared" si="1"/>
        <v>0.6445419637959408</v>
      </c>
      <c r="F18" s="32">
        <v>147</v>
      </c>
      <c r="G18" s="48">
        <f t="shared" si="2"/>
        <v>0.6657910231441642</v>
      </c>
      <c r="H18" s="38">
        <v>256</v>
      </c>
      <c r="I18" s="48">
        <f t="shared" si="3"/>
        <v>0.33629341600546475</v>
      </c>
      <c r="J18" s="38">
        <v>116</v>
      </c>
      <c r="K18" s="48">
        <f t="shared" si="4"/>
        <v>0.1625651662088682</v>
      </c>
      <c r="L18" s="38">
        <v>111</v>
      </c>
      <c r="M18" s="48">
        <f t="shared" si="5"/>
        <v>0.11898508934601079</v>
      </c>
    </row>
    <row r="19" spans="1:13" ht="15" customHeight="1">
      <c r="A19" s="31" t="s">
        <v>101</v>
      </c>
      <c r="B19" s="32">
        <f t="shared" si="6"/>
        <v>1014</v>
      </c>
      <c r="C19" s="48">
        <f t="shared" si="0"/>
        <v>0.37522341334892445</v>
      </c>
      <c r="D19" s="32">
        <v>91</v>
      </c>
      <c r="E19" s="48">
        <f t="shared" si="1"/>
        <v>1.2479429511793747</v>
      </c>
      <c r="F19" s="32">
        <v>233</v>
      </c>
      <c r="G19" s="48">
        <f t="shared" si="2"/>
        <v>1.0553014176366682</v>
      </c>
      <c r="H19" s="38">
        <v>344</v>
      </c>
      <c r="I19" s="48">
        <f t="shared" si="3"/>
        <v>0.45189427775734325</v>
      </c>
      <c r="J19" s="38">
        <v>180</v>
      </c>
      <c r="K19" s="48">
        <f t="shared" si="4"/>
        <v>0.25225629239307135</v>
      </c>
      <c r="L19" s="38">
        <v>166</v>
      </c>
      <c r="M19" s="48">
        <f t="shared" si="5"/>
        <v>0.1779416651480882</v>
      </c>
    </row>
    <row r="20" spans="1:13" ht="15" customHeight="1">
      <c r="A20" s="31" t="s">
        <v>102</v>
      </c>
      <c r="B20" s="32">
        <f t="shared" si="6"/>
        <v>1154</v>
      </c>
      <c r="C20" s="48">
        <f t="shared" si="0"/>
        <v>0.4270294073024249</v>
      </c>
      <c r="D20" s="32">
        <v>70</v>
      </c>
      <c r="E20" s="48">
        <f t="shared" si="1"/>
        <v>0.9599561162918266</v>
      </c>
      <c r="F20" s="32">
        <v>165</v>
      </c>
      <c r="G20" s="48">
        <f t="shared" si="2"/>
        <v>0.747316454549572</v>
      </c>
      <c r="H20" s="38">
        <v>412</v>
      </c>
      <c r="I20" s="48">
        <f t="shared" si="3"/>
        <v>0.5412222163837949</v>
      </c>
      <c r="J20" s="38">
        <v>289</v>
      </c>
      <c r="K20" s="48">
        <f t="shared" si="4"/>
        <v>0.4050114916755424</v>
      </c>
      <c r="L20" s="38">
        <v>218</v>
      </c>
      <c r="M20" s="48">
        <f t="shared" si="5"/>
        <v>0.23368242772459774</v>
      </c>
    </row>
    <row r="21" spans="1:13" ht="15" customHeight="1">
      <c r="A21" s="31" t="s">
        <v>103</v>
      </c>
      <c r="B21" s="32">
        <f t="shared" si="6"/>
        <v>565</v>
      </c>
      <c r="C21" s="48">
        <f t="shared" si="0"/>
        <v>0.20907418988376952</v>
      </c>
      <c r="D21" s="32">
        <v>42</v>
      </c>
      <c r="E21" s="48">
        <f t="shared" si="1"/>
        <v>0.575973669775096</v>
      </c>
      <c r="F21" s="32">
        <v>93</v>
      </c>
      <c r="G21" s="48">
        <f t="shared" si="2"/>
        <v>0.42121472892794054</v>
      </c>
      <c r="H21" s="38">
        <v>183</v>
      </c>
      <c r="I21" s="48">
        <f t="shared" si="3"/>
        <v>0.24039724659765646</v>
      </c>
      <c r="J21" s="38">
        <v>122</v>
      </c>
      <c r="K21" s="48">
        <f t="shared" si="4"/>
        <v>0.17097370928863725</v>
      </c>
      <c r="L21" s="38">
        <v>125</v>
      </c>
      <c r="M21" s="48">
        <f t="shared" si="5"/>
        <v>0.13399221773199413</v>
      </c>
    </row>
    <row r="22" spans="1:13" ht="15" customHeight="1">
      <c r="A22" s="31" t="s">
        <v>104</v>
      </c>
      <c r="B22" s="32">
        <f t="shared" si="6"/>
        <v>4310</v>
      </c>
      <c r="C22" s="48">
        <f t="shared" si="0"/>
        <v>1.5948845281399056</v>
      </c>
      <c r="D22" s="32">
        <v>119</v>
      </c>
      <c r="E22" s="48">
        <f t="shared" si="1"/>
        <v>1.6319253976961052</v>
      </c>
      <c r="F22" s="32">
        <v>325</v>
      </c>
      <c r="G22" s="48">
        <f t="shared" si="2"/>
        <v>1.471986955930975</v>
      </c>
      <c r="H22" s="38">
        <v>1430</v>
      </c>
      <c r="I22" s="48">
        <f t="shared" si="3"/>
        <v>1.8785140034680257</v>
      </c>
      <c r="J22" s="38">
        <v>1163</v>
      </c>
      <c r="K22" s="48">
        <f t="shared" si="4"/>
        <v>1.6298559336285667</v>
      </c>
      <c r="L22" s="38">
        <v>1273</v>
      </c>
      <c r="M22" s="48">
        <f t="shared" si="5"/>
        <v>1.364576745382628</v>
      </c>
    </row>
    <row r="23" spans="1:13" ht="22.5" customHeight="1">
      <c r="A23" s="31" t="s">
        <v>105</v>
      </c>
      <c r="B23" s="32">
        <f t="shared" si="6"/>
        <v>1148</v>
      </c>
      <c r="C23" s="48">
        <f t="shared" si="0"/>
        <v>0.4248091504187035</v>
      </c>
      <c r="D23" s="32">
        <v>69</v>
      </c>
      <c r="E23" s="48">
        <f t="shared" si="1"/>
        <v>0.9462424574876578</v>
      </c>
      <c r="F23" s="32">
        <v>267</v>
      </c>
      <c r="G23" s="48">
        <f t="shared" si="2"/>
        <v>1.2092938991802167</v>
      </c>
      <c r="H23" s="38">
        <v>394</v>
      </c>
      <c r="I23" s="48">
        <f t="shared" si="3"/>
        <v>0.5175765855709107</v>
      </c>
      <c r="J23" s="38">
        <v>230</v>
      </c>
      <c r="K23" s="48">
        <f t="shared" si="4"/>
        <v>0.3223274847244801</v>
      </c>
      <c r="L23" s="38">
        <v>188</v>
      </c>
      <c r="M23" s="48">
        <f t="shared" si="5"/>
        <v>0.20152429546891917</v>
      </c>
    </row>
    <row r="24" spans="1:13" ht="15" customHeight="1">
      <c r="A24" s="31" t="s">
        <v>106</v>
      </c>
      <c r="B24" s="32">
        <f t="shared" si="6"/>
        <v>2249</v>
      </c>
      <c r="C24" s="48">
        <f t="shared" si="0"/>
        <v>0.8322262885815888</v>
      </c>
      <c r="D24" s="32">
        <v>219</v>
      </c>
      <c r="E24" s="48">
        <f t="shared" si="1"/>
        <v>3.0032912781130006</v>
      </c>
      <c r="F24" s="32">
        <v>471</v>
      </c>
      <c r="G24" s="48">
        <f t="shared" si="2"/>
        <v>2.1332487884415055</v>
      </c>
      <c r="H24" s="38">
        <v>849</v>
      </c>
      <c r="I24" s="48">
        <f t="shared" si="3"/>
        <v>1.1152855866743734</v>
      </c>
      <c r="J24" s="38">
        <v>325</v>
      </c>
      <c r="K24" s="48">
        <f t="shared" si="4"/>
        <v>0.45546275015415666</v>
      </c>
      <c r="L24" s="38">
        <v>385</v>
      </c>
      <c r="M24" s="48">
        <f t="shared" si="5"/>
        <v>0.41269603061454185</v>
      </c>
    </row>
    <row r="25" spans="1:13" ht="15" customHeight="1">
      <c r="A25" s="31" t="s">
        <v>107</v>
      </c>
      <c r="B25" s="32">
        <f t="shared" si="6"/>
        <v>2696</v>
      </c>
      <c r="C25" s="48">
        <f t="shared" si="0"/>
        <v>0.9976354264188367</v>
      </c>
      <c r="D25" s="32">
        <v>74</v>
      </c>
      <c r="E25" s="48">
        <f t="shared" si="1"/>
        <v>1.0148107515085025</v>
      </c>
      <c r="F25" s="32">
        <v>214</v>
      </c>
      <c r="G25" s="48">
        <f t="shared" si="2"/>
        <v>0.9692467955976267</v>
      </c>
      <c r="H25" s="38">
        <v>699</v>
      </c>
      <c r="I25" s="48">
        <f t="shared" si="3"/>
        <v>0.9182386632336713</v>
      </c>
      <c r="J25" s="38">
        <v>789</v>
      </c>
      <c r="K25" s="48">
        <f t="shared" si="4"/>
        <v>1.1057234149896293</v>
      </c>
      <c r="L25" s="38">
        <v>920</v>
      </c>
      <c r="M25" s="48">
        <f t="shared" si="5"/>
        <v>0.9861827225074768</v>
      </c>
    </row>
    <row r="26" spans="1:13" ht="15" customHeight="1">
      <c r="A26" s="31" t="s">
        <v>108</v>
      </c>
      <c r="B26" s="32">
        <f t="shared" si="6"/>
        <v>491</v>
      </c>
      <c r="C26" s="48">
        <f t="shared" si="0"/>
        <v>0.18169102165120504</v>
      </c>
      <c r="D26" s="32">
        <v>25</v>
      </c>
      <c r="E26" s="48">
        <f t="shared" si="1"/>
        <v>0.3428414701042238</v>
      </c>
      <c r="F26" s="32">
        <v>128</v>
      </c>
      <c r="G26" s="48">
        <f t="shared" si="2"/>
        <v>0.5797364011051225</v>
      </c>
      <c r="H26" s="38">
        <v>175</v>
      </c>
      <c r="I26" s="48">
        <f t="shared" si="3"/>
        <v>0.22988807734748568</v>
      </c>
      <c r="J26" s="38">
        <v>101</v>
      </c>
      <c r="K26" s="48">
        <f t="shared" si="4"/>
        <v>0.1415438085094456</v>
      </c>
      <c r="L26" s="38">
        <v>62</v>
      </c>
      <c r="M26" s="48">
        <f t="shared" si="5"/>
        <v>0.06646013999506908</v>
      </c>
    </row>
    <row r="27" spans="1:13" ht="15" customHeight="1">
      <c r="A27" s="31" t="s">
        <v>109</v>
      </c>
      <c r="B27" s="32">
        <f t="shared" si="6"/>
        <v>667</v>
      </c>
      <c r="C27" s="48">
        <f t="shared" si="0"/>
        <v>0.24681855690703416</v>
      </c>
      <c r="D27" s="32">
        <v>78</v>
      </c>
      <c r="E27" s="48">
        <f t="shared" si="1"/>
        <v>1.0696653867251782</v>
      </c>
      <c r="F27" s="32">
        <v>184</v>
      </c>
      <c r="G27" s="48">
        <f t="shared" si="2"/>
        <v>0.8333710765886136</v>
      </c>
      <c r="H27" s="38">
        <v>226</v>
      </c>
      <c r="I27" s="48">
        <f t="shared" si="3"/>
        <v>0.2968840313173244</v>
      </c>
      <c r="J27" s="38">
        <v>93</v>
      </c>
      <c r="K27" s="48">
        <f t="shared" si="4"/>
        <v>0.1303324177364202</v>
      </c>
      <c r="L27" s="38">
        <v>86</v>
      </c>
      <c r="M27" s="48">
        <f t="shared" si="5"/>
        <v>0.09218664579961196</v>
      </c>
    </row>
    <row r="28" spans="1:13" ht="15" customHeight="1">
      <c r="A28" s="31" t="s">
        <v>110</v>
      </c>
      <c r="B28" s="32">
        <f t="shared" si="6"/>
        <v>845</v>
      </c>
      <c r="C28" s="48">
        <f t="shared" si="0"/>
        <v>0.3126861777907704</v>
      </c>
      <c r="D28" s="32">
        <v>61</v>
      </c>
      <c r="E28" s="48">
        <f t="shared" si="1"/>
        <v>0.8365331870543061</v>
      </c>
      <c r="F28" s="32">
        <v>176</v>
      </c>
      <c r="G28" s="48">
        <f t="shared" si="2"/>
        <v>0.7971375515195435</v>
      </c>
      <c r="H28" s="38">
        <v>250</v>
      </c>
      <c r="I28" s="48">
        <f t="shared" si="3"/>
        <v>0.3284115390678367</v>
      </c>
      <c r="J28" s="38">
        <v>184</v>
      </c>
      <c r="K28" s="48">
        <f t="shared" si="4"/>
        <v>0.2578619877795841</v>
      </c>
      <c r="L28" s="38">
        <v>174</v>
      </c>
      <c r="M28" s="48">
        <f t="shared" si="5"/>
        <v>0.18651716708293584</v>
      </c>
    </row>
    <row r="29" spans="1:13" ht="22.5" customHeight="1">
      <c r="A29" s="31" t="s">
        <v>111</v>
      </c>
      <c r="B29" s="32">
        <f t="shared" si="6"/>
        <v>13103</v>
      </c>
      <c r="C29" s="48">
        <f t="shared" si="0"/>
        <v>4.848670991233686</v>
      </c>
      <c r="D29" s="32">
        <v>327</v>
      </c>
      <c r="E29" s="48">
        <f t="shared" si="1"/>
        <v>4.484366428963248</v>
      </c>
      <c r="F29" s="32">
        <v>872</v>
      </c>
      <c r="G29" s="48">
        <f t="shared" si="2"/>
        <v>3.9494542325286472</v>
      </c>
      <c r="H29" s="38">
        <v>3873</v>
      </c>
      <c r="I29" s="48">
        <f t="shared" si="3"/>
        <v>5.087751563238926</v>
      </c>
      <c r="J29" s="38">
        <v>3265</v>
      </c>
      <c r="K29" s="48">
        <f t="shared" si="4"/>
        <v>4.575648859240989</v>
      </c>
      <c r="L29" s="38">
        <v>4766</v>
      </c>
      <c r="M29" s="48">
        <f t="shared" si="5"/>
        <v>5.108855277685472</v>
      </c>
    </row>
    <row r="30" spans="1:13" ht="15" customHeight="1">
      <c r="A30" s="31" t="s">
        <v>112</v>
      </c>
      <c r="B30" s="32">
        <f t="shared" si="6"/>
        <v>3711</v>
      </c>
      <c r="C30" s="48">
        <f t="shared" si="0"/>
        <v>1.3732288825817147</v>
      </c>
      <c r="D30" s="32">
        <v>344</v>
      </c>
      <c r="E30" s="48">
        <f t="shared" si="1"/>
        <v>4.71749862863412</v>
      </c>
      <c r="F30" s="32">
        <v>672</v>
      </c>
      <c r="G30" s="48">
        <f t="shared" si="2"/>
        <v>3.043616105801893</v>
      </c>
      <c r="H30" s="38">
        <v>1446</v>
      </c>
      <c r="I30" s="48">
        <f t="shared" si="3"/>
        <v>1.8995323419683674</v>
      </c>
      <c r="J30" s="38">
        <v>675</v>
      </c>
      <c r="K30" s="48">
        <f t="shared" si="4"/>
        <v>0.9459610964740177</v>
      </c>
      <c r="L30" s="38">
        <v>574</v>
      </c>
      <c r="M30" s="48">
        <f t="shared" si="5"/>
        <v>0.615292263825317</v>
      </c>
    </row>
    <row r="31" spans="1:13" ht="15" customHeight="1">
      <c r="A31" s="31" t="s">
        <v>113</v>
      </c>
      <c r="B31" s="32">
        <f t="shared" si="6"/>
        <v>257</v>
      </c>
      <c r="C31" s="48">
        <f t="shared" si="0"/>
        <v>0.09510100318606862</v>
      </c>
      <c r="D31" s="32">
        <v>20</v>
      </c>
      <c r="E31" s="48">
        <f t="shared" si="1"/>
        <v>0.27427317608337903</v>
      </c>
      <c r="F31" s="32">
        <v>48</v>
      </c>
      <c r="G31" s="48">
        <f t="shared" si="2"/>
        <v>0.21740115041442096</v>
      </c>
      <c r="H31" s="38">
        <v>90</v>
      </c>
      <c r="I31" s="48">
        <f t="shared" si="3"/>
        <v>0.11822815406442119</v>
      </c>
      <c r="J31" s="38">
        <v>55</v>
      </c>
      <c r="K31" s="48">
        <f t="shared" si="4"/>
        <v>0.07707831156454958</v>
      </c>
      <c r="L31" s="38">
        <v>44</v>
      </c>
      <c r="M31" s="48">
        <f t="shared" si="5"/>
        <v>0.04716526064166193</v>
      </c>
    </row>
    <row r="32" spans="1:13" ht="15" customHeight="1">
      <c r="A32" s="31" t="s">
        <v>114</v>
      </c>
      <c r="B32" s="32">
        <f t="shared" si="6"/>
        <v>32731</v>
      </c>
      <c r="C32" s="48">
        <f t="shared" si="0"/>
        <v>12.111871343514444</v>
      </c>
      <c r="D32" s="32">
        <v>1063</v>
      </c>
      <c r="E32" s="48">
        <f t="shared" si="1"/>
        <v>14.577619308831597</v>
      </c>
      <c r="F32" s="32">
        <v>3119</v>
      </c>
      <c r="G32" s="48">
        <f t="shared" si="2"/>
        <v>14.126545586303726</v>
      </c>
      <c r="H32" s="38">
        <v>10882</v>
      </c>
      <c r="I32" s="48">
        <f t="shared" si="3"/>
        <v>14.295097472544796</v>
      </c>
      <c r="J32" s="38">
        <v>8491</v>
      </c>
      <c r="K32" s="48">
        <f t="shared" si="4"/>
        <v>11.899489881719827</v>
      </c>
      <c r="L32" s="38">
        <v>9176</v>
      </c>
      <c r="M32" s="48">
        <f t="shared" si="5"/>
        <v>9.836100719270224</v>
      </c>
    </row>
    <row r="33" spans="1:13" ht="15" customHeight="1">
      <c r="A33" s="31" t="s">
        <v>115</v>
      </c>
      <c r="B33" s="32">
        <f t="shared" si="6"/>
        <v>2465</v>
      </c>
      <c r="C33" s="48">
        <f t="shared" si="0"/>
        <v>0.912155536395561</v>
      </c>
      <c r="D33" s="32">
        <v>126</v>
      </c>
      <c r="E33" s="48">
        <f t="shared" si="1"/>
        <v>1.7279210093252881</v>
      </c>
      <c r="F33" s="32">
        <v>440</v>
      </c>
      <c r="G33" s="48">
        <f t="shared" si="2"/>
        <v>1.9928438787988587</v>
      </c>
      <c r="H33" s="38">
        <v>907</v>
      </c>
      <c r="I33" s="48">
        <f t="shared" si="3"/>
        <v>1.1914770637381116</v>
      </c>
      <c r="J33" s="38">
        <v>568</v>
      </c>
      <c r="K33" s="48">
        <f t="shared" si="4"/>
        <v>0.7960087448848029</v>
      </c>
      <c r="L33" s="38">
        <v>424</v>
      </c>
      <c r="M33" s="48">
        <f t="shared" si="5"/>
        <v>0.4545016025469241</v>
      </c>
    </row>
    <row r="34" spans="1:13" ht="15" customHeight="1">
      <c r="A34" s="31" t="s">
        <v>116</v>
      </c>
      <c r="B34" s="32">
        <f t="shared" si="6"/>
        <v>1964</v>
      </c>
      <c r="C34" s="48">
        <f t="shared" si="0"/>
        <v>0.7267640866048202</v>
      </c>
      <c r="D34" s="32">
        <v>122</v>
      </c>
      <c r="E34" s="48">
        <f t="shared" si="1"/>
        <v>1.6730663741086123</v>
      </c>
      <c r="F34" s="32">
        <v>287</v>
      </c>
      <c r="G34" s="48">
        <f t="shared" si="2"/>
        <v>1.299877711852892</v>
      </c>
      <c r="H34" s="38">
        <v>709</v>
      </c>
      <c r="I34" s="48">
        <f t="shared" si="3"/>
        <v>0.9313751247963847</v>
      </c>
      <c r="J34" s="38">
        <v>413</v>
      </c>
      <c r="K34" s="48">
        <f t="shared" si="4"/>
        <v>0.5787880486574359</v>
      </c>
      <c r="L34" s="38">
        <v>433</v>
      </c>
      <c r="M34" s="48">
        <f t="shared" si="5"/>
        <v>0.46414904222362763</v>
      </c>
    </row>
    <row r="35" spans="1:13" ht="22.5" customHeight="1">
      <c r="A35" s="31" t="s">
        <v>117</v>
      </c>
      <c r="B35" s="32">
        <f t="shared" si="6"/>
        <v>11582</v>
      </c>
      <c r="C35" s="48">
        <f t="shared" si="0"/>
        <v>4.285835871210299</v>
      </c>
      <c r="D35" s="32">
        <v>476</v>
      </c>
      <c r="E35" s="48">
        <f t="shared" si="1"/>
        <v>6.527701590784421</v>
      </c>
      <c r="F35" s="32">
        <v>1454</v>
      </c>
      <c r="G35" s="48">
        <f t="shared" si="2"/>
        <v>6.585443181303501</v>
      </c>
      <c r="H35" s="38">
        <v>3660</v>
      </c>
      <c r="I35" s="48">
        <f t="shared" si="3"/>
        <v>4.80794493195313</v>
      </c>
      <c r="J35" s="38">
        <v>2834</v>
      </c>
      <c r="K35" s="48">
        <f t="shared" si="4"/>
        <v>3.9716351813442454</v>
      </c>
      <c r="L35" s="38">
        <v>3158</v>
      </c>
      <c r="M35" s="48">
        <f t="shared" si="5"/>
        <v>3.3851793887810997</v>
      </c>
    </row>
    <row r="36" spans="1:13" ht="15" customHeight="1">
      <c r="A36" s="31" t="s">
        <v>118</v>
      </c>
      <c r="B36" s="32">
        <f t="shared" si="6"/>
        <v>275</v>
      </c>
      <c r="C36" s="48">
        <f t="shared" si="0"/>
        <v>0.10176177383723296</v>
      </c>
      <c r="D36" s="32">
        <v>20</v>
      </c>
      <c r="E36" s="48">
        <f t="shared" si="1"/>
        <v>0.27427317608337903</v>
      </c>
      <c r="F36" s="32">
        <v>43</v>
      </c>
      <c r="G36" s="48">
        <f t="shared" si="2"/>
        <v>0.1947551972462521</v>
      </c>
      <c r="H36" s="38">
        <v>79</v>
      </c>
      <c r="I36" s="48">
        <f t="shared" si="3"/>
        <v>0.1037780463454364</v>
      </c>
      <c r="J36" s="38">
        <v>71</v>
      </c>
      <c r="K36" s="48">
        <f t="shared" si="4"/>
        <v>0.09950109311060036</v>
      </c>
      <c r="L36" s="38">
        <v>62</v>
      </c>
      <c r="M36" s="48">
        <f t="shared" si="5"/>
        <v>0.06646013999506908</v>
      </c>
    </row>
    <row r="37" spans="1:13" ht="15" customHeight="1">
      <c r="A37" s="31" t="s">
        <v>119</v>
      </c>
      <c r="B37" s="32">
        <f t="shared" si="6"/>
        <v>1569</v>
      </c>
      <c r="C37" s="48">
        <f t="shared" si="0"/>
        <v>0.5805971750931582</v>
      </c>
      <c r="D37" s="32">
        <v>78</v>
      </c>
      <c r="E37" s="48">
        <f t="shared" si="1"/>
        <v>1.0696653867251782</v>
      </c>
      <c r="F37" s="32">
        <v>221</v>
      </c>
      <c r="G37" s="48">
        <f t="shared" si="2"/>
        <v>1.0009511300330631</v>
      </c>
      <c r="H37" s="38">
        <v>496</v>
      </c>
      <c r="I37" s="48">
        <f t="shared" si="3"/>
        <v>0.651568493510588</v>
      </c>
      <c r="J37" s="38">
        <v>428</v>
      </c>
      <c r="K37" s="48">
        <f t="shared" si="4"/>
        <v>0.5998094063568586</v>
      </c>
      <c r="L37" s="38">
        <v>346</v>
      </c>
      <c r="M37" s="48">
        <f t="shared" si="5"/>
        <v>0.37089045868215975</v>
      </c>
    </row>
    <row r="38" spans="1:13" ht="15" customHeight="1">
      <c r="A38" s="31" t="s">
        <v>120</v>
      </c>
      <c r="B38" s="32">
        <f t="shared" si="6"/>
        <v>377</v>
      </c>
      <c r="C38" s="48">
        <f t="shared" si="0"/>
        <v>0.13950614086049756</v>
      </c>
      <c r="D38" s="32">
        <v>20</v>
      </c>
      <c r="E38" s="48">
        <f t="shared" si="1"/>
        <v>0.27427317608337903</v>
      </c>
      <c r="F38" s="32">
        <v>48</v>
      </c>
      <c r="G38" s="48">
        <f t="shared" si="2"/>
        <v>0.21740115041442096</v>
      </c>
      <c r="H38" s="38">
        <v>119</v>
      </c>
      <c r="I38" s="48">
        <f t="shared" si="3"/>
        <v>0.15632389259629026</v>
      </c>
      <c r="J38" s="38">
        <v>93</v>
      </c>
      <c r="K38" s="48">
        <f t="shared" si="4"/>
        <v>0.1303324177364202</v>
      </c>
      <c r="L38" s="38">
        <v>97</v>
      </c>
      <c r="M38" s="48">
        <f t="shared" si="5"/>
        <v>0.10397796096002744</v>
      </c>
    </row>
    <row r="39" spans="1:13" ht="15" customHeight="1">
      <c r="A39" s="31" t="s">
        <v>121</v>
      </c>
      <c r="B39" s="32">
        <f t="shared" si="6"/>
        <v>1991</v>
      </c>
      <c r="C39" s="48">
        <f t="shared" si="0"/>
        <v>0.7367552425815667</v>
      </c>
      <c r="D39" s="32">
        <v>96</v>
      </c>
      <c r="E39" s="48">
        <f t="shared" si="1"/>
        <v>1.3165112452002194</v>
      </c>
      <c r="F39" s="32">
        <v>380</v>
      </c>
      <c r="G39" s="48">
        <f t="shared" si="2"/>
        <v>1.7210924407808323</v>
      </c>
      <c r="H39" s="38">
        <v>840</v>
      </c>
      <c r="I39" s="48">
        <f t="shared" si="3"/>
        <v>1.1034627712679312</v>
      </c>
      <c r="J39" s="38">
        <v>438</v>
      </c>
      <c r="K39" s="48">
        <f t="shared" si="4"/>
        <v>0.6138236448231403</v>
      </c>
      <c r="L39" s="38">
        <v>237</v>
      </c>
      <c r="M39" s="48">
        <f t="shared" si="5"/>
        <v>0.25404924481986085</v>
      </c>
    </row>
    <row r="40" spans="1:13" ht="15" customHeight="1">
      <c r="A40" s="90" t="s">
        <v>122</v>
      </c>
      <c r="B40" s="91">
        <f t="shared" si="6"/>
        <v>824</v>
      </c>
      <c r="C40" s="92">
        <f t="shared" si="0"/>
        <v>0.3049152786977453</v>
      </c>
      <c r="D40" s="91">
        <v>45</v>
      </c>
      <c r="E40" s="92">
        <f t="shared" si="1"/>
        <v>0.6171146461876028</v>
      </c>
      <c r="F40" s="91">
        <v>101</v>
      </c>
      <c r="G40" s="92">
        <f t="shared" si="2"/>
        <v>0.4574482539970107</v>
      </c>
      <c r="H40" s="115">
        <v>296</v>
      </c>
      <c r="I40" s="92">
        <f t="shared" si="3"/>
        <v>0.38883926225631865</v>
      </c>
      <c r="J40" s="115">
        <v>205</v>
      </c>
      <c r="K40" s="92">
        <f t="shared" si="4"/>
        <v>0.2872918885587757</v>
      </c>
      <c r="L40" s="115">
        <v>177</v>
      </c>
      <c r="M40" s="92">
        <f t="shared" si="5"/>
        <v>0.18973298030850366</v>
      </c>
    </row>
    <row r="41" spans="1:13" ht="15" customHeight="1">
      <c r="A41" s="31"/>
      <c r="B41" s="31"/>
      <c r="C41" s="31"/>
      <c r="D41" s="31"/>
      <c r="E41" s="31"/>
      <c r="F41" s="49"/>
      <c r="G41" s="116"/>
      <c r="H41" s="49"/>
      <c r="I41" s="31"/>
      <c r="J41" s="49"/>
      <c r="K41" s="31"/>
      <c r="L41" s="49"/>
      <c r="M41" s="93" t="s">
        <v>123</v>
      </c>
    </row>
    <row r="42" spans="1:12" s="27" customFormat="1" ht="15" customHeight="1">
      <c r="A42" s="117"/>
      <c r="B42" s="118"/>
      <c r="C42" s="118"/>
      <c r="D42" s="118"/>
      <c r="E42" s="119"/>
      <c r="F42" s="118"/>
      <c r="G42" s="119"/>
      <c r="H42" s="49"/>
      <c r="I42" s="31"/>
      <c r="J42" s="120"/>
      <c r="K42" s="121"/>
      <c r="L42" s="120"/>
    </row>
    <row r="43" spans="1:13" ht="15" customHeight="1">
      <c r="A43" s="28"/>
      <c r="B43" s="32"/>
      <c r="C43" s="79"/>
      <c r="D43" s="32"/>
      <c r="E43" s="48"/>
      <c r="F43" s="32"/>
      <c r="G43" s="48"/>
      <c r="H43" s="49"/>
      <c r="I43" s="31"/>
      <c r="J43" s="49"/>
      <c r="K43" s="31"/>
      <c r="L43" s="49"/>
      <c r="M43"/>
    </row>
    <row r="44" spans="1:13" ht="15" customHeight="1">
      <c r="A44" s="28"/>
      <c r="B44" s="32"/>
      <c r="C44" s="79"/>
      <c r="D44" s="32"/>
      <c r="E44" s="48"/>
      <c r="F44" s="32"/>
      <c r="G44" s="48"/>
      <c r="H44" s="49"/>
      <c r="I44" s="31"/>
      <c r="J44" s="49"/>
      <c r="K44" s="31"/>
      <c r="L44" s="49"/>
      <c r="M44"/>
    </row>
    <row r="45" spans="1:12" ht="15" customHeight="1">
      <c r="A45" s="31"/>
      <c r="B45" s="31"/>
      <c r="C45" s="31"/>
      <c r="D45" s="31"/>
      <c r="E45" s="31"/>
      <c r="F45" s="49"/>
      <c r="G45" s="31"/>
      <c r="H45" s="49"/>
      <c r="I45" s="122"/>
      <c r="J45" s="104"/>
      <c r="K45" s="78"/>
      <c r="L45" s="104"/>
    </row>
    <row r="46" ht="15" customHeight="1">
      <c r="F46" s="38"/>
    </row>
    <row r="47" ht="15" customHeight="1">
      <c r="F47" s="38"/>
    </row>
    <row r="48" ht="11.25">
      <c r="F48" s="38"/>
    </row>
    <row r="49" ht="11.25">
      <c r="F49" s="38"/>
    </row>
    <row r="50" ht="11.25">
      <c r="F50" s="38"/>
    </row>
    <row r="51" ht="11.25">
      <c r="F51" s="38"/>
    </row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B24" display="Índice"/>
    <hyperlink ref="M41" location="'pag 25'!A3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4" customWidth="1"/>
    <col min="11" max="11" width="7.16015625" style="144" bestFit="1" customWidth="1"/>
    <col min="12" max="13" width="10.33203125" style="144" bestFit="1" customWidth="1"/>
    <col min="14" max="14" width="12" style="144" customWidth="1"/>
  </cols>
  <sheetData>
    <row r="1" spans="1:14" s="16" customFormat="1" ht="39.75" customHeight="1">
      <c r="A1" s="226" t="s">
        <v>23</v>
      </c>
      <c r="B1" s="227"/>
      <c r="C1" s="227"/>
      <c r="D1" s="227"/>
      <c r="E1" s="227"/>
      <c r="F1" s="227"/>
      <c r="G1" s="227"/>
      <c r="J1" s="242"/>
      <c r="K1" s="242"/>
      <c r="L1" s="242"/>
      <c r="M1" s="242"/>
      <c r="N1" s="242"/>
    </row>
    <row r="2" spans="1:14" s="20" customFormat="1" ht="36" customHeight="1">
      <c r="A2" s="17" t="s">
        <v>24</v>
      </c>
      <c r="B2" s="225" t="s">
        <v>25</v>
      </c>
      <c r="C2" s="225"/>
      <c r="D2" s="225" t="s">
        <v>26</v>
      </c>
      <c r="E2" s="225"/>
      <c r="F2" s="225" t="s">
        <v>27</v>
      </c>
      <c r="G2" s="225" t="s">
        <v>6</v>
      </c>
      <c r="H2" s="19"/>
      <c r="I2" s="19"/>
      <c r="J2" s="243"/>
      <c r="K2" s="243"/>
      <c r="L2" s="243"/>
      <c r="M2" s="243"/>
      <c r="N2" s="243"/>
    </row>
    <row r="3" spans="1:14" s="12" customFormat="1" ht="19.5" customHeight="1">
      <c r="A3" s="21"/>
      <c r="B3" s="22" t="s">
        <v>28</v>
      </c>
      <c r="C3" s="23" t="s">
        <v>29</v>
      </c>
      <c r="D3" s="22" t="s">
        <v>28</v>
      </c>
      <c r="E3" s="23" t="s">
        <v>29</v>
      </c>
      <c r="F3" s="22" t="s">
        <v>28</v>
      </c>
      <c r="G3" s="23" t="s">
        <v>29</v>
      </c>
      <c r="H3" s="24"/>
      <c r="I3" s="24"/>
      <c r="J3" s="244"/>
      <c r="K3" s="244"/>
      <c r="L3" s="244"/>
      <c r="M3" s="244"/>
      <c r="N3" s="244"/>
    </row>
    <row r="4" spans="1:14" s="27" customFormat="1" ht="15" customHeight="1">
      <c r="A4" s="25" t="s">
        <v>30</v>
      </c>
      <c r="B4" s="26">
        <f aca="true" t="shared" si="0" ref="B4:B23">D4+F4</f>
        <v>270239</v>
      </c>
      <c r="C4" s="26">
        <f aca="true" t="shared" si="1" ref="C4:C23">B4/B$4*100</f>
        <v>100</v>
      </c>
      <c r="D4" s="26">
        <f>SUM(D5:D23)</f>
        <v>122410</v>
      </c>
      <c r="E4" s="26">
        <f aca="true" t="shared" si="2" ref="E4:E23">D4/D$4*100</f>
        <v>100</v>
      </c>
      <c r="F4" s="26">
        <f>SUM(F5:F23)</f>
        <v>147829</v>
      </c>
      <c r="G4" s="26">
        <f aca="true" t="shared" si="3" ref="G4:G23">F4/F$4*100</f>
        <v>100</v>
      </c>
      <c r="H4"/>
      <c r="I4"/>
      <c r="J4" s="245"/>
      <c r="K4" s="245"/>
      <c r="L4" s="245"/>
      <c r="M4" s="245"/>
      <c r="N4" s="245"/>
    </row>
    <row r="5" spans="1:7" ht="15" customHeight="1">
      <c r="A5" s="28" t="s">
        <v>31</v>
      </c>
      <c r="B5" s="29">
        <f t="shared" si="0"/>
        <v>1544</v>
      </c>
      <c r="C5" s="30">
        <f t="shared" si="1"/>
        <v>0.5713461047443189</v>
      </c>
      <c r="D5" s="29">
        <v>807</v>
      </c>
      <c r="E5" s="30">
        <f t="shared" si="2"/>
        <v>0.6592598643901642</v>
      </c>
      <c r="F5" s="29">
        <v>737</v>
      </c>
      <c r="G5" s="30">
        <f t="shared" si="3"/>
        <v>0.4985489991814867</v>
      </c>
    </row>
    <row r="6" spans="1:7" ht="15" customHeight="1">
      <c r="A6" s="28" t="s">
        <v>32</v>
      </c>
      <c r="B6" s="29">
        <f t="shared" si="0"/>
        <v>2593</v>
      </c>
      <c r="C6" s="30">
        <f t="shared" si="1"/>
        <v>0.9595210165816185</v>
      </c>
      <c r="D6" s="29">
        <v>1312</v>
      </c>
      <c r="E6" s="30">
        <f t="shared" si="2"/>
        <v>1.0718078588350624</v>
      </c>
      <c r="F6" s="29">
        <v>1281</v>
      </c>
      <c r="G6" s="30">
        <f t="shared" si="3"/>
        <v>0.8665417475596805</v>
      </c>
    </row>
    <row r="7" spans="1:7" ht="15" customHeight="1">
      <c r="A7" s="28" t="s">
        <v>33</v>
      </c>
      <c r="B7" s="29">
        <f t="shared" si="0"/>
        <v>3155</v>
      </c>
      <c r="C7" s="30">
        <f t="shared" si="1"/>
        <v>1.1674850780235273</v>
      </c>
      <c r="D7" s="29">
        <v>1611</v>
      </c>
      <c r="E7" s="30">
        <f t="shared" si="2"/>
        <v>1.3160689486153092</v>
      </c>
      <c r="F7" s="29">
        <v>1544</v>
      </c>
      <c r="G7" s="30">
        <f t="shared" si="3"/>
        <v>1.044450006426344</v>
      </c>
    </row>
    <row r="8" spans="1:7" ht="15" customHeight="1">
      <c r="A8" s="28" t="s">
        <v>34</v>
      </c>
      <c r="B8" s="29">
        <f t="shared" si="0"/>
        <v>4500</v>
      </c>
      <c r="C8" s="30">
        <f t="shared" si="1"/>
        <v>1.665192662791085</v>
      </c>
      <c r="D8" s="29">
        <v>2256</v>
      </c>
      <c r="E8" s="30">
        <f t="shared" si="2"/>
        <v>1.8429866840944367</v>
      </c>
      <c r="F8" s="29">
        <v>2244</v>
      </c>
      <c r="G8" s="30">
        <f t="shared" si="3"/>
        <v>1.5179700870600492</v>
      </c>
    </row>
    <row r="9" spans="1:7" ht="22.5" customHeight="1">
      <c r="A9" s="31" t="s">
        <v>35</v>
      </c>
      <c r="B9" s="32">
        <f t="shared" si="0"/>
        <v>7066</v>
      </c>
      <c r="C9" s="30">
        <f t="shared" si="1"/>
        <v>2.6147225233959572</v>
      </c>
      <c r="D9" s="32">
        <v>3417</v>
      </c>
      <c r="E9" s="30">
        <f t="shared" si="2"/>
        <v>2.7914386079568665</v>
      </c>
      <c r="F9" s="32">
        <v>3649</v>
      </c>
      <c r="G9" s="30">
        <f t="shared" si="3"/>
        <v>2.4683925346177005</v>
      </c>
    </row>
    <row r="10" spans="1:7" ht="15" customHeight="1">
      <c r="A10" s="31" t="s">
        <v>36</v>
      </c>
      <c r="B10" s="32">
        <f t="shared" si="0"/>
        <v>10513</v>
      </c>
      <c r="C10" s="30">
        <f t="shared" si="1"/>
        <v>3.890260103093928</v>
      </c>
      <c r="D10" s="32">
        <v>5017</v>
      </c>
      <c r="E10" s="30">
        <f t="shared" si="2"/>
        <v>4.098521362633772</v>
      </c>
      <c r="F10" s="32">
        <v>5496</v>
      </c>
      <c r="G10" s="30">
        <f t="shared" si="3"/>
        <v>3.7178090902326337</v>
      </c>
    </row>
    <row r="11" spans="1:7" ht="15" customHeight="1">
      <c r="A11" s="31" t="s">
        <v>37</v>
      </c>
      <c r="B11" s="32">
        <f t="shared" si="0"/>
        <v>13686</v>
      </c>
      <c r="C11" s="30">
        <f t="shared" si="1"/>
        <v>5.06440595176862</v>
      </c>
      <c r="D11" s="32">
        <v>6616</v>
      </c>
      <c r="E11" s="30">
        <f t="shared" si="2"/>
        <v>5.404787190589004</v>
      </c>
      <c r="F11" s="32">
        <v>7070</v>
      </c>
      <c r="G11" s="30">
        <f t="shared" si="3"/>
        <v>4.782552814400423</v>
      </c>
    </row>
    <row r="12" spans="1:7" ht="15" customHeight="1">
      <c r="A12" s="31" t="s">
        <v>38</v>
      </c>
      <c r="B12" s="32">
        <f t="shared" si="0"/>
        <v>17675</v>
      </c>
      <c r="C12" s="30">
        <f t="shared" si="1"/>
        <v>6.540506736629428</v>
      </c>
      <c r="D12" s="32">
        <v>8349</v>
      </c>
      <c r="E12" s="30">
        <f t="shared" si="2"/>
        <v>6.820521199248428</v>
      </c>
      <c r="F12" s="32">
        <v>9326</v>
      </c>
      <c r="G12" s="30">
        <f t="shared" si="3"/>
        <v>6.308640388557049</v>
      </c>
    </row>
    <row r="13" spans="1:7" ht="15" customHeight="1">
      <c r="A13" s="31" t="s">
        <v>39</v>
      </c>
      <c r="B13" s="32">
        <f t="shared" si="0"/>
        <v>20964</v>
      </c>
      <c r="C13" s="30">
        <f t="shared" si="1"/>
        <v>7.7575775517227346</v>
      </c>
      <c r="D13" s="32">
        <v>10132</v>
      </c>
      <c r="E13" s="30">
        <f t="shared" si="2"/>
        <v>8.277101543991504</v>
      </c>
      <c r="F13" s="32">
        <v>10832</v>
      </c>
      <c r="G13" s="30">
        <f t="shared" si="3"/>
        <v>7.327385019177564</v>
      </c>
    </row>
    <row r="14" spans="1:7" ht="22.5" customHeight="1">
      <c r="A14" s="31" t="s">
        <v>40</v>
      </c>
      <c r="B14" s="32">
        <f t="shared" si="0"/>
        <v>23898</v>
      </c>
      <c r="C14" s="30">
        <f t="shared" si="1"/>
        <v>8.843283167862522</v>
      </c>
      <c r="D14" s="32">
        <v>11385</v>
      </c>
      <c r="E14" s="30">
        <f t="shared" si="2"/>
        <v>9.300710726247855</v>
      </c>
      <c r="F14" s="32">
        <v>12513</v>
      </c>
      <c r="G14" s="30">
        <f t="shared" si="3"/>
        <v>8.464509669956504</v>
      </c>
    </row>
    <row r="15" spans="1:7" ht="15" customHeight="1">
      <c r="A15" s="31" t="s">
        <v>41</v>
      </c>
      <c r="B15" s="32">
        <f t="shared" si="0"/>
        <v>25466</v>
      </c>
      <c r="C15" s="30">
        <f t="shared" si="1"/>
        <v>9.423510300141727</v>
      </c>
      <c r="D15" s="32">
        <v>12341</v>
      </c>
      <c r="E15" s="30">
        <f t="shared" si="2"/>
        <v>10.081692672167307</v>
      </c>
      <c r="F15" s="32">
        <v>13125</v>
      </c>
      <c r="G15" s="30">
        <f t="shared" si="3"/>
        <v>8.878501511881971</v>
      </c>
    </row>
    <row r="16" spans="1:7" ht="15" customHeight="1">
      <c r="A16" s="31" t="s">
        <v>42</v>
      </c>
      <c r="B16" s="32">
        <f t="shared" si="0"/>
        <v>25705</v>
      </c>
      <c r="C16" s="30">
        <f t="shared" si="1"/>
        <v>9.51195053267663</v>
      </c>
      <c r="D16" s="32">
        <v>12280</v>
      </c>
      <c r="E16" s="30">
        <f t="shared" si="2"/>
        <v>10.031860142145248</v>
      </c>
      <c r="F16" s="32">
        <v>13425</v>
      </c>
      <c r="G16" s="30">
        <f t="shared" si="3"/>
        <v>9.081438689296418</v>
      </c>
    </row>
    <row r="17" spans="1:7" ht="15" customHeight="1">
      <c r="A17" s="31" t="s">
        <v>43</v>
      </c>
      <c r="B17" s="32">
        <f t="shared" si="0"/>
        <v>20185</v>
      </c>
      <c r="C17" s="30">
        <f t="shared" si="1"/>
        <v>7.4693141996529</v>
      </c>
      <c r="D17" s="32">
        <v>9775</v>
      </c>
      <c r="E17" s="30">
        <f t="shared" si="2"/>
        <v>7.985458704354219</v>
      </c>
      <c r="F17" s="32">
        <v>10410</v>
      </c>
      <c r="G17" s="30">
        <f t="shared" si="3"/>
        <v>7.041920056281244</v>
      </c>
    </row>
    <row r="18" spans="1:14" s="34" customFormat="1" ht="15" customHeight="1">
      <c r="A18" s="31" t="s">
        <v>44</v>
      </c>
      <c r="B18" s="33">
        <f t="shared" si="0"/>
        <v>23742</v>
      </c>
      <c r="C18" s="30">
        <f t="shared" si="1"/>
        <v>8.785556488885764</v>
      </c>
      <c r="D18" s="33">
        <v>10881</v>
      </c>
      <c r="E18" s="30">
        <f t="shared" si="2"/>
        <v>8.88897965852463</v>
      </c>
      <c r="F18" s="33">
        <v>12861</v>
      </c>
      <c r="G18" s="30">
        <f t="shared" si="3"/>
        <v>8.699916795757261</v>
      </c>
      <c r="H18"/>
      <c r="I18"/>
      <c r="J18" s="246"/>
      <c r="K18" s="246"/>
      <c r="L18" s="246"/>
      <c r="M18" s="246"/>
      <c r="N18" s="246"/>
    </row>
    <row r="19" spans="1:7" ht="22.5" customHeight="1">
      <c r="A19" t="s">
        <v>45</v>
      </c>
      <c r="B19" s="33">
        <f t="shared" si="0"/>
        <v>23077</v>
      </c>
      <c r="C19" s="30">
        <f t="shared" si="1"/>
        <v>8.539478017606637</v>
      </c>
      <c r="D19" s="33">
        <v>10047</v>
      </c>
      <c r="E19" s="30">
        <f t="shared" si="2"/>
        <v>8.207662772649293</v>
      </c>
      <c r="F19" s="33">
        <v>13030</v>
      </c>
      <c r="G19" s="30">
        <f t="shared" si="3"/>
        <v>8.814238072367397</v>
      </c>
    </row>
    <row r="20" spans="1:7" ht="15" customHeight="1">
      <c r="A20" t="s">
        <v>46</v>
      </c>
      <c r="B20" s="33">
        <f t="shared" si="0"/>
        <v>19431</v>
      </c>
      <c r="C20" s="30">
        <f t="shared" si="1"/>
        <v>7.1903019179319045</v>
      </c>
      <c r="D20" s="33">
        <v>7836</v>
      </c>
      <c r="E20" s="30">
        <f t="shared" si="2"/>
        <v>6.401437791030144</v>
      </c>
      <c r="F20" s="33">
        <v>11595</v>
      </c>
      <c r="G20" s="30">
        <f t="shared" si="3"/>
        <v>7.843521907068301</v>
      </c>
    </row>
    <row r="21" spans="1:7" ht="15" customHeight="1">
      <c r="A21" t="s">
        <v>47</v>
      </c>
      <c r="B21" s="33">
        <f t="shared" si="0"/>
        <v>14574</v>
      </c>
      <c r="C21" s="30">
        <f t="shared" si="1"/>
        <v>5.393003970559394</v>
      </c>
      <c r="D21" s="33">
        <v>4971</v>
      </c>
      <c r="E21" s="30">
        <f t="shared" si="2"/>
        <v>4.060942733436811</v>
      </c>
      <c r="F21" s="33">
        <v>9603</v>
      </c>
      <c r="G21" s="30">
        <f t="shared" si="3"/>
        <v>6.496019049036386</v>
      </c>
    </row>
    <row r="22" spans="1:7" ht="15" customHeight="1">
      <c r="A22" t="s">
        <v>48</v>
      </c>
      <c r="B22" s="33">
        <f t="shared" si="0"/>
        <v>7851</v>
      </c>
      <c r="C22" s="30">
        <f t="shared" si="1"/>
        <v>2.905206132349513</v>
      </c>
      <c r="D22" s="33">
        <v>2253</v>
      </c>
      <c r="E22" s="30">
        <f t="shared" si="2"/>
        <v>1.8405359039294176</v>
      </c>
      <c r="F22" s="33">
        <v>5598</v>
      </c>
      <c r="G22" s="30">
        <f t="shared" si="3"/>
        <v>3.7868077305535452</v>
      </c>
    </row>
    <row r="23" spans="1:7" ht="15" customHeight="1">
      <c r="A23" s="35" t="s">
        <v>49</v>
      </c>
      <c r="B23" s="36">
        <f t="shared" si="0"/>
        <v>4614</v>
      </c>
      <c r="C23" s="37">
        <f t="shared" si="1"/>
        <v>1.7073775435817922</v>
      </c>
      <c r="D23" s="36">
        <v>1124</v>
      </c>
      <c r="E23" s="37">
        <f t="shared" si="2"/>
        <v>0.918225635160526</v>
      </c>
      <c r="F23" s="36">
        <v>3490</v>
      </c>
      <c r="G23" s="37">
        <f t="shared" si="3"/>
        <v>2.3608358305880444</v>
      </c>
    </row>
    <row r="24" spans="2:5" ht="30" customHeight="1">
      <c r="B24" s="31"/>
      <c r="C24" s="31"/>
      <c r="D24" s="31"/>
      <c r="E24" s="31"/>
    </row>
    <row r="25" spans="11:14" ht="15" customHeight="1">
      <c r="K25" s="246"/>
      <c r="L25" s="246" t="s">
        <v>26</v>
      </c>
      <c r="M25" s="246" t="s">
        <v>27</v>
      </c>
      <c r="N25" s="247"/>
    </row>
    <row r="26" spans="11:14" ht="15" customHeight="1">
      <c r="K26" s="248" t="s">
        <v>31</v>
      </c>
      <c r="L26" s="222">
        <f aca="true" t="shared" si="4" ref="L26:L44">-$D5</f>
        <v>-807</v>
      </c>
      <c r="M26" s="222">
        <f aca="true" t="shared" si="5" ref="M26:M44">$F5</f>
        <v>737</v>
      </c>
      <c r="N26" s="247"/>
    </row>
    <row r="27" spans="11:14" ht="15" customHeight="1">
      <c r="K27" s="248" t="s">
        <v>32</v>
      </c>
      <c r="L27" s="222">
        <f t="shared" si="4"/>
        <v>-1312</v>
      </c>
      <c r="M27" s="222">
        <f t="shared" si="5"/>
        <v>1281</v>
      </c>
      <c r="N27" s="247"/>
    </row>
    <row r="28" spans="11:14" ht="15" customHeight="1">
      <c r="K28" s="248" t="s">
        <v>33</v>
      </c>
      <c r="L28" s="222">
        <f t="shared" si="4"/>
        <v>-1611</v>
      </c>
      <c r="M28" s="222">
        <f t="shared" si="5"/>
        <v>1544</v>
      </c>
      <c r="N28" s="247"/>
    </row>
    <row r="29" spans="11:14" ht="15" customHeight="1">
      <c r="K29" s="248" t="s">
        <v>34</v>
      </c>
      <c r="L29" s="222">
        <f t="shared" si="4"/>
        <v>-2256</v>
      </c>
      <c r="M29" s="222">
        <f t="shared" si="5"/>
        <v>2244</v>
      </c>
      <c r="N29" s="247"/>
    </row>
    <row r="30" spans="11:14" ht="15" customHeight="1">
      <c r="K30" s="248" t="s">
        <v>35</v>
      </c>
      <c r="L30" s="222">
        <f t="shared" si="4"/>
        <v>-3417</v>
      </c>
      <c r="M30" s="222">
        <f t="shared" si="5"/>
        <v>3649</v>
      </c>
      <c r="N30" s="247"/>
    </row>
    <row r="31" spans="11:14" ht="15" customHeight="1">
      <c r="K31" s="223" t="s">
        <v>36</v>
      </c>
      <c r="L31" s="222">
        <f t="shared" si="4"/>
        <v>-5017</v>
      </c>
      <c r="M31" s="222">
        <f t="shared" si="5"/>
        <v>5496</v>
      </c>
      <c r="N31" s="247"/>
    </row>
    <row r="32" spans="11:14" ht="15" customHeight="1">
      <c r="K32" s="223" t="s">
        <v>37</v>
      </c>
      <c r="L32" s="222">
        <f t="shared" si="4"/>
        <v>-6616</v>
      </c>
      <c r="M32" s="222">
        <f t="shared" si="5"/>
        <v>7070</v>
      </c>
      <c r="N32" s="247"/>
    </row>
    <row r="33" spans="11:14" ht="15" customHeight="1">
      <c r="K33" s="223" t="s">
        <v>38</v>
      </c>
      <c r="L33" s="222">
        <f t="shared" si="4"/>
        <v>-8349</v>
      </c>
      <c r="M33" s="222">
        <f t="shared" si="5"/>
        <v>9326</v>
      </c>
      <c r="N33" s="247"/>
    </row>
    <row r="34" spans="11:14" ht="15" customHeight="1">
      <c r="K34" s="223" t="s">
        <v>39</v>
      </c>
      <c r="L34" s="222">
        <f t="shared" si="4"/>
        <v>-10132</v>
      </c>
      <c r="M34" s="222">
        <f t="shared" si="5"/>
        <v>10832</v>
      </c>
      <c r="N34" s="247"/>
    </row>
    <row r="35" spans="11:14" ht="15" customHeight="1">
      <c r="K35" s="223" t="s">
        <v>40</v>
      </c>
      <c r="L35" s="222">
        <f t="shared" si="4"/>
        <v>-11385</v>
      </c>
      <c r="M35" s="222">
        <f t="shared" si="5"/>
        <v>12513</v>
      </c>
      <c r="N35" s="247"/>
    </row>
    <row r="36" spans="11:14" ht="15" customHeight="1">
      <c r="K36" s="223" t="s">
        <v>41</v>
      </c>
      <c r="L36" s="222">
        <f t="shared" si="4"/>
        <v>-12341</v>
      </c>
      <c r="M36" s="222">
        <f t="shared" si="5"/>
        <v>13125</v>
      </c>
      <c r="N36" s="247"/>
    </row>
    <row r="37" spans="11:14" ht="15" customHeight="1">
      <c r="K37" s="223" t="s">
        <v>42</v>
      </c>
      <c r="L37" s="222">
        <f t="shared" si="4"/>
        <v>-12280</v>
      </c>
      <c r="M37" s="222">
        <f t="shared" si="5"/>
        <v>13425</v>
      </c>
      <c r="N37" s="247"/>
    </row>
    <row r="38" spans="11:14" ht="15" customHeight="1">
      <c r="K38" s="223" t="s">
        <v>43</v>
      </c>
      <c r="L38" s="222">
        <f t="shared" si="4"/>
        <v>-9775</v>
      </c>
      <c r="M38" s="222">
        <f t="shared" si="5"/>
        <v>10410</v>
      </c>
      <c r="N38" s="247"/>
    </row>
    <row r="39" spans="11:14" ht="15" customHeight="1">
      <c r="K39" s="223" t="s">
        <v>44</v>
      </c>
      <c r="L39" s="222">
        <f t="shared" si="4"/>
        <v>-10881</v>
      </c>
      <c r="M39" s="222">
        <f t="shared" si="5"/>
        <v>12861</v>
      </c>
      <c r="N39" s="247"/>
    </row>
    <row r="40" spans="11:14" ht="15" customHeight="1">
      <c r="K40" s="246" t="s">
        <v>45</v>
      </c>
      <c r="L40" s="222">
        <f t="shared" si="4"/>
        <v>-10047</v>
      </c>
      <c r="M40" s="222">
        <f t="shared" si="5"/>
        <v>13030</v>
      </c>
      <c r="N40" s="247"/>
    </row>
    <row r="41" spans="11:13" ht="15" customHeight="1">
      <c r="K41" s="246" t="s">
        <v>46</v>
      </c>
      <c r="L41" s="222">
        <f t="shared" si="4"/>
        <v>-7836</v>
      </c>
      <c r="M41" s="222">
        <f t="shared" si="5"/>
        <v>11595</v>
      </c>
    </row>
    <row r="42" spans="11:13" ht="15" customHeight="1">
      <c r="K42" s="246" t="s">
        <v>47</v>
      </c>
      <c r="L42" s="222">
        <f t="shared" si="4"/>
        <v>-4971</v>
      </c>
      <c r="M42" s="222">
        <f t="shared" si="5"/>
        <v>9603</v>
      </c>
    </row>
    <row r="43" spans="11:13" ht="15" customHeight="1">
      <c r="K43" s="223" t="s">
        <v>48</v>
      </c>
      <c r="L43" s="222">
        <f t="shared" si="4"/>
        <v>-2253</v>
      </c>
      <c r="M43" s="222">
        <f t="shared" si="5"/>
        <v>5598</v>
      </c>
    </row>
    <row r="44" spans="11:13" ht="11.25">
      <c r="K44" s="224" t="s">
        <v>49</v>
      </c>
      <c r="L44" s="222">
        <f t="shared" si="4"/>
        <v>-1124</v>
      </c>
      <c r="M44" s="222">
        <f t="shared" si="5"/>
        <v>3490</v>
      </c>
    </row>
    <row r="45" spans="11:13" ht="11.25">
      <c r="K45" s="246"/>
      <c r="L45" s="246"/>
      <c r="M45" s="246"/>
    </row>
    <row r="46" spans="11:13" ht="11.25">
      <c r="K46" s="246"/>
      <c r="L46" s="246"/>
      <c r="M46" s="246"/>
    </row>
  </sheetData>
  <mergeCells count="4">
    <mergeCell ref="F2:G2"/>
    <mergeCell ref="A1:G1"/>
    <mergeCell ref="B2:C2"/>
    <mergeCell ref="D2:E2"/>
  </mergeCells>
  <hyperlinks>
    <hyperlink ref="A2" location="indice!B6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2003.&amp;R&amp;9&amp;P+6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38" customWidth="1"/>
    <col min="9" max="9" width="6.66015625" style="70" customWidth="1"/>
    <col min="10" max="10" width="8" style="71" customWidth="1"/>
    <col min="11" max="11" width="6.66015625" style="72" customWidth="1"/>
    <col min="12" max="12" width="8" style="71" customWidth="1"/>
    <col min="13" max="13" width="6.66015625" style="72" customWidth="1"/>
  </cols>
  <sheetData>
    <row r="1" spans="1:13" s="16" customFormat="1" ht="39.75" customHeight="1">
      <c r="A1" s="230" t="s">
        <v>136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57" customFormat="1" ht="18" customHeight="1">
      <c r="A2" s="24" t="s">
        <v>65</v>
      </c>
      <c r="B2" s="31"/>
      <c r="C2" s="31"/>
      <c r="D2" s="31"/>
      <c r="E2" s="31"/>
      <c r="F2" s="31"/>
      <c r="G2" s="31"/>
      <c r="H2" s="65"/>
      <c r="I2" s="66"/>
      <c r="J2" s="67"/>
      <c r="K2" s="68"/>
      <c r="L2" s="67"/>
      <c r="M2" s="123" t="s">
        <v>124</v>
      </c>
    </row>
    <row r="3" spans="1:13" s="20" customFormat="1" ht="36" customHeight="1">
      <c r="A3" s="17" t="s">
        <v>24</v>
      </c>
      <c r="B3" s="225" t="s">
        <v>25</v>
      </c>
      <c r="C3" s="225"/>
      <c r="D3" s="225" t="s">
        <v>55</v>
      </c>
      <c r="E3" s="225"/>
      <c r="F3" s="225" t="s">
        <v>56</v>
      </c>
      <c r="G3" s="225"/>
      <c r="H3" s="225" t="s">
        <v>57</v>
      </c>
      <c r="I3" s="225"/>
      <c r="J3" s="225" t="s">
        <v>58</v>
      </c>
      <c r="K3" s="225"/>
      <c r="L3" s="225" t="s">
        <v>59</v>
      </c>
      <c r="M3" s="225"/>
    </row>
    <row r="4" spans="1:13" s="12" customFormat="1" ht="19.5" customHeight="1">
      <c r="A4" s="98"/>
      <c r="B4" s="99" t="s">
        <v>82</v>
      </c>
      <c r="C4" s="100" t="s">
        <v>83</v>
      </c>
      <c r="D4" s="101" t="s">
        <v>82</v>
      </c>
      <c r="E4" s="100" t="s">
        <v>83</v>
      </c>
      <c r="F4" s="101" t="s">
        <v>82</v>
      </c>
      <c r="G4" s="100" t="s">
        <v>83</v>
      </c>
      <c r="H4" s="101" t="s">
        <v>82</v>
      </c>
      <c r="I4" s="100" t="s">
        <v>83</v>
      </c>
      <c r="J4" s="101" t="s">
        <v>82</v>
      </c>
      <c r="K4" s="100" t="s">
        <v>83</v>
      </c>
      <c r="L4" s="101" t="s">
        <v>82</v>
      </c>
      <c r="M4" s="100" t="s">
        <v>83</v>
      </c>
    </row>
    <row r="5" spans="1:13" ht="15" customHeight="1">
      <c r="A5" s="31" t="s">
        <v>125</v>
      </c>
      <c r="B5" s="102">
        <f aca="true" t="shared" si="0" ref="B5:B18">D5+F5+H5+J5+L5</f>
        <v>642</v>
      </c>
      <c r="C5" s="103">
        <f>B5/'pag 24'!B$5*100</f>
        <v>0.23756748655819476</v>
      </c>
      <c r="D5" s="102">
        <v>39</v>
      </c>
      <c r="E5" s="103">
        <f>D5/'pag 24'!D$5*100</f>
        <v>0.5348326933625891</v>
      </c>
      <c r="F5" s="102">
        <v>117</v>
      </c>
      <c r="G5" s="103">
        <f>F5/'pag 24'!F$5*100</f>
        <v>0.5299153041351511</v>
      </c>
      <c r="H5" s="49">
        <v>210</v>
      </c>
      <c r="I5" s="103">
        <f>H5/'pag 24'!H$5*100</f>
        <v>0.2758656928169828</v>
      </c>
      <c r="J5" s="38">
        <v>142</v>
      </c>
      <c r="K5" s="103">
        <f>J5/'pag 24'!J$5*100</f>
        <v>0.19900218622120072</v>
      </c>
      <c r="L5" s="38">
        <v>134</v>
      </c>
      <c r="M5" s="103">
        <f>L5/'pag 24'!L$5*100</f>
        <v>0.14363965740869772</v>
      </c>
    </row>
    <row r="6" spans="1:13" ht="15" customHeight="1">
      <c r="A6" s="28" t="s">
        <v>126</v>
      </c>
      <c r="B6" s="32">
        <f t="shared" si="0"/>
        <v>1966</v>
      </c>
      <c r="C6" s="48">
        <f>B6/'pag 24'!B$5*100</f>
        <v>0.7275041722327273</v>
      </c>
      <c r="D6" s="32">
        <v>124</v>
      </c>
      <c r="E6" s="48">
        <f>D6/'pag 24'!D$5*100</f>
        <v>1.7004936917169502</v>
      </c>
      <c r="F6" s="32">
        <v>361</v>
      </c>
      <c r="G6" s="48">
        <f>F6/'pag 24'!F$5*100</f>
        <v>1.6350378187417909</v>
      </c>
      <c r="H6" s="49">
        <v>833</v>
      </c>
      <c r="I6" s="48">
        <f>H6/'pag 24'!H$5*100</f>
        <v>1.0942672481740319</v>
      </c>
      <c r="J6" s="49">
        <v>453</v>
      </c>
      <c r="K6" s="48">
        <f>J6/'pag 24'!J$5*100</f>
        <v>0.6348450025225629</v>
      </c>
      <c r="L6" s="49">
        <v>195</v>
      </c>
      <c r="M6" s="48">
        <f>L6/'pag 24'!L$5*100</f>
        <v>0.20902785966191084</v>
      </c>
    </row>
    <row r="7" spans="1:13" ht="15" customHeight="1">
      <c r="A7" s="28" t="s">
        <v>68</v>
      </c>
      <c r="B7" s="32">
        <f t="shared" si="0"/>
        <v>1358</v>
      </c>
      <c r="C7" s="48">
        <f>B7/'pag 24'!B$5*100</f>
        <v>0.502518141348954</v>
      </c>
      <c r="D7" s="32">
        <v>105</v>
      </c>
      <c r="E7" s="48">
        <f>D7/'pag 24'!D$5*100</f>
        <v>1.4399341744377399</v>
      </c>
      <c r="F7" s="32">
        <v>183</v>
      </c>
      <c r="G7" s="48">
        <f>F7/'pag 24'!F$5*100</f>
        <v>0.8288418859549798</v>
      </c>
      <c r="H7" s="49">
        <v>480</v>
      </c>
      <c r="I7" s="48">
        <f>H7/'pag 24'!H$5*100</f>
        <v>0.6305501550102465</v>
      </c>
      <c r="J7" s="49">
        <v>318</v>
      </c>
      <c r="K7" s="48">
        <f>J7/'pag 24'!J$5*100</f>
        <v>0.4456527832277594</v>
      </c>
      <c r="L7" s="49">
        <v>272</v>
      </c>
      <c r="M7" s="48">
        <f>L7/'pag 24'!L$5*100</f>
        <v>0.2915670657848192</v>
      </c>
    </row>
    <row r="8" spans="1:13" ht="15" customHeight="1">
      <c r="A8" s="28" t="s">
        <v>127</v>
      </c>
      <c r="B8" s="32">
        <f t="shared" si="0"/>
        <v>302</v>
      </c>
      <c r="C8" s="48">
        <f>B8/'pag 24'!B$5*100</f>
        <v>0.11175292981397947</v>
      </c>
      <c r="D8" s="32">
        <v>12</v>
      </c>
      <c r="E8" s="48">
        <f>D8/'pag 24'!D$5*100</f>
        <v>0.16456390565002743</v>
      </c>
      <c r="F8" s="32">
        <v>38</v>
      </c>
      <c r="G8" s="48">
        <f>F8/'pag 24'!F$5*100</f>
        <v>0.17210924407808326</v>
      </c>
      <c r="H8" s="49">
        <v>127</v>
      </c>
      <c r="I8" s="48">
        <f>H8/'pag 24'!H$5*100</f>
        <v>0.16683306184646104</v>
      </c>
      <c r="J8" s="49">
        <v>60</v>
      </c>
      <c r="K8" s="48">
        <f>J8/'pag 24'!J$5*100</f>
        <v>0.08408543079769046</v>
      </c>
      <c r="L8" s="49">
        <v>65</v>
      </c>
      <c r="M8" s="48">
        <f>L8/'pag 24'!L$5*100</f>
        <v>0.06967595322063695</v>
      </c>
    </row>
    <row r="9" spans="1:13" ht="15" customHeight="1">
      <c r="A9" s="28" t="s">
        <v>128</v>
      </c>
      <c r="B9" s="32">
        <f t="shared" si="0"/>
        <v>2672</v>
      </c>
      <c r="C9" s="48">
        <f>B9/'pag 24'!B$5*100</f>
        <v>0.9887543988839509</v>
      </c>
      <c r="D9" s="32">
        <v>126</v>
      </c>
      <c r="E9" s="48">
        <f>D9/'pag 24'!D$5*100</f>
        <v>1.7279210093252881</v>
      </c>
      <c r="F9" s="32">
        <v>547</v>
      </c>
      <c r="G9" s="48">
        <f>F9/'pag 24'!F$5*100</f>
        <v>2.477467276597672</v>
      </c>
      <c r="H9" s="49">
        <v>987</v>
      </c>
      <c r="I9" s="48">
        <f>H9/'pag 24'!H$5*100</f>
        <v>1.2965687562398192</v>
      </c>
      <c r="J9" s="49">
        <v>514</v>
      </c>
      <c r="K9" s="48">
        <f>J9/'pag 24'!J$5*100</f>
        <v>0.7203318571668815</v>
      </c>
      <c r="L9" s="49">
        <v>498</v>
      </c>
      <c r="M9" s="48">
        <f>L9/'pag 24'!L$5*100</f>
        <v>0.5338249954442646</v>
      </c>
    </row>
    <row r="10" spans="1:13" ht="15" customHeight="1">
      <c r="A10" s="31" t="s">
        <v>129</v>
      </c>
      <c r="B10" s="32">
        <f t="shared" si="0"/>
        <v>2121</v>
      </c>
      <c r="C10" s="48">
        <f>B10/'pag 24'!B$5*100</f>
        <v>0.7848608083955313</v>
      </c>
      <c r="D10" s="32">
        <v>159</v>
      </c>
      <c r="E10" s="48">
        <f>D10/'pag 24'!D$5*100</f>
        <v>2.180471749862863</v>
      </c>
      <c r="F10" s="32">
        <v>446</v>
      </c>
      <c r="G10" s="48">
        <f>F10/'pag 24'!F$5*100</f>
        <v>2.0200190226006614</v>
      </c>
      <c r="H10" s="49">
        <v>738</v>
      </c>
      <c r="I10" s="48">
        <f>H10/'pag 24'!H$5*100</f>
        <v>0.9694708633282539</v>
      </c>
      <c r="J10" s="49">
        <v>365</v>
      </c>
      <c r="K10" s="48">
        <f>J10/'pag 24'!J$5*100</f>
        <v>0.5115197040192836</v>
      </c>
      <c r="L10" s="49">
        <v>413</v>
      </c>
      <c r="M10" s="48">
        <f>L10/'pag 24'!L$5*100</f>
        <v>0.4427102873865086</v>
      </c>
    </row>
    <row r="11" spans="1:13" ht="22.5" customHeight="1">
      <c r="A11" s="31" t="s">
        <v>130</v>
      </c>
      <c r="B11" s="32">
        <f t="shared" si="0"/>
        <v>14943</v>
      </c>
      <c r="C11" s="48">
        <f>B11/'pag 24'!B$5*100</f>
        <v>5.529549768908263</v>
      </c>
      <c r="D11" s="32">
        <v>369</v>
      </c>
      <c r="E11" s="48">
        <f>D11/'pag 24'!D$5*100</f>
        <v>5.060340098738343</v>
      </c>
      <c r="F11" s="32">
        <v>1097</v>
      </c>
      <c r="G11" s="48">
        <f>F11/'pag 24'!F$5*100</f>
        <v>4.9685221250962455</v>
      </c>
      <c r="H11" s="49">
        <v>5017</v>
      </c>
      <c r="I11" s="48">
        <f>H11/'pag 24'!H$5*100</f>
        <v>6.590562766013347</v>
      </c>
      <c r="J11" s="49">
        <v>3920</v>
      </c>
      <c r="K11" s="48">
        <f>J11/'pag 24'!J$5*100</f>
        <v>5.493581478782443</v>
      </c>
      <c r="L11" s="49">
        <v>4540</v>
      </c>
      <c r="M11" s="48">
        <f>L11/'pag 24'!L$5*100</f>
        <v>4.866597348026026</v>
      </c>
    </row>
    <row r="12" spans="1:13" ht="15" customHeight="1">
      <c r="A12" s="31" t="s">
        <v>131</v>
      </c>
      <c r="B12" s="32">
        <f t="shared" si="0"/>
        <v>940</v>
      </c>
      <c r="C12" s="48">
        <f>B12/'pag 24'!B$5*100</f>
        <v>0.34784024511635997</v>
      </c>
      <c r="D12" s="32">
        <v>64</v>
      </c>
      <c r="E12" s="48">
        <f>D12/'pag 24'!D$5*100</f>
        <v>0.877674163466813</v>
      </c>
      <c r="F12" s="32">
        <v>182</v>
      </c>
      <c r="G12" s="48">
        <f>F12/'pag 24'!F$5*100</f>
        <v>0.8243126953213461</v>
      </c>
      <c r="H12" s="49">
        <v>368</v>
      </c>
      <c r="I12" s="48">
        <f>H12/'pag 24'!H$5*100</f>
        <v>0.4834217855078556</v>
      </c>
      <c r="J12" s="49">
        <v>189</v>
      </c>
      <c r="K12" s="48">
        <f>J12/'pag 24'!J$5*100</f>
        <v>0.2648691070127249</v>
      </c>
      <c r="L12" s="49">
        <v>137</v>
      </c>
      <c r="M12" s="48">
        <f>L12/'pag 24'!L$5*100</f>
        <v>0.14685547063426554</v>
      </c>
    </row>
    <row r="13" spans="1:13" ht="15" customHeight="1">
      <c r="A13" s="31" t="s">
        <v>132</v>
      </c>
      <c r="B13" s="32">
        <f t="shared" si="0"/>
        <v>29797</v>
      </c>
      <c r="C13" s="48">
        <f>B13/'pag 24'!B$5*100</f>
        <v>11.026165727374657</v>
      </c>
      <c r="D13" s="32">
        <v>558</v>
      </c>
      <c r="E13" s="48">
        <f>D13/'pag 24'!D$5*100</f>
        <v>7.652221612726276</v>
      </c>
      <c r="F13" s="32">
        <v>1826</v>
      </c>
      <c r="G13" s="48">
        <f>F13/'pag 24'!F$5*100</f>
        <v>8.270302097015263</v>
      </c>
      <c r="H13" s="49">
        <v>7863</v>
      </c>
      <c r="I13" s="48">
        <f>H13/'pag 24'!H$5*100</f>
        <v>10.3291997267616</v>
      </c>
      <c r="J13" s="49">
        <v>7911</v>
      </c>
      <c r="K13" s="48">
        <f>J13/'pag 24'!J$5*100</f>
        <v>11.086664050675486</v>
      </c>
      <c r="L13" s="49">
        <v>11639</v>
      </c>
      <c r="M13" s="48">
        <f>L13/'pag 24'!L$5*100</f>
        <v>12.476283377461437</v>
      </c>
    </row>
    <row r="14" spans="1:13" ht="15" customHeight="1">
      <c r="A14" s="31" t="s">
        <v>133</v>
      </c>
      <c r="B14" s="32">
        <f t="shared" si="0"/>
        <v>1414</v>
      </c>
      <c r="C14" s="48">
        <f>B14/'pag 24'!B$5*100</f>
        <v>0.5232405389303543</v>
      </c>
      <c r="D14" s="32">
        <v>75</v>
      </c>
      <c r="E14" s="48">
        <f>D14/'pag 24'!D$5*100</f>
        <v>1.0285244103126714</v>
      </c>
      <c r="F14" s="32">
        <v>200</v>
      </c>
      <c r="G14" s="48">
        <f>F14/'pag 24'!F$5*100</f>
        <v>0.9058381267267539</v>
      </c>
      <c r="H14" s="49">
        <v>492</v>
      </c>
      <c r="I14" s="48">
        <f>H14/'pag 24'!H$5*100</f>
        <v>0.6463139088855027</v>
      </c>
      <c r="J14" s="49">
        <v>365</v>
      </c>
      <c r="K14" s="48">
        <f>J14/'pag 24'!J$5*100</f>
        <v>0.5115197040192836</v>
      </c>
      <c r="L14" s="49">
        <v>282</v>
      </c>
      <c r="M14" s="48">
        <f>L14/'pag 24'!L$5*100</f>
        <v>0.3022864432033787</v>
      </c>
    </row>
    <row r="15" spans="1:13" ht="15" customHeight="1">
      <c r="A15" s="31" t="s">
        <v>134</v>
      </c>
      <c r="B15" s="32">
        <f t="shared" si="0"/>
        <v>3345</v>
      </c>
      <c r="C15" s="48">
        <f>B15/'pag 24'!B$5*100</f>
        <v>1.2377932126747067</v>
      </c>
      <c r="D15" s="32">
        <v>68</v>
      </c>
      <c r="E15" s="48">
        <f>D15/'pag 24'!D$5*100</f>
        <v>0.9325287986834888</v>
      </c>
      <c r="F15" s="32">
        <v>233</v>
      </c>
      <c r="G15" s="48">
        <f>F15/'pag 24'!F$5*100</f>
        <v>1.0553014176366682</v>
      </c>
      <c r="H15" s="49">
        <v>849</v>
      </c>
      <c r="I15" s="48">
        <f>H15/'pag 24'!H$5*100</f>
        <v>1.1152855866743734</v>
      </c>
      <c r="J15" s="49">
        <v>1011</v>
      </c>
      <c r="K15" s="48">
        <f>J15/'pag 24'!J$5*100</f>
        <v>1.4168395089410841</v>
      </c>
      <c r="L15" s="49">
        <v>1184</v>
      </c>
      <c r="M15" s="48">
        <f>L15/'pag 24'!L$5*100</f>
        <v>1.2691742863574484</v>
      </c>
    </row>
    <row r="16" spans="1:13" ht="15" customHeight="1">
      <c r="A16" s="31" t="s">
        <v>135</v>
      </c>
      <c r="B16" s="32">
        <f t="shared" si="0"/>
        <v>266</v>
      </c>
      <c r="C16" s="48">
        <f>B16/'pag 24'!B$5*100</f>
        <v>0.0984313885116508</v>
      </c>
      <c r="D16" s="32">
        <v>15</v>
      </c>
      <c r="E16" s="48">
        <f>D16/'pag 24'!D$5*100</f>
        <v>0.2057048820625343</v>
      </c>
      <c r="F16" s="32">
        <v>42</v>
      </c>
      <c r="G16" s="48">
        <f>F16/'pag 24'!F$5*100</f>
        <v>0.19022600661261832</v>
      </c>
      <c r="H16" s="49">
        <v>80</v>
      </c>
      <c r="I16" s="48">
        <f>H16/'pag 24'!H$5*100</f>
        <v>0.10509169250170773</v>
      </c>
      <c r="J16" s="49">
        <v>62</v>
      </c>
      <c r="K16" s="48">
        <f>J16/'pag 24'!J$5*100</f>
        <v>0.0868882784909468</v>
      </c>
      <c r="L16" s="49">
        <v>67</v>
      </c>
      <c r="M16" s="48">
        <f>L16/'pag 24'!L$5*100</f>
        <v>0.07181982870434886</v>
      </c>
    </row>
    <row r="17" spans="1:13" ht="22.5" customHeight="1">
      <c r="A17" s="31" t="s">
        <v>77</v>
      </c>
      <c r="B17" s="32">
        <f t="shared" si="0"/>
        <v>276</v>
      </c>
      <c r="C17" s="48">
        <f>B17/'pag 24'!B$5*100</f>
        <v>0.10213181665118655</v>
      </c>
      <c r="D17" s="32">
        <v>23</v>
      </c>
      <c r="E17" s="48">
        <f>D17/'pag 24'!D$5*100</f>
        <v>0.3154141524958859</v>
      </c>
      <c r="F17" s="32">
        <v>83</v>
      </c>
      <c r="G17" s="48">
        <f>F17/'pag 24'!F$5*100</f>
        <v>0.37592282259160287</v>
      </c>
      <c r="H17" s="49">
        <v>90</v>
      </c>
      <c r="I17" s="48">
        <f>H17/'pag 24'!H$5*100</f>
        <v>0.11822815406442119</v>
      </c>
      <c r="J17" s="49">
        <v>42</v>
      </c>
      <c r="K17" s="48">
        <f>J17/'pag 24'!J$5*100</f>
        <v>0.058859801558383315</v>
      </c>
      <c r="L17" s="49">
        <v>38</v>
      </c>
      <c r="M17" s="48">
        <f>L17/'pag 24'!L$5*100</f>
        <v>0.04073363419052621</v>
      </c>
    </row>
    <row r="18" spans="1:13" ht="15" customHeight="1">
      <c r="A18" s="35" t="s">
        <v>78</v>
      </c>
      <c r="B18" s="105">
        <f t="shared" si="0"/>
        <v>268</v>
      </c>
      <c r="C18" s="37">
        <f>B18/'pag 24'!B$5*100</f>
        <v>0.09917147413955796</v>
      </c>
      <c r="D18" s="105">
        <v>19</v>
      </c>
      <c r="E18" s="37">
        <f>D18/'pag 24'!D$5*100</f>
        <v>0.2605595172792101</v>
      </c>
      <c r="F18" s="105">
        <v>80</v>
      </c>
      <c r="G18" s="37">
        <f>F18/'pag 24'!F$5*100</f>
        <v>0.36233525069070155</v>
      </c>
      <c r="H18" s="58">
        <v>99</v>
      </c>
      <c r="I18" s="37">
        <f>H18/'pag 24'!H$5*100</f>
        <v>0.13005096947086334</v>
      </c>
      <c r="J18" s="58">
        <v>42</v>
      </c>
      <c r="K18" s="37">
        <f>J18/'pag 24'!J$5*100</f>
        <v>0.058859801558383315</v>
      </c>
      <c r="L18" s="58">
        <v>28</v>
      </c>
      <c r="M18" s="37">
        <f>L18/'pag 24'!L$5*100</f>
        <v>0.030014256771966685</v>
      </c>
    </row>
    <row r="19" spans="1:13" s="34" customFormat="1" ht="15" customHeight="1">
      <c r="A19" s="31"/>
      <c r="B19" s="33"/>
      <c r="C19" s="47"/>
      <c r="D19" s="33"/>
      <c r="E19" s="47"/>
      <c r="F19" s="38"/>
      <c r="G19" s="30"/>
      <c r="H19" s="38"/>
      <c r="I19" s="70"/>
      <c r="J19" s="71"/>
      <c r="K19" s="72"/>
      <c r="L19" s="71"/>
      <c r="M19" s="72"/>
    </row>
    <row r="20" spans="2:7" ht="15" customHeight="1">
      <c r="B20" s="33"/>
      <c r="C20" s="47"/>
      <c r="D20" s="33"/>
      <c r="E20" s="47"/>
      <c r="F20" s="38"/>
      <c r="G20" s="30"/>
    </row>
    <row r="21" spans="2:7" ht="15" customHeight="1">
      <c r="B21" s="33"/>
      <c r="C21" s="47"/>
      <c r="D21" s="33"/>
      <c r="E21" s="47"/>
      <c r="F21" s="38"/>
      <c r="G21" s="30"/>
    </row>
    <row r="22" spans="2:8" ht="15" customHeight="1">
      <c r="B22" s="33"/>
      <c r="C22" s="47"/>
      <c r="D22" s="33"/>
      <c r="E22" s="47"/>
      <c r="F22" s="38"/>
      <c r="G22" s="30"/>
      <c r="H22" s="49"/>
    </row>
    <row r="23" spans="1:13" ht="15" customHeight="1">
      <c r="A23" s="31"/>
      <c r="B23" s="33"/>
      <c r="C23" s="47"/>
      <c r="D23" s="33"/>
      <c r="E23" s="47"/>
      <c r="F23" s="49"/>
      <c r="G23" s="48"/>
      <c r="H23" s="49"/>
      <c r="I23" s="122"/>
      <c r="J23" s="104"/>
      <c r="K23" s="77"/>
      <c r="L23" s="104"/>
      <c r="M23" s="77"/>
    </row>
    <row r="24" spans="1:13" ht="15" customHeight="1">
      <c r="A24" s="31"/>
      <c r="B24" s="31"/>
      <c r="C24" s="31"/>
      <c r="D24" s="31"/>
      <c r="E24" s="31"/>
      <c r="F24" s="31"/>
      <c r="G24" s="31"/>
      <c r="I24" s="122"/>
      <c r="J24" s="104"/>
      <c r="K24" s="77"/>
      <c r="L24" s="104"/>
      <c r="M24" s="77"/>
    </row>
    <row r="25" ht="15" customHeight="1"/>
    <row r="26" ht="15" customHeight="1"/>
    <row r="27" spans="11:14" ht="15" customHeight="1">
      <c r="K27" s="76"/>
      <c r="N27" s="38"/>
    </row>
    <row r="28" spans="11:14" ht="15" customHeight="1">
      <c r="K28" s="76"/>
      <c r="N28" s="38"/>
    </row>
    <row r="29" spans="11:14" ht="15" customHeight="1">
      <c r="K29" s="76"/>
      <c r="N29" s="38"/>
    </row>
    <row r="30" spans="11:14" ht="15" customHeight="1">
      <c r="K30" s="76"/>
      <c r="N30" s="38"/>
    </row>
    <row r="31" spans="11:14" ht="15" customHeight="1">
      <c r="K31" s="76"/>
      <c r="N31" s="38"/>
    </row>
    <row r="32" spans="11:14" ht="15" customHeight="1">
      <c r="K32" s="77"/>
      <c r="N32" s="38"/>
    </row>
    <row r="33" spans="11:14" ht="15" customHeight="1">
      <c r="K33" s="77"/>
      <c r="N33" s="38"/>
    </row>
    <row r="34" spans="11:14" ht="15" customHeight="1">
      <c r="K34" s="77"/>
      <c r="N34" s="38"/>
    </row>
    <row r="35" spans="11:14" ht="15" customHeight="1">
      <c r="K35" s="77"/>
      <c r="N35" s="38"/>
    </row>
    <row r="36" spans="11:14" ht="15" customHeight="1">
      <c r="K36" s="77"/>
      <c r="N36" s="38"/>
    </row>
    <row r="37" spans="11:14" ht="15" customHeight="1">
      <c r="K37" s="77"/>
      <c r="N37" s="38"/>
    </row>
    <row r="38" spans="11:14" ht="15" customHeight="1">
      <c r="K38" s="77"/>
      <c r="N38" s="38"/>
    </row>
    <row r="39" spans="11:14" ht="15" customHeight="1">
      <c r="K39" s="77"/>
      <c r="N39" s="38"/>
    </row>
    <row r="40" spans="11:14" ht="15" customHeight="1">
      <c r="K40" s="77"/>
      <c r="N40" s="38"/>
    </row>
    <row r="41" ht="15" customHeight="1">
      <c r="N41" s="38"/>
    </row>
    <row r="42" ht="15" customHeight="1">
      <c r="N42" s="38"/>
    </row>
    <row r="43" ht="15" customHeight="1">
      <c r="N43" s="38"/>
    </row>
    <row r="44" spans="11:14" ht="15" customHeight="1">
      <c r="K44" s="77"/>
      <c r="N44" s="38"/>
    </row>
    <row r="45" ht="15" customHeight="1">
      <c r="K45" s="78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24'!A3" display="(Viene de la página anterior)"/>
    <hyperlink ref="A3" location="indice!B2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38" customWidth="1"/>
    <col min="9" max="9" width="6.66015625" style="70" customWidth="1"/>
    <col min="10" max="10" width="8" style="71" customWidth="1"/>
    <col min="11" max="11" width="6.66015625" style="72" customWidth="1"/>
    <col min="12" max="12" width="8" style="71" customWidth="1"/>
    <col min="13" max="13" width="6.66015625" style="72" customWidth="1"/>
  </cols>
  <sheetData>
    <row r="1" spans="1:13" s="16" customFormat="1" ht="39.75" customHeight="1">
      <c r="A1" s="230" t="s">
        <v>136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57" customFormat="1" ht="18" customHeight="1">
      <c r="A2" s="24" t="s">
        <v>80</v>
      </c>
      <c r="B2" s="31"/>
      <c r="C2" s="31"/>
      <c r="D2" s="31"/>
      <c r="E2" s="31"/>
      <c r="F2" s="31"/>
      <c r="G2" s="31"/>
      <c r="H2" s="65"/>
      <c r="I2" s="66"/>
      <c r="J2" s="67"/>
      <c r="K2" s="68"/>
      <c r="L2" s="67"/>
      <c r="M2" s="68"/>
    </row>
    <row r="3" spans="1:13" s="20" customFormat="1" ht="36" customHeight="1">
      <c r="A3" s="17" t="s">
        <v>24</v>
      </c>
      <c r="B3" s="225" t="s">
        <v>25</v>
      </c>
      <c r="C3" s="225"/>
      <c r="D3" s="225" t="s">
        <v>55</v>
      </c>
      <c r="E3" s="225"/>
      <c r="F3" s="225" t="s">
        <v>56</v>
      </c>
      <c r="G3" s="225"/>
      <c r="H3" s="225" t="s">
        <v>57</v>
      </c>
      <c r="I3" s="225"/>
      <c r="J3" s="225" t="s">
        <v>58</v>
      </c>
      <c r="K3" s="225"/>
      <c r="L3" s="225" t="s">
        <v>59</v>
      </c>
      <c r="M3" s="225"/>
    </row>
    <row r="4" spans="1:13" s="12" customFormat="1" ht="19.5" customHeight="1">
      <c r="A4" s="21"/>
      <c r="B4" s="22" t="s">
        <v>82</v>
      </c>
      <c r="C4" s="23" t="s">
        <v>83</v>
      </c>
      <c r="D4" s="22" t="s">
        <v>82</v>
      </c>
      <c r="E4" s="23" t="s">
        <v>83</v>
      </c>
      <c r="F4" s="22" t="s">
        <v>82</v>
      </c>
      <c r="G4" s="23" t="s">
        <v>83</v>
      </c>
      <c r="H4" s="22" t="s">
        <v>82</v>
      </c>
      <c r="I4" s="23" t="s">
        <v>83</v>
      </c>
      <c r="J4" s="22" t="s">
        <v>82</v>
      </c>
      <c r="K4" s="23" t="s">
        <v>83</v>
      </c>
      <c r="L4" s="22" t="s">
        <v>82</v>
      </c>
      <c r="M4" s="23" t="s">
        <v>83</v>
      </c>
    </row>
    <row r="5" spans="1:13" s="27" customFormat="1" ht="15" customHeight="1">
      <c r="A5" s="25" t="s">
        <v>30</v>
      </c>
      <c r="B5" s="26">
        <f aca="true" t="shared" si="0" ref="B5:B40">D5+F5+H5+J5+L5</f>
        <v>270239</v>
      </c>
      <c r="C5" s="26">
        <f aca="true" t="shared" si="1" ref="C5:C40">B5/$B5*100</f>
        <v>100</v>
      </c>
      <c r="D5" s="26">
        <f>SUM(D6:D40)+SUM('pag 27'!D5:D18)</f>
        <v>7292</v>
      </c>
      <c r="E5" s="88">
        <f aca="true" t="shared" si="2" ref="E5:E40">D5/$B5*100</f>
        <v>2.698352199349465</v>
      </c>
      <c r="F5" s="26">
        <f>SUM(F6:F40)+SUM('pag 27'!F5:F18)</f>
        <v>22079</v>
      </c>
      <c r="G5" s="88">
        <f aca="true" t="shared" si="3" ref="G5:G40">F5/$B5*100</f>
        <v>8.170175289280971</v>
      </c>
      <c r="H5" s="26">
        <f>SUM(H6:H40)+SUM('pag 27'!H5:H18)</f>
        <v>76223</v>
      </c>
      <c r="I5" s="88">
        <f aca="true" t="shared" si="4" ref="I5:I40">H5/$B5*100</f>
        <v>28.205773407983305</v>
      </c>
      <c r="J5" s="26">
        <f>SUM(J6:J40)+SUM('pag 27'!J5:J18)</f>
        <v>71356</v>
      </c>
      <c r="K5" s="88">
        <f aca="true" t="shared" si="5" ref="K5:K40">J5/$B5*100</f>
        <v>26.404775032471257</v>
      </c>
      <c r="L5" s="26">
        <f>SUM(L6:L40)+SUM('pag 27'!L5:L18)</f>
        <v>93289</v>
      </c>
      <c r="M5" s="88">
        <f aca="true" t="shared" si="6" ref="M5:M40">L5/$B5*100</f>
        <v>34.520924070915</v>
      </c>
    </row>
    <row r="6" spans="1:13" ht="15" customHeight="1">
      <c r="A6" s="28" t="s">
        <v>88</v>
      </c>
      <c r="B6" s="32">
        <f t="shared" si="0"/>
        <v>1150</v>
      </c>
      <c r="C6" s="79">
        <f t="shared" si="1"/>
        <v>100</v>
      </c>
      <c r="D6" s="32">
        <v>34</v>
      </c>
      <c r="E6" s="48">
        <f t="shared" si="2"/>
        <v>2.9565217391304346</v>
      </c>
      <c r="F6" s="32">
        <v>114</v>
      </c>
      <c r="G6" s="48">
        <f t="shared" si="3"/>
        <v>9.91304347826087</v>
      </c>
      <c r="H6" s="38">
        <v>404</v>
      </c>
      <c r="I6" s="48">
        <f t="shared" si="4"/>
        <v>35.130434782608695</v>
      </c>
      <c r="J6" s="38">
        <v>314</v>
      </c>
      <c r="K6" s="48">
        <f t="shared" si="5"/>
        <v>27.304347826086957</v>
      </c>
      <c r="L6" s="38">
        <v>284</v>
      </c>
      <c r="M6" s="48">
        <f t="shared" si="6"/>
        <v>24.695652173913043</v>
      </c>
    </row>
    <row r="7" spans="1:13" ht="15" customHeight="1">
      <c r="A7" s="28" t="s">
        <v>89</v>
      </c>
      <c r="B7" s="32">
        <f t="shared" si="0"/>
        <v>633</v>
      </c>
      <c r="C7" s="79">
        <f t="shared" si="1"/>
        <v>100</v>
      </c>
      <c r="D7" s="32">
        <v>40</v>
      </c>
      <c r="E7" s="48">
        <f t="shared" si="2"/>
        <v>6.31911532385466</v>
      </c>
      <c r="F7" s="32">
        <v>134</v>
      </c>
      <c r="G7" s="48">
        <f t="shared" si="3"/>
        <v>21.169036334913113</v>
      </c>
      <c r="H7" s="38">
        <v>232</v>
      </c>
      <c r="I7" s="48">
        <f t="shared" si="4"/>
        <v>36.65086887835703</v>
      </c>
      <c r="J7" s="38">
        <v>126</v>
      </c>
      <c r="K7" s="48">
        <f t="shared" si="5"/>
        <v>19.90521327014218</v>
      </c>
      <c r="L7" s="38">
        <v>101</v>
      </c>
      <c r="M7" s="48">
        <f t="shared" si="6"/>
        <v>15.955766192733018</v>
      </c>
    </row>
    <row r="8" spans="1:13" ht="15" customHeight="1">
      <c r="A8" s="28" t="s">
        <v>90</v>
      </c>
      <c r="B8" s="32">
        <f t="shared" si="0"/>
        <v>5183</v>
      </c>
      <c r="C8" s="79">
        <f t="shared" si="1"/>
        <v>100</v>
      </c>
      <c r="D8" s="32">
        <v>229</v>
      </c>
      <c r="E8" s="48">
        <f t="shared" si="2"/>
        <v>4.4182905653096665</v>
      </c>
      <c r="F8" s="32">
        <v>605</v>
      </c>
      <c r="G8" s="48">
        <f t="shared" si="3"/>
        <v>11.672776384333398</v>
      </c>
      <c r="H8" s="38">
        <v>1810</v>
      </c>
      <c r="I8" s="48">
        <f t="shared" si="4"/>
        <v>34.92185992668339</v>
      </c>
      <c r="J8" s="38">
        <v>1223</v>
      </c>
      <c r="K8" s="48">
        <f t="shared" si="5"/>
        <v>23.59637275709049</v>
      </c>
      <c r="L8" s="38">
        <v>1316</v>
      </c>
      <c r="M8" s="48">
        <f t="shared" si="6"/>
        <v>25.390700366583058</v>
      </c>
    </row>
    <row r="9" spans="1:13" ht="15" customHeight="1">
      <c r="A9" s="28" t="s">
        <v>91</v>
      </c>
      <c r="B9" s="32">
        <f t="shared" si="0"/>
        <v>860</v>
      </c>
      <c r="C9" s="79">
        <f t="shared" si="1"/>
        <v>100</v>
      </c>
      <c r="D9" s="32">
        <v>54</v>
      </c>
      <c r="E9" s="48">
        <f t="shared" si="2"/>
        <v>6.279069767441861</v>
      </c>
      <c r="F9" s="32">
        <v>173</v>
      </c>
      <c r="G9" s="48">
        <f t="shared" si="3"/>
        <v>20.116279069767444</v>
      </c>
      <c r="H9" s="38">
        <v>339</v>
      </c>
      <c r="I9" s="48">
        <f t="shared" si="4"/>
        <v>39.418604651162795</v>
      </c>
      <c r="J9" s="38">
        <v>183</v>
      </c>
      <c r="K9" s="48">
        <f t="shared" si="5"/>
        <v>21.27906976744186</v>
      </c>
      <c r="L9" s="38">
        <v>111</v>
      </c>
      <c r="M9" s="48">
        <f t="shared" si="6"/>
        <v>12.906976744186046</v>
      </c>
    </row>
    <row r="10" spans="1:13" ht="15" customHeight="1">
      <c r="A10" s="28" t="s">
        <v>92</v>
      </c>
      <c r="B10" s="32">
        <f t="shared" si="0"/>
        <v>265</v>
      </c>
      <c r="C10" s="79">
        <f t="shared" si="1"/>
        <v>100</v>
      </c>
      <c r="D10" s="32">
        <v>13</v>
      </c>
      <c r="E10" s="48">
        <f t="shared" si="2"/>
        <v>4.905660377358491</v>
      </c>
      <c r="F10" s="32">
        <v>42</v>
      </c>
      <c r="G10" s="48">
        <f t="shared" si="3"/>
        <v>15.849056603773585</v>
      </c>
      <c r="H10" s="38">
        <v>99</v>
      </c>
      <c r="I10" s="48">
        <f t="shared" si="4"/>
        <v>37.35849056603773</v>
      </c>
      <c r="J10" s="38">
        <v>52</v>
      </c>
      <c r="K10" s="48">
        <f t="shared" si="5"/>
        <v>19.622641509433965</v>
      </c>
      <c r="L10" s="38">
        <v>59</v>
      </c>
      <c r="M10" s="48">
        <f t="shared" si="6"/>
        <v>22.264150943396228</v>
      </c>
    </row>
    <row r="11" spans="1:13" ht="22.5" customHeight="1">
      <c r="A11" s="31" t="s">
        <v>93</v>
      </c>
      <c r="B11" s="32">
        <f t="shared" si="0"/>
        <v>812</v>
      </c>
      <c r="C11" s="79">
        <f t="shared" si="1"/>
        <v>100</v>
      </c>
      <c r="D11" s="32">
        <v>79</v>
      </c>
      <c r="E11" s="48">
        <f t="shared" si="2"/>
        <v>9.729064039408868</v>
      </c>
      <c r="F11" s="32">
        <v>207</v>
      </c>
      <c r="G11" s="48">
        <f t="shared" si="3"/>
        <v>25.492610837438423</v>
      </c>
      <c r="H11" s="38">
        <v>305</v>
      </c>
      <c r="I11" s="48">
        <f t="shared" si="4"/>
        <v>37.5615763546798</v>
      </c>
      <c r="J11" s="38">
        <v>117</v>
      </c>
      <c r="K11" s="48">
        <f t="shared" si="5"/>
        <v>14.408866995073891</v>
      </c>
      <c r="L11" s="38">
        <v>104</v>
      </c>
      <c r="M11" s="48">
        <f t="shared" si="6"/>
        <v>12.807881773399016</v>
      </c>
    </row>
    <row r="12" spans="1:13" ht="15" customHeight="1">
      <c r="A12" s="31" t="s">
        <v>94</v>
      </c>
      <c r="B12" s="32">
        <f t="shared" si="0"/>
        <v>4294</v>
      </c>
      <c r="C12" s="79">
        <f t="shared" si="1"/>
        <v>100</v>
      </c>
      <c r="D12" s="32">
        <v>161</v>
      </c>
      <c r="E12" s="48">
        <f t="shared" si="2"/>
        <v>3.7494177922682814</v>
      </c>
      <c r="F12" s="32">
        <v>653</v>
      </c>
      <c r="G12" s="48">
        <f t="shared" si="3"/>
        <v>15.20726595249185</v>
      </c>
      <c r="H12" s="38">
        <v>1704</v>
      </c>
      <c r="I12" s="48">
        <f t="shared" si="4"/>
        <v>39.68327899394504</v>
      </c>
      <c r="J12" s="38">
        <v>1029</v>
      </c>
      <c r="K12" s="48">
        <f t="shared" si="5"/>
        <v>23.963670237540754</v>
      </c>
      <c r="L12" s="38">
        <v>747</v>
      </c>
      <c r="M12" s="48">
        <f t="shared" si="6"/>
        <v>17.396367023754074</v>
      </c>
    </row>
    <row r="13" spans="1:13" ht="15" customHeight="1">
      <c r="A13" s="31" t="s">
        <v>95</v>
      </c>
      <c r="B13" s="32">
        <f t="shared" si="0"/>
        <v>94434</v>
      </c>
      <c r="C13" s="79">
        <f t="shared" si="1"/>
        <v>100</v>
      </c>
      <c r="D13" s="32">
        <v>770</v>
      </c>
      <c r="E13" s="48">
        <f t="shared" si="2"/>
        <v>0.8153842895567275</v>
      </c>
      <c r="F13" s="32">
        <v>3134</v>
      </c>
      <c r="G13" s="48">
        <f t="shared" si="3"/>
        <v>3.3187199525594595</v>
      </c>
      <c r="H13" s="38">
        <v>19412</v>
      </c>
      <c r="I13" s="48">
        <f t="shared" si="4"/>
        <v>20.556155621915835</v>
      </c>
      <c r="J13" s="38">
        <v>27949</v>
      </c>
      <c r="K13" s="48">
        <f t="shared" si="5"/>
        <v>29.596331829637627</v>
      </c>
      <c r="L13" s="38">
        <v>43169</v>
      </c>
      <c r="M13" s="48">
        <f t="shared" si="6"/>
        <v>45.71340830633035</v>
      </c>
    </row>
    <row r="14" spans="1:13" ht="15" customHeight="1">
      <c r="A14" s="31" t="s">
        <v>96</v>
      </c>
      <c r="B14" s="32">
        <f t="shared" si="0"/>
        <v>1196</v>
      </c>
      <c r="C14" s="79">
        <f t="shared" si="1"/>
        <v>100</v>
      </c>
      <c r="D14" s="32">
        <v>75</v>
      </c>
      <c r="E14" s="48">
        <f t="shared" si="2"/>
        <v>6.270903010033445</v>
      </c>
      <c r="F14" s="32">
        <v>158</v>
      </c>
      <c r="G14" s="48">
        <f t="shared" si="3"/>
        <v>13.210702341137123</v>
      </c>
      <c r="H14" s="38">
        <v>436</v>
      </c>
      <c r="I14" s="48">
        <f t="shared" si="4"/>
        <v>36.45484949832776</v>
      </c>
      <c r="J14" s="38">
        <v>258</v>
      </c>
      <c r="K14" s="48">
        <f t="shared" si="5"/>
        <v>21.57190635451505</v>
      </c>
      <c r="L14" s="38">
        <v>269</v>
      </c>
      <c r="M14" s="48">
        <f t="shared" si="6"/>
        <v>22.49163879598662</v>
      </c>
    </row>
    <row r="15" spans="1:13" ht="15" customHeight="1">
      <c r="A15" s="31" t="s">
        <v>97</v>
      </c>
      <c r="B15" s="32">
        <f t="shared" si="0"/>
        <v>545</v>
      </c>
      <c r="C15" s="79">
        <f t="shared" si="1"/>
        <v>100</v>
      </c>
      <c r="D15" s="32">
        <v>63</v>
      </c>
      <c r="E15" s="48">
        <f t="shared" si="2"/>
        <v>11.559633027522937</v>
      </c>
      <c r="F15" s="32">
        <v>138</v>
      </c>
      <c r="G15" s="48">
        <f t="shared" si="3"/>
        <v>25.321100917431195</v>
      </c>
      <c r="H15" s="38">
        <v>195</v>
      </c>
      <c r="I15" s="48">
        <f t="shared" si="4"/>
        <v>35.77981651376147</v>
      </c>
      <c r="J15" s="38">
        <v>85</v>
      </c>
      <c r="K15" s="48">
        <f t="shared" si="5"/>
        <v>15.59633027522936</v>
      </c>
      <c r="L15" s="38">
        <v>64</v>
      </c>
      <c r="M15" s="48">
        <f t="shared" si="6"/>
        <v>11.743119266055047</v>
      </c>
    </row>
    <row r="16" spans="1:13" ht="15" customHeight="1">
      <c r="A16" s="31" t="s">
        <v>98</v>
      </c>
      <c r="B16" s="32">
        <f t="shared" si="0"/>
        <v>1523</v>
      </c>
      <c r="C16" s="79">
        <f t="shared" si="1"/>
        <v>100</v>
      </c>
      <c r="D16" s="32">
        <v>96</v>
      </c>
      <c r="E16" s="48">
        <f t="shared" si="2"/>
        <v>6.303348653972423</v>
      </c>
      <c r="F16" s="32">
        <v>247</v>
      </c>
      <c r="G16" s="48">
        <f t="shared" si="3"/>
        <v>16.217990807616548</v>
      </c>
      <c r="H16" s="38">
        <v>577</v>
      </c>
      <c r="I16" s="48">
        <f t="shared" si="4"/>
        <v>37.88575180564675</v>
      </c>
      <c r="J16" s="38">
        <v>311</v>
      </c>
      <c r="K16" s="48">
        <f t="shared" si="5"/>
        <v>20.420223243598162</v>
      </c>
      <c r="L16" s="38">
        <v>292</v>
      </c>
      <c r="M16" s="48">
        <f t="shared" si="6"/>
        <v>19.17268548916612</v>
      </c>
    </row>
    <row r="17" spans="1:13" ht="22.5" customHeight="1">
      <c r="A17" s="31" t="s">
        <v>99</v>
      </c>
      <c r="B17" s="32">
        <f t="shared" si="0"/>
        <v>12369</v>
      </c>
      <c r="C17" s="79">
        <f t="shared" si="1"/>
        <v>100</v>
      </c>
      <c r="D17" s="32">
        <v>290</v>
      </c>
      <c r="E17" s="48">
        <f t="shared" si="2"/>
        <v>2.3445711051823106</v>
      </c>
      <c r="F17" s="32">
        <v>951</v>
      </c>
      <c r="G17" s="48">
        <f t="shared" si="3"/>
        <v>7.688576279408197</v>
      </c>
      <c r="H17" s="38">
        <v>3862</v>
      </c>
      <c r="I17" s="48">
        <f t="shared" si="4"/>
        <v>31.223219338669256</v>
      </c>
      <c r="J17" s="38">
        <v>3187</v>
      </c>
      <c r="K17" s="48">
        <f t="shared" si="5"/>
        <v>25.7660279731587</v>
      </c>
      <c r="L17" s="38">
        <v>4079</v>
      </c>
      <c r="M17" s="48">
        <f t="shared" si="6"/>
        <v>32.977605303581534</v>
      </c>
    </row>
    <row r="18" spans="1:13" ht="15" customHeight="1">
      <c r="A18" s="31" t="s">
        <v>100</v>
      </c>
      <c r="B18" s="32">
        <f t="shared" si="0"/>
        <v>677</v>
      </c>
      <c r="C18" s="79">
        <f t="shared" si="1"/>
        <v>100</v>
      </c>
      <c r="D18" s="32">
        <v>47</v>
      </c>
      <c r="E18" s="48">
        <f t="shared" si="2"/>
        <v>6.942392909896602</v>
      </c>
      <c r="F18" s="32">
        <v>147</v>
      </c>
      <c r="G18" s="48">
        <f t="shared" si="3"/>
        <v>21.71344165435746</v>
      </c>
      <c r="H18" s="38">
        <v>256</v>
      </c>
      <c r="I18" s="48">
        <f t="shared" si="4"/>
        <v>37.813884785819795</v>
      </c>
      <c r="J18" s="38">
        <v>116</v>
      </c>
      <c r="K18" s="48">
        <f t="shared" si="5"/>
        <v>17.134416543574595</v>
      </c>
      <c r="L18" s="38">
        <v>111</v>
      </c>
      <c r="M18" s="48">
        <f t="shared" si="6"/>
        <v>16.395864106351553</v>
      </c>
    </row>
    <row r="19" spans="1:13" ht="15" customHeight="1">
      <c r="A19" s="31" t="s">
        <v>101</v>
      </c>
      <c r="B19" s="32">
        <f t="shared" si="0"/>
        <v>1014</v>
      </c>
      <c r="C19" s="79">
        <f t="shared" si="1"/>
        <v>100</v>
      </c>
      <c r="D19" s="32">
        <v>91</v>
      </c>
      <c r="E19" s="48">
        <f t="shared" si="2"/>
        <v>8.974358974358974</v>
      </c>
      <c r="F19" s="32">
        <v>233</v>
      </c>
      <c r="G19" s="48">
        <f t="shared" si="3"/>
        <v>22.978303747534518</v>
      </c>
      <c r="H19" s="38">
        <v>344</v>
      </c>
      <c r="I19" s="48">
        <f t="shared" si="4"/>
        <v>33.92504930966469</v>
      </c>
      <c r="J19" s="38">
        <v>180</v>
      </c>
      <c r="K19" s="48">
        <f t="shared" si="5"/>
        <v>17.75147928994083</v>
      </c>
      <c r="L19" s="38">
        <v>166</v>
      </c>
      <c r="M19" s="48">
        <f t="shared" si="6"/>
        <v>16.370808678500985</v>
      </c>
    </row>
    <row r="20" spans="1:13" ht="15" customHeight="1">
      <c r="A20" s="31" t="s">
        <v>102</v>
      </c>
      <c r="B20" s="32">
        <f t="shared" si="0"/>
        <v>1154</v>
      </c>
      <c r="C20" s="79">
        <f t="shared" si="1"/>
        <v>100</v>
      </c>
      <c r="D20" s="32">
        <v>70</v>
      </c>
      <c r="E20" s="48">
        <f t="shared" si="2"/>
        <v>6.065857885615252</v>
      </c>
      <c r="F20" s="32">
        <v>165</v>
      </c>
      <c r="G20" s="48">
        <f t="shared" si="3"/>
        <v>14.298093587521663</v>
      </c>
      <c r="H20" s="38">
        <v>412</v>
      </c>
      <c r="I20" s="48">
        <f t="shared" si="4"/>
        <v>35.70190641247834</v>
      </c>
      <c r="J20" s="38">
        <v>289</v>
      </c>
      <c r="K20" s="48">
        <f t="shared" si="5"/>
        <v>25.043327556325824</v>
      </c>
      <c r="L20" s="38">
        <v>218</v>
      </c>
      <c r="M20" s="48">
        <f t="shared" si="6"/>
        <v>18.890814558058924</v>
      </c>
    </row>
    <row r="21" spans="1:13" ht="15" customHeight="1">
      <c r="A21" s="31" t="s">
        <v>103</v>
      </c>
      <c r="B21" s="32">
        <f t="shared" si="0"/>
        <v>565</v>
      </c>
      <c r="C21" s="79">
        <f t="shared" si="1"/>
        <v>100</v>
      </c>
      <c r="D21" s="32">
        <v>42</v>
      </c>
      <c r="E21" s="48">
        <f t="shared" si="2"/>
        <v>7.433628318584071</v>
      </c>
      <c r="F21" s="32">
        <v>93</v>
      </c>
      <c r="G21" s="48">
        <f t="shared" si="3"/>
        <v>16.460176991150444</v>
      </c>
      <c r="H21" s="38">
        <v>183</v>
      </c>
      <c r="I21" s="48">
        <f t="shared" si="4"/>
        <v>32.38938053097345</v>
      </c>
      <c r="J21" s="38">
        <v>122</v>
      </c>
      <c r="K21" s="48">
        <f t="shared" si="5"/>
        <v>21.5929203539823</v>
      </c>
      <c r="L21" s="38">
        <v>125</v>
      </c>
      <c r="M21" s="48">
        <f t="shared" si="6"/>
        <v>22.123893805309734</v>
      </c>
    </row>
    <row r="22" spans="1:13" ht="15" customHeight="1">
      <c r="A22" s="31" t="s">
        <v>104</v>
      </c>
      <c r="B22" s="32">
        <f t="shared" si="0"/>
        <v>4310</v>
      </c>
      <c r="C22" s="79">
        <f t="shared" si="1"/>
        <v>100</v>
      </c>
      <c r="D22" s="32">
        <v>119</v>
      </c>
      <c r="E22" s="48">
        <f t="shared" si="2"/>
        <v>2.7610208816705337</v>
      </c>
      <c r="F22" s="32">
        <v>325</v>
      </c>
      <c r="G22" s="48">
        <f t="shared" si="3"/>
        <v>7.5406032482598615</v>
      </c>
      <c r="H22" s="38">
        <v>1430</v>
      </c>
      <c r="I22" s="48">
        <f t="shared" si="4"/>
        <v>33.17865429234338</v>
      </c>
      <c r="J22" s="38">
        <v>1163</v>
      </c>
      <c r="K22" s="48">
        <f t="shared" si="5"/>
        <v>26.983758700696054</v>
      </c>
      <c r="L22" s="38">
        <v>1273</v>
      </c>
      <c r="M22" s="48">
        <f t="shared" si="6"/>
        <v>29.535962877030165</v>
      </c>
    </row>
    <row r="23" spans="1:13" ht="22.5" customHeight="1">
      <c r="A23" s="31" t="s">
        <v>105</v>
      </c>
      <c r="B23" s="32">
        <f t="shared" si="0"/>
        <v>1148</v>
      </c>
      <c r="C23" s="79">
        <f t="shared" si="1"/>
        <v>100</v>
      </c>
      <c r="D23" s="32">
        <v>69</v>
      </c>
      <c r="E23" s="48">
        <f t="shared" si="2"/>
        <v>6.010452961672474</v>
      </c>
      <c r="F23" s="32">
        <v>267</v>
      </c>
      <c r="G23" s="48">
        <f t="shared" si="3"/>
        <v>23.257839721254356</v>
      </c>
      <c r="H23" s="38">
        <v>394</v>
      </c>
      <c r="I23" s="48">
        <f t="shared" si="4"/>
        <v>34.3205574912892</v>
      </c>
      <c r="J23" s="38">
        <v>230</v>
      </c>
      <c r="K23" s="48">
        <f t="shared" si="5"/>
        <v>20.034843205574912</v>
      </c>
      <c r="L23" s="38">
        <v>188</v>
      </c>
      <c r="M23" s="48">
        <f t="shared" si="6"/>
        <v>16.376306620209057</v>
      </c>
    </row>
    <row r="24" spans="1:13" ht="15" customHeight="1">
      <c r="A24" s="31" t="s">
        <v>106</v>
      </c>
      <c r="B24" s="32">
        <f t="shared" si="0"/>
        <v>2249</v>
      </c>
      <c r="C24" s="79">
        <f t="shared" si="1"/>
        <v>100</v>
      </c>
      <c r="D24" s="32">
        <v>219</v>
      </c>
      <c r="E24" s="48">
        <f t="shared" si="2"/>
        <v>9.737661182747887</v>
      </c>
      <c r="F24" s="32">
        <v>471</v>
      </c>
      <c r="G24" s="48">
        <f t="shared" si="3"/>
        <v>20.942641173855048</v>
      </c>
      <c r="H24" s="38">
        <v>849</v>
      </c>
      <c r="I24" s="48">
        <f t="shared" si="4"/>
        <v>37.750111160515786</v>
      </c>
      <c r="J24" s="38">
        <v>325</v>
      </c>
      <c r="K24" s="48">
        <f t="shared" si="5"/>
        <v>14.450867052023122</v>
      </c>
      <c r="L24" s="38">
        <v>385</v>
      </c>
      <c r="M24" s="48">
        <f t="shared" si="6"/>
        <v>17.11871943085816</v>
      </c>
    </row>
    <row r="25" spans="1:13" ht="15" customHeight="1">
      <c r="A25" s="31" t="s">
        <v>107</v>
      </c>
      <c r="B25" s="32">
        <f t="shared" si="0"/>
        <v>2696</v>
      </c>
      <c r="C25" s="79">
        <f t="shared" si="1"/>
        <v>100</v>
      </c>
      <c r="D25" s="32">
        <v>74</v>
      </c>
      <c r="E25" s="48">
        <f t="shared" si="2"/>
        <v>2.744807121661721</v>
      </c>
      <c r="F25" s="32">
        <v>214</v>
      </c>
      <c r="G25" s="48">
        <f t="shared" si="3"/>
        <v>7.937685459940654</v>
      </c>
      <c r="H25" s="38">
        <v>699</v>
      </c>
      <c r="I25" s="48">
        <f t="shared" si="4"/>
        <v>25.927299703264094</v>
      </c>
      <c r="J25" s="38">
        <v>789</v>
      </c>
      <c r="K25" s="48">
        <f t="shared" si="5"/>
        <v>29.265578635014837</v>
      </c>
      <c r="L25" s="38">
        <v>920</v>
      </c>
      <c r="M25" s="48">
        <f t="shared" si="6"/>
        <v>34.124629080118694</v>
      </c>
    </row>
    <row r="26" spans="1:13" ht="15" customHeight="1">
      <c r="A26" s="31" t="s">
        <v>108</v>
      </c>
      <c r="B26" s="32">
        <f t="shared" si="0"/>
        <v>491</v>
      </c>
      <c r="C26" s="79">
        <f t="shared" si="1"/>
        <v>100</v>
      </c>
      <c r="D26" s="32">
        <v>25</v>
      </c>
      <c r="E26" s="48">
        <f t="shared" si="2"/>
        <v>5.091649694501019</v>
      </c>
      <c r="F26" s="32">
        <v>128</v>
      </c>
      <c r="G26" s="48">
        <f t="shared" si="3"/>
        <v>26.069246435845212</v>
      </c>
      <c r="H26" s="38">
        <v>175</v>
      </c>
      <c r="I26" s="48">
        <f t="shared" si="4"/>
        <v>35.64154786150713</v>
      </c>
      <c r="J26" s="38">
        <v>101</v>
      </c>
      <c r="K26" s="48">
        <f t="shared" si="5"/>
        <v>20.570264765784113</v>
      </c>
      <c r="L26" s="38">
        <v>62</v>
      </c>
      <c r="M26" s="48">
        <f t="shared" si="6"/>
        <v>12.627291242362526</v>
      </c>
    </row>
    <row r="27" spans="1:13" ht="15" customHeight="1">
      <c r="A27" s="31" t="s">
        <v>109</v>
      </c>
      <c r="B27" s="32">
        <f t="shared" si="0"/>
        <v>667</v>
      </c>
      <c r="C27" s="79">
        <f t="shared" si="1"/>
        <v>100</v>
      </c>
      <c r="D27" s="32">
        <v>78</v>
      </c>
      <c r="E27" s="48">
        <f t="shared" si="2"/>
        <v>11.694152923538232</v>
      </c>
      <c r="F27" s="32">
        <v>184</v>
      </c>
      <c r="G27" s="48">
        <f t="shared" si="3"/>
        <v>27.586206896551722</v>
      </c>
      <c r="H27" s="38">
        <v>226</v>
      </c>
      <c r="I27" s="48">
        <f t="shared" si="4"/>
        <v>33.88305847076462</v>
      </c>
      <c r="J27" s="38">
        <v>93</v>
      </c>
      <c r="K27" s="48">
        <f t="shared" si="5"/>
        <v>13.943028485757122</v>
      </c>
      <c r="L27" s="38">
        <v>86</v>
      </c>
      <c r="M27" s="48">
        <f t="shared" si="6"/>
        <v>12.893553223388308</v>
      </c>
    </row>
    <row r="28" spans="1:13" ht="15" customHeight="1">
      <c r="A28" s="31" t="s">
        <v>110</v>
      </c>
      <c r="B28" s="32">
        <f t="shared" si="0"/>
        <v>845</v>
      </c>
      <c r="C28" s="79">
        <f t="shared" si="1"/>
        <v>100</v>
      </c>
      <c r="D28" s="32">
        <v>61</v>
      </c>
      <c r="E28" s="48">
        <f t="shared" si="2"/>
        <v>7.218934911242604</v>
      </c>
      <c r="F28" s="32">
        <v>176</v>
      </c>
      <c r="G28" s="48">
        <f t="shared" si="3"/>
        <v>20.828402366863905</v>
      </c>
      <c r="H28" s="38">
        <v>250</v>
      </c>
      <c r="I28" s="48">
        <f t="shared" si="4"/>
        <v>29.585798816568047</v>
      </c>
      <c r="J28" s="38">
        <v>184</v>
      </c>
      <c r="K28" s="48">
        <f t="shared" si="5"/>
        <v>21.77514792899408</v>
      </c>
      <c r="L28" s="38">
        <v>174</v>
      </c>
      <c r="M28" s="48">
        <f t="shared" si="6"/>
        <v>20.59171597633136</v>
      </c>
    </row>
    <row r="29" spans="1:13" ht="22.5" customHeight="1">
      <c r="A29" s="31" t="s">
        <v>111</v>
      </c>
      <c r="B29" s="32">
        <f t="shared" si="0"/>
        <v>13103</v>
      </c>
      <c r="C29" s="79">
        <f t="shared" si="1"/>
        <v>100</v>
      </c>
      <c r="D29" s="32">
        <v>327</v>
      </c>
      <c r="E29" s="48">
        <f t="shared" si="2"/>
        <v>2.495611691978936</v>
      </c>
      <c r="F29" s="32">
        <v>872</v>
      </c>
      <c r="G29" s="48">
        <f t="shared" si="3"/>
        <v>6.65496451194383</v>
      </c>
      <c r="H29" s="38">
        <v>3873</v>
      </c>
      <c r="I29" s="48">
        <f t="shared" si="4"/>
        <v>29.55811646187896</v>
      </c>
      <c r="J29" s="38">
        <v>3265</v>
      </c>
      <c r="K29" s="48">
        <f t="shared" si="5"/>
        <v>24.917957719606196</v>
      </c>
      <c r="L29" s="38">
        <v>4766</v>
      </c>
      <c r="M29" s="48">
        <f t="shared" si="6"/>
        <v>36.37334961459208</v>
      </c>
    </row>
    <row r="30" spans="1:13" ht="15" customHeight="1">
      <c r="A30" s="31" t="s">
        <v>112</v>
      </c>
      <c r="B30" s="32">
        <f t="shared" si="0"/>
        <v>3711</v>
      </c>
      <c r="C30" s="79">
        <f t="shared" si="1"/>
        <v>100</v>
      </c>
      <c r="D30" s="32">
        <v>344</v>
      </c>
      <c r="E30" s="48">
        <f t="shared" si="2"/>
        <v>9.269738614928592</v>
      </c>
      <c r="F30" s="32">
        <v>672</v>
      </c>
      <c r="G30" s="48">
        <f t="shared" si="3"/>
        <v>18.108326596604687</v>
      </c>
      <c r="H30" s="38">
        <v>1446</v>
      </c>
      <c r="I30" s="48">
        <f t="shared" si="4"/>
        <v>38.96523848019402</v>
      </c>
      <c r="J30" s="38">
        <v>675</v>
      </c>
      <c r="K30" s="48">
        <f t="shared" si="5"/>
        <v>18.189167340339534</v>
      </c>
      <c r="L30" s="38">
        <v>574</v>
      </c>
      <c r="M30" s="48">
        <f t="shared" si="6"/>
        <v>15.467528967933172</v>
      </c>
    </row>
    <row r="31" spans="1:13" ht="15" customHeight="1">
      <c r="A31" s="31" t="s">
        <v>113</v>
      </c>
      <c r="B31" s="32">
        <f t="shared" si="0"/>
        <v>257</v>
      </c>
      <c r="C31" s="79">
        <f t="shared" si="1"/>
        <v>100</v>
      </c>
      <c r="D31" s="32">
        <v>20</v>
      </c>
      <c r="E31" s="48">
        <f t="shared" si="2"/>
        <v>7.782101167315175</v>
      </c>
      <c r="F31" s="32">
        <v>48</v>
      </c>
      <c r="G31" s="48">
        <f t="shared" si="3"/>
        <v>18.67704280155642</v>
      </c>
      <c r="H31" s="38">
        <v>90</v>
      </c>
      <c r="I31" s="48">
        <f t="shared" si="4"/>
        <v>35.019455252918284</v>
      </c>
      <c r="J31" s="38">
        <v>55</v>
      </c>
      <c r="K31" s="48">
        <f t="shared" si="5"/>
        <v>21.40077821011673</v>
      </c>
      <c r="L31" s="38">
        <v>44</v>
      </c>
      <c r="M31" s="48">
        <f t="shared" si="6"/>
        <v>17.120622568093385</v>
      </c>
    </row>
    <row r="32" spans="1:13" ht="15" customHeight="1">
      <c r="A32" s="31" t="s">
        <v>114</v>
      </c>
      <c r="B32" s="32">
        <f t="shared" si="0"/>
        <v>32731</v>
      </c>
      <c r="C32" s="79">
        <f t="shared" si="1"/>
        <v>100</v>
      </c>
      <c r="D32" s="32">
        <v>1063</v>
      </c>
      <c r="E32" s="48">
        <f t="shared" si="2"/>
        <v>3.2476856802419727</v>
      </c>
      <c r="F32" s="32">
        <v>3119</v>
      </c>
      <c r="G32" s="48">
        <f t="shared" si="3"/>
        <v>9.529192508630961</v>
      </c>
      <c r="H32" s="38">
        <v>10882</v>
      </c>
      <c r="I32" s="48">
        <f t="shared" si="4"/>
        <v>33.24676911796157</v>
      </c>
      <c r="J32" s="38">
        <v>8491</v>
      </c>
      <c r="K32" s="48">
        <f t="shared" si="5"/>
        <v>25.941767743118145</v>
      </c>
      <c r="L32" s="38">
        <v>9176</v>
      </c>
      <c r="M32" s="48">
        <f t="shared" si="6"/>
        <v>28.034584950047353</v>
      </c>
    </row>
    <row r="33" spans="1:13" ht="15" customHeight="1">
      <c r="A33" s="31" t="s">
        <v>115</v>
      </c>
      <c r="B33" s="32">
        <f t="shared" si="0"/>
        <v>2465</v>
      </c>
      <c r="C33" s="79">
        <f t="shared" si="1"/>
        <v>100</v>
      </c>
      <c r="D33" s="32">
        <v>126</v>
      </c>
      <c r="E33" s="48">
        <f t="shared" si="2"/>
        <v>5.1115618661257605</v>
      </c>
      <c r="F33" s="32">
        <v>440</v>
      </c>
      <c r="G33" s="48">
        <f t="shared" si="3"/>
        <v>17.849898580121703</v>
      </c>
      <c r="H33" s="38">
        <v>907</v>
      </c>
      <c r="I33" s="48">
        <f t="shared" si="4"/>
        <v>36.79513184584178</v>
      </c>
      <c r="J33" s="38">
        <v>568</v>
      </c>
      <c r="K33" s="48">
        <f t="shared" si="5"/>
        <v>23.04259634888438</v>
      </c>
      <c r="L33" s="38">
        <v>424</v>
      </c>
      <c r="M33" s="48">
        <f t="shared" si="6"/>
        <v>17.200811359026368</v>
      </c>
    </row>
    <row r="34" spans="1:13" ht="15" customHeight="1">
      <c r="A34" s="31" t="s">
        <v>116</v>
      </c>
      <c r="B34" s="32">
        <f t="shared" si="0"/>
        <v>1964</v>
      </c>
      <c r="C34" s="79">
        <f t="shared" si="1"/>
        <v>100</v>
      </c>
      <c r="D34" s="32">
        <v>122</v>
      </c>
      <c r="E34" s="48">
        <f t="shared" si="2"/>
        <v>6.211812627291242</v>
      </c>
      <c r="F34" s="32">
        <v>287</v>
      </c>
      <c r="G34" s="48">
        <f t="shared" si="3"/>
        <v>14.61303462321792</v>
      </c>
      <c r="H34" s="38">
        <v>709</v>
      </c>
      <c r="I34" s="48">
        <f t="shared" si="4"/>
        <v>36.09979633401222</v>
      </c>
      <c r="J34" s="38">
        <v>413</v>
      </c>
      <c r="K34" s="48">
        <f t="shared" si="5"/>
        <v>21.028513238289207</v>
      </c>
      <c r="L34" s="38">
        <v>433</v>
      </c>
      <c r="M34" s="48">
        <f t="shared" si="6"/>
        <v>22.04684317718941</v>
      </c>
    </row>
    <row r="35" spans="1:13" ht="22.5" customHeight="1">
      <c r="A35" s="31" t="s">
        <v>117</v>
      </c>
      <c r="B35" s="32">
        <f t="shared" si="0"/>
        <v>11582</v>
      </c>
      <c r="C35" s="79">
        <f t="shared" si="1"/>
        <v>100</v>
      </c>
      <c r="D35" s="32">
        <v>476</v>
      </c>
      <c r="E35" s="48">
        <f t="shared" si="2"/>
        <v>4.109825591434985</v>
      </c>
      <c r="F35" s="32">
        <v>1454</v>
      </c>
      <c r="G35" s="48">
        <f t="shared" si="3"/>
        <v>12.553963046106025</v>
      </c>
      <c r="H35" s="38">
        <v>3660</v>
      </c>
      <c r="I35" s="48">
        <f t="shared" si="4"/>
        <v>31.600759799689172</v>
      </c>
      <c r="J35" s="38">
        <v>2834</v>
      </c>
      <c r="K35" s="48">
        <f t="shared" si="5"/>
        <v>24.4690036263167</v>
      </c>
      <c r="L35" s="38">
        <v>3158</v>
      </c>
      <c r="M35" s="48">
        <f t="shared" si="6"/>
        <v>27.266447936453115</v>
      </c>
    </row>
    <row r="36" spans="1:13" ht="15" customHeight="1">
      <c r="A36" s="31" t="s">
        <v>118</v>
      </c>
      <c r="B36" s="32">
        <f t="shared" si="0"/>
        <v>275</v>
      </c>
      <c r="C36" s="79">
        <f t="shared" si="1"/>
        <v>100</v>
      </c>
      <c r="D36" s="32">
        <v>20</v>
      </c>
      <c r="E36" s="48">
        <f t="shared" si="2"/>
        <v>7.2727272727272725</v>
      </c>
      <c r="F36" s="32">
        <v>43</v>
      </c>
      <c r="G36" s="48">
        <f t="shared" si="3"/>
        <v>15.636363636363637</v>
      </c>
      <c r="H36" s="38">
        <v>79</v>
      </c>
      <c r="I36" s="48">
        <f t="shared" si="4"/>
        <v>28.72727272727273</v>
      </c>
      <c r="J36" s="38">
        <v>71</v>
      </c>
      <c r="K36" s="48">
        <f t="shared" si="5"/>
        <v>25.818181818181817</v>
      </c>
      <c r="L36" s="38">
        <v>62</v>
      </c>
      <c r="M36" s="48">
        <f t="shared" si="6"/>
        <v>22.545454545454547</v>
      </c>
    </row>
    <row r="37" spans="1:13" ht="15" customHeight="1">
      <c r="A37" s="31" t="s">
        <v>119</v>
      </c>
      <c r="B37" s="32">
        <f t="shared" si="0"/>
        <v>1569</v>
      </c>
      <c r="C37" s="79">
        <f t="shared" si="1"/>
        <v>100</v>
      </c>
      <c r="D37" s="32">
        <v>78</v>
      </c>
      <c r="E37" s="48">
        <f t="shared" si="2"/>
        <v>4.97131931166348</v>
      </c>
      <c r="F37" s="32">
        <v>221</v>
      </c>
      <c r="G37" s="48">
        <f t="shared" si="3"/>
        <v>14.085404716379859</v>
      </c>
      <c r="H37" s="38">
        <v>496</v>
      </c>
      <c r="I37" s="48">
        <f t="shared" si="4"/>
        <v>31.612492033142132</v>
      </c>
      <c r="J37" s="38">
        <v>428</v>
      </c>
      <c r="K37" s="48">
        <f t="shared" si="5"/>
        <v>27.278521351179098</v>
      </c>
      <c r="L37" s="38">
        <v>346</v>
      </c>
      <c r="M37" s="48">
        <f t="shared" si="6"/>
        <v>22.052262587635436</v>
      </c>
    </row>
    <row r="38" spans="1:13" ht="15" customHeight="1">
      <c r="A38" s="31" t="s">
        <v>120</v>
      </c>
      <c r="B38" s="32">
        <f t="shared" si="0"/>
        <v>377</v>
      </c>
      <c r="C38" s="79">
        <f t="shared" si="1"/>
        <v>100</v>
      </c>
      <c r="D38" s="32">
        <v>20</v>
      </c>
      <c r="E38" s="48">
        <f t="shared" si="2"/>
        <v>5.305039787798409</v>
      </c>
      <c r="F38" s="32">
        <v>48</v>
      </c>
      <c r="G38" s="48">
        <f t="shared" si="3"/>
        <v>12.73209549071618</v>
      </c>
      <c r="H38" s="38">
        <v>119</v>
      </c>
      <c r="I38" s="48">
        <f t="shared" si="4"/>
        <v>31.56498673740053</v>
      </c>
      <c r="J38" s="38">
        <v>93</v>
      </c>
      <c r="K38" s="48">
        <f t="shared" si="5"/>
        <v>24.6684350132626</v>
      </c>
      <c r="L38" s="38">
        <v>97</v>
      </c>
      <c r="M38" s="48">
        <f t="shared" si="6"/>
        <v>25.72944297082228</v>
      </c>
    </row>
    <row r="39" spans="1:13" ht="15" customHeight="1">
      <c r="A39" s="31" t="s">
        <v>121</v>
      </c>
      <c r="B39" s="32">
        <f t="shared" si="0"/>
        <v>1991</v>
      </c>
      <c r="C39" s="79">
        <f t="shared" si="1"/>
        <v>100</v>
      </c>
      <c r="D39" s="32">
        <v>96</v>
      </c>
      <c r="E39" s="48">
        <f t="shared" si="2"/>
        <v>4.821697639377198</v>
      </c>
      <c r="F39" s="32">
        <v>380</v>
      </c>
      <c r="G39" s="48">
        <f t="shared" si="3"/>
        <v>19.085886489201407</v>
      </c>
      <c r="H39" s="38">
        <v>840</v>
      </c>
      <c r="I39" s="48">
        <f t="shared" si="4"/>
        <v>42.189854344550476</v>
      </c>
      <c r="J39" s="38">
        <v>438</v>
      </c>
      <c r="K39" s="48">
        <f t="shared" si="5"/>
        <v>21.99899547965846</v>
      </c>
      <c r="L39" s="38">
        <v>237</v>
      </c>
      <c r="M39" s="48">
        <f t="shared" si="6"/>
        <v>11.903566047212456</v>
      </c>
    </row>
    <row r="40" spans="1:13" ht="15" customHeight="1">
      <c r="A40" s="90" t="s">
        <v>122</v>
      </c>
      <c r="B40" s="91">
        <f t="shared" si="0"/>
        <v>824</v>
      </c>
      <c r="C40" s="107">
        <f t="shared" si="1"/>
        <v>100</v>
      </c>
      <c r="D40" s="91">
        <v>45</v>
      </c>
      <c r="E40" s="92">
        <f t="shared" si="2"/>
        <v>5.461165048543689</v>
      </c>
      <c r="F40" s="91">
        <v>101</v>
      </c>
      <c r="G40" s="92">
        <f t="shared" si="3"/>
        <v>12.257281553398059</v>
      </c>
      <c r="H40" s="115">
        <v>296</v>
      </c>
      <c r="I40" s="92">
        <f t="shared" si="4"/>
        <v>35.92233009708738</v>
      </c>
      <c r="J40" s="115">
        <v>205</v>
      </c>
      <c r="K40" s="92">
        <f t="shared" si="5"/>
        <v>24.87864077669903</v>
      </c>
      <c r="L40" s="115">
        <v>177</v>
      </c>
      <c r="M40" s="92">
        <f t="shared" si="6"/>
        <v>21.480582524271842</v>
      </c>
    </row>
    <row r="41" spans="1:13" ht="15" customHeight="1">
      <c r="A41" s="31"/>
      <c r="B41" s="49"/>
      <c r="C41" s="31"/>
      <c r="D41" s="49"/>
      <c r="E41" s="31"/>
      <c r="F41" s="49"/>
      <c r="G41" s="116"/>
      <c r="H41" s="49"/>
      <c r="I41" s="31"/>
      <c r="J41" s="49"/>
      <c r="K41" s="31"/>
      <c r="L41" s="49"/>
      <c r="M41" s="93" t="s">
        <v>123</v>
      </c>
    </row>
    <row r="42" spans="1:12" s="27" customFormat="1" ht="15" customHeight="1">
      <c r="A42" s="117"/>
      <c r="B42" s="118"/>
      <c r="C42" s="118"/>
      <c r="D42" s="118"/>
      <c r="E42" s="119"/>
      <c r="F42" s="118"/>
      <c r="G42" s="119"/>
      <c r="H42" s="49"/>
      <c r="I42" s="31"/>
      <c r="J42" s="120"/>
      <c r="K42" s="121"/>
      <c r="L42" s="121"/>
    </row>
    <row r="43" spans="1:13" ht="15" customHeight="1">
      <c r="A43" s="28"/>
      <c r="B43" s="32"/>
      <c r="C43" s="79"/>
      <c r="D43" s="32"/>
      <c r="E43" s="48"/>
      <c r="F43" s="32"/>
      <c r="G43" s="48"/>
      <c r="H43" s="49"/>
      <c r="I43" s="31"/>
      <c r="J43" s="49"/>
      <c r="K43" s="31"/>
      <c r="L43" s="31"/>
      <c r="M43"/>
    </row>
    <row r="44" spans="1:13" ht="15" customHeight="1">
      <c r="A44" s="28"/>
      <c r="B44" s="32"/>
      <c r="C44" s="79"/>
      <c r="D44" s="32"/>
      <c r="E44" s="48"/>
      <c r="F44" s="32"/>
      <c r="G44" s="48"/>
      <c r="H44" s="31"/>
      <c r="I44" s="31"/>
      <c r="J44" s="49"/>
      <c r="K44" s="31"/>
      <c r="L44" s="31"/>
      <c r="M44"/>
    </row>
    <row r="45" spans="1:12" ht="15" customHeight="1">
      <c r="A45" s="31"/>
      <c r="B45" s="49"/>
      <c r="C45" s="31"/>
      <c r="D45" s="31"/>
      <c r="E45" s="31"/>
      <c r="F45" s="49"/>
      <c r="G45" s="31"/>
      <c r="H45" s="49"/>
      <c r="I45" s="122"/>
      <c r="J45" s="104"/>
      <c r="K45" s="78"/>
      <c r="L45" s="104"/>
    </row>
    <row r="46" spans="2:6" ht="15" customHeight="1">
      <c r="B46" s="38"/>
      <c r="F46" s="38"/>
    </row>
    <row r="47" spans="2:6" ht="15" customHeight="1">
      <c r="B47" s="38"/>
      <c r="F47" s="38"/>
    </row>
    <row r="48" ht="11.25">
      <c r="F48" s="38"/>
    </row>
    <row r="49" ht="11.25">
      <c r="F49" s="38"/>
    </row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B24" display="Índice"/>
    <hyperlink ref="M41" location="'pag 27'!A3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workbookViewId="0" topLeftCell="A1">
      <selection activeCell="M2" sqref="M2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66015625" style="0" customWidth="1"/>
    <col min="4" max="4" width="8" style="0" customWidth="1"/>
    <col min="5" max="5" width="6.66015625" style="0" customWidth="1"/>
    <col min="6" max="6" width="8" style="0" customWidth="1"/>
    <col min="7" max="7" width="6.66015625" style="0" customWidth="1"/>
    <col min="8" max="8" width="8" style="38" customWidth="1"/>
    <col min="9" max="9" width="6.66015625" style="70" customWidth="1"/>
    <col min="10" max="10" width="8" style="71" customWidth="1"/>
    <col min="11" max="11" width="6.66015625" style="72" customWidth="1"/>
    <col min="12" max="12" width="8" style="71" customWidth="1"/>
    <col min="13" max="13" width="6.66015625" style="72" customWidth="1"/>
  </cols>
  <sheetData>
    <row r="1" spans="1:13" s="16" customFormat="1" ht="39.75" customHeight="1">
      <c r="A1" s="230" t="s">
        <v>136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57" customFormat="1" ht="18" customHeight="1">
      <c r="A2" s="24" t="s">
        <v>80</v>
      </c>
      <c r="B2" s="31"/>
      <c r="C2" s="31"/>
      <c r="D2" s="31"/>
      <c r="E2" s="31"/>
      <c r="F2" s="31"/>
      <c r="G2" s="31"/>
      <c r="H2" s="65"/>
      <c r="I2" s="66"/>
      <c r="J2" s="67"/>
      <c r="K2" s="68"/>
      <c r="L2" s="67"/>
      <c r="M2" s="123" t="s">
        <v>124</v>
      </c>
    </row>
    <row r="3" spans="1:13" s="20" customFormat="1" ht="36" customHeight="1">
      <c r="A3" s="17" t="s">
        <v>24</v>
      </c>
      <c r="B3" s="225" t="s">
        <v>25</v>
      </c>
      <c r="C3" s="225"/>
      <c r="D3" s="225" t="s">
        <v>55</v>
      </c>
      <c r="E3" s="225"/>
      <c r="F3" s="225" t="s">
        <v>56</v>
      </c>
      <c r="G3" s="225"/>
      <c r="H3" s="225" t="s">
        <v>57</v>
      </c>
      <c r="I3" s="225"/>
      <c r="J3" s="225" t="s">
        <v>58</v>
      </c>
      <c r="K3" s="225"/>
      <c r="L3" s="225" t="s">
        <v>59</v>
      </c>
      <c r="M3" s="225"/>
    </row>
    <row r="4" spans="1:13" s="12" customFormat="1" ht="19.5" customHeight="1">
      <c r="A4" s="98"/>
      <c r="B4" s="99" t="s">
        <v>82</v>
      </c>
      <c r="C4" s="100" t="s">
        <v>83</v>
      </c>
      <c r="D4" s="101" t="s">
        <v>82</v>
      </c>
      <c r="E4" s="100" t="s">
        <v>83</v>
      </c>
      <c r="F4" s="101" t="s">
        <v>82</v>
      </c>
      <c r="G4" s="100" t="s">
        <v>83</v>
      </c>
      <c r="H4" s="101" t="s">
        <v>82</v>
      </c>
      <c r="I4" s="100" t="s">
        <v>83</v>
      </c>
      <c r="J4" s="101" t="s">
        <v>82</v>
      </c>
      <c r="K4" s="100" t="s">
        <v>83</v>
      </c>
      <c r="L4" s="101" t="s">
        <v>82</v>
      </c>
      <c r="M4" s="100" t="s">
        <v>83</v>
      </c>
    </row>
    <row r="5" spans="1:13" ht="15" customHeight="1">
      <c r="A5" s="31" t="s">
        <v>125</v>
      </c>
      <c r="B5" s="102">
        <f aca="true" t="shared" si="0" ref="B5:B18">D5+F5+H5+J5+L5</f>
        <v>642</v>
      </c>
      <c r="C5" s="111">
        <f aca="true" t="shared" si="1" ref="C5:C18">B5/$B5*100</f>
        <v>100</v>
      </c>
      <c r="D5" s="102">
        <v>39</v>
      </c>
      <c r="E5" s="103">
        <f aca="true" t="shared" si="2" ref="E5:E18">D5/$B5*100</f>
        <v>6.074766355140187</v>
      </c>
      <c r="F5" s="102">
        <v>117</v>
      </c>
      <c r="G5" s="103">
        <f aca="true" t="shared" si="3" ref="G5:G18">F5/$B5*100</f>
        <v>18.22429906542056</v>
      </c>
      <c r="H5" s="38">
        <v>210</v>
      </c>
      <c r="I5" s="103">
        <f aca="true" t="shared" si="4" ref="I5:I18">H5/$B5*100</f>
        <v>32.71028037383177</v>
      </c>
      <c r="J5" s="38">
        <v>142</v>
      </c>
      <c r="K5" s="103">
        <f aca="true" t="shared" si="5" ref="K5:K18">J5/$B5*100</f>
        <v>22.118380062305295</v>
      </c>
      <c r="L5" s="38">
        <v>134</v>
      </c>
      <c r="M5" s="103">
        <f aca="true" t="shared" si="6" ref="M5:M18">L5/$B5*100</f>
        <v>20.87227414330218</v>
      </c>
    </row>
    <row r="6" spans="1:13" ht="15" customHeight="1">
      <c r="A6" s="28" t="s">
        <v>126</v>
      </c>
      <c r="B6" s="32">
        <f t="shared" si="0"/>
        <v>1966</v>
      </c>
      <c r="C6" s="79">
        <f t="shared" si="1"/>
        <v>100</v>
      </c>
      <c r="D6" s="32">
        <v>124</v>
      </c>
      <c r="E6" s="48">
        <f t="shared" si="2"/>
        <v>6.3072227873855535</v>
      </c>
      <c r="F6" s="32">
        <v>361</v>
      </c>
      <c r="G6" s="48">
        <f t="shared" si="3"/>
        <v>18.362156663275687</v>
      </c>
      <c r="H6" s="49">
        <v>833</v>
      </c>
      <c r="I6" s="48">
        <f t="shared" si="4"/>
        <v>42.370295015259416</v>
      </c>
      <c r="J6" s="49">
        <v>453</v>
      </c>
      <c r="K6" s="48">
        <f t="shared" si="5"/>
        <v>23.04170905391658</v>
      </c>
      <c r="L6" s="49">
        <v>195</v>
      </c>
      <c r="M6" s="48">
        <f t="shared" si="6"/>
        <v>9.918616480162768</v>
      </c>
    </row>
    <row r="7" spans="1:13" ht="15" customHeight="1">
      <c r="A7" s="28" t="s">
        <v>68</v>
      </c>
      <c r="B7" s="32">
        <f t="shared" si="0"/>
        <v>1358</v>
      </c>
      <c r="C7" s="79">
        <f t="shared" si="1"/>
        <v>100</v>
      </c>
      <c r="D7" s="32">
        <v>105</v>
      </c>
      <c r="E7" s="48">
        <f t="shared" si="2"/>
        <v>7.731958762886598</v>
      </c>
      <c r="F7" s="32">
        <v>183</v>
      </c>
      <c r="G7" s="48">
        <f t="shared" si="3"/>
        <v>13.475699558173785</v>
      </c>
      <c r="H7" s="49">
        <v>480</v>
      </c>
      <c r="I7" s="48">
        <f t="shared" si="4"/>
        <v>35.34609720176731</v>
      </c>
      <c r="J7" s="49">
        <v>318</v>
      </c>
      <c r="K7" s="48">
        <f t="shared" si="5"/>
        <v>23.416789396170838</v>
      </c>
      <c r="L7" s="49">
        <v>272</v>
      </c>
      <c r="M7" s="48">
        <f t="shared" si="6"/>
        <v>20.029455081001473</v>
      </c>
    </row>
    <row r="8" spans="1:13" ht="15" customHeight="1">
      <c r="A8" s="28" t="s">
        <v>127</v>
      </c>
      <c r="B8" s="32">
        <f t="shared" si="0"/>
        <v>302</v>
      </c>
      <c r="C8" s="79">
        <f t="shared" si="1"/>
        <v>100</v>
      </c>
      <c r="D8" s="32">
        <v>12</v>
      </c>
      <c r="E8" s="48">
        <f t="shared" si="2"/>
        <v>3.9735099337748347</v>
      </c>
      <c r="F8" s="32">
        <v>38</v>
      </c>
      <c r="G8" s="48">
        <f t="shared" si="3"/>
        <v>12.582781456953644</v>
      </c>
      <c r="H8" s="49">
        <v>127</v>
      </c>
      <c r="I8" s="48">
        <f t="shared" si="4"/>
        <v>42.05298013245033</v>
      </c>
      <c r="J8" s="49">
        <v>60</v>
      </c>
      <c r="K8" s="48">
        <f t="shared" si="5"/>
        <v>19.867549668874172</v>
      </c>
      <c r="L8" s="49">
        <v>65</v>
      </c>
      <c r="M8" s="48">
        <f t="shared" si="6"/>
        <v>21.52317880794702</v>
      </c>
    </row>
    <row r="9" spans="1:13" ht="15" customHeight="1">
      <c r="A9" s="28" t="s">
        <v>128</v>
      </c>
      <c r="B9" s="32">
        <f t="shared" si="0"/>
        <v>2672</v>
      </c>
      <c r="C9" s="79">
        <f t="shared" si="1"/>
        <v>100</v>
      </c>
      <c r="D9" s="32">
        <v>126</v>
      </c>
      <c r="E9" s="48">
        <f t="shared" si="2"/>
        <v>4.715568862275449</v>
      </c>
      <c r="F9" s="32">
        <v>547</v>
      </c>
      <c r="G9" s="48">
        <f t="shared" si="3"/>
        <v>20.471556886227546</v>
      </c>
      <c r="H9" s="49">
        <v>987</v>
      </c>
      <c r="I9" s="48">
        <f t="shared" si="4"/>
        <v>36.93862275449102</v>
      </c>
      <c r="J9" s="49">
        <v>514</v>
      </c>
      <c r="K9" s="48">
        <f t="shared" si="5"/>
        <v>19.236526946107784</v>
      </c>
      <c r="L9" s="49">
        <v>498</v>
      </c>
      <c r="M9" s="48">
        <f t="shared" si="6"/>
        <v>18.637724550898206</v>
      </c>
    </row>
    <row r="10" spans="1:13" ht="15" customHeight="1">
      <c r="A10" s="31" t="s">
        <v>129</v>
      </c>
      <c r="B10" s="32">
        <f t="shared" si="0"/>
        <v>2121</v>
      </c>
      <c r="C10" s="79">
        <f t="shared" si="1"/>
        <v>100</v>
      </c>
      <c r="D10" s="32">
        <v>159</v>
      </c>
      <c r="E10" s="48">
        <f t="shared" si="2"/>
        <v>7.4964639321074955</v>
      </c>
      <c r="F10" s="32">
        <v>446</v>
      </c>
      <c r="G10" s="48">
        <f t="shared" si="3"/>
        <v>21.02781706742103</v>
      </c>
      <c r="H10" s="49">
        <v>738</v>
      </c>
      <c r="I10" s="48">
        <f t="shared" si="4"/>
        <v>34.794908062234796</v>
      </c>
      <c r="J10" s="49">
        <v>365</v>
      </c>
      <c r="K10" s="48">
        <f t="shared" si="5"/>
        <v>17.20886374351721</v>
      </c>
      <c r="L10" s="49">
        <v>413</v>
      </c>
      <c r="M10" s="48">
        <f t="shared" si="6"/>
        <v>19.471947194719473</v>
      </c>
    </row>
    <row r="11" spans="1:13" ht="22.5" customHeight="1">
      <c r="A11" s="31" t="s">
        <v>130</v>
      </c>
      <c r="B11" s="32">
        <f t="shared" si="0"/>
        <v>14943</v>
      </c>
      <c r="C11" s="79">
        <f t="shared" si="1"/>
        <v>100</v>
      </c>
      <c r="D11" s="32">
        <v>369</v>
      </c>
      <c r="E11" s="48">
        <f t="shared" si="2"/>
        <v>2.4693836579000203</v>
      </c>
      <c r="F11" s="32">
        <v>1097</v>
      </c>
      <c r="G11" s="48">
        <f t="shared" si="3"/>
        <v>7.341230007361306</v>
      </c>
      <c r="H11" s="49">
        <v>5017</v>
      </c>
      <c r="I11" s="48">
        <f t="shared" si="4"/>
        <v>33.574248812152845</v>
      </c>
      <c r="J11" s="49">
        <v>3920</v>
      </c>
      <c r="K11" s="48">
        <f t="shared" si="5"/>
        <v>26.23301880479154</v>
      </c>
      <c r="L11" s="49">
        <v>4540</v>
      </c>
      <c r="M11" s="48">
        <f t="shared" si="6"/>
        <v>30.382118717794288</v>
      </c>
    </row>
    <row r="12" spans="1:13" ht="15" customHeight="1">
      <c r="A12" s="31" t="s">
        <v>131</v>
      </c>
      <c r="B12" s="32">
        <f t="shared" si="0"/>
        <v>940</v>
      </c>
      <c r="C12" s="79">
        <f t="shared" si="1"/>
        <v>100</v>
      </c>
      <c r="D12" s="32">
        <v>64</v>
      </c>
      <c r="E12" s="48">
        <f t="shared" si="2"/>
        <v>6.808510638297872</v>
      </c>
      <c r="F12" s="32">
        <v>182</v>
      </c>
      <c r="G12" s="48">
        <f t="shared" si="3"/>
        <v>19.361702127659576</v>
      </c>
      <c r="H12" s="49">
        <v>368</v>
      </c>
      <c r="I12" s="48">
        <f t="shared" si="4"/>
        <v>39.148936170212764</v>
      </c>
      <c r="J12" s="49">
        <v>189</v>
      </c>
      <c r="K12" s="48">
        <f t="shared" si="5"/>
        <v>20.106382978723406</v>
      </c>
      <c r="L12" s="49">
        <v>137</v>
      </c>
      <c r="M12" s="48">
        <f t="shared" si="6"/>
        <v>14.574468085106382</v>
      </c>
    </row>
    <row r="13" spans="1:13" ht="15" customHeight="1">
      <c r="A13" s="31" t="s">
        <v>132</v>
      </c>
      <c r="B13" s="32">
        <f t="shared" si="0"/>
        <v>29797</v>
      </c>
      <c r="C13" s="79">
        <f t="shared" si="1"/>
        <v>100</v>
      </c>
      <c r="D13" s="32">
        <v>558</v>
      </c>
      <c r="E13" s="48">
        <f t="shared" si="2"/>
        <v>1.8726717454777326</v>
      </c>
      <c r="F13" s="32">
        <v>1826</v>
      </c>
      <c r="G13" s="48">
        <f t="shared" si="3"/>
        <v>6.128133704735376</v>
      </c>
      <c r="H13" s="49">
        <v>7863</v>
      </c>
      <c r="I13" s="48">
        <f t="shared" si="4"/>
        <v>26.38856260697386</v>
      </c>
      <c r="J13" s="49">
        <v>7911</v>
      </c>
      <c r="K13" s="48">
        <f t="shared" si="5"/>
        <v>26.549652649595597</v>
      </c>
      <c r="L13" s="49">
        <v>11639</v>
      </c>
      <c r="M13" s="48">
        <f t="shared" si="6"/>
        <v>39.06097929321744</v>
      </c>
    </row>
    <row r="14" spans="1:13" ht="15" customHeight="1">
      <c r="A14" s="31" t="s">
        <v>133</v>
      </c>
      <c r="B14" s="32">
        <f t="shared" si="0"/>
        <v>1414</v>
      </c>
      <c r="C14" s="79">
        <f t="shared" si="1"/>
        <v>100</v>
      </c>
      <c r="D14" s="32">
        <v>75</v>
      </c>
      <c r="E14" s="48">
        <f t="shared" si="2"/>
        <v>5.3041018387553045</v>
      </c>
      <c r="F14" s="32">
        <v>200</v>
      </c>
      <c r="G14" s="48">
        <f t="shared" si="3"/>
        <v>14.144271570014144</v>
      </c>
      <c r="H14" s="49">
        <v>492</v>
      </c>
      <c r="I14" s="48">
        <f t="shared" si="4"/>
        <v>34.794908062234796</v>
      </c>
      <c r="J14" s="49">
        <v>365</v>
      </c>
      <c r="K14" s="48">
        <f t="shared" si="5"/>
        <v>25.813295615275813</v>
      </c>
      <c r="L14" s="49">
        <v>282</v>
      </c>
      <c r="M14" s="48">
        <f t="shared" si="6"/>
        <v>19.943422913719942</v>
      </c>
    </row>
    <row r="15" spans="1:13" ht="15" customHeight="1">
      <c r="A15" s="31" t="s">
        <v>134</v>
      </c>
      <c r="B15" s="32">
        <f t="shared" si="0"/>
        <v>3345</v>
      </c>
      <c r="C15" s="79">
        <f t="shared" si="1"/>
        <v>100</v>
      </c>
      <c r="D15" s="32">
        <v>68</v>
      </c>
      <c r="E15" s="48">
        <f t="shared" si="2"/>
        <v>2.0328849028400597</v>
      </c>
      <c r="F15" s="32">
        <v>233</v>
      </c>
      <c r="G15" s="48">
        <f t="shared" si="3"/>
        <v>6.965620328849028</v>
      </c>
      <c r="H15" s="49">
        <v>849</v>
      </c>
      <c r="I15" s="48">
        <f t="shared" si="4"/>
        <v>25.381165919282513</v>
      </c>
      <c r="J15" s="49">
        <v>1011</v>
      </c>
      <c r="K15" s="48">
        <f t="shared" si="5"/>
        <v>30.22421524663677</v>
      </c>
      <c r="L15" s="49">
        <v>1184</v>
      </c>
      <c r="M15" s="48">
        <f t="shared" si="6"/>
        <v>35.39611360239163</v>
      </c>
    </row>
    <row r="16" spans="1:13" ht="15" customHeight="1">
      <c r="A16" s="31" t="s">
        <v>135</v>
      </c>
      <c r="B16" s="32">
        <f t="shared" si="0"/>
        <v>266</v>
      </c>
      <c r="C16" s="79">
        <f t="shared" si="1"/>
        <v>100</v>
      </c>
      <c r="D16" s="32">
        <v>15</v>
      </c>
      <c r="E16" s="48">
        <f t="shared" si="2"/>
        <v>5.639097744360902</v>
      </c>
      <c r="F16" s="32">
        <v>42</v>
      </c>
      <c r="G16" s="48">
        <f t="shared" si="3"/>
        <v>15.789473684210526</v>
      </c>
      <c r="H16" s="49">
        <v>80</v>
      </c>
      <c r="I16" s="48">
        <f t="shared" si="4"/>
        <v>30.075187969924812</v>
      </c>
      <c r="J16" s="49">
        <v>62</v>
      </c>
      <c r="K16" s="48">
        <f t="shared" si="5"/>
        <v>23.308270676691727</v>
      </c>
      <c r="L16" s="49">
        <v>67</v>
      </c>
      <c r="M16" s="48">
        <f t="shared" si="6"/>
        <v>25.18796992481203</v>
      </c>
    </row>
    <row r="17" spans="1:13" ht="22.5" customHeight="1">
      <c r="A17" s="31" t="s">
        <v>77</v>
      </c>
      <c r="B17" s="32">
        <f t="shared" si="0"/>
        <v>276</v>
      </c>
      <c r="C17" s="79">
        <f t="shared" si="1"/>
        <v>100</v>
      </c>
      <c r="D17" s="32">
        <v>23</v>
      </c>
      <c r="E17" s="48">
        <f t="shared" si="2"/>
        <v>8.333333333333332</v>
      </c>
      <c r="F17" s="32">
        <v>83</v>
      </c>
      <c r="G17" s="48">
        <f t="shared" si="3"/>
        <v>30.07246376811594</v>
      </c>
      <c r="H17" s="49">
        <v>90</v>
      </c>
      <c r="I17" s="48">
        <f t="shared" si="4"/>
        <v>32.608695652173914</v>
      </c>
      <c r="J17" s="49">
        <v>42</v>
      </c>
      <c r="K17" s="48">
        <f t="shared" si="5"/>
        <v>15.217391304347828</v>
      </c>
      <c r="L17" s="49">
        <v>38</v>
      </c>
      <c r="M17" s="48">
        <f t="shared" si="6"/>
        <v>13.768115942028986</v>
      </c>
    </row>
    <row r="18" spans="1:13" ht="15" customHeight="1">
      <c r="A18" s="35" t="s">
        <v>78</v>
      </c>
      <c r="B18" s="105">
        <f t="shared" si="0"/>
        <v>268</v>
      </c>
      <c r="C18" s="112">
        <f t="shared" si="1"/>
        <v>100</v>
      </c>
      <c r="D18" s="105">
        <v>19</v>
      </c>
      <c r="E18" s="37">
        <f t="shared" si="2"/>
        <v>7.08955223880597</v>
      </c>
      <c r="F18" s="105">
        <v>80</v>
      </c>
      <c r="G18" s="37">
        <f t="shared" si="3"/>
        <v>29.850746268656714</v>
      </c>
      <c r="H18" s="58">
        <v>99</v>
      </c>
      <c r="I18" s="37">
        <f t="shared" si="4"/>
        <v>36.940298507462686</v>
      </c>
      <c r="J18" s="58">
        <v>42</v>
      </c>
      <c r="K18" s="37">
        <f t="shared" si="5"/>
        <v>15.671641791044777</v>
      </c>
      <c r="L18" s="58">
        <v>28</v>
      </c>
      <c r="M18" s="37">
        <f t="shared" si="6"/>
        <v>10.44776119402985</v>
      </c>
    </row>
    <row r="19" spans="1:13" s="34" customFormat="1" ht="15" customHeight="1">
      <c r="A19" s="31"/>
      <c r="B19" s="33"/>
      <c r="C19" s="47"/>
      <c r="D19" s="33"/>
      <c r="E19" s="47"/>
      <c r="F19" s="38"/>
      <c r="G19" s="30"/>
      <c r="H19" s="38"/>
      <c r="I19" s="70"/>
      <c r="J19" s="71"/>
      <c r="K19" s="72"/>
      <c r="L19" s="71"/>
      <c r="M19" s="72"/>
    </row>
    <row r="20" spans="2:7" ht="15" customHeight="1">
      <c r="B20" s="33"/>
      <c r="C20" s="47"/>
      <c r="D20" s="33"/>
      <c r="E20" s="47"/>
      <c r="F20" s="38"/>
      <c r="G20" s="30"/>
    </row>
    <row r="21" spans="2:7" ht="15" customHeight="1">
      <c r="B21" s="33"/>
      <c r="C21" s="47"/>
      <c r="D21" s="33"/>
      <c r="E21" s="47"/>
      <c r="F21" s="38"/>
      <c r="G21" s="30"/>
    </row>
    <row r="22" spans="2:7" ht="15" customHeight="1">
      <c r="B22" s="33"/>
      <c r="C22" s="47"/>
      <c r="D22" s="33"/>
      <c r="E22" s="47"/>
      <c r="F22" s="38"/>
      <c r="G22" s="30"/>
    </row>
    <row r="23" spans="1:13" ht="15" customHeight="1">
      <c r="A23" s="31"/>
      <c r="B23" s="33"/>
      <c r="C23" s="47"/>
      <c r="D23" s="33"/>
      <c r="E23" s="47"/>
      <c r="F23" s="49"/>
      <c r="G23" s="48"/>
      <c r="H23" s="49"/>
      <c r="I23" s="122"/>
      <c r="J23" s="104"/>
      <c r="K23" s="77"/>
      <c r="L23" s="104"/>
      <c r="M23" s="77"/>
    </row>
    <row r="24" spans="1:13" ht="15" customHeight="1">
      <c r="A24" s="31"/>
      <c r="B24" s="31"/>
      <c r="C24" s="31"/>
      <c r="D24" s="31"/>
      <c r="E24" s="31"/>
      <c r="F24" s="31"/>
      <c r="G24" s="31"/>
      <c r="H24" s="49"/>
      <c r="I24" s="122"/>
      <c r="J24" s="104"/>
      <c r="K24" s="77"/>
      <c r="L24" s="104"/>
      <c r="M24" s="77"/>
    </row>
    <row r="25" ht="15" customHeight="1"/>
    <row r="26" ht="15" customHeight="1"/>
    <row r="27" spans="11:14" ht="15" customHeight="1">
      <c r="K27" s="76"/>
      <c r="N27" s="38"/>
    </row>
    <row r="28" spans="11:14" ht="15" customHeight="1">
      <c r="K28" s="76"/>
      <c r="N28" s="38"/>
    </row>
    <row r="29" spans="11:14" ht="15" customHeight="1">
      <c r="K29" s="76"/>
      <c r="N29" s="38"/>
    </row>
    <row r="30" spans="11:14" ht="15" customHeight="1">
      <c r="K30" s="76"/>
      <c r="N30" s="38"/>
    </row>
    <row r="31" spans="11:14" ht="15" customHeight="1">
      <c r="K31" s="76"/>
      <c r="N31" s="38"/>
    </row>
    <row r="32" spans="11:14" ht="15" customHeight="1">
      <c r="K32" s="77"/>
      <c r="N32" s="38"/>
    </row>
    <row r="33" spans="11:14" ht="15" customHeight="1">
      <c r="K33" s="77"/>
      <c r="N33" s="38"/>
    </row>
    <row r="34" spans="11:14" ht="15" customHeight="1">
      <c r="K34" s="77"/>
      <c r="N34" s="38"/>
    </row>
    <row r="35" spans="11:14" ht="15" customHeight="1">
      <c r="K35" s="77"/>
      <c r="N35" s="38"/>
    </row>
    <row r="36" spans="11:14" ht="15" customHeight="1">
      <c r="K36" s="77"/>
      <c r="N36" s="38"/>
    </row>
    <row r="37" spans="11:14" ht="15" customHeight="1">
      <c r="K37" s="77"/>
      <c r="N37" s="38"/>
    </row>
    <row r="38" spans="11:14" ht="15" customHeight="1">
      <c r="K38" s="77"/>
      <c r="N38" s="38"/>
    </row>
    <row r="39" spans="11:14" ht="15" customHeight="1">
      <c r="K39" s="77"/>
      <c r="N39" s="38"/>
    </row>
    <row r="40" spans="11:14" ht="15" customHeight="1">
      <c r="K40" s="77"/>
      <c r="N40" s="38"/>
    </row>
    <row r="41" ht="15" customHeight="1">
      <c r="N41" s="38"/>
    </row>
    <row r="42" ht="15" customHeight="1">
      <c r="N42" s="38"/>
    </row>
    <row r="43" ht="15" customHeight="1">
      <c r="N43" s="38"/>
    </row>
    <row r="44" spans="11:14" ht="15" customHeight="1">
      <c r="K44" s="77"/>
      <c r="N44" s="38"/>
    </row>
    <row r="45" ht="15" customHeight="1">
      <c r="K45" s="78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26'!A3" display="(Viene de la página anterior)"/>
    <hyperlink ref="A3" location="indice!B2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A45"/>
  <sheetViews>
    <sheetView view="pageBreakPreview" zoomScaleSheetLayoutView="100" workbookViewId="0" topLeftCell="A3">
      <selection activeCell="A3" sqref="A3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33203125" style="0" customWidth="1"/>
    <col min="4" max="4" width="7.83203125" style="0" customWidth="1"/>
    <col min="5" max="5" width="6.33203125" style="0" customWidth="1"/>
    <col min="6" max="6" width="7.83203125" style="0" customWidth="1"/>
    <col min="7" max="7" width="6.33203125" style="0" customWidth="1"/>
    <col min="8" max="8" width="7.83203125" style="38" customWidth="1"/>
    <col min="9" max="9" width="6.33203125" style="70" customWidth="1"/>
    <col min="10" max="10" width="7.83203125" style="71" customWidth="1"/>
    <col min="11" max="11" width="6.33203125" style="72" customWidth="1"/>
    <col min="12" max="12" width="9.33203125" style="71" customWidth="1"/>
    <col min="13" max="13" width="7.5" style="72" customWidth="1"/>
  </cols>
  <sheetData>
    <row r="1" spans="1:13" s="16" customFormat="1" ht="39.75" customHeight="1">
      <c r="A1" s="230" t="s">
        <v>137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57" customFormat="1" ht="18" customHeight="1">
      <c r="A2" s="24" t="s">
        <v>65</v>
      </c>
      <c r="B2" s="31"/>
      <c r="C2" s="31"/>
      <c r="D2" s="31"/>
      <c r="E2" s="31"/>
      <c r="F2" s="31"/>
      <c r="G2" s="31"/>
      <c r="H2" s="65"/>
      <c r="I2" s="66"/>
      <c r="J2" s="67"/>
      <c r="K2" s="68"/>
      <c r="L2" s="67"/>
      <c r="M2" s="68"/>
    </row>
    <row r="3" spans="1:13" s="124" customFormat="1" ht="36" customHeight="1">
      <c r="A3" s="17" t="s">
        <v>24</v>
      </c>
      <c r="B3" s="231" t="s">
        <v>25</v>
      </c>
      <c r="C3" s="231"/>
      <c r="D3" s="231" t="s">
        <v>54</v>
      </c>
      <c r="E3" s="231"/>
      <c r="F3" s="232" t="s">
        <v>60</v>
      </c>
      <c r="G3" s="232"/>
      <c r="H3" s="232" t="s">
        <v>61</v>
      </c>
      <c r="I3" s="232"/>
      <c r="J3" s="232" t="s">
        <v>62</v>
      </c>
      <c r="K3" s="232"/>
      <c r="L3" s="232" t="s">
        <v>85</v>
      </c>
      <c r="M3" s="232"/>
    </row>
    <row r="4" spans="1:13" s="12" customFormat="1" ht="19.5" customHeight="1">
      <c r="A4" s="21"/>
      <c r="B4" s="22" t="s">
        <v>82</v>
      </c>
      <c r="C4" s="23" t="s">
        <v>83</v>
      </c>
      <c r="D4" s="22" t="s">
        <v>82</v>
      </c>
      <c r="E4" s="23" t="s">
        <v>83</v>
      </c>
      <c r="F4" s="22" t="s">
        <v>82</v>
      </c>
      <c r="G4" s="23" t="s">
        <v>83</v>
      </c>
      <c r="H4" s="22" t="s">
        <v>82</v>
      </c>
      <c r="I4" s="23" t="s">
        <v>83</v>
      </c>
      <c r="J4" s="22" t="s">
        <v>82</v>
      </c>
      <c r="K4" s="23" t="s">
        <v>83</v>
      </c>
      <c r="L4" s="22" t="s">
        <v>82</v>
      </c>
      <c r="M4" s="23" t="s">
        <v>83</v>
      </c>
    </row>
    <row r="5" spans="1:105" s="27" customFormat="1" ht="15" customHeight="1">
      <c r="A5" s="25" t="s">
        <v>30</v>
      </c>
      <c r="B5" s="26">
        <f aca="true" t="shared" si="0" ref="B5:B40">D5+F5+H5+J5+L5</f>
        <v>270239</v>
      </c>
      <c r="C5" s="26">
        <f aca="true" t="shared" si="1" ref="C5:C40">B5/B$5*100</f>
        <v>100</v>
      </c>
      <c r="D5" s="26">
        <f>SUM(D6:D40)+SUM('pag 29'!D5:D18)</f>
        <v>1224</v>
      </c>
      <c r="E5" s="26">
        <f aca="true" t="shared" si="2" ref="E5:E40">D5/D$5*100</f>
        <v>100</v>
      </c>
      <c r="F5" s="26">
        <f>SUM(F6:F40)+SUM('pag 29'!F5:F18)</f>
        <v>8381</v>
      </c>
      <c r="G5" s="26">
        <f aca="true" t="shared" si="3" ref="G5:G40">F5/F$5*100</f>
        <v>100</v>
      </c>
      <c r="H5" s="26">
        <f>SUM(H6:H40)+SUM('pag 29'!H5:H18)</f>
        <v>111893</v>
      </c>
      <c r="I5" s="26">
        <f aca="true" t="shared" si="4" ref="I5:I40">H5/H$5*100</f>
        <v>100</v>
      </c>
      <c r="J5" s="26">
        <f>SUM(J6:J40)+SUM('pag 29'!J5:J18)</f>
        <v>62828</v>
      </c>
      <c r="K5" s="26">
        <f aca="true" t="shared" si="5" ref="K5:K40">J5/J$5*100</f>
        <v>100</v>
      </c>
      <c r="L5" s="26">
        <f>SUM(L6:L40)+SUM('pag 29'!L5:L18)</f>
        <v>85913</v>
      </c>
      <c r="M5" s="26">
        <f aca="true" t="shared" si="6" ref="M5:M40">L5/L$5*100</f>
        <v>100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</row>
    <row r="6" spans="1:13" ht="15" customHeight="1">
      <c r="A6" s="28" t="s">
        <v>88</v>
      </c>
      <c r="B6" s="32">
        <f t="shared" si="0"/>
        <v>1150</v>
      </c>
      <c r="C6" s="48">
        <f t="shared" si="1"/>
        <v>0.4255492360466106</v>
      </c>
      <c r="D6" s="32">
        <v>0</v>
      </c>
      <c r="E6" s="48">
        <f t="shared" si="2"/>
        <v>0</v>
      </c>
      <c r="F6" s="32">
        <v>37</v>
      </c>
      <c r="G6" s="48">
        <f t="shared" si="3"/>
        <v>0.44147476434792987</v>
      </c>
      <c r="H6" s="38">
        <v>402</v>
      </c>
      <c r="I6" s="48">
        <f t="shared" si="4"/>
        <v>0.3592718043130491</v>
      </c>
      <c r="J6" s="38">
        <v>217</v>
      </c>
      <c r="K6" s="48">
        <f t="shared" si="5"/>
        <v>0.3453874068886484</v>
      </c>
      <c r="L6">
        <v>494</v>
      </c>
      <c r="M6" s="48">
        <f t="shared" si="6"/>
        <v>0.5750002909920501</v>
      </c>
    </row>
    <row r="7" spans="1:13" ht="15" customHeight="1">
      <c r="A7" s="28" t="s">
        <v>89</v>
      </c>
      <c r="B7" s="32">
        <f t="shared" si="0"/>
        <v>633</v>
      </c>
      <c r="C7" s="48">
        <f t="shared" si="1"/>
        <v>0.2342371012326126</v>
      </c>
      <c r="D7" s="32">
        <v>33</v>
      </c>
      <c r="E7" s="48">
        <f t="shared" si="2"/>
        <v>2.696078431372549</v>
      </c>
      <c r="F7" s="32">
        <v>7</v>
      </c>
      <c r="G7" s="48">
        <f t="shared" si="3"/>
        <v>0.08352225271447321</v>
      </c>
      <c r="H7" s="38">
        <v>174</v>
      </c>
      <c r="I7" s="48">
        <f t="shared" si="4"/>
        <v>0.15550570634445407</v>
      </c>
      <c r="J7" s="38">
        <v>178</v>
      </c>
      <c r="K7" s="48">
        <f t="shared" si="5"/>
        <v>0.2833131724708729</v>
      </c>
      <c r="L7">
        <v>241</v>
      </c>
      <c r="M7" s="48">
        <f t="shared" si="6"/>
        <v>0.2805163362936925</v>
      </c>
    </row>
    <row r="8" spans="1:13" ht="15" customHeight="1">
      <c r="A8" s="28" t="s">
        <v>90</v>
      </c>
      <c r="B8" s="32">
        <f t="shared" si="0"/>
        <v>5183</v>
      </c>
      <c r="C8" s="48">
        <f t="shared" si="1"/>
        <v>1.917931904721376</v>
      </c>
      <c r="D8" s="32">
        <v>43</v>
      </c>
      <c r="E8" s="48">
        <f t="shared" si="2"/>
        <v>3.5130718954248366</v>
      </c>
      <c r="F8" s="32">
        <v>182</v>
      </c>
      <c r="G8" s="48">
        <f t="shared" si="3"/>
        <v>2.1715785705763038</v>
      </c>
      <c r="H8" s="38">
        <v>1909</v>
      </c>
      <c r="I8" s="48">
        <f t="shared" si="4"/>
        <v>1.7060942150089817</v>
      </c>
      <c r="J8" s="38">
        <v>1364</v>
      </c>
      <c r="K8" s="48">
        <f t="shared" si="5"/>
        <v>2.1710065575857898</v>
      </c>
      <c r="L8">
        <v>1685</v>
      </c>
      <c r="M8" s="48">
        <f t="shared" si="6"/>
        <v>1.96128641765507</v>
      </c>
    </row>
    <row r="9" spans="1:13" ht="15" customHeight="1">
      <c r="A9" s="28" t="s">
        <v>91</v>
      </c>
      <c r="B9" s="32">
        <f t="shared" si="0"/>
        <v>860</v>
      </c>
      <c r="C9" s="48">
        <f t="shared" si="1"/>
        <v>0.318236820000074</v>
      </c>
      <c r="D9" s="32">
        <v>0</v>
      </c>
      <c r="E9" s="48">
        <f t="shared" si="2"/>
        <v>0</v>
      </c>
      <c r="F9" s="32">
        <v>42</v>
      </c>
      <c r="G9" s="48">
        <f t="shared" si="3"/>
        <v>0.5011335162868393</v>
      </c>
      <c r="H9" s="38">
        <v>306</v>
      </c>
      <c r="I9" s="48">
        <f t="shared" si="4"/>
        <v>0.27347555253679856</v>
      </c>
      <c r="J9" s="38">
        <v>229</v>
      </c>
      <c r="K9" s="48">
        <f t="shared" si="5"/>
        <v>0.36448717132488695</v>
      </c>
      <c r="L9">
        <v>283</v>
      </c>
      <c r="M9" s="48">
        <f t="shared" si="6"/>
        <v>0.3294030007100206</v>
      </c>
    </row>
    <row r="10" spans="1:13" ht="15" customHeight="1">
      <c r="A10" s="28" t="s">
        <v>92</v>
      </c>
      <c r="B10" s="32">
        <f t="shared" si="0"/>
        <v>265</v>
      </c>
      <c r="C10" s="48">
        <f t="shared" si="1"/>
        <v>0.09806134569769723</v>
      </c>
      <c r="D10" s="32">
        <v>1</v>
      </c>
      <c r="E10" s="48">
        <f t="shared" si="2"/>
        <v>0.08169934640522876</v>
      </c>
      <c r="F10" s="32">
        <v>5</v>
      </c>
      <c r="G10" s="48">
        <f t="shared" si="3"/>
        <v>0.05965875193890943</v>
      </c>
      <c r="H10" s="38">
        <v>67</v>
      </c>
      <c r="I10" s="48">
        <f t="shared" si="4"/>
        <v>0.05987863405217484</v>
      </c>
      <c r="J10" s="38">
        <v>70</v>
      </c>
      <c r="K10" s="48">
        <f t="shared" si="5"/>
        <v>0.11141529254472529</v>
      </c>
      <c r="L10">
        <v>122</v>
      </c>
      <c r="M10" s="48">
        <f t="shared" si="6"/>
        <v>0.14200412044742938</v>
      </c>
    </row>
    <row r="11" spans="1:13" ht="22.5" customHeight="1">
      <c r="A11" s="31" t="s">
        <v>93</v>
      </c>
      <c r="B11" s="32">
        <f t="shared" si="0"/>
        <v>812</v>
      </c>
      <c r="C11" s="48">
        <f t="shared" si="1"/>
        <v>0.30047476493030245</v>
      </c>
      <c r="D11" s="32">
        <v>1</v>
      </c>
      <c r="E11" s="48">
        <f t="shared" si="2"/>
        <v>0.08169934640522876</v>
      </c>
      <c r="F11" s="32">
        <v>48</v>
      </c>
      <c r="G11" s="48">
        <f t="shared" si="3"/>
        <v>0.5727240186135306</v>
      </c>
      <c r="H11" s="38">
        <v>259</v>
      </c>
      <c r="I11" s="48">
        <f t="shared" si="4"/>
        <v>0.2314711376046759</v>
      </c>
      <c r="J11" s="38">
        <v>177</v>
      </c>
      <c r="K11" s="48">
        <f t="shared" si="5"/>
        <v>0.28172152543451967</v>
      </c>
      <c r="L11">
        <v>327</v>
      </c>
      <c r="M11" s="48">
        <f t="shared" si="6"/>
        <v>0.38061760152712626</v>
      </c>
    </row>
    <row r="12" spans="1:13" ht="15" customHeight="1">
      <c r="A12" s="31" t="s">
        <v>94</v>
      </c>
      <c r="B12" s="32">
        <f t="shared" si="0"/>
        <v>4294</v>
      </c>
      <c r="C12" s="48">
        <f t="shared" si="1"/>
        <v>1.5889638431166486</v>
      </c>
      <c r="D12" s="32">
        <v>10</v>
      </c>
      <c r="E12" s="48">
        <f t="shared" si="2"/>
        <v>0.8169934640522877</v>
      </c>
      <c r="F12" s="32">
        <v>128</v>
      </c>
      <c r="G12" s="48">
        <f t="shared" si="3"/>
        <v>1.5272640496360816</v>
      </c>
      <c r="H12" s="38">
        <v>797</v>
      </c>
      <c r="I12" s="48">
        <f t="shared" si="4"/>
        <v>0.7122876319340798</v>
      </c>
      <c r="J12" s="38">
        <v>1533</v>
      </c>
      <c r="K12" s="48">
        <f t="shared" si="5"/>
        <v>2.4399949067294835</v>
      </c>
      <c r="L12">
        <v>1826</v>
      </c>
      <c r="M12" s="48">
        <f t="shared" si="6"/>
        <v>2.1254059339098856</v>
      </c>
    </row>
    <row r="13" spans="1:13" ht="15" customHeight="1">
      <c r="A13" s="31" t="s">
        <v>95</v>
      </c>
      <c r="B13" s="32">
        <f t="shared" si="0"/>
        <v>94434</v>
      </c>
      <c r="C13" s="48">
        <f t="shared" si="1"/>
        <v>34.944623092891845</v>
      </c>
      <c r="D13" s="32">
        <v>216</v>
      </c>
      <c r="E13" s="48">
        <f t="shared" si="2"/>
        <v>17.647058823529413</v>
      </c>
      <c r="F13" s="32">
        <v>1843</v>
      </c>
      <c r="G13" s="48">
        <f t="shared" si="3"/>
        <v>21.99021596468202</v>
      </c>
      <c r="H13" s="38">
        <v>51376</v>
      </c>
      <c r="I13" s="48">
        <f t="shared" si="4"/>
        <v>45.915294075590076</v>
      </c>
      <c r="J13" s="38">
        <v>18971</v>
      </c>
      <c r="K13" s="48">
        <f t="shared" si="5"/>
        <v>30.195135926656903</v>
      </c>
      <c r="L13">
        <v>22028</v>
      </c>
      <c r="M13" s="48">
        <f t="shared" si="6"/>
        <v>25.639891518163722</v>
      </c>
    </row>
    <row r="14" spans="1:13" ht="15" customHeight="1">
      <c r="A14" s="31" t="s">
        <v>96</v>
      </c>
      <c r="B14" s="32">
        <f t="shared" si="0"/>
        <v>1196</v>
      </c>
      <c r="C14" s="48">
        <f t="shared" si="1"/>
        <v>0.44257120548847506</v>
      </c>
      <c r="D14" s="32">
        <v>7</v>
      </c>
      <c r="E14" s="48">
        <f t="shared" si="2"/>
        <v>0.5718954248366013</v>
      </c>
      <c r="F14" s="32">
        <v>182</v>
      </c>
      <c r="G14" s="48">
        <f t="shared" si="3"/>
        <v>2.1715785705763038</v>
      </c>
      <c r="H14" s="38">
        <v>301</v>
      </c>
      <c r="I14" s="48">
        <f t="shared" si="4"/>
        <v>0.2690069977567855</v>
      </c>
      <c r="J14" s="38">
        <v>228</v>
      </c>
      <c r="K14" s="48">
        <f t="shared" si="5"/>
        <v>0.3628955242885338</v>
      </c>
      <c r="L14">
        <v>478</v>
      </c>
      <c r="M14" s="48">
        <f t="shared" si="6"/>
        <v>0.5563767997858299</v>
      </c>
    </row>
    <row r="15" spans="1:13" ht="15" customHeight="1">
      <c r="A15" s="31" t="s">
        <v>97</v>
      </c>
      <c r="B15" s="32">
        <f t="shared" si="0"/>
        <v>545</v>
      </c>
      <c r="C15" s="48">
        <f t="shared" si="1"/>
        <v>0.20167333360469808</v>
      </c>
      <c r="D15" s="32">
        <v>22</v>
      </c>
      <c r="E15" s="48">
        <f t="shared" si="2"/>
        <v>1.7973856209150325</v>
      </c>
      <c r="F15" s="32">
        <v>41</v>
      </c>
      <c r="G15" s="48">
        <f t="shared" si="3"/>
        <v>0.4892017658990574</v>
      </c>
      <c r="H15" s="38">
        <v>150</v>
      </c>
      <c r="I15" s="48">
        <f t="shared" si="4"/>
        <v>0.13405664340039145</v>
      </c>
      <c r="J15" s="38">
        <v>111</v>
      </c>
      <c r="K15" s="48">
        <f t="shared" si="5"/>
        <v>0.17667282103520723</v>
      </c>
      <c r="L15">
        <v>221</v>
      </c>
      <c r="M15" s="48">
        <f t="shared" si="6"/>
        <v>0.25723697228591713</v>
      </c>
    </row>
    <row r="16" spans="1:13" ht="15" customHeight="1">
      <c r="A16" s="31" t="s">
        <v>98</v>
      </c>
      <c r="B16" s="32">
        <f t="shared" si="0"/>
        <v>1523</v>
      </c>
      <c r="C16" s="48">
        <f t="shared" si="1"/>
        <v>0.5635752056512938</v>
      </c>
      <c r="D16" s="32">
        <v>0</v>
      </c>
      <c r="E16" s="48">
        <f t="shared" si="2"/>
        <v>0</v>
      </c>
      <c r="F16" s="32">
        <v>31</v>
      </c>
      <c r="G16" s="48">
        <f t="shared" si="3"/>
        <v>0.36988426202123853</v>
      </c>
      <c r="H16" s="38">
        <v>392</v>
      </c>
      <c r="I16" s="48">
        <f t="shared" si="4"/>
        <v>0.350334694753023</v>
      </c>
      <c r="J16" s="38">
        <v>405</v>
      </c>
      <c r="K16" s="48">
        <f t="shared" si="5"/>
        <v>0.6446170497230533</v>
      </c>
      <c r="L16">
        <v>695</v>
      </c>
      <c r="M16" s="48">
        <f t="shared" si="6"/>
        <v>0.8089578992701919</v>
      </c>
    </row>
    <row r="17" spans="1:13" ht="22.5" customHeight="1">
      <c r="A17" s="31" t="s">
        <v>99</v>
      </c>
      <c r="B17" s="32">
        <f t="shared" si="0"/>
        <v>12369</v>
      </c>
      <c r="C17" s="48">
        <f t="shared" si="1"/>
        <v>4.577059565791762</v>
      </c>
      <c r="D17" s="32">
        <v>24</v>
      </c>
      <c r="E17" s="48">
        <f t="shared" si="2"/>
        <v>1.9607843137254901</v>
      </c>
      <c r="F17" s="32">
        <v>775</v>
      </c>
      <c r="G17" s="48">
        <f t="shared" si="3"/>
        <v>9.247106550530964</v>
      </c>
      <c r="H17" s="38">
        <v>6763</v>
      </c>
      <c r="I17" s="48">
        <f t="shared" si="4"/>
        <v>6.044167195445649</v>
      </c>
      <c r="J17" s="38">
        <v>2774</v>
      </c>
      <c r="K17" s="48">
        <f t="shared" si="5"/>
        <v>4.415228878843828</v>
      </c>
      <c r="L17">
        <v>2033</v>
      </c>
      <c r="M17" s="48">
        <f t="shared" si="6"/>
        <v>2.36634735139036</v>
      </c>
    </row>
    <row r="18" spans="1:13" ht="15" customHeight="1">
      <c r="A18" s="31" t="s">
        <v>100</v>
      </c>
      <c r="B18" s="32">
        <f t="shared" si="0"/>
        <v>677</v>
      </c>
      <c r="C18" s="48">
        <f t="shared" si="1"/>
        <v>0.2505189850465699</v>
      </c>
      <c r="D18" s="32">
        <v>5</v>
      </c>
      <c r="E18" s="48">
        <f t="shared" si="2"/>
        <v>0.40849673202614384</v>
      </c>
      <c r="F18" s="32">
        <v>41</v>
      </c>
      <c r="G18" s="48">
        <f t="shared" si="3"/>
        <v>0.4892017658990574</v>
      </c>
      <c r="H18" s="38">
        <v>202</v>
      </c>
      <c r="I18" s="48">
        <f t="shared" si="4"/>
        <v>0.18052961311252716</v>
      </c>
      <c r="J18" s="38">
        <v>203</v>
      </c>
      <c r="K18" s="48">
        <f t="shared" si="5"/>
        <v>0.3231043483797033</v>
      </c>
      <c r="L18">
        <v>226</v>
      </c>
      <c r="M18" s="48">
        <f t="shared" si="6"/>
        <v>0.26305681328786096</v>
      </c>
    </row>
    <row r="19" spans="1:13" ht="15" customHeight="1">
      <c r="A19" s="31" t="s">
        <v>101</v>
      </c>
      <c r="B19" s="32">
        <f t="shared" si="0"/>
        <v>1014</v>
      </c>
      <c r="C19" s="48">
        <f t="shared" si="1"/>
        <v>0.37522341334892445</v>
      </c>
      <c r="D19" s="32">
        <v>2</v>
      </c>
      <c r="E19" s="48">
        <f t="shared" si="2"/>
        <v>0.16339869281045752</v>
      </c>
      <c r="F19" s="32">
        <v>44</v>
      </c>
      <c r="G19" s="48">
        <f t="shared" si="3"/>
        <v>0.524997017062403</v>
      </c>
      <c r="H19" s="38">
        <v>333</v>
      </c>
      <c r="I19" s="48">
        <f t="shared" si="4"/>
        <v>0.297605748348869</v>
      </c>
      <c r="J19" s="38">
        <v>280</v>
      </c>
      <c r="K19" s="48">
        <f t="shared" si="5"/>
        <v>0.44566117017890117</v>
      </c>
      <c r="L19">
        <v>355</v>
      </c>
      <c r="M19" s="48">
        <f t="shared" si="6"/>
        <v>0.4132087111380117</v>
      </c>
    </row>
    <row r="20" spans="1:13" ht="15" customHeight="1">
      <c r="A20" s="31" t="s">
        <v>102</v>
      </c>
      <c r="B20" s="32">
        <f t="shared" si="0"/>
        <v>1154</v>
      </c>
      <c r="C20" s="48">
        <f t="shared" si="1"/>
        <v>0.4270294073024249</v>
      </c>
      <c r="D20" s="32">
        <v>5</v>
      </c>
      <c r="E20" s="48">
        <f t="shared" si="2"/>
        <v>0.40849673202614384</v>
      </c>
      <c r="F20" s="32">
        <v>25</v>
      </c>
      <c r="G20" s="48">
        <f t="shared" si="3"/>
        <v>0.2982937596945472</v>
      </c>
      <c r="H20" s="38">
        <v>199</v>
      </c>
      <c r="I20" s="48">
        <f t="shared" si="4"/>
        <v>0.1778484802445193</v>
      </c>
      <c r="J20" s="38">
        <v>359</v>
      </c>
      <c r="K20" s="48">
        <f t="shared" si="5"/>
        <v>0.5714012860508054</v>
      </c>
      <c r="L20">
        <v>566</v>
      </c>
      <c r="M20" s="48">
        <f t="shared" si="6"/>
        <v>0.6588060014200412</v>
      </c>
    </row>
    <row r="21" spans="1:13" ht="15" customHeight="1">
      <c r="A21" s="31" t="s">
        <v>103</v>
      </c>
      <c r="B21" s="32">
        <f t="shared" si="0"/>
        <v>565</v>
      </c>
      <c r="C21" s="48">
        <f t="shared" si="1"/>
        <v>0.20907418988376952</v>
      </c>
      <c r="D21" s="32">
        <v>7</v>
      </c>
      <c r="E21" s="48">
        <f t="shared" si="2"/>
        <v>0.5718954248366013</v>
      </c>
      <c r="F21" s="32">
        <v>21</v>
      </c>
      <c r="G21" s="48">
        <f t="shared" si="3"/>
        <v>0.25056675814341967</v>
      </c>
      <c r="H21" s="38">
        <v>216</v>
      </c>
      <c r="I21" s="48">
        <f t="shared" si="4"/>
        <v>0.19304156649656368</v>
      </c>
      <c r="J21" s="38">
        <v>123</v>
      </c>
      <c r="K21" s="48">
        <f t="shared" si="5"/>
        <v>0.19577258547144585</v>
      </c>
      <c r="L21">
        <v>198</v>
      </c>
      <c r="M21" s="48">
        <f t="shared" si="6"/>
        <v>0.23046570367697555</v>
      </c>
    </row>
    <row r="22" spans="1:13" ht="15" customHeight="1">
      <c r="A22" s="31" t="s">
        <v>104</v>
      </c>
      <c r="B22" s="32">
        <f t="shared" si="0"/>
        <v>4310</v>
      </c>
      <c r="C22" s="48">
        <f t="shared" si="1"/>
        <v>1.5948845281399056</v>
      </c>
      <c r="D22" s="32">
        <v>13</v>
      </c>
      <c r="E22" s="48">
        <f t="shared" si="2"/>
        <v>1.0620915032679739</v>
      </c>
      <c r="F22" s="32">
        <v>255</v>
      </c>
      <c r="G22" s="48">
        <f t="shared" si="3"/>
        <v>3.0425963488843815</v>
      </c>
      <c r="H22" s="38">
        <v>1347</v>
      </c>
      <c r="I22" s="48">
        <f t="shared" si="4"/>
        <v>1.2038286577355153</v>
      </c>
      <c r="J22" s="38">
        <v>1543</v>
      </c>
      <c r="K22" s="48">
        <f t="shared" si="5"/>
        <v>2.455911377093016</v>
      </c>
      <c r="L22">
        <v>1152</v>
      </c>
      <c r="M22" s="48">
        <f t="shared" si="6"/>
        <v>1.3408913668478577</v>
      </c>
    </row>
    <row r="23" spans="1:13" ht="22.5" customHeight="1">
      <c r="A23" s="31" t="s">
        <v>105</v>
      </c>
      <c r="B23" s="32">
        <f t="shared" si="0"/>
        <v>1148</v>
      </c>
      <c r="C23" s="48">
        <f t="shared" si="1"/>
        <v>0.4248091504187035</v>
      </c>
      <c r="D23" s="32">
        <v>0</v>
      </c>
      <c r="E23" s="48">
        <f t="shared" si="2"/>
        <v>0</v>
      </c>
      <c r="F23" s="32">
        <v>24</v>
      </c>
      <c r="G23" s="48">
        <f t="shared" si="3"/>
        <v>0.2863620093067653</v>
      </c>
      <c r="H23" s="38">
        <v>336</v>
      </c>
      <c r="I23" s="48">
        <f t="shared" si="4"/>
        <v>0.30028688121687686</v>
      </c>
      <c r="J23" s="38">
        <v>292</v>
      </c>
      <c r="K23" s="48">
        <f t="shared" si="5"/>
        <v>0.46476093461513973</v>
      </c>
      <c r="L23">
        <v>496</v>
      </c>
      <c r="M23" s="48">
        <f t="shared" si="6"/>
        <v>0.5773282273928276</v>
      </c>
    </row>
    <row r="24" spans="1:13" ht="15" customHeight="1">
      <c r="A24" s="31" t="s">
        <v>106</v>
      </c>
      <c r="B24" s="32">
        <f t="shared" si="0"/>
        <v>2249</v>
      </c>
      <c r="C24" s="48">
        <f t="shared" si="1"/>
        <v>0.8322262885815888</v>
      </c>
      <c r="D24" s="32">
        <v>3</v>
      </c>
      <c r="E24" s="48">
        <f t="shared" si="2"/>
        <v>0.24509803921568626</v>
      </c>
      <c r="F24" s="32">
        <v>95</v>
      </c>
      <c r="G24" s="48">
        <f t="shared" si="3"/>
        <v>1.1335162868392792</v>
      </c>
      <c r="H24" s="38">
        <v>664</v>
      </c>
      <c r="I24" s="48">
        <f t="shared" si="4"/>
        <v>0.5934240747857328</v>
      </c>
      <c r="J24" s="38">
        <v>655</v>
      </c>
      <c r="K24" s="48">
        <f t="shared" si="5"/>
        <v>1.042528808811358</v>
      </c>
      <c r="L24">
        <v>832</v>
      </c>
      <c r="M24" s="48">
        <f t="shared" si="6"/>
        <v>0.9684215427234528</v>
      </c>
    </row>
    <row r="25" spans="1:13" ht="15" customHeight="1">
      <c r="A25" s="31" t="s">
        <v>107</v>
      </c>
      <c r="B25" s="32">
        <f t="shared" si="0"/>
        <v>2696</v>
      </c>
      <c r="C25" s="48">
        <f t="shared" si="1"/>
        <v>0.9976354264188367</v>
      </c>
      <c r="D25" s="32">
        <v>4</v>
      </c>
      <c r="E25" s="48">
        <f t="shared" si="2"/>
        <v>0.32679738562091504</v>
      </c>
      <c r="F25" s="32">
        <v>156</v>
      </c>
      <c r="G25" s="48">
        <f t="shared" si="3"/>
        <v>1.8613530604939743</v>
      </c>
      <c r="H25" s="38">
        <v>963</v>
      </c>
      <c r="I25" s="48">
        <f t="shared" si="4"/>
        <v>0.860643650630513</v>
      </c>
      <c r="J25" s="38">
        <v>526</v>
      </c>
      <c r="K25" s="48">
        <f t="shared" si="5"/>
        <v>0.8372063411217928</v>
      </c>
      <c r="L25">
        <v>1047</v>
      </c>
      <c r="M25" s="48">
        <f t="shared" si="6"/>
        <v>1.2186747058070373</v>
      </c>
    </row>
    <row r="26" spans="1:13" ht="15" customHeight="1">
      <c r="A26" s="31" t="s">
        <v>108</v>
      </c>
      <c r="B26" s="32">
        <f t="shared" si="0"/>
        <v>491</v>
      </c>
      <c r="C26" s="48">
        <f t="shared" si="1"/>
        <v>0.18169102165120504</v>
      </c>
      <c r="D26" s="32">
        <v>2</v>
      </c>
      <c r="E26" s="48">
        <f t="shared" si="2"/>
        <v>0.16339869281045752</v>
      </c>
      <c r="F26" s="32">
        <v>8</v>
      </c>
      <c r="G26" s="48">
        <f t="shared" si="3"/>
        <v>0.0954540031022551</v>
      </c>
      <c r="H26" s="38">
        <v>81</v>
      </c>
      <c r="I26" s="48">
        <f t="shared" si="4"/>
        <v>0.07239058743621138</v>
      </c>
      <c r="J26" s="38">
        <v>181</v>
      </c>
      <c r="K26" s="48">
        <f t="shared" si="5"/>
        <v>0.28808811357993247</v>
      </c>
      <c r="L26">
        <v>219</v>
      </c>
      <c r="M26" s="48">
        <f t="shared" si="6"/>
        <v>0.2549090358851396</v>
      </c>
    </row>
    <row r="27" spans="1:13" ht="15" customHeight="1">
      <c r="A27" s="31" t="s">
        <v>109</v>
      </c>
      <c r="B27" s="32">
        <f t="shared" si="0"/>
        <v>667</v>
      </c>
      <c r="C27" s="48">
        <f t="shared" si="1"/>
        <v>0.24681855690703416</v>
      </c>
      <c r="D27" s="32">
        <v>39</v>
      </c>
      <c r="E27" s="48">
        <f t="shared" si="2"/>
        <v>3.1862745098039214</v>
      </c>
      <c r="F27" s="32">
        <v>59</v>
      </c>
      <c r="G27" s="48">
        <f t="shared" si="3"/>
        <v>0.7039732728791314</v>
      </c>
      <c r="H27" s="38">
        <v>195</v>
      </c>
      <c r="I27" s="48">
        <f t="shared" si="4"/>
        <v>0.1742736364205089</v>
      </c>
      <c r="J27" s="38">
        <v>156</v>
      </c>
      <c r="K27" s="48">
        <f t="shared" si="5"/>
        <v>0.24829693767110206</v>
      </c>
      <c r="L27">
        <v>218</v>
      </c>
      <c r="M27" s="48">
        <f t="shared" si="6"/>
        <v>0.25374506768475086</v>
      </c>
    </row>
    <row r="28" spans="1:13" ht="15" customHeight="1">
      <c r="A28" s="31" t="s">
        <v>110</v>
      </c>
      <c r="B28" s="32">
        <f t="shared" si="0"/>
        <v>845</v>
      </c>
      <c r="C28" s="48">
        <f t="shared" si="1"/>
        <v>0.3126861777907704</v>
      </c>
      <c r="D28" s="32">
        <v>2</v>
      </c>
      <c r="E28" s="48">
        <f t="shared" si="2"/>
        <v>0.16339869281045752</v>
      </c>
      <c r="F28" s="32">
        <v>36</v>
      </c>
      <c r="G28" s="48">
        <f t="shared" si="3"/>
        <v>0.429543013960148</v>
      </c>
      <c r="H28" s="38">
        <v>207</v>
      </c>
      <c r="I28" s="48">
        <f t="shared" si="4"/>
        <v>0.1849981678925402</v>
      </c>
      <c r="J28" s="38">
        <v>248</v>
      </c>
      <c r="K28" s="48">
        <f t="shared" si="5"/>
        <v>0.39472846501559816</v>
      </c>
      <c r="L28">
        <v>352</v>
      </c>
      <c r="M28" s="48">
        <f t="shared" si="6"/>
        <v>0.40971680653684545</v>
      </c>
    </row>
    <row r="29" spans="1:13" ht="22.5" customHeight="1">
      <c r="A29" s="31" t="s">
        <v>111</v>
      </c>
      <c r="B29" s="32">
        <f t="shared" si="0"/>
        <v>13103</v>
      </c>
      <c r="C29" s="48">
        <f t="shared" si="1"/>
        <v>4.848670991233686</v>
      </c>
      <c r="D29" s="32">
        <v>9</v>
      </c>
      <c r="E29" s="48">
        <f t="shared" si="2"/>
        <v>0.7352941176470588</v>
      </c>
      <c r="F29" s="32">
        <v>437</v>
      </c>
      <c r="G29" s="48">
        <f t="shared" si="3"/>
        <v>5.214174919460684</v>
      </c>
      <c r="H29" s="38">
        <v>6927</v>
      </c>
      <c r="I29" s="48">
        <f t="shared" si="4"/>
        <v>6.190735792230076</v>
      </c>
      <c r="J29" s="38">
        <v>2426</v>
      </c>
      <c r="K29" s="48">
        <f t="shared" si="5"/>
        <v>3.8613357101929076</v>
      </c>
      <c r="L29">
        <v>3304</v>
      </c>
      <c r="M29" s="48">
        <f t="shared" si="6"/>
        <v>3.845750934084481</v>
      </c>
    </row>
    <row r="30" spans="1:13" ht="15" customHeight="1">
      <c r="A30" s="31" t="s">
        <v>112</v>
      </c>
      <c r="B30" s="32">
        <f t="shared" si="0"/>
        <v>3711</v>
      </c>
      <c r="C30" s="48">
        <f t="shared" si="1"/>
        <v>1.3732288825817147</v>
      </c>
      <c r="D30" s="32">
        <v>16</v>
      </c>
      <c r="E30" s="48">
        <f t="shared" si="2"/>
        <v>1.3071895424836601</v>
      </c>
      <c r="F30" s="32">
        <v>201</v>
      </c>
      <c r="G30" s="48">
        <f t="shared" si="3"/>
        <v>2.3982818279441593</v>
      </c>
      <c r="H30" s="38">
        <v>719</v>
      </c>
      <c r="I30" s="48">
        <f t="shared" si="4"/>
        <v>0.6425781773658763</v>
      </c>
      <c r="J30" s="38">
        <v>1021</v>
      </c>
      <c r="K30" s="48">
        <f t="shared" si="5"/>
        <v>1.6250716241166359</v>
      </c>
      <c r="L30">
        <v>1754</v>
      </c>
      <c r="M30" s="48">
        <f t="shared" si="6"/>
        <v>2.0416002234818946</v>
      </c>
    </row>
    <row r="31" spans="1:13" ht="15" customHeight="1">
      <c r="A31" s="31" t="s">
        <v>113</v>
      </c>
      <c r="B31" s="32">
        <f t="shared" si="0"/>
        <v>257</v>
      </c>
      <c r="C31" s="48">
        <f t="shared" si="1"/>
        <v>0.09510100318606862</v>
      </c>
      <c r="D31" s="32">
        <v>1</v>
      </c>
      <c r="E31" s="48">
        <f t="shared" si="2"/>
        <v>0.08169934640522876</v>
      </c>
      <c r="F31" s="32">
        <v>10</v>
      </c>
      <c r="G31" s="48">
        <f t="shared" si="3"/>
        <v>0.11931750387781886</v>
      </c>
      <c r="H31" s="38">
        <v>91</v>
      </c>
      <c r="I31" s="48">
        <f t="shared" si="4"/>
        <v>0.08132769699623747</v>
      </c>
      <c r="J31" s="38">
        <v>58</v>
      </c>
      <c r="K31" s="48">
        <f t="shared" si="5"/>
        <v>0.09231552810848666</v>
      </c>
      <c r="L31">
        <v>97</v>
      </c>
      <c r="M31" s="48">
        <f t="shared" si="6"/>
        <v>0.11290491543771025</v>
      </c>
    </row>
    <row r="32" spans="1:13" ht="15" customHeight="1">
      <c r="A32" s="31" t="s">
        <v>114</v>
      </c>
      <c r="B32" s="32">
        <f t="shared" si="0"/>
        <v>32731</v>
      </c>
      <c r="C32" s="48">
        <f t="shared" si="1"/>
        <v>12.111871343514444</v>
      </c>
      <c r="D32" s="32">
        <v>578</v>
      </c>
      <c r="E32" s="48">
        <f t="shared" si="2"/>
        <v>47.22222222222222</v>
      </c>
      <c r="F32" s="32">
        <v>475</v>
      </c>
      <c r="G32" s="48">
        <f t="shared" si="3"/>
        <v>5.667581434196397</v>
      </c>
      <c r="H32" s="38">
        <v>7217</v>
      </c>
      <c r="I32" s="48">
        <f t="shared" si="4"/>
        <v>6.4499119694708344</v>
      </c>
      <c r="J32" s="38">
        <v>5858</v>
      </c>
      <c r="K32" s="48">
        <f t="shared" si="5"/>
        <v>9.323868338957153</v>
      </c>
      <c r="L32">
        <v>18603</v>
      </c>
      <c r="M32" s="48">
        <f t="shared" si="6"/>
        <v>21.653300431832204</v>
      </c>
    </row>
    <row r="33" spans="1:13" ht="15" customHeight="1">
      <c r="A33" s="31" t="s">
        <v>115</v>
      </c>
      <c r="B33" s="32">
        <f t="shared" si="0"/>
        <v>2465</v>
      </c>
      <c r="C33" s="48">
        <f t="shared" si="1"/>
        <v>0.912155536395561</v>
      </c>
      <c r="D33" s="32">
        <v>10</v>
      </c>
      <c r="E33" s="48">
        <f t="shared" si="2"/>
        <v>0.8169934640522877</v>
      </c>
      <c r="F33" s="32">
        <v>102</v>
      </c>
      <c r="G33" s="48">
        <f t="shared" si="3"/>
        <v>1.2170385395537524</v>
      </c>
      <c r="H33" s="38">
        <v>612</v>
      </c>
      <c r="I33" s="48">
        <f t="shared" si="4"/>
        <v>0.5469511050735971</v>
      </c>
      <c r="J33" s="38">
        <v>719</v>
      </c>
      <c r="K33" s="48">
        <f t="shared" si="5"/>
        <v>1.144394219137964</v>
      </c>
      <c r="L33">
        <v>1022</v>
      </c>
      <c r="M33" s="48">
        <f t="shared" si="6"/>
        <v>1.189575500797318</v>
      </c>
    </row>
    <row r="34" spans="1:13" ht="15" customHeight="1">
      <c r="A34" s="31" t="s">
        <v>116</v>
      </c>
      <c r="B34" s="32">
        <f t="shared" si="0"/>
        <v>1964</v>
      </c>
      <c r="C34" s="48">
        <f t="shared" si="1"/>
        <v>0.7267640866048202</v>
      </c>
      <c r="D34" s="32">
        <v>0</v>
      </c>
      <c r="E34" s="48">
        <f t="shared" si="2"/>
        <v>0</v>
      </c>
      <c r="F34" s="32">
        <v>66</v>
      </c>
      <c r="G34" s="48">
        <f t="shared" si="3"/>
        <v>0.7874955255936046</v>
      </c>
      <c r="H34" s="38">
        <v>546</v>
      </c>
      <c r="I34" s="48">
        <f t="shared" si="4"/>
        <v>0.4879661819774249</v>
      </c>
      <c r="J34" s="38">
        <v>526</v>
      </c>
      <c r="K34" s="48">
        <f t="shared" si="5"/>
        <v>0.8372063411217928</v>
      </c>
      <c r="L34">
        <v>826</v>
      </c>
      <c r="M34" s="48">
        <f t="shared" si="6"/>
        <v>0.9614377335211203</v>
      </c>
    </row>
    <row r="35" spans="1:13" ht="22.5" customHeight="1">
      <c r="A35" s="31" t="s">
        <v>117</v>
      </c>
      <c r="B35" s="32">
        <f t="shared" si="0"/>
        <v>11582</v>
      </c>
      <c r="C35" s="48">
        <f t="shared" si="1"/>
        <v>4.285835871210299</v>
      </c>
      <c r="D35" s="32">
        <v>25</v>
      </c>
      <c r="E35" s="48">
        <f t="shared" si="2"/>
        <v>2.042483660130719</v>
      </c>
      <c r="F35" s="32">
        <v>363</v>
      </c>
      <c r="G35" s="48">
        <f t="shared" si="3"/>
        <v>4.331225390764825</v>
      </c>
      <c r="H35" s="38">
        <v>2771</v>
      </c>
      <c r="I35" s="48">
        <f t="shared" si="4"/>
        <v>2.476473059083231</v>
      </c>
      <c r="J35" s="38">
        <v>4999</v>
      </c>
      <c r="K35" s="48">
        <f t="shared" si="5"/>
        <v>7.956643534729739</v>
      </c>
      <c r="L35">
        <v>3424</v>
      </c>
      <c r="M35" s="48">
        <f t="shared" si="6"/>
        <v>3.9854271181311325</v>
      </c>
    </row>
    <row r="36" spans="1:13" ht="15" customHeight="1">
      <c r="A36" s="31" t="s">
        <v>118</v>
      </c>
      <c r="B36" s="32">
        <f t="shared" si="0"/>
        <v>275</v>
      </c>
      <c r="C36" s="48">
        <f t="shared" si="1"/>
        <v>0.10176177383723296</v>
      </c>
      <c r="D36" s="32">
        <v>0</v>
      </c>
      <c r="E36" s="48">
        <f t="shared" si="2"/>
        <v>0</v>
      </c>
      <c r="F36" s="32">
        <v>10</v>
      </c>
      <c r="G36" s="48">
        <f t="shared" si="3"/>
        <v>0.11931750387781886</v>
      </c>
      <c r="H36" s="38">
        <v>110</v>
      </c>
      <c r="I36" s="48">
        <f t="shared" si="4"/>
        <v>0.09830820516028706</v>
      </c>
      <c r="J36" s="38">
        <v>63</v>
      </c>
      <c r="K36" s="48">
        <f t="shared" si="5"/>
        <v>0.10027376329025275</v>
      </c>
      <c r="L36">
        <v>92</v>
      </c>
      <c r="M36" s="48">
        <f t="shared" si="6"/>
        <v>0.10708507443576643</v>
      </c>
    </row>
    <row r="37" spans="1:13" ht="15" customHeight="1">
      <c r="A37" s="31" t="s">
        <v>119</v>
      </c>
      <c r="B37" s="32">
        <f t="shared" si="0"/>
        <v>1569</v>
      </c>
      <c r="C37" s="48">
        <f t="shared" si="1"/>
        <v>0.5805971750931582</v>
      </c>
      <c r="D37" s="32">
        <v>0</v>
      </c>
      <c r="E37" s="48">
        <f t="shared" si="2"/>
        <v>0</v>
      </c>
      <c r="F37" s="32">
        <v>33</v>
      </c>
      <c r="G37" s="48">
        <f t="shared" si="3"/>
        <v>0.3937477627968023</v>
      </c>
      <c r="H37" s="38">
        <v>545</v>
      </c>
      <c r="I37" s="48">
        <f t="shared" si="4"/>
        <v>0.48707247102142226</v>
      </c>
      <c r="J37" s="38">
        <v>287</v>
      </c>
      <c r="K37" s="48">
        <f t="shared" si="5"/>
        <v>0.4568026994333736</v>
      </c>
      <c r="L37">
        <v>704</v>
      </c>
      <c r="M37" s="48">
        <f t="shared" si="6"/>
        <v>0.8194336130736909</v>
      </c>
    </row>
    <row r="38" spans="1:13" ht="15" customHeight="1">
      <c r="A38" s="31" t="s">
        <v>120</v>
      </c>
      <c r="B38" s="32">
        <f t="shared" si="0"/>
        <v>377</v>
      </c>
      <c r="C38" s="48">
        <f t="shared" si="1"/>
        <v>0.13950614086049756</v>
      </c>
      <c r="D38" s="32">
        <v>1</v>
      </c>
      <c r="E38" s="48">
        <f t="shared" si="2"/>
        <v>0.08169934640522876</v>
      </c>
      <c r="F38" s="32">
        <v>9</v>
      </c>
      <c r="G38" s="48">
        <f t="shared" si="3"/>
        <v>0.107385753490037</v>
      </c>
      <c r="H38" s="38">
        <v>142</v>
      </c>
      <c r="I38" s="48">
        <f t="shared" si="4"/>
        <v>0.12690695575237057</v>
      </c>
      <c r="J38" s="38">
        <v>98</v>
      </c>
      <c r="K38" s="48">
        <f t="shared" si="5"/>
        <v>0.1559814095626154</v>
      </c>
      <c r="L38">
        <v>127</v>
      </c>
      <c r="M38" s="48">
        <f t="shared" si="6"/>
        <v>0.1478239614493732</v>
      </c>
    </row>
    <row r="39" spans="1:13" ht="15" customHeight="1">
      <c r="A39" s="31" t="s">
        <v>121</v>
      </c>
      <c r="B39" s="32">
        <f t="shared" si="0"/>
        <v>1991</v>
      </c>
      <c r="C39" s="48">
        <f t="shared" si="1"/>
        <v>0.7367552425815667</v>
      </c>
      <c r="D39" s="32">
        <v>4</v>
      </c>
      <c r="E39" s="48">
        <f t="shared" si="2"/>
        <v>0.32679738562091504</v>
      </c>
      <c r="F39" s="32">
        <v>99</v>
      </c>
      <c r="G39" s="48">
        <f t="shared" si="3"/>
        <v>1.181243288390407</v>
      </c>
      <c r="H39" s="38">
        <v>373</v>
      </c>
      <c r="I39" s="48">
        <f t="shared" si="4"/>
        <v>0.33335418658897337</v>
      </c>
      <c r="J39" s="38">
        <v>472</v>
      </c>
      <c r="K39" s="48">
        <f t="shared" si="5"/>
        <v>0.7512574011587191</v>
      </c>
      <c r="L39">
        <v>1043</v>
      </c>
      <c r="M39" s="48">
        <f t="shared" si="6"/>
        <v>1.2140188330054824</v>
      </c>
    </row>
    <row r="40" spans="1:13" ht="15" customHeight="1">
      <c r="A40" s="90" t="s">
        <v>122</v>
      </c>
      <c r="B40" s="91">
        <f t="shared" si="0"/>
        <v>824</v>
      </c>
      <c r="C40" s="92">
        <f t="shared" si="1"/>
        <v>0.3049152786977453</v>
      </c>
      <c r="D40" s="91">
        <v>1</v>
      </c>
      <c r="E40" s="92">
        <f t="shared" si="2"/>
        <v>0.08169934640522876</v>
      </c>
      <c r="F40" s="91">
        <v>10</v>
      </c>
      <c r="G40" s="92">
        <f t="shared" si="3"/>
        <v>0.11931750387781886</v>
      </c>
      <c r="H40" s="115">
        <v>274</v>
      </c>
      <c r="I40" s="92">
        <f t="shared" si="4"/>
        <v>0.24487680194471506</v>
      </c>
      <c r="J40" s="115">
        <v>177</v>
      </c>
      <c r="K40" s="92">
        <f t="shared" si="5"/>
        <v>0.28172152543451967</v>
      </c>
      <c r="L40" s="115">
        <v>362</v>
      </c>
      <c r="M40" s="92">
        <f t="shared" si="6"/>
        <v>0.42135648854073304</v>
      </c>
    </row>
    <row r="41" spans="1:105" ht="15" customHeight="1">
      <c r="A41" s="31"/>
      <c r="B41" s="31"/>
      <c r="C41" s="31"/>
      <c r="D41" s="31"/>
      <c r="E41" s="31"/>
      <c r="F41" s="31"/>
      <c r="G41" s="116"/>
      <c r="H41" s="31"/>
      <c r="I41" s="31"/>
      <c r="J41" s="31"/>
      <c r="K41" s="31"/>
      <c r="L41" s="31"/>
      <c r="M41" s="93" t="s">
        <v>123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</row>
    <row r="42" spans="1:105" s="27" customFormat="1" ht="15" customHeight="1">
      <c r="A42" s="117"/>
      <c r="B42" s="118"/>
      <c r="C42" s="118"/>
      <c r="D42" s="118"/>
      <c r="E42" s="119"/>
      <c r="F42" s="118"/>
      <c r="G42" s="119"/>
      <c r="H42" s="31"/>
      <c r="I42" s="31"/>
      <c r="J42" s="121"/>
      <c r="K42" s="121"/>
      <c r="L42" s="121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</row>
    <row r="43" spans="1:13" ht="15" customHeight="1">
      <c r="A43" s="28"/>
      <c r="B43" s="32"/>
      <c r="C43" s="79"/>
      <c r="D43" s="32"/>
      <c r="E43" s="48"/>
      <c r="F43" s="32"/>
      <c r="G43" s="48"/>
      <c r="H43" s="31"/>
      <c r="I43" s="31"/>
      <c r="J43" s="31"/>
      <c r="K43" s="31"/>
      <c r="L43" s="31"/>
      <c r="M43"/>
    </row>
    <row r="44" spans="1:13" ht="15" customHeight="1">
      <c r="A44" s="28"/>
      <c r="B44" s="32"/>
      <c r="C44" s="79"/>
      <c r="D44" s="32"/>
      <c r="E44" s="48"/>
      <c r="F44" s="32"/>
      <c r="G44" s="48"/>
      <c r="H44" s="31"/>
      <c r="I44" s="31"/>
      <c r="J44" s="31"/>
      <c r="K44" s="31"/>
      <c r="L44" s="31"/>
      <c r="M44"/>
    </row>
    <row r="45" spans="1:12" ht="15" customHeight="1">
      <c r="A45" s="31"/>
      <c r="B45" s="31"/>
      <c r="C45" s="31"/>
      <c r="D45" s="31"/>
      <c r="E45" s="31"/>
      <c r="F45" s="31"/>
      <c r="G45" s="31"/>
      <c r="H45" s="49"/>
      <c r="I45" s="122"/>
      <c r="J45" s="104"/>
      <c r="K45" s="78"/>
      <c r="L45" s="104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B24" display="Índice"/>
    <hyperlink ref="M41" location="'pag 29'!A3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SheetLayoutView="100" workbookViewId="0" topLeftCell="A1">
      <selection activeCell="M2" sqref="M2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33203125" style="0" customWidth="1"/>
    <col min="4" max="4" width="7.83203125" style="0" customWidth="1"/>
    <col min="5" max="5" width="6.33203125" style="0" customWidth="1"/>
    <col min="6" max="6" width="7.83203125" style="0" customWidth="1"/>
    <col min="7" max="7" width="6.33203125" style="0" customWidth="1"/>
    <col min="8" max="8" width="7.83203125" style="38" customWidth="1"/>
    <col min="9" max="9" width="6.33203125" style="70" customWidth="1"/>
    <col min="10" max="10" width="7.83203125" style="71" customWidth="1"/>
    <col min="11" max="11" width="6.33203125" style="72" customWidth="1"/>
    <col min="12" max="12" width="9.33203125" style="71" customWidth="1"/>
    <col min="13" max="13" width="7.5" style="72" customWidth="1"/>
  </cols>
  <sheetData>
    <row r="1" spans="1:13" s="16" customFormat="1" ht="39.75" customHeight="1">
      <c r="A1" s="230" t="s">
        <v>137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57" customFormat="1" ht="18" customHeight="1">
      <c r="A2" s="24" t="s">
        <v>65</v>
      </c>
      <c r="B2" s="31"/>
      <c r="C2" s="31"/>
      <c r="D2" s="31"/>
      <c r="E2" s="31"/>
      <c r="F2" s="31"/>
      <c r="G2" s="31"/>
      <c r="H2" s="65"/>
      <c r="I2" s="66"/>
      <c r="J2" s="67"/>
      <c r="K2" s="68"/>
      <c r="L2" s="67"/>
      <c r="M2" s="123" t="s">
        <v>124</v>
      </c>
    </row>
    <row r="3" spans="1:13" s="20" customFormat="1" ht="36" customHeight="1">
      <c r="A3" s="17" t="s">
        <v>24</v>
      </c>
      <c r="B3" s="231" t="s">
        <v>25</v>
      </c>
      <c r="C3" s="231"/>
      <c r="D3" s="231" t="s">
        <v>54</v>
      </c>
      <c r="E3" s="231"/>
      <c r="F3" s="232" t="s">
        <v>60</v>
      </c>
      <c r="G3" s="232"/>
      <c r="H3" s="232" t="s">
        <v>61</v>
      </c>
      <c r="I3" s="232"/>
      <c r="J3" s="232" t="s">
        <v>62</v>
      </c>
      <c r="K3" s="232"/>
      <c r="L3" s="232" t="s">
        <v>85</v>
      </c>
      <c r="M3" s="232"/>
    </row>
    <row r="4" spans="1:13" s="12" customFormat="1" ht="19.5" customHeight="1">
      <c r="A4" s="98"/>
      <c r="B4" s="99" t="s">
        <v>82</v>
      </c>
      <c r="C4" s="100" t="s">
        <v>83</v>
      </c>
      <c r="D4" s="101" t="s">
        <v>82</v>
      </c>
      <c r="E4" s="100" t="s">
        <v>83</v>
      </c>
      <c r="F4" s="101" t="s">
        <v>82</v>
      </c>
      <c r="G4" s="100" t="s">
        <v>83</v>
      </c>
      <c r="H4" s="101" t="s">
        <v>82</v>
      </c>
      <c r="I4" s="100" t="s">
        <v>83</v>
      </c>
      <c r="J4" s="101" t="s">
        <v>82</v>
      </c>
      <c r="K4" s="100" t="s">
        <v>83</v>
      </c>
      <c r="L4" s="101" t="s">
        <v>82</v>
      </c>
      <c r="M4" s="100" t="s">
        <v>83</v>
      </c>
    </row>
    <row r="5" spans="1:16" ht="15" customHeight="1">
      <c r="A5" s="31" t="s">
        <v>125</v>
      </c>
      <c r="B5" s="102">
        <f aca="true" t="shared" si="0" ref="B5:B18">D5+F5+H5+J5+L5</f>
        <v>642</v>
      </c>
      <c r="C5" s="103">
        <f>B5/'pag 28'!B$5*100</f>
        <v>0.23756748655819476</v>
      </c>
      <c r="D5" s="108">
        <v>0</v>
      </c>
      <c r="E5" s="103">
        <f>D5/'pag 28'!D$5*100</f>
        <v>0</v>
      </c>
      <c r="F5" s="102">
        <v>24</v>
      </c>
      <c r="G5" s="103">
        <v>0.23756748655819476</v>
      </c>
      <c r="H5" s="38">
        <v>168</v>
      </c>
      <c r="I5" s="103">
        <f>H5/'pag 28'!H$5*100</f>
        <v>0.15014344060843843</v>
      </c>
      <c r="J5" s="38">
        <v>139</v>
      </c>
      <c r="K5" s="103">
        <f>J5/'pag 28'!J$5*100</f>
        <v>0.22123893805309736</v>
      </c>
      <c r="L5" s="38">
        <v>311</v>
      </c>
      <c r="M5" s="103">
        <f>L5/'pag 28'!L$5*100</f>
        <v>0.36199411032090606</v>
      </c>
      <c r="O5" s="108"/>
      <c r="P5" s="108"/>
    </row>
    <row r="6" spans="1:13" ht="15" customHeight="1">
      <c r="A6" s="28" t="s">
        <v>126</v>
      </c>
      <c r="B6" s="32">
        <f t="shared" si="0"/>
        <v>1966</v>
      </c>
      <c r="C6" s="48">
        <f>B6/'pag 28'!B$5*100</f>
        <v>0.7275041722327273</v>
      </c>
      <c r="D6">
        <v>6</v>
      </c>
      <c r="E6" s="48">
        <f>D6/'pag 28'!D$5*100</f>
        <v>0.49019607843137253</v>
      </c>
      <c r="F6" s="32">
        <v>118</v>
      </c>
      <c r="G6" s="48">
        <v>0.7275041722327273</v>
      </c>
      <c r="H6" s="49">
        <v>360</v>
      </c>
      <c r="I6" s="48">
        <f>H6/'pag 28'!H$5*100</f>
        <v>0.3217359441609395</v>
      </c>
      <c r="J6" s="49">
        <v>588</v>
      </c>
      <c r="K6" s="48">
        <f>J6/'pag 28'!J$5*100</f>
        <v>0.9358884573756924</v>
      </c>
      <c r="L6" s="49">
        <v>894</v>
      </c>
      <c r="M6" s="48">
        <f>L6/'pag 28'!L$5*100</f>
        <v>1.0405875711475563</v>
      </c>
    </row>
    <row r="7" spans="1:13" ht="15" customHeight="1">
      <c r="A7" s="28" t="s">
        <v>68</v>
      </c>
      <c r="B7" s="32">
        <f t="shared" si="0"/>
        <v>1358</v>
      </c>
      <c r="C7" s="48">
        <f>B7/'pag 28'!B$5*100</f>
        <v>0.502518141348954</v>
      </c>
      <c r="D7">
        <v>3</v>
      </c>
      <c r="E7" s="48">
        <f>D7/'pag 28'!D$5*100</f>
        <v>0.24509803921568626</v>
      </c>
      <c r="F7" s="32">
        <v>26</v>
      </c>
      <c r="G7" s="48">
        <v>0.502518141348954</v>
      </c>
      <c r="H7" s="49">
        <v>413</v>
      </c>
      <c r="I7" s="48">
        <f>H7/'pag 28'!H$5*100</f>
        <v>0.3691026248290778</v>
      </c>
      <c r="J7" s="49">
        <v>283</v>
      </c>
      <c r="K7" s="48">
        <f>J7/'pag 28'!J$5*100</f>
        <v>0.4504361112879608</v>
      </c>
      <c r="L7" s="49">
        <v>633</v>
      </c>
      <c r="M7" s="48">
        <f>L7/'pag 28'!L$5*100</f>
        <v>0.7367918708460884</v>
      </c>
    </row>
    <row r="8" spans="1:13" ht="15" customHeight="1">
      <c r="A8" s="28" t="s">
        <v>127</v>
      </c>
      <c r="B8" s="32">
        <f t="shared" si="0"/>
        <v>302</v>
      </c>
      <c r="C8" s="48">
        <f>B8/'pag 28'!B$5*100</f>
        <v>0.11175292981397947</v>
      </c>
      <c r="D8">
        <v>0</v>
      </c>
      <c r="E8" s="48">
        <f>D8/'pag 28'!D$5*100</f>
        <v>0</v>
      </c>
      <c r="F8" s="32">
        <v>5</v>
      </c>
      <c r="G8" s="48">
        <v>0.11175292981397947</v>
      </c>
      <c r="H8" s="49">
        <v>72</v>
      </c>
      <c r="I8" s="48">
        <f>H8/'pag 28'!H$5*100</f>
        <v>0.06434718883218789</v>
      </c>
      <c r="J8" s="49">
        <v>72</v>
      </c>
      <c r="K8" s="48">
        <f>J8/'pag 28'!J$5*100</f>
        <v>0.11459858661743172</v>
      </c>
      <c r="L8" s="49">
        <v>153</v>
      </c>
      <c r="M8" s="48">
        <f>L8/'pag 28'!L$5*100</f>
        <v>0.17808713465948112</v>
      </c>
    </row>
    <row r="9" spans="1:13" ht="15" customHeight="1">
      <c r="A9" s="28" t="s">
        <v>128</v>
      </c>
      <c r="B9" s="32">
        <f t="shared" si="0"/>
        <v>2672</v>
      </c>
      <c r="C9" s="48">
        <f>B9/'pag 28'!B$5*100</f>
        <v>0.9887543988839509</v>
      </c>
      <c r="D9">
        <v>1</v>
      </c>
      <c r="E9" s="48">
        <f>D9/'pag 28'!D$5*100</f>
        <v>0.08169934640522876</v>
      </c>
      <c r="F9" s="32">
        <v>79</v>
      </c>
      <c r="G9" s="48">
        <v>0.9887543988839509</v>
      </c>
      <c r="H9" s="49">
        <v>797</v>
      </c>
      <c r="I9" s="48">
        <f>H9/'pag 28'!H$5*100</f>
        <v>0.7122876319340798</v>
      </c>
      <c r="J9" s="49">
        <v>582</v>
      </c>
      <c r="K9" s="48">
        <f>J9/'pag 28'!J$5*100</f>
        <v>0.9263385751575731</v>
      </c>
      <c r="L9" s="49">
        <v>1213</v>
      </c>
      <c r="M9" s="48">
        <f>L9/'pag 28'!L$5*100</f>
        <v>1.4118934270715724</v>
      </c>
    </row>
    <row r="10" spans="1:13" ht="15" customHeight="1">
      <c r="A10" s="31" t="s">
        <v>129</v>
      </c>
      <c r="B10" s="32">
        <f t="shared" si="0"/>
        <v>2121</v>
      </c>
      <c r="C10" s="48">
        <f>B10/'pag 28'!B$5*100</f>
        <v>0.7848608083955313</v>
      </c>
      <c r="D10">
        <v>10</v>
      </c>
      <c r="E10" s="48">
        <f>D10/'pag 28'!D$5*100</f>
        <v>0.8169934640522877</v>
      </c>
      <c r="F10" s="32">
        <v>76</v>
      </c>
      <c r="G10" s="48">
        <v>0.7848608083955313</v>
      </c>
      <c r="H10" s="49">
        <v>743</v>
      </c>
      <c r="I10" s="48">
        <f>H10/'pag 28'!H$5*100</f>
        <v>0.664027240309939</v>
      </c>
      <c r="J10" s="49">
        <v>554</v>
      </c>
      <c r="K10" s="48">
        <f>J10/'pag 28'!J$5*100</f>
        <v>0.8817724581396829</v>
      </c>
      <c r="L10" s="49">
        <v>738</v>
      </c>
      <c r="M10" s="48">
        <f>L10/'pag 28'!L$5*100</f>
        <v>0.8590085318869088</v>
      </c>
    </row>
    <row r="11" spans="1:13" ht="22.5" customHeight="1">
      <c r="A11" s="31" t="s">
        <v>130</v>
      </c>
      <c r="B11" s="32">
        <f t="shared" si="0"/>
        <v>14943</v>
      </c>
      <c r="C11" s="48">
        <f>B11/'pag 28'!B$5*100</f>
        <v>5.529549768908263</v>
      </c>
      <c r="D11">
        <v>14</v>
      </c>
      <c r="E11" s="48">
        <f>D11/'pag 28'!D$5*100</f>
        <v>1.1437908496732025</v>
      </c>
      <c r="F11" s="32">
        <v>677</v>
      </c>
      <c r="G11" s="48">
        <v>5.529549768908263</v>
      </c>
      <c r="H11" s="49">
        <v>5637</v>
      </c>
      <c r="I11" s="48">
        <f>H11/'pag 28'!H$5*100</f>
        <v>5.037848658986711</v>
      </c>
      <c r="J11" s="49">
        <v>4650</v>
      </c>
      <c r="K11" s="48">
        <f>J11/'pag 28'!J$5*100</f>
        <v>7.401158719042465</v>
      </c>
      <c r="L11" s="49">
        <v>3965</v>
      </c>
      <c r="M11" s="48">
        <f>L11/'pag 28'!L$5*100</f>
        <v>4.615133914541455</v>
      </c>
    </row>
    <row r="12" spans="1:13" ht="15" customHeight="1">
      <c r="A12" s="31" t="s">
        <v>131</v>
      </c>
      <c r="B12" s="32">
        <f t="shared" si="0"/>
        <v>940</v>
      </c>
      <c r="C12" s="48">
        <f>B12/'pag 28'!B$5*100</f>
        <v>0.34784024511635997</v>
      </c>
      <c r="D12">
        <v>24</v>
      </c>
      <c r="E12" s="48">
        <f>D12/'pag 28'!D$5*100</f>
        <v>1.9607843137254901</v>
      </c>
      <c r="F12" s="32">
        <v>53</v>
      </c>
      <c r="G12" s="48">
        <v>0.34784024511635997</v>
      </c>
      <c r="H12" s="49">
        <v>261</v>
      </c>
      <c r="I12" s="48">
        <f>H12/'pag 28'!H$5*100</f>
        <v>0.23325855951668112</v>
      </c>
      <c r="J12" s="49">
        <v>202</v>
      </c>
      <c r="K12" s="48">
        <f>J12/'pag 28'!J$5*100</f>
        <v>0.32151270134335014</v>
      </c>
      <c r="L12" s="49">
        <v>400</v>
      </c>
      <c r="M12" s="48">
        <f>L12/'pag 28'!L$5*100</f>
        <v>0.4655872801555061</v>
      </c>
    </row>
    <row r="13" spans="1:13" ht="15" customHeight="1">
      <c r="A13" s="31" t="s">
        <v>132</v>
      </c>
      <c r="B13" s="32">
        <f t="shared" si="0"/>
        <v>29797</v>
      </c>
      <c r="C13" s="48">
        <f>B13/'pag 28'!B$5*100</f>
        <v>11.026165727374657</v>
      </c>
      <c r="D13">
        <v>76</v>
      </c>
      <c r="E13" s="48">
        <f>D13/'pag 28'!D$5*100</f>
        <v>6.209150326797386</v>
      </c>
      <c r="F13" s="32">
        <v>1260</v>
      </c>
      <c r="G13" s="48">
        <v>11.026165727374657</v>
      </c>
      <c r="H13" s="49">
        <v>13875</v>
      </c>
      <c r="I13" s="48">
        <f>H13/'pag 28'!H$5*100</f>
        <v>12.400239514536208</v>
      </c>
      <c r="J13" s="49">
        <v>6540</v>
      </c>
      <c r="K13" s="48">
        <f>J13/'pag 28'!J$5*100</f>
        <v>10.409371617750047</v>
      </c>
      <c r="L13" s="49">
        <v>8046</v>
      </c>
      <c r="M13" s="48">
        <f>L13/'pag 28'!L$5*100</f>
        <v>9.365288140328005</v>
      </c>
    </row>
    <row r="14" spans="1:13" ht="15" customHeight="1">
      <c r="A14" s="31" t="s">
        <v>133</v>
      </c>
      <c r="B14" s="32">
        <f t="shared" si="0"/>
        <v>1414</v>
      </c>
      <c r="C14" s="48">
        <f>B14/'pag 28'!B$5*100</f>
        <v>0.5232405389303543</v>
      </c>
      <c r="D14">
        <v>3</v>
      </c>
      <c r="E14" s="48">
        <f>D14/'pag 28'!D$5*100</f>
        <v>0.24509803921568626</v>
      </c>
      <c r="F14" s="32">
        <v>58</v>
      </c>
      <c r="G14" s="48">
        <v>0.5232405389303543</v>
      </c>
      <c r="H14" s="49">
        <v>454</v>
      </c>
      <c r="I14" s="48">
        <f>H14/'pag 28'!H$5*100</f>
        <v>0.40574477402518483</v>
      </c>
      <c r="J14" s="49">
        <v>252</v>
      </c>
      <c r="K14" s="48">
        <f>J14/'pag 28'!J$5*100</f>
        <v>0.401095053161011</v>
      </c>
      <c r="L14" s="49">
        <v>647</v>
      </c>
      <c r="M14" s="48">
        <f>L14/'pag 28'!L$5*100</f>
        <v>0.7530874256515312</v>
      </c>
    </row>
    <row r="15" spans="1:13" ht="15" customHeight="1">
      <c r="A15" s="31" t="s">
        <v>134</v>
      </c>
      <c r="B15" s="32">
        <f t="shared" si="0"/>
        <v>3345</v>
      </c>
      <c r="C15" s="48">
        <f>B15/'pag 28'!B$5*100</f>
        <v>1.2377932126747067</v>
      </c>
      <c r="D15">
        <v>3</v>
      </c>
      <c r="E15" s="48">
        <f>D15/'pag 28'!D$5*100</f>
        <v>0.24509803921568626</v>
      </c>
      <c r="F15" s="32">
        <v>74</v>
      </c>
      <c r="G15" s="48">
        <v>1.2377932126747067</v>
      </c>
      <c r="H15" s="49">
        <v>914</v>
      </c>
      <c r="I15" s="48">
        <f>H15/'pag 28'!H$5*100</f>
        <v>0.8168518137863852</v>
      </c>
      <c r="J15" s="49">
        <v>1237</v>
      </c>
      <c r="K15" s="48">
        <f>J15/'pag 28'!J$5*100</f>
        <v>1.9688673839689312</v>
      </c>
      <c r="L15" s="49">
        <v>1117</v>
      </c>
      <c r="M15" s="48">
        <f>L15/'pag 28'!L$5*100</f>
        <v>1.300152479834251</v>
      </c>
    </row>
    <row r="16" spans="1:13" ht="15" customHeight="1">
      <c r="A16" s="31" t="s">
        <v>135</v>
      </c>
      <c r="B16" s="32">
        <f t="shared" si="0"/>
        <v>266</v>
      </c>
      <c r="C16" s="48">
        <f>B16/'pag 28'!B$5*100</f>
        <v>0.0984313885116508</v>
      </c>
      <c r="D16">
        <v>0</v>
      </c>
      <c r="E16" s="48">
        <f>D16/'pag 28'!D$5*100</f>
        <v>0</v>
      </c>
      <c r="F16" s="32">
        <v>7</v>
      </c>
      <c r="G16" s="48">
        <v>0.0984313885116508</v>
      </c>
      <c r="H16" s="49">
        <v>121</v>
      </c>
      <c r="I16" s="48">
        <f>H16/'pag 28'!H$5*100</f>
        <v>0.10813902567631577</v>
      </c>
      <c r="J16" s="49">
        <v>70</v>
      </c>
      <c r="K16" s="48">
        <f>J16/'pag 28'!J$5*100</f>
        <v>0.11141529254472529</v>
      </c>
      <c r="L16" s="49">
        <v>68</v>
      </c>
      <c r="M16" s="48">
        <f>L16/'pag 28'!L$5*100</f>
        <v>0.07914983762643604</v>
      </c>
    </row>
    <row r="17" spans="1:13" ht="22.5" customHeight="1">
      <c r="A17" s="31" t="s">
        <v>77</v>
      </c>
      <c r="B17" s="32">
        <f t="shared" si="0"/>
        <v>276</v>
      </c>
      <c r="C17" s="48">
        <f>B17/'pag 28'!B$5*100</f>
        <v>0.10213181665118655</v>
      </c>
      <c r="D17">
        <v>0</v>
      </c>
      <c r="E17" s="48">
        <f>D17/'pag 28'!D$5*100</f>
        <v>0</v>
      </c>
      <c r="F17" s="32">
        <v>14</v>
      </c>
      <c r="G17" s="48">
        <v>0.10213181665118655</v>
      </c>
      <c r="H17" s="49">
        <v>56</v>
      </c>
      <c r="I17" s="48">
        <f>H17/'pag 28'!H$5*100</f>
        <v>0.05004781353614614</v>
      </c>
      <c r="J17" s="49">
        <v>64</v>
      </c>
      <c r="K17" s="48">
        <f>J17/'pag 28'!J$5*100</f>
        <v>0.10186541032660597</v>
      </c>
      <c r="L17" s="49">
        <v>142</v>
      </c>
      <c r="M17" s="48">
        <f>L17/'pag 28'!L$5*100</f>
        <v>0.16528348445520466</v>
      </c>
    </row>
    <row r="18" spans="1:13" ht="15" customHeight="1">
      <c r="A18" s="35" t="s">
        <v>78</v>
      </c>
      <c r="B18" s="105">
        <f t="shared" si="0"/>
        <v>268</v>
      </c>
      <c r="C18" s="37">
        <f>B18/'pag 28'!B$5*100</f>
        <v>0.09917147413955796</v>
      </c>
      <c r="D18" s="35">
        <v>0</v>
      </c>
      <c r="E18" s="37">
        <f>D18/'pag 28'!D$5*100</f>
        <v>0</v>
      </c>
      <c r="F18" s="105">
        <v>10</v>
      </c>
      <c r="G18" s="37">
        <v>0.09917147413955796</v>
      </c>
      <c r="H18" s="58">
        <v>56</v>
      </c>
      <c r="I18" s="37">
        <f>H18/'pag 28'!H$5*100</f>
        <v>0.05004781353614614</v>
      </c>
      <c r="J18" s="58">
        <v>68</v>
      </c>
      <c r="K18" s="37">
        <f>J18/'pag 28'!J$5*100</f>
        <v>0.10823199847201884</v>
      </c>
      <c r="L18" s="58">
        <v>134</v>
      </c>
      <c r="M18" s="37">
        <f>L18/'pag 28'!L$5*100</f>
        <v>0.15597173885209456</v>
      </c>
    </row>
    <row r="19" spans="1:13" s="34" customFormat="1" ht="15" customHeight="1">
      <c r="A19" s="31"/>
      <c r="B19" s="33"/>
      <c r="C19" s="47"/>
      <c r="D19" s="33"/>
      <c r="E19" s="47"/>
      <c r="F19" s="38"/>
      <c r="G19" s="30"/>
      <c r="H19" s="38"/>
      <c r="I19" s="70"/>
      <c r="J19" s="71"/>
      <c r="K19" s="72"/>
      <c r="L19" s="71"/>
      <c r="M19" s="72"/>
    </row>
    <row r="20" spans="2:7" ht="15" customHeight="1">
      <c r="B20" s="33"/>
      <c r="C20" s="47"/>
      <c r="D20" s="33"/>
      <c r="E20" s="47"/>
      <c r="F20" s="38"/>
      <c r="G20" s="30"/>
    </row>
    <row r="21" spans="2:7" ht="15" customHeight="1">
      <c r="B21" s="33"/>
      <c r="C21" s="47"/>
      <c r="D21" s="33"/>
      <c r="E21" s="47"/>
      <c r="F21" s="38"/>
      <c r="G21" s="30"/>
    </row>
    <row r="22" spans="2:7" ht="15" customHeight="1">
      <c r="B22" s="33"/>
      <c r="C22" s="47"/>
      <c r="D22" s="33"/>
      <c r="E22" s="47"/>
      <c r="F22" s="38"/>
      <c r="G22" s="30"/>
    </row>
    <row r="23" spans="1:13" ht="15" customHeight="1">
      <c r="A23" s="31"/>
      <c r="B23" s="33"/>
      <c r="C23" s="47"/>
      <c r="D23" s="33"/>
      <c r="E23" s="47"/>
      <c r="F23" s="49"/>
      <c r="G23" s="48"/>
      <c r="H23" s="49"/>
      <c r="I23" s="122"/>
      <c r="J23" s="104"/>
      <c r="K23" s="77"/>
      <c r="L23" s="104"/>
      <c r="M23" s="77"/>
    </row>
    <row r="24" spans="1:13" ht="15" customHeight="1">
      <c r="A24" s="31"/>
      <c r="B24" s="31"/>
      <c r="C24" s="31"/>
      <c r="D24" s="31"/>
      <c r="E24" s="31"/>
      <c r="F24" s="31"/>
      <c r="G24" s="31"/>
      <c r="H24" s="49"/>
      <c r="I24" s="122"/>
      <c r="J24" s="104"/>
      <c r="K24" s="77"/>
      <c r="L24" s="104"/>
      <c r="M24" s="77"/>
    </row>
    <row r="25" ht="15" customHeight="1"/>
    <row r="26" ht="15" customHeight="1"/>
    <row r="27" spans="11:14" ht="15" customHeight="1">
      <c r="K27" s="76"/>
      <c r="N27" s="38"/>
    </row>
    <row r="28" spans="11:14" ht="15" customHeight="1">
      <c r="K28" s="76"/>
      <c r="N28" s="38"/>
    </row>
    <row r="29" spans="11:14" ht="15" customHeight="1">
      <c r="K29" s="76"/>
      <c r="N29" s="38"/>
    </row>
    <row r="30" spans="11:14" ht="15" customHeight="1">
      <c r="K30" s="76"/>
      <c r="N30" s="38"/>
    </row>
    <row r="31" spans="11:14" ht="15" customHeight="1">
      <c r="K31" s="76"/>
      <c r="N31" s="38"/>
    </row>
    <row r="32" spans="11:14" ht="15" customHeight="1">
      <c r="K32" s="77"/>
      <c r="N32" s="38"/>
    </row>
    <row r="33" spans="11:14" ht="15" customHeight="1">
      <c r="K33" s="77"/>
      <c r="N33" s="38"/>
    </row>
    <row r="34" spans="11:14" ht="15" customHeight="1">
      <c r="K34" s="77"/>
      <c r="N34" s="38"/>
    </row>
    <row r="35" spans="11:14" ht="15" customHeight="1">
      <c r="K35" s="77"/>
      <c r="N35" s="38"/>
    </row>
    <row r="36" spans="11:14" ht="15" customHeight="1">
      <c r="K36" s="77"/>
      <c r="N36" s="38"/>
    </row>
    <row r="37" spans="11:14" ht="15" customHeight="1">
      <c r="K37" s="77"/>
      <c r="N37" s="38"/>
    </row>
    <row r="38" spans="11:14" ht="15" customHeight="1">
      <c r="K38" s="77"/>
      <c r="N38" s="38"/>
    </row>
    <row r="39" spans="11:14" ht="15" customHeight="1">
      <c r="K39" s="77"/>
      <c r="N39" s="38"/>
    </row>
    <row r="40" spans="11:14" ht="15" customHeight="1">
      <c r="K40" s="77"/>
      <c r="N40" s="38"/>
    </row>
    <row r="41" ht="15" customHeight="1">
      <c r="N41" s="38"/>
    </row>
    <row r="42" ht="15" customHeight="1">
      <c r="N42" s="38"/>
    </row>
    <row r="43" ht="15" customHeight="1">
      <c r="N43" s="38"/>
    </row>
    <row r="44" spans="11:14" ht="15" customHeight="1">
      <c r="K44" s="77"/>
      <c r="N44" s="38"/>
    </row>
    <row r="45" ht="15" customHeight="1">
      <c r="K45" s="78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28'!A3" display="(Viene de la página anterior)"/>
    <hyperlink ref="A3" location="indice!B2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33203125" style="0" customWidth="1"/>
    <col min="4" max="4" width="7.83203125" style="0" customWidth="1"/>
    <col min="5" max="5" width="6.33203125" style="0" customWidth="1"/>
    <col min="6" max="6" width="7.83203125" style="0" customWidth="1"/>
    <col min="7" max="7" width="6.33203125" style="0" customWidth="1"/>
    <col min="8" max="8" width="7.83203125" style="38" customWidth="1"/>
    <col min="9" max="9" width="6.33203125" style="70" customWidth="1"/>
    <col min="10" max="10" width="7.83203125" style="71" customWidth="1"/>
    <col min="11" max="11" width="6.33203125" style="72" customWidth="1"/>
    <col min="12" max="12" width="9.33203125" style="71" customWidth="1"/>
    <col min="13" max="13" width="7.5" style="72" customWidth="1"/>
  </cols>
  <sheetData>
    <row r="1" spans="1:13" s="16" customFormat="1" ht="39.75" customHeight="1">
      <c r="A1" s="230" t="s">
        <v>137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57" customFormat="1" ht="18" customHeight="1">
      <c r="A2" s="24" t="s">
        <v>80</v>
      </c>
      <c r="B2" s="31"/>
      <c r="C2" s="31"/>
      <c r="D2" s="31"/>
      <c r="E2" s="31"/>
      <c r="F2" s="31"/>
      <c r="G2" s="31"/>
      <c r="H2" s="65"/>
      <c r="I2" s="66"/>
      <c r="J2" s="67"/>
      <c r="K2" s="68"/>
      <c r="L2" s="67"/>
      <c r="M2" s="68"/>
    </row>
    <row r="3" spans="1:13" s="124" customFormat="1" ht="36" customHeight="1">
      <c r="A3" s="17" t="s">
        <v>24</v>
      </c>
      <c r="B3" s="231" t="s">
        <v>25</v>
      </c>
      <c r="C3" s="231"/>
      <c r="D3" s="231" t="s">
        <v>54</v>
      </c>
      <c r="E3" s="231"/>
      <c r="F3" s="232" t="s">
        <v>60</v>
      </c>
      <c r="G3" s="232"/>
      <c r="H3" s="232" t="s">
        <v>61</v>
      </c>
      <c r="I3" s="232"/>
      <c r="J3" s="232" t="s">
        <v>62</v>
      </c>
      <c r="K3" s="232"/>
      <c r="L3" s="232" t="s">
        <v>85</v>
      </c>
      <c r="M3" s="232"/>
    </row>
    <row r="4" spans="1:13" s="12" customFormat="1" ht="19.5" customHeight="1">
      <c r="A4" s="21"/>
      <c r="B4" s="22" t="s">
        <v>82</v>
      </c>
      <c r="C4" s="23" t="s">
        <v>83</v>
      </c>
      <c r="D4" s="22" t="s">
        <v>82</v>
      </c>
      <c r="E4" s="23" t="s">
        <v>83</v>
      </c>
      <c r="F4" s="22" t="s">
        <v>82</v>
      </c>
      <c r="G4" s="23" t="s">
        <v>83</v>
      </c>
      <c r="H4" s="22" t="s">
        <v>82</v>
      </c>
      <c r="I4" s="23" t="s">
        <v>83</v>
      </c>
      <c r="J4" s="22" t="s">
        <v>82</v>
      </c>
      <c r="K4" s="23" t="s">
        <v>83</v>
      </c>
      <c r="L4" s="22" t="s">
        <v>82</v>
      </c>
      <c r="M4" s="23" t="s">
        <v>83</v>
      </c>
    </row>
    <row r="5" spans="1:13" s="27" customFormat="1" ht="15" customHeight="1">
      <c r="A5" s="25" t="s">
        <v>30</v>
      </c>
      <c r="B5" s="26">
        <f aca="true" t="shared" si="0" ref="B5:B40">D5+F5+H5+J5+L5</f>
        <v>270239</v>
      </c>
      <c r="C5" s="41">
        <f aca="true" t="shared" si="1" ref="C5:C40">B5/$B5*100</f>
        <v>100</v>
      </c>
      <c r="D5" s="26">
        <f>SUM(D6:D40)+SUM('pag 31'!D5:D18)</f>
        <v>1224</v>
      </c>
      <c r="E5" s="88">
        <f aca="true" t="shared" si="2" ref="E5:E40">D5/$B5*100</f>
        <v>0.45293240427917514</v>
      </c>
      <c r="F5" s="26">
        <f>SUM(F6:F40)+SUM('pag 31'!F5:F18)</f>
        <v>8381</v>
      </c>
      <c r="G5" s="88">
        <f aca="true" t="shared" si="3" ref="G5:G40">F5/$B5*100</f>
        <v>3.1013288237449075</v>
      </c>
      <c r="H5" s="26">
        <f>SUM(H6:H40)+SUM('pag 31'!H5:H18)</f>
        <v>111893</v>
      </c>
      <c r="I5" s="88">
        <f aca="true" t="shared" si="4" ref="I5:I40">H5/$B5*100</f>
        <v>41.405200581707305</v>
      </c>
      <c r="J5" s="26">
        <f>SUM(J6:J40)+SUM('pag 31'!J5:J18)</f>
        <v>62828</v>
      </c>
      <c r="K5" s="88">
        <f aca="true" t="shared" si="5" ref="K5:K40">J5/$B5*100</f>
        <v>23.249049915075172</v>
      </c>
      <c r="L5" s="26">
        <f>SUM(L6:L40)+SUM('pag 31'!L5:L18)</f>
        <v>85913</v>
      </c>
      <c r="M5" s="88">
        <f aca="true" t="shared" si="6" ref="M5:M40">L5/$B5*100</f>
        <v>31.79148827519344</v>
      </c>
    </row>
    <row r="6" spans="1:13" ht="15" customHeight="1">
      <c r="A6" s="28" t="s">
        <v>88</v>
      </c>
      <c r="B6" s="32">
        <f t="shared" si="0"/>
        <v>1150</v>
      </c>
      <c r="C6" s="79">
        <f t="shared" si="1"/>
        <v>100</v>
      </c>
      <c r="D6" s="32">
        <v>0</v>
      </c>
      <c r="E6" s="48">
        <f t="shared" si="2"/>
        <v>0</v>
      </c>
      <c r="F6" s="32">
        <v>37</v>
      </c>
      <c r="G6" s="48">
        <f t="shared" si="3"/>
        <v>3.217391304347826</v>
      </c>
      <c r="H6" s="38">
        <v>402</v>
      </c>
      <c r="I6" s="48">
        <f t="shared" si="4"/>
        <v>34.95652173913044</v>
      </c>
      <c r="J6" s="38">
        <v>217</v>
      </c>
      <c r="K6" s="48">
        <f t="shared" si="5"/>
        <v>18.869565217391305</v>
      </c>
      <c r="L6" s="38">
        <v>494</v>
      </c>
      <c r="M6" s="48">
        <f t="shared" si="6"/>
        <v>42.95652173913043</v>
      </c>
    </row>
    <row r="7" spans="1:13" ht="15" customHeight="1">
      <c r="A7" s="28" t="s">
        <v>89</v>
      </c>
      <c r="B7" s="32">
        <f t="shared" si="0"/>
        <v>633</v>
      </c>
      <c r="C7" s="79">
        <f t="shared" si="1"/>
        <v>100</v>
      </c>
      <c r="D7" s="32">
        <v>33</v>
      </c>
      <c r="E7" s="48">
        <f t="shared" si="2"/>
        <v>5.213270142180095</v>
      </c>
      <c r="F7" s="32">
        <v>7</v>
      </c>
      <c r="G7" s="48">
        <f t="shared" si="3"/>
        <v>1.1058451816745656</v>
      </c>
      <c r="H7" s="38">
        <v>174</v>
      </c>
      <c r="I7" s="48">
        <f t="shared" si="4"/>
        <v>27.488151658767773</v>
      </c>
      <c r="J7" s="38">
        <v>178</v>
      </c>
      <c r="K7" s="48">
        <f t="shared" si="5"/>
        <v>28.12006319115324</v>
      </c>
      <c r="L7" s="38">
        <v>241</v>
      </c>
      <c r="M7" s="48">
        <f t="shared" si="6"/>
        <v>38.072669826224335</v>
      </c>
    </row>
    <row r="8" spans="1:13" ht="15" customHeight="1">
      <c r="A8" s="28" t="s">
        <v>90</v>
      </c>
      <c r="B8" s="32">
        <f t="shared" si="0"/>
        <v>5183</v>
      </c>
      <c r="C8" s="79">
        <f t="shared" si="1"/>
        <v>100</v>
      </c>
      <c r="D8" s="32">
        <v>43</v>
      </c>
      <c r="E8" s="48">
        <f t="shared" si="2"/>
        <v>0.8296353463245224</v>
      </c>
      <c r="F8" s="32">
        <v>182</v>
      </c>
      <c r="G8" s="48">
        <f t="shared" si="3"/>
        <v>3.5114798379316996</v>
      </c>
      <c r="H8" s="38">
        <v>1909</v>
      </c>
      <c r="I8" s="48">
        <f t="shared" si="4"/>
        <v>36.83195060775613</v>
      </c>
      <c r="J8" s="38">
        <v>1364</v>
      </c>
      <c r="K8" s="48">
        <f t="shared" si="5"/>
        <v>26.316804939224387</v>
      </c>
      <c r="L8" s="38">
        <v>1685</v>
      </c>
      <c r="M8" s="48">
        <f t="shared" si="6"/>
        <v>32.510129268763265</v>
      </c>
    </row>
    <row r="9" spans="1:13" ht="15" customHeight="1">
      <c r="A9" s="28" t="s">
        <v>91</v>
      </c>
      <c r="B9" s="32">
        <f t="shared" si="0"/>
        <v>860</v>
      </c>
      <c r="C9" s="79">
        <f t="shared" si="1"/>
        <v>100</v>
      </c>
      <c r="D9" s="32">
        <v>0</v>
      </c>
      <c r="E9" s="48">
        <f t="shared" si="2"/>
        <v>0</v>
      </c>
      <c r="F9" s="32">
        <v>42</v>
      </c>
      <c r="G9" s="48">
        <f t="shared" si="3"/>
        <v>4.883720930232558</v>
      </c>
      <c r="H9" s="38">
        <v>306</v>
      </c>
      <c r="I9" s="48">
        <f t="shared" si="4"/>
        <v>35.581395348837205</v>
      </c>
      <c r="J9" s="38">
        <v>229</v>
      </c>
      <c r="K9" s="48">
        <f t="shared" si="5"/>
        <v>26.627906976744185</v>
      </c>
      <c r="L9" s="38">
        <v>283</v>
      </c>
      <c r="M9" s="48">
        <f t="shared" si="6"/>
        <v>32.906976744186046</v>
      </c>
    </row>
    <row r="10" spans="1:13" ht="15" customHeight="1">
      <c r="A10" s="28" t="s">
        <v>92</v>
      </c>
      <c r="B10" s="32">
        <f t="shared" si="0"/>
        <v>265</v>
      </c>
      <c r="C10" s="79">
        <f t="shared" si="1"/>
        <v>100</v>
      </c>
      <c r="D10" s="32">
        <v>1</v>
      </c>
      <c r="E10" s="48">
        <f t="shared" si="2"/>
        <v>0.37735849056603776</v>
      </c>
      <c r="F10" s="32">
        <v>5</v>
      </c>
      <c r="G10" s="48">
        <f t="shared" si="3"/>
        <v>1.8867924528301887</v>
      </c>
      <c r="H10" s="38">
        <v>67</v>
      </c>
      <c r="I10" s="48">
        <f t="shared" si="4"/>
        <v>25.28301886792453</v>
      </c>
      <c r="J10" s="38">
        <v>70</v>
      </c>
      <c r="K10" s="48">
        <f t="shared" si="5"/>
        <v>26.41509433962264</v>
      </c>
      <c r="L10" s="38">
        <v>122</v>
      </c>
      <c r="M10" s="48">
        <f t="shared" si="6"/>
        <v>46.0377358490566</v>
      </c>
    </row>
    <row r="11" spans="1:13" ht="22.5" customHeight="1">
      <c r="A11" s="31" t="s">
        <v>93</v>
      </c>
      <c r="B11" s="32">
        <f t="shared" si="0"/>
        <v>812</v>
      </c>
      <c r="C11" s="79">
        <f t="shared" si="1"/>
        <v>100</v>
      </c>
      <c r="D11" s="32">
        <v>1</v>
      </c>
      <c r="E11" s="48">
        <f t="shared" si="2"/>
        <v>0.12315270935960591</v>
      </c>
      <c r="F11" s="32">
        <v>48</v>
      </c>
      <c r="G11" s="48">
        <f t="shared" si="3"/>
        <v>5.911330049261084</v>
      </c>
      <c r="H11" s="38">
        <v>259</v>
      </c>
      <c r="I11" s="48">
        <f t="shared" si="4"/>
        <v>31.896551724137932</v>
      </c>
      <c r="J11" s="38">
        <v>177</v>
      </c>
      <c r="K11" s="48">
        <f t="shared" si="5"/>
        <v>21.79802955665025</v>
      </c>
      <c r="L11" s="38">
        <v>327</v>
      </c>
      <c r="M11" s="48">
        <f t="shared" si="6"/>
        <v>40.27093596059113</v>
      </c>
    </row>
    <row r="12" spans="1:13" ht="15" customHeight="1">
      <c r="A12" s="31" t="s">
        <v>94</v>
      </c>
      <c r="B12" s="32">
        <f t="shared" si="0"/>
        <v>4294</v>
      </c>
      <c r="C12" s="79">
        <f t="shared" si="1"/>
        <v>100</v>
      </c>
      <c r="D12" s="32">
        <v>10</v>
      </c>
      <c r="E12" s="48">
        <f t="shared" si="2"/>
        <v>0.2328830926874709</v>
      </c>
      <c r="F12" s="32">
        <v>128</v>
      </c>
      <c r="G12" s="48">
        <f t="shared" si="3"/>
        <v>2.9809035863996276</v>
      </c>
      <c r="H12" s="38">
        <v>797</v>
      </c>
      <c r="I12" s="48">
        <f t="shared" si="4"/>
        <v>18.560782487191428</v>
      </c>
      <c r="J12" s="38">
        <v>1533</v>
      </c>
      <c r="K12" s="48">
        <f t="shared" si="5"/>
        <v>35.70097810898929</v>
      </c>
      <c r="L12" s="38">
        <v>1826</v>
      </c>
      <c r="M12" s="48">
        <f t="shared" si="6"/>
        <v>42.524452724732186</v>
      </c>
    </row>
    <row r="13" spans="1:13" ht="15" customHeight="1">
      <c r="A13" s="31" t="s">
        <v>95</v>
      </c>
      <c r="B13" s="32">
        <f t="shared" si="0"/>
        <v>94434</v>
      </c>
      <c r="C13" s="79">
        <f t="shared" si="1"/>
        <v>100</v>
      </c>
      <c r="D13" s="32">
        <v>216</v>
      </c>
      <c r="E13" s="48">
        <f t="shared" si="2"/>
        <v>0.22873117733019888</v>
      </c>
      <c r="F13" s="32">
        <v>1843</v>
      </c>
      <c r="G13" s="48">
        <f t="shared" si="3"/>
        <v>1.951627591757206</v>
      </c>
      <c r="H13" s="38">
        <v>51376</v>
      </c>
      <c r="I13" s="48">
        <f t="shared" si="4"/>
        <v>54.40413410424212</v>
      </c>
      <c r="J13" s="38">
        <v>18971</v>
      </c>
      <c r="K13" s="48">
        <f t="shared" si="5"/>
        <v>20.089162801533348</v>
      </c>
      <c r="L13" s="38">
        <v>22028</v>
      </c>
      <c r="M13" s="48">
        <f t="shared" si="6"/>
        <v>23.326344325137132</v>
      </c>
    </row>
    <row r="14" spans="1:13" ht="15" customHeight="1">
      <c r="A14" s="31" t="s">
        <v>96</v>
      </c>
      <c r="B14" s="32">
        <f t="shared" si="0"/>
        <v>1196</v>
      </c>
      <c r="C14" s="79">
        <f t="shared" si="1"/>
        <v>100</v>
      </c>
      <c r="D14" s="32">
        <v>7</v>
      </c>
      <c r="E14" s="48">
        <f t="shared" si="2"/>
        <v>0.5852842809364548</v>
      </c>
      <c r="F14" s="32">
        <v>182</v>
      </c>
      <c r="G14" s="48">
        <f t="shared" si="3"/>
        <v>15.217391304347828</v>
      </c>
      <c r="H14" s="38">
        <v>301</v>
      </c>
      <c r="I14" s="48">
        <f t="shared" si="4"/>
        <v>25.16722408026756</v>
      </c>
      <c r="J14" s="38">
        <v>228</v>
      </c>
      <c r="K14" s="48">
        <f t="shared" si="5"/>
        <v>19.063545150501675</v>
      </c>
      <c r="L14" s="38">
        <v>478</v>
      </c>
      <c r="M14" s="48">
        <f t="shared" si="6"/>
        <v>39.96655518394649</v>
      </c>
    </row>
    <row r="15" spans="1:13" ht="15" customHeight="1">
      <c r="A15" s="31" t="s">
        <v>97</v>
      </c>
      <c r="B15" s="32">
        <f t="shared" si="0"/>
        <v>545</v>
      </c>
      <c r="C15" s="79">
        <f t="shared" si="1"/>
        <v>100</v>
      </c>
      <c r="D15" s="32">
        <v>22</v>
      </c>
      <c r="E15" s="48">
        <f t="shared" si="2"/>
        <v>4.036697247706423</v>
      </c>
      <c r="F15" s="32">
        <v>41</v>
      </c>
      <c r="G15" s="48">
        <f t="shared" si="3"/>
        <v>7.522935779816514</v>
      </c>
      <c r="H15" s="38">
        <v>150</v>
      </c>
      <c r="I15" s="48">
        <f t="shared" si="4"/>
        <v>27.522935779816514</v>
      </c>
      <c r="J15" s="38">
        <v>111</v>
      </c>
      <c r="K15" s="48">
        <f t="shared" si="5"/>
        <v>20.36697247706422</v>
      </c>
      <c r="L15" s="38">
        <v>221</v>
      </c>
      <c r="M15" s="48">
        <f t="shared" si="6"/>
        <v>40.550458715596335</v>
      </c>
    </row>
    <row r="16" spans="1:13" ht="15" customHeight="1">
      <c r="A16" s="31" t="s">
        <v>98</v>
      </c>
      <c r="B16" s="32">
        <f t="shared" si="0"/>
        <v>1523</v>
      </c>
      <c r="C16" s="79">
        <f t="shared" si="1"/>
        <v>100</v>
      </c>
      <c r="D16" s="32">
        <v>0</v>
      </c>
      <c r="E16" s="48">
        <f t="shared" si="2"/>
        <v>0</v>
      </c>
      <c r="F16" s="32">
        <v>31</v>
      </c>
      <c r="G16" s="48">
        <f t="shared" si="3"/>
        <v>2.0354563361785947</v>
      </c>
      <c r="H16" s="38">
        <v>392</v>
      </c>
      <c r="I16" s="48">
        <f t="shared" si="4"/>
        <v>25.738673670387392</v>
      </c>
      <c r="J16" s="38">
        <v>405</v>
      </c>
      <c r="K16" s="48">
        <f t="shared" si="5"/>
        <v>26.59225213394616</v>
      </c>
      <c r="L16" s="38">
        <v>695</v>
      </c>
      <c r="M16" s="48">
        <f t="shared" si="6"/>
        <v>45.63361785948785</v>
      </c>
    </row>
    <row r="17" spans="1:13" ht="22.5" customHeight="1">
      <c r="A17" s="31" t="s">
        <v>99</v>
      </c>
      <c r="B17" s="32">
        <f t="shared" si="0"/>
        <v>12369</v>
      </c>
      <c r="C17" s="79">
        <f t="shared" si="1"/>
        <v>100</v>
      </c>
      <c r="D17" s="32">
        <v>24</v>
      </c>
      <c r="E17" s="48">
        <f t="shared" si="2"/>
        <v>0.19403347077370847</v>
      </c>
      <c r="F17" s="32">
        <v>775</v>
      </c>
      <c r="G17" s="48">
        <f t="shared" si="3"/>
        <v>6.265664160401002</v>
      </c>
      <c r="H17" s="38">
        <v>6763</v>
      </c>
      <c r="I17" s="48">
        <f t="shared" si="4"/>
        <v>54.67701511844126</v>
      </c>
      <c r="J17" s="38">
        <v>2774</v>
      </c>
      <c r="K17" s="48">
        <f t="shared" si="5"/>
        <v>22.427035330261134</v>
      </c>
      <c r="L17" s="38">
        <v>2033</v>
      </c>
      <c r="M17" s="48">
        <f t="shared" si="6"/>
        <v>16.43625192012289</v>
      </c>
    </row>
    <row r="18" spans="1:13" ht="15" customHeight="1">
      <c r="A18" s="31" t="s">
        <v>100</v>
      </c>
      <c r="B18" s="32">
        <f t="shared" si="0"/>
        <v>677</v>
      </c>
      <c r="C18" s="79">
        <f t="shared" si="1"/>
        <v>100</v>
      </c>
      <c r="D18" s="32">
        <v>5</v>
      </c>
      <c r="E18" s="48">
        <f t="shared" si="2"/>
        <v>0.7385524372230428</v>
      </c>
      <c r="F18" s="32">
        <v>41</v>
      </c>
      <c r="G18" s="48">
        <f t="shared" si="3"/>
        <v>6.056129985228951</v>
      </c>
      <c r="H18" s="38">
        <v>202</v>
      </c>
      <c r="I18" s="48">
        <f t="shared" si="4"/>
        <v>29.83751846381093</v>
      </c>
      <c r="J18" s="38">
        <v>203</v>
      </c>
      <c r="K18" s="48">
        <f t="shared" si="5"/>
        <v>29.98522895125554</v>
      </c>
      <c r="L18" s="38">
        <v>226</v>
      </c>
      <c r="M18" s="48">
        <f t="shared" si="6"/>
        <v>33.382570162481535</v>
      </c>
    </row>
    <row r="19" spans="1:13" ht="15" customHeight="1">
      <c r="A19" s="31" t="s">
        <v>101</v>
      </c>
      <c r="B19" s="32">
        <f t="shared" si="0"/>
        <v>1014</v>
      </c>
      <c r="C19" s="79">
        <f t="shared" si="1"/>
        <v>100</v>
      </c>
      <c r="D19" s="32">
        <v>2</v>
      </c>
      <c r="E19" s="48">
        <f t="shared" si="2"/>
        <v>0.19723865877712032</v>
      </c>
      <c r="F19" s="32">
        <v>44</v>
      </c>
      <c r="G19" s="48">
        <f t="shared" si="3"/>
        <v>4.339250493096647</v>
      </c>
      <c r="H19" s="38">
        <v>333</v>
      </c>
      <c r="I19" s="48">
        <f t="shared" si="4"/>
        <v>32.84023668639053</v>
      </c>
      <c r="J19" s="38">
        <v>280</v>
      </c>
      <c r="K19" s="48">
        <f t="shared" si="5"/>
        <v>27.613412228796847</v>
      </c>
      <c r="L19" s="38">
        <v>355</v>
      </c>
      <c r="M19" s="48">
        <f t="shared" si="6"/>
        <v>35.009861932938854</v>
      </c>
    </row>
    <row r="20" spans="1:13" ht="15" customHeight="1">
      <c r="A20" s="31" t="s">
        <v>102</v>
      </c>
      <c r="B20" s="32">
        <f t="shared" si="0"/>
        <v>1154</v>
      </c>
      <c r="C20" s="79">
        <f t="shared" si="1"/>
        <v>100</v>
      </c>
      <c r="D20" s="32">
        <v>5</v>
      </c>
      <c r="E20" s="48">
        <f t="shared" si="2"/>
        <v>0.43327556325823224</v>
      </c>
      <c r="F20" s="32">
        <v>25</v>
      </c>
      <c r="G20" s="48">
        <f t="shared" si="3"/>
        <v>2.166377816291161</v>
      </c>
      <c r="H20" s="38">
        <v>199</v>
      </c>
      <c r="I20" s="48">
        <f t="shared" si="4"/>
        <v>17.24436741767764</v>
      </c>
      <c r="J20" s="38">
        <v>359</v>
      </c>
      <c r="K20" s="48">
        <f t="shared" si="5"/>
        <v>31.109185441941072</v>
      </c>
      <c r="L20" s="38">
        <v>566</v>
      </c>
      <c r="M20" s="48">
        <f t="shared" si="6"/>
        <v>49.04679376083189</v>
      </c>
    </row>
    <row r="21" spans="1:13" ht="15" customHeight="1">
      <c r="A21" s="31" t="s">
        <v>103</v>
      </c>
      <c r="B21" s="32">
        <f t="shared" si="0"/>
        <v>565</v>
      </c>
      <c r="C21" s="79">
        <f t="shared" si="1"/>
        <v>100</v>
      </c>
      <c r="D21" s="32">
        <v>7</v>
      </c>
      <c r="E21" s="48">
        <f t="shared" si="2"/>
        <v>1.238938053097345</v>
      </c>
      <c r="F21" s="32">
        <v>21</v>
      </c>
      <c r="G21" s="48">
        <f t="shared" si="3"/>
        <v>3.7168141592920354</v>
      </c>
      <c r="H21" s="38">
        <v>216</v>
      </c>
      <c r="I21" s="48">
        <f t="shared" si="4"/>
        <v>38.230088495575224</v>
      </c>
      <c r="J21" s="38">
        <v>123</v>
      </c>
      <c r="K21" s="48">
        <f t="shared" si="5"/>
        <v>21.76991150442478</v>
      </c>
      <c r="L21" s="38">
        <v>198</v>
      </c>
      <c r="M21" s="48">
        <f t="shared" si="6"/>
        <v>35.04424778761062</v>
      </c>
    </row>
    <row r="22" spans="1:13" ht="15" customHeight="1">
      <c r="A22" s="31" t="s">
        <v>104</v>
      </c>
      <c r="B22" s="32">
        <f t="shared" si="0"/>
        <v>4310</v>
      </c>
      <c r="C22" s="79">
        <f t="shared" si="1"/>
        <v>100</v>
      </c>
      <c r="D22" s="32">
        <v>13</v>
      </c>
      <c r="E22" s="48">
        <f t="shared" si="2"/>
        <v>0.30162412993039445</v>
      </c>
      <c r="F22" s="32">
        <v>255</v>
      </c>
      <c r="G22" s="48">
        <f t="shared" si="3"/>
        <v>5.916473317865429</v>
      </c>
      <c r="H22" s="38">
        <v>1347</v>
      </c>
      <c r="I22" s="48">
        <f t="shared" si="4"/>
        <v>31.25290023201856</v>
      </c>
      <c r="J22" s="38">
        <v>1543</v>
      </c>
      <c r="K22" s="48">
        <f t="shared" si="5"/>
        <v>35.80046403712297</v>
      </c>
      <c r="L22" s="38">
        <v>1152</v>
      </c>
      <c r="M22" s="48">
        <f t="shared" si="6"/>
        <v>26.728538283062647</v>
      </c>
    </row>
    <row r="23" spans="1:13" ht="22.5" customHeight="1">
      <c r="A23" s="31" t="s">
        <v>105</v>
      </c>
      <c r="B23" s="32">
        <f t="shared" si="0"/>
        <v>1148</v>
      </c>
      <c r="C23" s="79">
        <f t="shared" si="1"/>
        <v>100</v>
      </c>
      <c r="D23" s="32">
        <v>0</v>
      </c>
      <c r="E23" s="48">
        <f t="shared" si="2"/>
        <v>0</v>
      </c>
      <c r="F23" s="32">
        <v>24</v>
      </c>
      <c r="G23" s="48">
        <f t="shared" si="3"/>
        <v>2.0905923344947737</v>
      </c>
      <c r="H23" s="38">
        <v>336</v>
      </c>
      <c r="I23" s="48">
        <f t="shared" si="4"/>
        <v>29.268292682926827</v>
      </c>
      <c r="J23" s="38">
        <v>292</v>
      </c>
      <c r="K23" s="48">
        <f t="shared" si="5"/>
        <v>25.435540069686414</v>
      </c>
      <c r="L23" s="38">
        <v>496</v>
      </c>
      <c r="M23" s="48">
        <f t="shared" si="6"/>
        <v>43.20557491289199</v>
      </c>
    </row>
    <row r="24" spans="1:13" ht="15" customHeight="1">
      <c r="A24" s="31" t="s">
        <v>106</v>
      </c>
      <c r="B24" s="32">
        <f t="shared" si="0"/>
        <v>2249</v>
      </c>
      <c r="C24" s="79">
        <f t="shared" si="1"/>
        <v>100</v>
      </c>
      <c r="D24" s="32">
        <v>3</v>
      </c>
      <c r="E24" s="48">
        <f t="shared" si="2"/>
        <v>0.1333926189417519</v>
      </c>
      <c r="F24" s="32">
        <v>95</v>
      </c>
      <c r="G24" s="48">
        <f t="shared" si="3"/>
        <v>4.224099599822143</v>
      </c>
      <c r="H24" s="38">
        <v>664</v>
      </c>
      <c r="I24" s="48">
        <f t="shared" si="4"/>
        <v>29.524232992441085</v>
      </c>
      <c r="J24" s="38">
        <v>655</v>
      </c>
      <c r="K24" s="48">
        <f t="shared" si="5"/>
        <v>29.12405513561583</v>
      </c>
      <c r="L24" s="38">
        <v>832</v>
      </c>
      <c r="M24" s="48">
        <f t="shared" si="6"/>
        <v>36.99421965317919</v>
      </c>
    </row>
    <row r="25" spans="1:13" ht="15" customHeight="1">
      <c r="A25" s="31" t="s">
        <v>107</v>
      </c>
      <c r="B25" s="32">
        <f t="shared" si="0"/>
        <v>2696</v>
      </c>
      <c r="C25" s="79">
        <f t="shared" si="1"/>
        <v>100</v>
      </c>
      <c r="D25" s="32">
        <v>4</v>
      </c>
      <c r="E25" s="48">
        <f t="shared" si="2"/>
        <v>0.1483679525222552</v>
      </c>
      <c r="F25" s="32">
        <v>156</v>
      </c>
      <c r="G25" s="48">
        <f t="shared" si="3"/>
        <v>5.786350148367952</v>
      </c>
      <c r="H25" s="38">
        <v>963</v>
      </c>
      <c r="I25" s="48">
        <f t="shared" si="4"/>
        <v>35.71958456973294</v>
      </c>
      <c r="J25" s="38">
        <v>526</v>
      </c>
      <c r="K25" s="48">
        <f t="shared" si="5"/>
        <v>19.510385756676556</v>
      </c>
      <c r="L25" s="38">
        <v>1047</v>
      </c>
      <c r="M25" s="48">
        <f t="shared" si="6"/>
        <v>38.8353115727003</v>
      </c>
    </row>
    <row r="26" spans="1:13" ht="15" customHeight="1">
      <c r="A26" s="31" t="s">
        <v>108</v>
      </c>
      <c r="B26" s="32">
        <f t="shared" si="0"/>
        <v>491</v>
      </c>
      <c r="C26" s="79">
        <f t="shared" si="1"/>
        <v>100</v>
      </c>
      <c r="D26" s="32">
        <v>2</v>
      </c>
      <c r="E26" s="48">
        <f t="shared" si="2"/>
        <v>0.40733197556008144</v>
      </c>
      <c r="F26" s="32">
        <v>8</v>
      </c>
      <c r="G26" s="48">
        <f t="shared" si="3"/>
        <v>1.6293279022403258</v>
      </c>
      <c r="H26" s="38">
        <v>81</v>
      </c>
      <c r="I26" s="48">
        <f t="shared" si="4"/>
        <v>16.4969450101833</v>
      </c>
      <c r="J26" s="38">
        <v>181</v>
      </c>
      <c r="K26" s="48">
        <f t="shared" si="5"/>
        <v>36.86354378818738</v>
      </c>
      <c r="L26" s="38">
        <v>219</v>
      </c>
      <c r="M26" s="48">
        <f t="shared" si="6"/>
        <v>44.602851323828915</v>
      </c>
    </row>
    <row r="27" spans="1:13" ht="15" customHeight="1">
      <c r="A27" s="31" t="s">
        <v>109</v>
      </c>
      <c r="B27" s="32">
        <f t="shared" si="0"/>
        <v>667</v>
      </c>
      <c r="C27" s="79">
        <f t="shared" si="1"/>
        <v>100</v>
      </c>
      <c r="D27" s="32">
        <v>39</v>
      </c>
      <c r="E27" s="48">
        <f t="shared" si="2"/>
        <v>5.847076461769116</v>
      </c>
      <c r="F27" s="32">
        <v>59</v>
      </c>
      <c r="G27" s="48">
        <f t="shared" si="3"/>
        <v>8.845577211394302</v>
      </c>
      <c r="H27" s="38">
        <v>195</v>
      </c>
      <c r="I27" s="48">
        <f t="shared" si="4"/>
        <v>29.235382308845576</v>
      </c>
      <c r="J27" s="38">
        <v>156</v>
      </c>
      <c r="K27" s="48">
        <f t="shared" si="5"/>
        <v>23.388305847076463</v>
      </c>
      <c r="L27" s="38">
        <v>218</v>
      </c>
      <c r="M27" s="48">
        <f t="shared" si="6"/>
        <v>32.68365817091454</v>
      </c>
    </row>
    <row r="28" spans="1:13" ht="15" customHeight="1">
      <c r="A28" s="31" t="s">
        <v>110</v>
      </c>
      <c r="B28" s="32">
        <f t="shared" si="0"/>
        <v>845</v>
      </c>
      <c r="C28" s="79">
        <f t="shared" si="1"/>
        <v>100</v>
      </c>
      <c r="D28" s="32">
        <v>2</v>
      </c>
      <c r="E28" s="48">
        <f t="shared" si="2"/>
        <v>0.2366863905325444</v>
      </c>
      <c r="F28" s="32">
        <v>36</v>
      </c>
      <c r="G28" s="48">
        <f t="shared" si="3"/>
        <v>4.260355029585798</v>
      </c>
      <c r="H28" s="38">
        <v>207</v>
      </c>
      <c r="I28" s="48">
        <f t="shared" si="4"/>
        <v>24.497041420118343</v>
      </c>
      <c r="J28" s="38">
        <v>248</v>
      </c>
      <c r="K28" s="48">
        <f t="shared" si="5"/>
        <v>29.3491124260355</v>
      </c>
      <c r="L28" s="38">
        <v>352</v>
      </c>
      <c r="M28" s="48">
        <f t="shared" si="6"/>
        <v>41.65680473372781</v>
      </c>
    </row>
    <row r="29" spans="1:13" ht="22.5" customHeight="1">
      <c r="A29" s="31" t="s">
        <v>111</v>
      </c>
      <c r="B29" s="32">
        <f t="shared" si="0"/>
        <v>13103</v>
      </c>
      <c r="C29" s="79">
        <f t="shared" si="1"/>
        <v>100</v>
      </c>
      <c r="D29" s="32">
        <v>9</v>
      </c>
      <c r="E29" s="48">
        <f t="shared" si="2"/>
        <v>0.06868656032969549</v>
      </c>
      <c r="F29" s="32">
        <v>437</v>
      </c>
      <c r="G29" s="48">
        <f t="shared" si="3"/>
        <v>3.3351140960085477</v>
      </c>
      <c r="H29" s="38">
        <v>6927</v>
      </c>
      <c r="I29" s="48">
        <f t="shared" si="4"/>
        <v>52.86575593375563</v>
      </c>
      <c r="J29" s="38">
        <v>2426</v>
      </c>
      <c r="K29" s="48">
        <f t="shared" si="5"/>
        <v>18.51484392887125</v>
      </c>
      <c r="L29" s="38">
        <v>3304</v>
      </c>
      <c r="M29" s="48">
        <f t="shared" si="6"/>
        <v>25.21559948103488</v>
      </c>
    </row>
    <row r="30" spans="1:13" ht="15" customHeight="1">
      <c r="A30" s="31" t="s">
        <v>112</v>
      </c>
      <c r="B30" s="32">
        <f t="shared" si="0"/>
        <v>3711</v>
      </c>
      <c r="C30" s="79">
        <f t="shared" si="1"/>
        <v>100</v>
      </c>
      <c r="D30" s="32">
        <v>16</v>
      </c>
      <c r="E30" s="48">
        <f t="shared" si="2"/>
        <v>0.4311506332524926</v>
      </c>
      <c r="F30" s="32">
        <v>201</v>
      </c>
      <c r="G30" s="48">
        <f t="shared" si="3"/>
        <v>5.416329830234439</v>
      </c>
      <c r="H30" s="38">
        <v>719</v>
      </c>
      <c r="I30" s="48">
        <f t="shared" si="4"/>
        <v>19.374831581783887</v>
      </c>
      <c r="J30" s="38">
        <v>1021</v>
      </c>
      <c r="K30" s="48">
        <f t="shared" si="5"/>
        <v>27.512799784424686</v>
      </c>
      <c r="L30" s="38">
        <v>1754</v>
      </c>
      <c r="M30" s="48">
        <f t="shared" si="6"/>
        <v>47.264888170304495</v>
      </c>
    </row>
    <row r="31" spans="1:13" ht="15" customHeight="1">
      <c r="A31" s="31" t="s">
        <v>113</v>
      </c>
      <c r="B31" s="32">
        <f t="shared" si="0"/>
        <v>257</v>
      </c>
      <c r="C31" s="79">
        <f t="shared" si="1"/>
        <v>100</v>
      </c>
      <c r="D31" s="32">
        <v>1</v>
      </c>
      <c r="E31" s="48">
        <f t="shared" si="2"/>
        <v>0.38910505836575876</v>
      </c>
      <c r="F31" s="32">
        <v>10</v>
      </c>
      <c r="G31" s="48">
        <f t="shared" si="3"/>
        <v>3.8910505836575875</v>
      </c>
      <c r="H31" s="38">
        <v>91</v>
      </c>
      <c r="I31" s="48">
        <f t="shared" si="4"/>
        <v>35.40856031128405</v>
      </c>
      <c r="J31" s="38">
        <v>58</v>
      </c>
      <c r="K31" s="48">
        <f t="shared" si="5"/>
        <v>22.56809338521401</v>
      </c>
      <c r="L31" s="38">
        <v>97</v>
      </c>
      <c r="M31" s="48">
        <f t="shared" si="6"/>
        <v>37.7431906614786</v>
      </c>
    </row>
    <row r="32" spans="1:13" ht="15" customHeight="1">
      <c r="A32" s="31" t="s">
        <v>114</v>
      </c>
      <c r="B32" s="32">
        <f t="shared" si="0"/>
        <v>32731</v>
      </c>
      <c r="C32" s="79">
        <f t="shared" si="1"/>
        <v>100</v>
      </c>
      <c r="D32" s="32">
        <v>578</v>
      </c>
      <c r="E32" s="48">
        <f t="shared" si="2"/>
        <v>1.7659099935840639</v>
      </c>
      <c r="F32" s="32">
        <v>475</v>
      </c>
      <c r="G32" s="48">
        <f t="shared" si="3"/>
        <v>1.4512236106443432</v>
      </c>
      <c r="H32" s="38">
        <v>7217</v>
      </c>
      <c r="I32" s="48">
        <f t="shared" si="4"/>
        <v>22.049433258989946</v>
      </c>
      <c r="J32" s="38">
        <v>5858</v>
      </c>
      <c r="K32" s="48">
        <f t="shared" si="5"/>
        <v>17.89740612874645</v>
      </c>
      <c r="L32" s="38">
        <v>18603</v>
      </c>
      <c r="M32" s="48">
        <f t="shared" si="6"/>
        <v>56.836027008035195</v>
      </c>
    </row>
    <row r="33" spans="1:13" ht="15" customHeight="1">
      <c r="A33" s="31" t="s">
        <v>115</v>
      </c>
      <c r="B33" s="32">
        <f t="shared" si="0"/>
        <v>2465</v>
      </c>
      <c r="C33" s="79">
        <f t="shared" si="1"/>
        <v>100</v>
      </c>
      <c r="D33" s="32">
        <v>10</v>
      </c>
      <c r="E33" s="48">
        <f t="shared" si="2"/>
        <v>0.4056795131845842</v>
      </c>
      <c r="F33" s="32">
        <v>102</v>
      </c>
      <c r="G33" s="48">
        <f t="shared" si="3"/>
        <v>4.137931034482759</v>
      </c>
      <c r="H33" s="38">
        <v>612</v>
      </c>
      <c r="I33" s="48">
        <f t="shared" si="4"/>
        <v>24.82758620689655</v>
      </c>
      <c r="J33" s="38">
        <v>719</v>
      </c>
      <c r="K33" s="48">
        <f t="shared" si="5"/>
        <v>29.1683569979716</v>
      </c>
      <c r="L33" s="38">
        <v>1022</v>
      </c>
      <c r="M33" s="48">
        <f t="shared" si="6"/>
        <v>41.4604462474645</v>
      </c>
    </row>
    <row r="34" spans="1:13" ht="15" customHeight="1">
      <c r="A34" s="31" t="s">
        <v>116</v>
      </c>
      <c r="B34" s="32">
        <f t="shared" si="0"/>
        <v>1964</v>
      </c>
      <c r="C34" s="79">
        <f t="shared" si="1"/>
        <v>100</v>
      </c>
      <c r="D34" s="32">
        <v>0</v>
      </c>
      <c r="E34" s="48">
        <f t="shared" si="2"/>
        <v>0</v>
      </c>
      <c r="F34" s="32">
        <v>66</v>
      </c>
      <c r="G34" s="48">
        <f t="shared" si="3"/>
        <v>3.360488798370672</v>
      </c>
      <c r="H34" s="38">
        <v>546</v>
      </c>
      <c r="I34" s="48">
        <f t="shared" si="4"/>
        <v>27.800407331975556</v>
      </c>
      <c r="J34" s="38">
        <v>526</v>
      </c>
      <c r="K34" s="48">
        <f t="shared" si="5"/>
        <v>26.782077393075355</v>
      </c>
      <c r="L34" s="38">
        <v>826</v>
      </c>
      <c r="M34" s="48">
        <f t="shared" si="6"/>
        <v>42.057026476578415</v>
      </c>
    </row>
    <row r="35" spans="1:13" ht="22.5" customHeight="1">
      <c r="A35" s="31" t="s">
        <v>117</v>
      </c>
      <c r="B35" s="32">
        <f t="shared" si="0"/>
        <v>11582</v>
      </c>
      <c r="C35" s="79">
        <f t="shared" si="1"/>
        <v>100</v>
      </c>
      <c r="D35" s="32">
        <v>25</v>
      </c>
      <c r="E35" s="48">
        <f t="shared" si="2"/>
        <v>0.2158521844241064</v>
      </c>
      <c r="F35" s="32">
        <v>363</v>
      </c>
      <c r="G35" s="48">
        <f t="shared" si="3"/>
        <v>3.1341737178380242</v>
      </c>
      <c r="H35" s="38">
        <v>2771</v>
      </c>
      <c r="I35" s="48">
        <f t="shared" si="4"/>
        <v>23.925056121567952</v>
      </c>
      <c r="J35" s="38">
        <v>4999</v>
      </c>
      <c r="K35" s="48">
        <f t="shared" si="5"/>
        <v>43.16180279744431</v>
      </c>
      <c r="L35" s="38">
        <v>3424</v>
      </c>
      <c r="M35" s="48">
        <f t="shared" si="6"/>
        <v>29.563115178725607</v>
      </c>
    </row>
    <row r="36" spans="1:13" ht="15" customHeight="1">
      <c r="A36" s="31" t="s">
        <v>118</v>
      </c>
      <c r="B36" s="32">
        <f t="shared" si="0"/>
        <v>275</v>
      </c>
      <c r="C36" s="79">
        <f t="shared" si="1"/>
        <v>100</v>
      </c>
      <c r="D36" s="32">
        <v>0</v>
      </c>
      <c r="E36" s="48">
        <f t="shared" si="2"/>
        <v>0</v>
      </c>
      <c r="F36" s="32">
        <v>10</v>
      </c>
      <c r="G36" s="48">
        <f t="shared" si="3"/>
        <v>3.6363636363636362</v>
      </c>
      <c r="H36" s="38">
        <v>110</v>
      </c>
      <c r="I36" s="48">
        <f t="shared" si="4"/>
        <v>40</v>
      </c>
      <c r="J36" s="38">
        <v>63</v>
      </c>
      <c r="K36" s="48">
        <f t="shared" si="5"/>
        <v>22.90909090909091</v>
      </c>
      <c r="L36" s="38">
        <v>92</v>
      </c>
      <c r="M36" s="48">
        <f t="shared" si="6"/>
        <v>33.45454545454545</v>
      </c>
    </row>
    <row r="37" spans="1:13" ht="15" customHeight="1">
      <c r="A37" s="31" t="s">
        <v>119</v>
      </c>
      <c r="B37" s="32">
        <f t="shared" si="0"/>
        <v>1569</v>
      </c>
      <c r="C37" s="79">
        <f t="shared" si="1"/>
        <v>100</v>
      </c>
      <c r="D37" s="32">
        <v>0</v>
      </c>
      <c r="E37" s="48">
        <f t="shared" si="2"/>
        <v>0</v>
      </c>
      <c r="F37" s="32">
        <v>33</v>
      </c>
      <c r="G37" s="48">
        <f t="shared" si="3"/>
        <v>2.1032504780114722</v>
      </c>
      <c r="H37" s="38">
        <v>545</v>
      </c>
      <c r="I37" s="48">
        <f t="shared" si="4"/>
        <v>34.73550031867432</v>
      </c>
      <c r="J37" s="38">
        <v>287</v>
      </c>
      <c r="K37" s="48">
        <f t="shared" si="5"/>
        <v>18.291905672402805</v>
      </c>
      <c r="L37" s="38">
        <v>704</v>
      </c>
      <c r="M37" s="48">
        <f t="shared" si="6"/>
        <v>44.86934353091141</v>
      </c>
    </row>
    <row r="38" spans="1:13" ht="15" customHeight="1">
      <c r="A38" s="31" t="s">
        <v>120</v>
      </c>
      <c r="B38" s="32">
        <f t="shared" si="0"/>
        <v>377</v>
      </c>
      <c r="C38" s="79">
        <f t="shared" si="1"/>
        <v>100</v>
      </c>
      <c r="D38" s="32">
        <v>1</v>
      </c>
      <c r="E38" s="48">
        <f t="shared" si="2"/>
        <v>0.2652519893899204</v>
      </c>
      <c r="F38" s="32">
        <v>9</v>
      </c>
      <c r="G38" s="48">
        <f t="shared" si="3"/>
        <v>2.3872679045092835</v>
      </c>
      <c r="H38" s="38">
        <v>142</v>
      </c>
      <c r="I38" s="48">
        <f t="shared" si="4"/>
        <v>37.6657824933687</v>
      </c>
      <c r="J38" s="38">
        <v>98</v>
      </c>
      <c r="K38" s="48">
        <f t="shared" si="5"/>
        <v>25.9946949602122</v>
      </c>
      <c r="L38" s="38">
        <v>127</v>
      </c>
      <c r="M38" s="48">
        <f t="shared" si="6"/>
        <v>33.687002652519894</v>
      </c>
    </row>
    <row r="39" spans="1:13" ht="15" customHeight="1">
      <c r="A39" s="31" t="s">
        <v>121</v>
      </c>
      <c r="B39" s="32">
        <f t="shared" si="0"/>
        <v>1991</v>
      </c>
      <c r="C39" s="79">
        <f t="shared" si="1"/>
        <v>100</v>
      </c>
      <c r="D39" s="32">
        <v>4</v>
      </c>
      <c r="E39" s="48">
        <f t="shared" si="2"/>
        <v>0.20090406830738325</v>
      </c>
      <c r="F39" s="32">
        <v>99</v>
      </c>
      <c r="G39" s="48">
        <f t="shared" si="3"/>
        <v>4.972375690607735</v>
      </c>
      <c r="H39" s="38">
        <v>373</v>
      </c>
      <c r="I39" s="48">
        <f t="shared" si="4"/>
        <v>18.734304369663484</v>
      </c>
      <c r="J39" s="38">
        <v>472</v>
      </c>
      <c r="K39" s="48">
        <f t="shared" si="5"/>
        <v>23.70668006027122</v>
      </c>
      <c r="L39" s="38">
        <v>1043</v>
      </c>
      <c r="M39" s="48">
        <f t="shared" si="6"/>
        <v>52.385735811150184</v>
      </c>
    </row>
    <row r="40" spans="1:13" ht="15" customHeight="1">
      <c r="A40" s="90" t="s">
        <v>122</v>
      </c>
      <c r="B40" s="91">
        <f t="shared" si="0"/>
        <v>824</v>
      </c>
      <c r="C40" s="107">
        <f t="shared" si="1"/>
        <v>100</v>
      </c>
      <c r="D40" s="91">
        <v>1</v>
      </c>
      <c r="E40" s="92">
        <f t="shared" si="2"/>
        <v>0.12135922330097086</v>
      </c>
      <c r="F40" s="91">
        <v>10</v>
      </c>
      <c r="G40" s="92">
        <f t="shared" si="3"/>
        <v>1.2135922330097086</v>
      </c>
      <c r="H40" s="115">
        <v>274</v>
      </c>
      <c r="I40" s="92">
        <f t="shared" si="4"/>
        <v>33.25242718446602</v>
      </c>
      <c r="J40" s="115">
        <v>177</v>
      </c>
      <c r="K40" s="92">
        <f t="shared" si="5"/>
        <v>21.480582524271842</v>
      </c>
      <c r="L40" s="115">
        <v>362</v>
      </c>
      <c r="M40" s="92">
        <f t="shared" si="6"/>
        <v>43.932038834951456</v>
      </c>
    </row>
    <row r="41" spans="1:13" ht="15" customHeight="1">
      <c r="A41" s="31"/>
      <c r="B41" s="31"/>
      <c r="C41" s="31"/>
      <c r="D41" s="31"/>
      <c r="E41" s="31"/>
      <c r="F41" s="31"/>
      <c r="G41" s="116"/>
      <c r="H41" s="31"/>
      <c r="I41" s="31"/>
      <c r="J41" s="31"/>
      <c r="K41" s="31"/>
      <c r="L41" s="31"/>
      <c r="M41" s="93" t="s">
        <v>123</v>
      </c>
    </row>
    <row r="42" spans="1:12" s="27" customFormat="1" ht="15" customHeight="1">
      <c r="A42" s="117"/>
      <c r="B42" s="118"/>
      <c r="C42" s="118"/>
      <c r="D42" s="118"/>
      <c r="E42" s="119"/>
      <c r="F42" s="118"/>
      <c r="G42" s="119"/>
      <c r="H42" s="31"/>
      <c r="I42" s="31"/>
      <c r="J42" s="121"/>
      <c r="K42" s="121"/>
      <c r="L42" s="121"/>
    </row>
    <row r="43" spans="1:13" ht="15" customHeight="1">
      <c r="A43" s="28"/>
      <c r="B43" s="32"/>
      <c r="C43" s="79"/>
      <c r="D43" s="32"/>
      <c r="E43" s="48"/>
      <c r="F43" s="32"/>
      <c r="G43" s="48"/>
      <c r="H43" s="31"/>
      <c r="I43" s="31"/>
      <c r="J43" s="31"/>
      <c r="K43" s="31"/>
      <c r="L43" s="31"/>
      <c r="M43"/>
    </row>
    <row r="44" spans="1:13" ht="15" customHeight="1">
      <c r="A44" s="28"/>
      <c r="B44" s="32"/>
      <c r="C44" s="79"/>
      <c r="D44" s="32"/>
      <c r="E44" s="48"/>
      <c r="F44" s="32"/>
      <c r="G44" s="48"/>
      <c r="H44" s="31"/>
      <c r="I44" s="31"/>
      <c r="J44" s="31"/>
      <c r="K44" s="31"/>
      <c r="L44" s="31"/>
      <c r="M44"/>
    </row>
    <row r="45" spans="1:12" ht="15" customHeight="1">
      <c r="A45" s="31"/>
      <c r="B45" s="31"/>
      <c r="C45" s="31"/>
      <c r="D45" s="31"/>
      <c r="E45" s="31"/>
      <c r="F45" s="31"/>
      <c r="G45" s="31"/>
      <c r="H45" s="49"/>
      <c r="I45" s="122"/>
      <c r="J45" s="104"/>
      <c r="K45" s="78"/>
      <c r="L45" s="104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B24" display="Índice"/>
    <hyperlink ref="M41" location="'pag 31'!A3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workbookViewId="0" topLeftCell="A1">
      <selection activeCell="M2" sqref="M2"/>
    </sheetView>
  </sheetViews>
  <sheetFormatPr defaultColWidth="12" defaultRowHeight="11.25"/>
  <cols>
    <col min="1" max="1" width="19.66015625" style="0" customWidth="1"/>
    <col min="2" max="2" width="8.5" style="0" customWidth="1"/>
    <col min="3" max="3" width="6.33203125" style="0" customWidth="1"/>
    <col min="4" max="4" width="7.83203125" style="0" customWidth="1"/>
    <col min="5" max="5" width="6.33203125" style="0" customWidth="1"/>
    <col min="6" max="6" width="7.83203125" style="0" customWidth="1"/>
    <col min="7" max="7" width="6.33203125" style="0" customWidth="1"/>
    <col min="8" max="8" width="7.83203125" style="38" customWidth="1"/>
    <col min="9" max="9" width="6.33203125" style="70" customWidth="1"/>
    <col min="10" max="10" width="7.83203125" style="71" customWidth="1"/>
    <col min="11" max="11" width="6.33203125" style="72" customWidth="1"/>
    <col min="12" max="12" width="9.33203125" style="71" customWidth="1"/>
    <col min="13" max="13" width="7.5" style="72" customWidth="1"/>
  </cols>
  <sheetData>
    <row r="1" spans="1:13" s="16" customFormat="1" ht="39.75" customHeight="1">
      <c r="A1" s="230" t="s">
        <v>137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57" customFormat="1" ht="18" customHeight="1">
      <c r="A2" s="24" t="s">
        <v>80</v>
      </c>
      <c r="B2" s="31"/>
      <c r="C2" s="31"/>
      <c r="D2" s="31"/>
      <c r="E2" s="31"/>
      <c r="F2" s="31"/>
      <c r="G2" s="31"/>
      <c r="H2" s="65"/>
      <c r="I2" s="66"/>
      <c r="J2" s="67"/>
      <c r="K2" s="68"/>
      <c r="L2" s="67"/>
      <c r="M2" s="123" t="s">
        <v>124</v>
      </c>
    </row>
    <row r="3" spans="1:13" s="20" customFormat="1" ht="36" customHeight="1">
      <c r="A3" s="17" t="s">
        <v>24</v>
      </c>
      <c r="B3" s="231" t="s">
        <v>25</v>
      </c>
      <c r="C3" s="231"/>
      <c r="D3" s="231" t="s">
        <v>54</v>
      </c>
      <c r="E3" s="231"/>
      <c r="F3" s="232" t="s">
        <v>60</v>
      </c>
      <c r="G3" s="232"/>
      <c r="H3" s="232" t="s">
        <v>61</v>
      </c>
      <c r="I3" s="232"/>
      <c r="J3" s="232" t="s">
        <v>62</v>
      </c>
      <c r="K3" s="232"/>
      <c r="L3" s="232" t="s">
        <v>85</v>
      </c>
      <c r="M3" s="232"/>
    </row>
    <row r="4" spans="1:13" s="12" customFormat="1" ht="19.5" customHeight="1">
      <c r="A4" s="98"/>
      <c r="B4" s="101" t="s">
        <v>82</v>
      </c>
      <c r="C4" s="100" t="s">
        <v>83</v>
      </c>
      <c r="D4" s="101" t="s">
        <v>82</v>
      </c>
      <c r="E4" s="100" t="s">
        <v>83</v>
      </c>
      <c r="F4" s="101" t="s">
        <v>82</v>
      </c>
      <c r="G4" s="100" t="s">
        <v>83</v>
      </c>
      <c r="H4" s="101" t="s">
        <v>82</v>
      </c>
      <c r="I4" s="100" t="s">
        <v>83</v>
      </c>
      <c r="J4" s="101" t="s">
        <v>82</v>
      </c>
      <c r="K4" s="100" t="s">
        <v>83</v>
      </c>
      <c r="L4" s="101" t="s">
        <v>82</v>
      </c>
      <c r="M4" s="100" t="s">
        <v>83</v>
      </c>
    </row>
    <row r="5" spans="1:13" ht="15" customHeight="1">
      <c r="A5" s="31" t="s">
        <v>125</v>
      </c>
      <c r="B5" s="102">
        <f aca="true" t="shared" si="0" ref="B5:B18">D5+F5+H5+J5+L5</f>
        <v>642</v>
      </c>
      <c r="C5" s="125">
        <f aca="true" t="shared" si="1" ref="C5:C18">B5/$B5*100</f>
        <v>100</v>
      </c>
      <c r="D5" s="102">
        <v>0</v>
      </c>
      <c r="E5" s="103">
        <f aca="true" t="shared" si="2" ref="E5:E18">D5/$B5*100</f>
        <v>0</v>
      </c>
      <c r="F5" s="102">
        <v>24</v>
      </c>
      <c r="G5" s="103">
        <f aca="true" t="shared" si="3" ref="G5:G18">F5/$B5*100</f>
        <v>3.7383177570093453</v>
      </c>
      <c r="H5" s="38">
        <v>168</v>
      </c>
      <c r="I5" s="103">
        <f aca="true" t="shared" si="4" ref="I5:I18">H5/$B5*100</f>
        <v>26.168224299065418</v>
      </c>
      <c r="J5" s="38">
        <v>139</v>
      </c>
      <c r="K5" s="103">
        <f aca="true" t="shared" si="5" ref="K5:K18">J5/$B5*100</f>
        <v>21.651090342679126</v>
      </c>
      <c r="L5" s="38">
        <v>311</v>
      </c>
      <c r="M5" s="103">
        <f aca="true" t="shared" si="6" ref="M5:M18">L5/$B5*100</f>
        <v>48.442367601246104</v>
      </c>
    </row>
    <row r="6" spans="1:13" ht="15" customHeight="1">
      <c r="A6" s="28" t="s">
        <v>126</v>
      </c>
      <c r="B6" s="126">
        <f t="shared" si="0"/>
        <v>1966</v>
      </c>
      <c r="C6" s="79">
        <f t="shared" si="1"/>
        <v>100</v>
      </c>
      <c r="D6" s="32">
        <v>6</v>
      </c>
      <c r="E6" s="48">
        <f t="shared" si="2"/>
        <v>0.3051881993896236</v>
      </c>
      <c r="F6" s="32">
        <v>118</v>
      </c>
      <c r="G6" s="48">
        <f t="shared" si="3"/>
        <v>6.002034587995931</v>
      </c>
      <c r="H6" s="49">
        <v>360</v>
      </c>
      <c r="I6" s="48">
        <f t="shared" si="4"/>
        <v>18.311291963377414</v>
      </c>
      <c r="J6" s="49">
        <v>588</v>
      </c>
      <c r="K6" s="48">
        <f t="shared" si="5"/>
        <v>29.90844354018311</v>
      </c>
      <c r="L6" s="49">
        <v>894</v>
      </c>
      <c r="M6" s="48">
        <f t="shared" si="6"/>
        <v>45.473041709053916</v>
      </c>
    </row>
    <row r="7" spans="1:13" ht="15" customHeight="1">
      <c r="A7" s="28" t="s">
        <v>68</v>
      </c>
      <c r="B7" s="126">
        <f t="shared" si="0"/>
        <v>1358</v>
      </c>
      <c r="C7" s="79">
        <f t="shared" si="1"/>
        <v>100</v>
      </c>
      <c r="D7" s="32">
        <v>3</v>
      </c>
      <c r="E7" s="48">
        <f t="shared" si="2"/>
        <v>0.22091310751104565</v>
      </c>
      <c r="F7" s="32">
        <v>26</v>
      </c>
      <c r="G7" s="48">
        <f t="shared" si="3"/>
        <v>1.914580265095729</v>
      </c>
      <c r="H7" s="49">
        <v>413</v>
      </c>
      <c r="I7" s="48">
        <f t="shared" si="4"/>
        <v>30.412371134020617</v>
      </c>
      <c r="J7" s="49">
        <v>283</v>
      </c>
      <c r="K7" s="48">
        <f t="shared" si="5"/>
        <v>20.839469808541974</v>
      </c>
      <c r="L7" s="49">
        <v>633</v>
      </c>
      <c r="M7" s="48">
        <f t="shared" si="6"/>
        <v>46.61266568483063</v>
      </c>
    </row>
    <row r="8" spans="1:13" ht="15" customHeight="1">
      <c r="A8" s="28" t="s">
        <v>127</v>
      </c>
      <c r="B8" s="126">
        <f t="shared" si="0"/>
        <v>302</v>
      </c>
      <c r="C8" s="79">
        <f t="shared" si="1"/>
        <v>100</v>
      </c>
      <c r="D8" s="32">
        <v>0</v>
      </c>
      <c r="E8" s="48">
        <f t="shared" si="2"/>
        <v>0</v>
      </c>
      <c r="F8" s="32">
        <v>5</v>
      </c>
      <c r="G8" s="48">
        <f t="shared" si="3"/>
        <v>1.6556291390728477</v>
      </c>
      <c r="H8" s="49">
        <v>72</v>
      </c>
      <c r="I8" s="48">
        <f t="shared" si="4"/>
        <v>23.841059602649008</v>
      </c>
      <c r="J8" s="49">
        <v>72</v>
      </c>
      <c r="K8" s="48">
        <f t="shared" si="5"/>
        <v>23.841059602649008</v>
      </c>
      <c r="L8" s="49">
        <v>153</v>
      </c>
      <c r="M8" s="48">
        <f t="shared" si="6"/>
        <v>50.66225165562914</v>
      </c>
    </row>
    <row r="9" spans="1:13" ht="15" customHeight="1">
      <c r="A9" s="28" t="s">
        <v>128</v>
      </c>
      <c r="B9" s="126">
        <f t="shared" si="0"/>
        <v>2672</v>
      </c>
      <c r="C9" s="79">
        <f t="shared" si="1"/>
        <v>100</v>
      </c>
      <c r="D9" s="32">
        <v>1</v>
      </c>
      <c r="E9" s="48">
        <f t="shared" si="2"/>
        <v>0.037425149700598806</v>
      </c>
      <c r="F9" s="32">
        <v>79</v>
      </c>
      <c r="G9" s="48">
        <f t="shared" si="3"/>
        <v>2.9565868263473054</v>
      </c>
      <c r="H9" s="49">
        <v>797</v>
      </c>
      <c r="I9" s="48">
        <f t="shared" si="4"/>
        <v>29.827844311377245</v>
      </c>
      <c r="J9" s="49">
        <v>582</v>
      </c>
      <c r="K9" s="48">
        <f t="shared" si="5"/>
        <v>21.781437125748504</v>
      </c>
      <c r="L9" s="49">
        <v>1213</v>
      </c>
      <c r="M9" s="48">
        <f t="shared" si="6"/>
        <v>45.39670658682635</v>
      </c>
    </row>
    <row r="10" spans="1:13" ht="15" customHeight="1">
      <c r="A10" s="31" t="s">
        <v>129</v>
      </c>
      <c r="B10" s="126">
        <f t="shared" si="0"/>
        <v>2121</v>
      </c>
      <c r="C10" s="79">
        <f t="shared" si="1"/>
        <v>100</v>
      </c>
      <c r="D10" s="32">
        <v>10</v>
      </c>
      <c r="E10" s="48">
        <f t="shared" si="2"/>
        <v>0.4714757190004715</v>
      </c>
      <c r="F10" s="32">
        <v>76</v>
      </c>
      <c r="G10" s="48">
        <f t="shared" si="3"/>
        <v>3.583215464403583</v>
      </c>
      <c r="H10" s="49">
        <v>743</v>
      </c>
      <c r="I10" s="48">
        <f t="shared" si="4"/>
        <v>35.03064592173503</v>
      </c>
      <c r="J10" s="49">
        <v>554</v>
      </c>
      <c r="K10" s="48">
        <f t="shared" si="5"/>
        <v>26.119754832626118</v>
      </c>
      <c r="L10" s="49">
        <v>738</v>
      </c>
      <c r="M10" s="48">
        <f t="shared" si="6"/>
        <v>34.794908062234796</v>
      </c>
    </row>
    <row r="11" spans="1:13" ht="22.5" customHeight="1">
      <c r="A11" s="31" t="s">
        <v>130</v>
      </c>
      <c r="B11" s="126">
        <f t="shared" si="0"/>
        <v>14943</v>
      </c>
      <c r="C11" s="79">
        <f t="shared" si="1"/>
        <v>100</v>
      </c>
      <c r="D11" s="32">
        <v>14</v>
      </c>
      <c r="E11" s="48">
        <f t="shared" si="2"/>
        <v>0.0936893528742555</v>
      </c>
      <c r="F11" s="32">
        <v>677</v>
      </c>
      <c r="G11" s="48">
        <f t="shared" si="3"/>
        <v>4.530549421133641</v>
      </c>
      <c r="H11" s="49">
        <v>5637</v>
      </c>
      <c r="I11" s="48">
        <f t="shared" si="4"/>
        <v>37.72334872515559</v>
      </c>
      <c r="J11" s="49">
        <v>4650</v>
      </c>
      <c r="K11" s="48">
        <f t="shared" si="5"/>
        <v>31.118249347520578</v>
      </c>
      <c r="L11" s="49">
        <v>3965</v>
      </c>
      <c r="M11" s="48">
        <f t="shared" si="6"/>
        <v>26.53416315331593</v>
      </c>
    </row>
    <row r="12" spans="1:13" ht="15" customHeight="1">
      <c r="A12" s="31" t="s">
        <v>131</v>
      </c>
      <c r="B12" s="126">
        <f t="shared" si="0"/>
        <v>940</v>
      </c>
      <c r="C12" s="79">
        <f t="shared" si="1"/>
        <v>100</v>
      </c>
      <c r="D12" s="32">
        <v>24</v>
      </c>
      <c r="E12" s="48">
        <f t="shared" si="2"/>
        <v>2.553191489361702</v>
      </c>
      <c r="F12" s="32">
        <v>53</v>
      </c>
      <c r="G12" s="48">
        <f t="shared" si="3"/>
        <v>5.638297872340425</v>
      </c>
      <c r="H12" s="49">
        <v>261</v>
      </c>
      <c r="I12" s="48">
        <f t="shared" si="4"/>
        <v>27.76595744680851</v>
      </c>
      <c r="J12" s="49">
        <v>202</v>
      </c>
      <c r="K12" s="48">
        <f t="shared" si="5"/>
        <v>21.48936170212766</v>
      </c>
      <c r="L12" s="49">
        <v>400</v>
      </c>
      <c r="M12" s="48">
        <f t="shared" si="6"/>
        <v>42.5531914893617</v>
      </c>
    </row>
    <row r="13" spans="1:13" ht="15" customHeight="1">
      <c r="A13" s="31" t="s">
        <v>132</v>
      </c>
      <c r="B13" s="126">
        <f t="shared" si="0"/>
        <v>29797</v>
      </c>
      <c r="C13" s="79">
        <f t="shared" si="1"/>
        <v>100</v>
      </c>
      <c r="D13" s="32">
        <v>76</v>
      </c>
      <c r="E13" s="48">
        <f t="shared" si="2"/>
        <v>0.25505923415108905</v>
      </c>
      <c r="F13" s="32">
        <v>1260</v>
      </c>
      <c r="G13" s="48">
        <f t="shared" si="3"/>
        <v>4.228613618820686</v>
      </c>
      <c r="H13" s="49">
        <v>13875</v>
      </c>
      <c r="I13" s="48">
        <f t="shared" si="4"/>
        <v>46.56509044534685</v>
      </c>
      <c r="J13" s="49">
        <v>6540</v>
      </c>
      <c r="K13" s="48">
        <f t="shared" si="5"/>
        <v>21.948518307212137</v>
      </c>
      <c r="L13" s="49">
        <v>8046</v>
      </c>
      <c r="M13" s="48">
        <f t="shared" si="6"/>
        <v>27.002718394469245</v>
      </c>
    </row>
    <row r="14" spans="1:13" ht="15" customHeight="1">
      <c r="A14" s="31" t="s">
        <v>133</v>
      </c>
      <c r="B14" s="126">
        <f t="shared" si="0"/>
        <v>1414</v>
      </c>
      <c r="C14" s="79">
        <f t="shared" si="1"/>
        <v>100</v>
      </c>
      <c r="D14" s="32">
        <v>3</v>
      </c>
      <c r="E14" s="48">
        <f t="shared" si="2"/>
        <v>0.21216407355021216</v>
      </c>
      <c r="F14" s="32">
        <v>58</v>
      </c>
      <c r="G14" s="48">
        <f t="shared" si="3"/>
        <v>4.101838755304102</v>
      </c>
      <c r="H14" s="49">
        <v>454</v>
      </c>
      <c r="I14" s="48">
        <f t="shared" si="4"/>
        <v>32.10749646393211</v>
      </c>
      <c r="J14" s="49">
        <v>252</v>
      </c>
      <c r="K14" s="48">
        <f t="shared" si="5"/>
        <v>17.82178217821782</v>
      </c>
      <c r="L14" s="49">
        <v>647</v>
      </c>
      <c r="M14" s="48">
        <f t="shared" si="6"/>
        <v>45.756718528995755</v>
      </c>
    </row>
    <row r="15" spans="1:13" ht="15" customHeight="1">
      <c r="A15" s="31" t="s">
        <v>134</v>
      </c>
      <c r="B15" s="126">
        <f t="shared" si="0"/>
        <v>3345</v>
      </c>
      <c r="C15" s="79">
        <f t="shared" si="1"/>
        <v>100</v>
      </c>
      <c r="D15" s="32">
        <v>3</v>
      </c>
      <c r="E15" s="48">
        <f t="shared" si="2"/>
        <v>0.08968609865470852</v>
      </c>
      <c r="F15" s="32">
        <v>74</v>
      </c>
      <c r="G15" s="48">
        <f t="shared" si="3"/>
        <v>2.212257100149477</v>
      </c>
      <c r="H15" s="49">
        <v>914</v>
      </c>
      <c r="I15" s="48">
        <f t="shared" si="4"/>
        <v>27.324364723467866</v>
      </c>
      <c r="J15" s="49">
        <v>1237</v>
      </c>
      <c r="K15" s="48">
        <f t="shared" si="5"/>
        <v>36.98056801195815</v>
      </c>
      <c r="L15" s="49">
        <v>1117</v>
      </c>
      <c r="M15" s="48">
        <f t="shared" si="6"/>
        <v>33.39312406576981</v>
      </c>
    </row>
    <row r="16" spans="1:13" ht="15" customHeight="1">
      <c r="A16" s="31" t="s">
        <v>135</v>
      </c>
      <c r="B16" s="126">
        <f t="shared" si="0"/>
        <v>266</v>
      </c>
      <c r="C16" s="79">
        <f t="shared" si="1"/>
        <v>100</v>
      </c>
      <c r="D16" s="32">
        <v>0</v>
      </c>
      <c r="E16" s="48">
        <f t="shared" si="2"/>
        <v>0</v>
      </c>
      <c r="F16" s="32">
        <v>7</v>
      </c>
      <c r="G16" s="48">
        <f t="shared" si="3"/>
        <v>2.631578947368421</v>
      </c>
      <c r="H16" s="49">
        <v>121</v>
      </c>
      <c r="I16" s="48">
        <f t="shared" si="4"/>
        <v>45.48872180451128</v>
      </c>
      <c r="J16" s="49">
        <v>70</v>
      </c>
      <c r="K16" s="48">
        <f t="shared" si="5"/>
        <v>26.31578947368421</v>
      </c>
      <c r="L16" s="49">
        <v>68</v>
      </c>
      <c r="M16" s="48">
        <f t="shared" si="6"/>
        <v>25.563909774436087</v>
      </c>
    </row>
    <row r="17" spans="1:13" ht="22.5" customHeight="1">
      <c r="A17" s="31" t="s">
        <v>77</v>
      </c>
      <c r="B17" s="126">
        <f t="shared" si="0"/>
        <v>276</v>
      </c>
      <c r="C17" s="79">
        <f t="shared" si="1"/>
        <v>100</v>
      </c>
      <c r="D17" s="32">
        <v>0</v>
      </c>
      <c r="E17" s="48">
        <f t="shared" si="2"/>
        <v>0</v>
      </c>
      <c r="F17" s="32">
        <v>14</v>
      </c>
      <c r="G17" s="48">
        <f t="shared" si="3"/>
        <v>5.072463768115942</v>
      </c>
      <c r="H17" s="49">
        <v>56</v>
      </c>
      <c r="I17" s="48">
        <f t="shared" si="4"/>
        <v>20.28985507246377</v>
      </c>
      <c r="J17" s="49">
        <v>64</v>
      </c>
      <c r="K17" s="48">
        <f t="shared" si="5"/>
        <v>23.18840579710145</v>
      </c>
      <c r="L17" s="49">
        <v>142</v>
      </c>
      <c r="M17" s="48">
        <f t="shared" si="6"/>
        <v>51.449275362318836</v>
      </c>
    </row>
    <row r="18" spans="1:13" ht="15" customHeight="1">
      <c r="A18" s="35" t="s">
        <v>78</v>
      </c>
      <c r="B18" s="127">
        <f t="shared" si="0"/>
        <v>268</v>
      </c>
      <c r="C18" s="112">
        <f t="shared" si="1"/>
        <v>100</v>
      </c>
      <c r="D18" s="105">
        <v>0</v>
      </c>
      <c r="E18" s="37">
        <f t="shared" si="2"/>
        <v>0</v>
      </c>
      <c r="F18" s="105">
        <v>10</v>
      </c>
      <c r="G18" s="37">
        <f t="shared" si="3"/>
        <v>3.731343283582089</v>
      </c>
      <c r="H18" s="58">
        <v>56</v>
      </c>
      <c r="I18" s="37">
        <f t="shared" si="4"/>
        <v>20.8955223880597</v>
      </c>
      <c r="J18" s="58">
        <v>68</v>
      </c>
      <c r="K18" s="37">
        <f t="shared" si="5"/>
        <v>25.37313432835821</v>
      </c>
      <c r="L18" s="58">
        <v>134</v>
      </c>
      <c r="M18" s="37">
        <f t="shared" si="6"/>
        <v>50</v>
      </c>
    </row>
    <row r="19" spans="1:13" s="34" customFormat="1" ht="15" customHeight="1">
      <c r="A19" s="31"/>
      <c r="B19" s="33"/>
      <c r="C19" s="47"/>
      <c r="D19" s="33"/>
      <c r="E19" s="47"/>
      <c r="F19" s="38"/>
      <c r="G19" s="30"/>
      <c r="H19" s="38"/>
      <c r="I19" s="70"/>
      <c r="J19" s="71"/>
      <c r="K19" s="72"/>
      <c r="L19" s="71"/>
      <c r="M19" s="72"/>
    </row>
    <row r="20" spans="2:7" ht="15" customHeight="1">
      <c r="B20" s="33"/>
      <c r="C20" s="47"/>
      <c r="D20" s="33"/>
      <c r="E20" s="47"/>
      <c r="F20" s="38"/>
      <c r="G20" s="30"/>
    </row>
    <row r="21" spans="2:7" ht="15" customHeight="1">
      <c r="B21" s="33"/>
      <c r="C21" s="47"/>
      <c r="D21" s="33"/>
      <c r="E21" s="47"/>
      <c r="F21" s="38"/>
      <c r="G21" s="30"/>
    </row>
    <row r="22" spans="2:7" ht="15" customHeight="1">
      <c r="B22" s="33"/>
      <c r="C22" s="47"/>
      <c r="D22" s="33"/>
      <c r="E22" s="47"/>
      <c r="F22" s="38"/>
      <c r="G22" s="30"/>
    </row>
    <row r="23" spans="1:13" ht="15" customHeight="1">
      <c r="A23" s="31"/>
      <c r="B23" s="33"/>
      <c r="C23" s="47"/>
      <c r="D23" s="33"/>
      <c r="E23" s="47"/>
      <c r="F23" s="49"/>
      <c r="G23" s="48"/>
      <c r="H23" s="49"/>
      <c r="I23" s="122"/>
      <c r="J23" s="104"/>
      <c r="K23" s="77"/>
      <c r="L23" s="104"/>
      <c r="M23" s="77"/>
    </row>
    <row r="24" spans="1:13" ht="15" customHeight="1">
      <c r="A24" s="31"/>
      <c r="B24" s="31"/>
      <c r="C24" s="31"/>
      <c r="D24" s="31"/>
      <c r="E24" s="31"/>
      <c r="F24" s="31"/>
      <c r="G24" s="31"/>
      <c r="H24" s="49"/>
      <c r="I24" s="122"/>
      <c r="J24" s="104"/>
      <c r="K24" s="77"/>
      <c r="L24" s="104"/>
      <c r="M24" s="77"/>
    </row>
    <row r="25" ht="15" customHeight="1"/>
    <row r="26" ht="15" customHeight="1"/>
    <row r="27" spans="11:14" ht="15" customHeight="1">
      <c r="K27" s="76"/>
      <c r="N27" s="38"/>
    </row>
    <row r="28" spans="11:14" ht="15" customHeight="1">
      <c r="K28" s="76"/>
      <c r="N28" s="38"/>
    </row>
    <row r="29" spans="11:14" ht="15" customHeight="1">
      <c r="K29" s="76"/>
      <c r="N29" s="38"/>
    </row>
    <row r="30" spans="11:14" ht="15" customHeight="1">
      <c r="K30" s="76"/>
      <c r="N30" s="38"/>
    </row>
    <row r="31" spans="11:14" ht="15" customHeight="1">
      <c r="K31" s="76"/>
      <c r="N31" s="38"/>
    </row>
    <row r="32" spans="11:14" ht="15" customHeight="1">
      <c r="K32" s="77"/>
      <c r="N32" s="38"/>
    </row>
    <row r="33" spans="11:14" ht="15" customHeight="1">
      <c r="K33" s="77"/>
      <c r="N33" s="38"/>
    </row>
    <row r="34" spans="11:14" ht="15" customHeight="1">
      <c r="K34" s="77"/>
      <c r="N34" s="38"/>
    </row>
    <row r="35" spans="11:14" ht="15" customHeight="1">
      <c r="K35" s="77"/>
      <c r="N35" s="38"/>
    </row>
    <row r="36" spans="11:14" ht="15" customHeight="1">
      <c r="K36" s="77"/>
      <c r="N36" s="38"/>
    </row>
    <row r="37" spans="11:14" ht="15" customHeight="1">
      <c r="K37" s="77"/>
      <c r="N37" s="38"/>
    </row>
    <row r="38" spans="11:14" ht="15" customHeight="1">
      <c r="K38" s="77"/>
      <c r="N38" s="38"/>
    </row>
    <row r="39" spans="11:14" ht="15" customHeight="1">
      <c r="K39" s="77"/>
      <c r="N39" s="38"/>
    </row>
    <row r="40" spans="11:14" ht="15" customHeight="1">
      <c r="K40" s="77"/>
      <c r="N40" s="38"/>
    </row>
    <row r="41" ht="15" customHeight="1">
      <c r="N41" s="38"/>
    </row>
    <row r="42" ht="15" customHeight="1">
      <c r="N42" s="38"/>
    </row>
    <row r="43" ht="15" customHeight="1">
      <c r="N43" s="38"/>
    </row>
    <row r="44" spans="11:14" ht="15" customHeight="1">
      <c r="K44" s="77"/>
      <c r="N44" s="38"/>
    </row>
    <row r="45" ht="15" customHeight="1">
      <c r="K45" s="78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M2" location="'pag 30'!A3" display="(Viene de la página anterior)"/>
    <hyperlink ref="A3" location="indice!B2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38" customWidth="1"/>
    <col min="9" max="9" width="11.66015625" style="70" customWidth="1"/>
  </cols>
  <sheetData>
    <row r="1" spans="1:9" s="16" customFormat="1" ht="39.75" customHeight="1">
      <c r="A1" s="230" t="s">
        <v>138</v>
      </c>
      <c r="B1" s="230"/>
      <c r="C1" s="230"/>
      <c r="D1" s="230"/>
      <c r="E1" s="230"/>
      <c r="F1" s="230"/>
      <c r="G1" s="230"/>
      <c r="H1" s="230"/>
      <c r="I1" s="230"/>
    </row>
    <row r="2" spans="1:9" s="57" customFormat="1" ht="18" customHeight="1">
      <c r="A2" s="24" t="s">
        <v>65</v>
      </c>
      <c r="B2" s="31"/>
      <c r="C2" s="31"/>
      <c r="D2" s="31"/>
      <c r="E2" s="31"/>
      <c r="F2" s="31"/>
      <c r="G2" s="31"/>
      <c r="H2" s="65"/>
      <c r="I2" s="66"/>
    </row>
    <row r="3" spans="1:9" s="20" customFormat="1" ht="36" customHeight="1">
      <c r="A3" s="17" t="s">
        <v>24</v>
      </c>
      <c r="B3" s="225" t="s">
        <v>25</v>
      </c>
      <c r="C3" s="225"/>
      <c r="D3" s="225" t="s">
        <v>5</v>
      </c>
      <c r="E3" s="225"/>
      <c r="F3" s="225" t="s">
        <v>6</v>
      </c>
      <c r="G3" s="225"/>
      <c r="H3" s="225" t="s">
        <v>7</v>
      </c>
      <c r="I3" s="225"/>
    </row>
    <row r="4" spans="1:9" s="12" customFormat="1" ht="19.5" customHeight="1">
      <c r="A4" s="21"/>
      <c r="B4" s="22" t="s">
        <v>139</v>
      </c>
      <c r="C4" s="23" t="s">
        <v>29</v>
      </c>
      <c r="D4" s="22" t="s">
        <v>139</v>
      </c>
      <c r="E4" s="23" t="s">
        <v>29</v>
      </c>
      <c r="F4" s="22" t="s">
        <v>139</v>
      </c>
      <c r="G4" s="23" t="s">
        <v>29</v>
      </c>
      <c r="H4" s="22" t="s">
        <v>139</v>
      </c>
      <c r="I4" s="23" t="s">
        <v>29</v>
      </c>
    </row>
    <row r="5" spans="1:9" s="27" customFormat="1" ht="15" customHeight="1">
      <c r="A5" s="25" t="s">
        <v>30</v>
      </c>
      <c r="B5" s="26">
        <f aca="true" t="shared" si="0" ref="B5:B40">D5+F5+H5</f>
        <v>270239</v>
      </c>
      <c r="C5" s="26">
        <f aca="true" t="shared" si="1" ref="C5:C40">B5/B$5*100</f>
        <v>100</v>
      </c>
      <c r="D5" s="26">
        <f>SUM(D6:D40)+SUM('pag 33'!D5:D18)</f>
        <v>59753</v>
      </c>
      <c r="E5" s="26">
        <f aca="true" t="shared" si="2" ref="E5:E40">D5/D$5*100</f>
        <v>100</v>
      </c>
      <c r="F5" s="26">
        <f>SUM(F6:F40)+SUM('pag 33'!F5:F18)</f>
        <v>87015</v>
      </c>
      <c r="G5" s="26">
        <f aca="true" t="shared" si="3" ref="G5:G40">F5/F$5*100</f>
        <v>100</v>
      </c>
      <c r="H5" s="26">
        <f>SUM(H6:H40)+SUM('pag 33'!H5:H18)</f>
        <v>123471</v>
      </c>
      <c r="I5" s="26">
        <f aca="true" t="shared" si="4" ref="I5:I40">H5/H$5*100</f>
        <v>100</v>
      </c>
    </row>
    <row r="6" spans="1:9" ht="15" customHeight="1">
      <c r="A6" s="28" t="s">
        <v>88</v>
      </c>
      <c r="B6" s="32">
        <f t="shared" si="0"/>
        <v>1150</v>
      </c>
      <c r="C6" s="48">
        <f t="shared" si="1"/>
        <v>0.4255492360466106</v>
      </c>
      <c r="D6" s="32">
        <v>219</v>
      </c>
      <c r="E6" s="48">
        <f t="shared" si="2"/>
        <v>0.3665087945375128</v>
      </c>
      <c r="F6" s="32">
        <v>109</v>
      </c>
      <c r="G6" s="48">
        <f t="shared" si="3"/>
        <v>0.12526575877722232</v>
      </c>
      <c r="H6" s="38">
        <v>822</v>
      </c>
      <c r="I6" s="48">
        <f t="shared" si="4"/>
        <v>0.6657433729377749</v>
      </c>
    </row>
    <row r="7" spans="1:9" ht="15" customHeight="1">
      <c r="A7" s="28" t="s">
        <v>89</v>
      </c>
      <c r="B7" s="32">
        <f t="shared" si="0"/>
        <v>633</v>
      </c>
      <c r="C7" s="48">
        <f t="shared" si="1"/>
        <v>0.2342371012326126</v>
      </c>
      <c r="D7" s="32">
        <v>128</v>
      </c>
      <c r="E7" s="48">
        <f t="shared" si="2"/>
        <v>0.2142151858484093</v>
      </c>
      <c r="F7" s="32">
        <v>211</v>
      </c>
      <c r="G7" s="48">
        <f t="shared" si="3"/>
        <v>0.2424869275412285</v>
      </c>
      <c r="H7" s="38">
        <v>294</v>
      </c>
      <c r="I7" s="48">
        <f t="shared" si="4"/>
        <v>0.238112593240518</v>
      </c>
    </row>
    <row r="8" spans="1:9" ht="15" customHeight="1">
      <c r="A8" s="28" t="s">
        <v>90</v>
      </c>
      <c r="B8" s="32">
        <f t="shared" si="0"/>
        <v>5183</v>
      </c>
      <c r="C8" s="48">
        <f t="shared" si="1"/>
        <v>1.917931904721376</v>
      </c>
      <c r="D8" s="32">
        <v>757</v>
      </c>
      <c r="E8" s="48">
        <f t="shared" si="2"/>
        <v>1.2668819975566081</v>
      </c>
      <c r="F8" s="32">
        <v>1399</v>
      </c>
      <c r="G8" s="48">
        <f t="shared" si="3"/>
        <v>1.6077687754984773</v>
      </c>
      <c r="H8" s="38">
        <v>3027</v>
      </c>
      <c r="I8" s="48">
        <f t="shared" si="4"/>
        <v>2.45158782224166</v>
      </c>
    </row>
    <row r="9" spans="1:9" ht="15" customHeight="1">
      <c r="A9" s="28" t="s">
        <v>91</v>
      </c>
      <c r="B9" s="32">
        <f t="shared" si="0"/>
        <v>860</v>
      </c>
      <c r="C9" s="48">
        <f t="shared" si="1"/>
        <v>0.318236820000074</v>
      </c>
      <c r="D9" s="32">
        <v>191</v>
      </c>
      <c r="E9" s="48">
        <f t="shared" si="2"/>
        <v>0.31964922263317325</v>
      </c>
      <c r="F9" s="32">
        <v>248</v>
      </c>
      <c r="G9" s="48">
        <f t="shared" si="3"/>
        <v>0.2850083318967994</v>
      </c>
      <c r="H9" s="38">
        <v>421</v>
      </c>
      <c r="I9" s="48">
        <f t="shared" si="4"/>
        <v>0.34097075426618395</v>
      </c>
    </row>
    <row r="10" spans="1:9" ht="15" customHeight="1">
      <c r="A10" s="28" t="s">
        <v>92</v>
      </c>
      <c r="B10" s="32">
        <f t="shared" si="0"/>
        <v>265</v>
      </c>
      <c r="C10" s="48">
        <f t="shared" si="1"/>
        <v>0.09806134569769723</v>
      </c>
      <c r="D10" s="32">
        <v>70</v>
      </c>
      <c r="E10" s="48">
        <f t="shared" si="2"/>
        <v>0.11714892976084884</v>
      </c>
      <c r="F10" s="32">
        <v>54</v>
      </c>
      <c r="G10" s="48">
        <f t="shared" si="3"/>
        <v>0.06205826581623858</v>
      </c>
      <c r="H10" s="38">
        <v>141</v>
      </c>
      <c r="I10" s="48">
        <f t="shared" si="4"/>
        <v>0.11419685594188109</v>
      </c>
    </row>
    <row r="11" spans="1:9" ht="22.5" customHeight="1">
      <c r="A11" s="31" t="s">
        <v>93</v>
      </c>
      <c r="B11" s="32">
        <f t="shared" si="0"/>
        <v>812</v>
      </c>
      <c r="C11" s="48">
        <f t="shared" si="1"/>
        <v>0.30047476493030245</v>
      </c>
      <c r="D11" s="32">
        <v>201</v>
      </c>
      <c r="E11" s="48">
        <f t="shared" si="2"/>
        <v>0.3363847840275802</v>
      </c>
      <c r="F11" s="32">
        <v>147</v>
      </c>
      <c r="G11" s="48">
        <f t="shared" si="3"/>
        <v>0.16893639027753835</v>
      </c>
      <c r="H11" s="38">
        <v>464</v>
      </c>
      <c r="I11" s="48">
        <f t="shared" si="4"/>
        <v>0.375796745794559</v>
      </c>
    </row>
    <row r="12" spans="1:9" ht="15" customHeight="1">
      <c r="A12" s="31" t="s">
        <v>94</v>
      </c>
      <c r="B12" s="32">
        <f t="shared" si="0"/>
        <v>4294</v>
      </c>
      <c r="C12" s="48">
        <f t="shared" si="1"/>
        <v>1.5889638431166486</v>
      </c>
      <c r="D12" s="32">
        <v>809</v>
      </c>
      <c r="E12" s="48">
        <f t="shared" si="2"/>
        <v>1.3539069168075244</v>
      </c>
      <c r="F12" s="32">
        <v>782</v>
      </c>
      <c r="G12" s="48">
        <f t="shared" si="3"/>
        <v>0.8986956271907142</v>
      </c>
      <c r="H12" s="38">
        <v>2703</v>
      </c>
      <c r="I12" s="48">
        <f t="shared" si="4"/>
        <v>2.1891780256092526</v>
      </c>
    </row>
    <row r="13" spans="1:9" ht="15" customHeight="1">
      <c r="A13" s="31" t="s">
        <v>95</v>
      </c>
      <c r="B13" s="32">
        <f t="shared" si="0"/>
        <v>94434</v>
      </c>
      <c r="C13" s="48">
        <f t="shared" si="1"/>
        <v>34.944623092891845</v>
      </c>
      <c r="D13" s="32">
        <v>27433</v>
      </c>
      <c r="E13" s="48">
        <f t="shared" si="2"/>
        <v>45.91066557327665</v>
      </c>
      <c r="F13" s="32">
        <v>33876</v>
      </c>
      <c r="G13" s="48">
        <f t="shared" si="3"/>
        <v>38.931218755387</v>
      </c>
      <c r="H13" s="38">
        <v>33125</v>
      </c>
      <c r="I13" s="48">
        <f t="shared" si="4"/>
        <v>26.82816207854476</v>
      </c>
    </row>
    <row r="14" spans="1:9" ht="15" customHeight="1">
      <c r="A14" s="31" t="s">
        <v>96</v>
      </c>
      <c r="B14" s="32">
        <f t="shared" si="0"/>
        <v>1196</v>
      </c>
      <c r="C14" s="48">
        <f t="shared" si="1"/>
        <v>0.44257120548847506</v>
      </c>
      <c r="D14" s="32">
        <v>195</v>
      </c>
      <c r="E14" s="48">
        <f t="shared" si="2"/>
        <v>0.326343447190936</v>
      </c>
      <c r="F14" s="32">
        <v>109</v>
      </c>
      <c r="G14" s="48">
        <f t="shared" si="3"/>
        <v>0.12526575877722232</v>
      </c>
      <c r="H14" s="38">
        <v>892</v>
      </c>
      <c r="I14" s="48">
        <f t="shared" si="4"/>
        <v>0.7224368475188506</v>
      </c>
    </row>
    <row r="15" spans="1:9" ht="15" customHeight="1">
      <c r="A15" s="31" t="s">
        <v>97</v>
      </c>
      <c r="B15" s="32">
        <f t="shared" si="0"/>
        <v>545</v>
      </c>
      <c r="C15" s="48">
        <f t="shared" si="1"/>
        <v>0.20167333360469808</v>
      </c>
      <c r="D15" s="32">
        <v>145</v>
      </c>
      <c r="E15" s="48">
        <f t="shared" si="2"/>
        <v>0.24266564021890114</v>
      </c>
      <c r="F15" s="32">
        <v>100</v>
      </c>
      <c r="G15" s="48">
        <f t="shared" si="3"/>
        <v>0.11492271447451588</v>
      </c>
      <c r="H15" s="38">
        <v>300</v>
      </c>
      <c r="I15" s="48">
        <f t="shared" si="4"/>
        <v>0.24297203391889594</v>
      </c>
    </row>
    <row r="16" spans="1:9" ht="15" customHeight="1">
      <c r="A16" s="31" t="s">
        <v>98</v>
      </c>
      <c r="B16" s="32">
        <f t="shared" si="0"/>
        <v>1523</v>
      </c>
      <c r="C16" s="48">
        <f t="shared" si="1"/>
        <v>0.5635752056512938</v>
      </c>
      <c r="D16" s="32">
        <v>283</v>
      </c>
      <c r="E16" s="48">
        <f t="shared" si="2"/>
        <v>0.47361638746171736</v>
      </c>
      <c r="F16" s="32">
        <v>197</v>
      </c>
      <c r="G16" s="48">
        <f t="shared" si="3"/>
        <v>0.2263977475147963</v>
      </c>
      <c r="H16" s="38">
        <v>1043</v>
      </c>
      <c r="I16" s="48">
        <f t="shared" si="4"/>
        <v>0.8447327712580283</v>
      </c>
    </row>
    <row r="17" spans="1:9" ht="22.5" customHeight="1">
      <c r="A17" s="31" t="s">
        <v>99</v>
      </c>
      <c r="B17" s="32">
        <f t="shared" si="0"/>
        <v>12369</v>
      </c>
      <c r="C17" s="48">
        <f t="shared" si="1"/>
        <v>4.577059565791762</v>
      </c>
      <c r="D17" s="32">
        <v>644</v>
      </c>
      <c r="E17" s="48">
        <f t="shared" si="2"/>
        <v>1.0777701537998092</v>
      </c>
      <c r="F17" s="32">
        <v>9422</v>
      </c>
      <c r="G17" s="48">
        <f t="shared" si="3"/>
        <v>10.828018157788886</v>
      </c>
      <c r="H17" s="38">
        <v>2303</v>
      </c>
      <c r="I17" s="48">
        <f t="shared" si="4"/>
        <v>1.8652153137173912</v>
      </c>
    </row>
    <row r="18" spans="1:9" ht="15" customHeight="1">
      <c r="A18" s="31" t="s">
        <v>100</v>
      </c>
      <c r="B18" s="32">
        <f t="shared" si="0"/>
        <v>677</v>
      </c>
      <c r="C18" s="48">
        <f t="shared" si="1"/>
        <v>0.2505189850465699</v>
      </c>
      <c r="D18" s="32">
        <v>118</v>
      </c>
      <c r="E18" s="48">
        <f t="shared" si="2"/>
        <v>0.19747962445400233</v>
      </c>
      <c r="F18" s="32">
        <v>187</v>
      </c>
      <c r="G18" s="48">
        <f t="shared" si="3"/>
        <v>0.2149054760673447</v>
      </c>
      <c r="H18" s="38">
        <v>372</v>
      </c>
      <c r="I18" s="48">
        <f t="shared" si="4"/>
        <v>0.3012853220594309</v>
      </c>
    </row>
    <row r="19" spans="1:9" ht="15" customHeight="1">
      <c r="A19" s="31" t="s">
        <v>101</v>
      </c>
      <c r="B19" s="32">
        <f t="shared" si="0"/>
        <v>1014</v>
      </c>
      <c r="C19" s="48">
        <f t="shared" si="1"/>
        <v>0.37522341334892445</v>
      </c>
      <c r="D19" s="32">
        <v>212</v>
      </c>
      <c r="E19" s="48">
        <f t="shared" si="2"/>
        <v>0.35479390156142787</v>
      </c>
      <c r="F19" s="32">
        <v>225</v>
      </c>
      <c r="G19" s="48">
        <f t="shared" si="3"/>
        <v>0.25857610756766075</v>
      </c>
      <c r="H19" s="38">
        <v>577</v>
      </c>
      <c r="I19" s="48">
        <f t="shared" si="4"/>
        <v>0.46731621190400985</v>
      </c>
    </row>
    <row r="20" spans="1:9" ht="15" customHeight="1">
      <c r="A20" s="31" t="s">
        <v>102</v>
      </c>
      <c r="B20" s="32">
        <f t="shared" si="0"/>
        <v>1154</v>
      </c>
      <c r="C20" s="48">
        <f t="shared" si="1"/>
        <v>0.4270294073024249</v>
      </c>
      <c r="D20" s="32">
        <v>299</v>
      </c>
      <c r="E20" s="48">
        <f t="shared" si="2"/>
        <v>0.5003932856927686</v>
      </c>
      <c r="F20" s="32">
        <v>146</v>
      </c>
      <c r="G20" s="48">
        <f t="shared" si="3"/>
        <v>0.1677871631327932</v>
      </c>
      <c r="H20" s="38">
        <v>709</v>
      </c>
      <c r="I20" s="48">
        <f t="shared" si="4"/>
        <v>0.574223906828324</v>
      </c>
    </row>
    <row r="21" spans="1:9" ht="15" customHeight="1">
      <c r="A21" s="31" t="s">
        <v>103</v>
      </c>
      <c r="B21" s="32">
        <f t="shared" si="0"/>
        <v>565</v>
      </c>
      <c r="C21" s="48">
        <f t="shared" si="1"/>
        <v>0.20907418988376952</v>
      </c>
      <c r="D21" s="32">
        <v>63</v>
      </c>
      <c r="E21" s="48">
        <f t="shared" si="2"/>
        <v>0.10543403678476394</v>
      </c>
      <c r="F21" s="32">
        <v>271</v>
      </c>
      <c r="G21" s="48">
        <f t="shared" si="3"/>
        <v>0.3114405562259381</v>
      </c>
      <c r="H21" s="38">
        <v>231</v>
      </c>
      <c r="I21" s="48">
        <f t="shared" si="4"/>
        <v>0.18708846611754987</v>
      </c>
    </row>
    <row r="22" spans="1:9" ht="15" customHeight="1">
      <c r="A22" s="31" t="s">
        <v>104</v>
      </c>
      <c r="B22" s="32">
        <f t="shared" si="0"/>
        <v>4310</v>
      </c>
      <c r="C22" s="48">
        <f t="shared" si="1"/>
        <v>1.5948845281399056</v>
      </c>
      <c r="D22" s="32">
        <v>1231</v>
      </c>
      <c r="E22" s="48">
        <f t="shared" si="2"/>
        <v>2.0601476076514986</v>
      </c>
      <c r="F22" s="32">
        <v>1018</v>
      </c>
      <c r="G22" s="48">
        <f t="shared" si="3"/>
        <v>1.1699132333505717</v>
      </c>
      <c r="H22" s="38">
        <v>2061</v>
      </c>
      <c r="I22" s="48">
        <f t="shared" si="4"/>
        <v>1.669217873022815</v>
      </c>
    </row>
    <row r="23" spans="1:9" ht="22.5" customHeight="1">
      <c r="A23" s="31" t="s">
        <v>105</v>
      </c>
      <c r="B23" s="32">
        <f t="shared" si="0"/>
        <v>1148</v>
      </c>
      <c r="C23" s="48">
        <f t="shared" si="1"/>
        <v>0.4248091504187035</v>
      </c>
      <c r="D23" s="32">
        <v>337</v>
      </c>
      <c r="E23" s="48">
        <f t="shared" si="2"/>
        <v>0.5639884189915151</v>
      </c>
      <c r="F23" s="32">
        <v>187</v>
      </c>
      <c r="G23" s="48">
        <f t="shared" si="3"/>
        <v>0.2149054760673447</v>
      </c>
      <c r="H23" s="38">
        <v>624</v>
      </c>
      <c r="I23" s="48">
        <f t="shared" si="4"/>
        <v>0.5053818305513036</v>
      </c>
    </row>
    <row r="24" spans="1:9" ht="15" customHeight="1">
      <c r="A24" s="31" t="s">
        <v>106</v>
      </c>
      <c r="B24" s="32">
        <f t="shared" si="0"/>
        <v>2249</v>
      </c>
      <c r="C24" s="48">
        <f t="shared" si="1"/>
        <v>0.8322262885815888</v>
      </c>
      <c r="D24" s="32">
        <v>209</v>
      </c>
      <c r="E24" s="48">
        <f t="shared" si="2"/>
        <v>0.34977323314310577</v>
      </c>
      <c r="F24" s="32">
        <v>689</v>
      </c>
      <c r="G24" s="48">
        <f t="shared" si="3"/>
        <v>0.7918175027294144</v>
      </c>
      <c r="H24" s="38">
        <v>1351</v>
      </c>
      <c r="I24" s="48">
        <f t="shared" si="4"/>
        <v>1.0941840594147614</v>
      </c>
    </row>
    <row r="25" spans="1:9" ht="15" customHeight="1">
      <c r="A25" s="31" t="s">
        <v>107</v>
      </c>
      <c r="B25" s="32">
        <f t="shared" si="0"/>
        <v>2696</v>
      </c>
      <c r="C25" s="48">
        <f t="shared" si="1"/>
        <v>0.9976354264188367</v>
      </c>
      <c r="D25" s="32">
        <v>570</v>
      </c>
      <c r="E25" s="48">
        <f t="shared" si="2"/>
        <v>0.9539269994811975</v>
      </c>
      <c r="F25" s="32">
        <v>227</v>
      </c>
      <c r="G25" s="48">
        <f t="shared" si="3"/>
        <v>0.2608745618571511</v>
      </c>
      <c r="H25" s="38">
        <v>1899</v>
      </c>
      <c r="I25" s="48">
        <f t="shared" si="4"/>
        <v>1.5380129747066114</v>
      </c>
    </row>
    <row r="26" spans="1:9" ht="15" customHeight="1">
      <c r="A26" s="31" t="s">
        <v>108</v>
      </c>
      <c r="B26" s="32">
        <f t="shared" si="0"/>
        <v>491</v>
      </c>
      <c r="C26" s="48">
        <f t="shared" si="1"/>
        <v>0.18169102165120504</v>
      </c>
      <c r="D26" s="32">
        <v>128</v>
      </c>
      <c r="E26" s="48">
        <f t="shared" si="2"/>
        <v>0.2142151858484093</v>
      </c>
      <c r="F26" s="32">
        <v>107</v>
      </c>
      <c r="G26" s="48">
        <f t="shared" si="3"/>
        <v>0.12296730448773201</v>
      </c>
      <c r="H26" s="38">
        <v>256</v>
      </c>
      <c r="I26" s="48">
        <f t="shared" si="4"/>
        <v>0.2073361356107912</v>
      </c>
    </row>
    <row r="27" spans="1:9" ht="15" customHeight="1">
      <c r="A27" s="31" t="s">
        <v>109</v>
      </c>
      <c r="B27" s="32">
        <f t="shared" si="0"/>
        <v>667</v>
      </c>
      <c r="C27" s="48">
        <f t="shared" si="1"/>
        <v>0.24681855690703416</v>
      </c>
      <c r="D27" s="32">
        <v>169</v>
      </c>
      <c r="E27" s="48">
        <f t="shared" si="2"/>
        <v>0.28283098756547786</v>
      </c>
      <c r="F27" s="32">
        <v>179</v>
      </c>
      <c r="G27" s="48">
        <f t="shared" si="3"/>
        <v>0.20571165890938345</v>
      </c>
      <c r="H27" s="38">
        <v>319</v>
      </c>
      <c r="I27" s="48">
        <f t="shared" si="4"/>
        <v>0.25836026273375934</v>
      </c>
    </row>
    <row r="28" spans="1:9" ht="15" customHeight="1">
      <c r="A28" s="31" t="s">
        <v>110</v>
      </c>
      <c r="B28" s="32">
        <f t="shared" si="0"/>
        <v>845</v>
      </c>
      <c r="C28" s="48">
        <f t="shared" si="1"/>
        <v>0.3126861777907704</v>
      </c>
      <c r="D28" s="32">
        <v>165</v>
      </c>
      <c r="E28" s="48">
        <f t="shared" si="2"/>
        <v>0.27613676300771506</v>
      </c>
      <c r="F28" s="32">
        <v>124</v>
      </c>
      <c r="G28" s="48">
        <f t="shared" si="3"/>
        <v>0.1425041659483997</v>
      </c>
      <c r="H28" s="38">
        <v>556</v>
      </c>
      <c r="I28" s="48">
        <f t="shared" si="4"/>
        <v>0.4503081695296871</v>
      </c>
    </row>
    <row r="29" spans="1:9" ht="22.5" customHeight="1">
      <c r="A29" s="31" t="s">
        <v>111</v>
      </c>
      <c r="B29" s="32">
        <f t="shared" si="0"/>
        <v>13103</v>
      </c>
      <c r="C29" s="48">
        <f t="shared" si="1"/>
        <v>4.848670991233686</v>
      </c>
      <c r="D29" s="32">
        <v>8634</v>
      </c>
      <c r="E29" s="48">
        <f t="shared" si="2"/>
        <v>14.449483707930982</v>
      </c>
      <c r="F29" s="32">
        <v>1033</v>
      </c>
      <c r="G29" s="48">
        <f t="shared" si="3"/>
        <v>1.1871516405217493</v>
      </c>
      <c r="H29" s="38">
        <v>3436</v>
      </c>
      <c r="I29" s="48">
        <f t="shared" si="4"/>
        <v>2.7828396951510883</v>
      </c>
    </row>
    <row r="30" spans="1:9" ht="15" customHeight="1">
      <c r="A30" s="31" t="s">
        <v>112</v>
      </c>
      <c r="B30" s="32">
        <f t="shared" si="0"/>
        <v>3711</v>
      </c>
      <c r="C30" s="48">
        <f t="shared" si="1"/>
        <v>1.3732288825817147</v>
      </c>
      <c r="D30" s="32">
        <v>476</v>
      </c>
      <c r="E30" s="48">
        <f t="shared" si="2"/>
        <v>0.7966127223737721</v>
      </c>
      <c r="F30" s="32">
        <v>305</v>
      </c>
      <c r="G30" s="48">
        <f t="shared" si="3"/>
        <v>0.35051427914727346</v>
      </c>
      <c r="H30" s="38">
        <v>2930</v>
      </c>
      <c r="I30" s="48">
        <f t="shared" si="4"/>
        <v>2.3730268646078834</v>
      </c>
    </row>
    <row r="31" spans="1:9" ht="15" customHeight="1">
      <c r="A31" s="31" t="s">
        <v>113</v>
      </c>
      <c r="B31" s="32">
        <f t="shared" si="0"/>
        <v>257</v>
      </c>
      <c r="C31" s="48">
        <f t="shared" si="1"/>
        <v>0.09510100318606862</v>
      </c>
      <c r="D31" s="32">
        <v>69</v>
      </c>
      <c r="E31" s="48">
        <f t="shared" si="2"/>
        <v>0.11547537362140814</v>
      </c>
      <c r="F31" s="32">
        <v>40</v>
      </c>
      <c r="G31" s="48">
        <f t="shared" si="3"/>
        <v>0.04596908578980635</v>
      </c>
      <c r="H31" s="38">
        <v>148</v>
      </c>
      <c r="I31" s="48">
        <f t="shared" si="4"/>
        <v>0.11986620339998866</v>
      </c>
    </row>
    <row r="32" spans="1:9" ht="15" customHeight="1">
      <c r="A32" s="31" t="s">
        <v>114</v>
      </c>
      <c r="B32" s="32">
        <f t="shared" si="0"/>
        <v>32731</v>
      </c>
      <c r="C32" s="48">
        <f t="shared" si="1"/>
        <v>12.111871343514444</v>
      </c>
      <c r="D32" s="32">
        <v>5458</v>
      </c>
      <c r="E32" s="48">
        <f t="shared" si="2"/>
        <v>9.134269409067327</v>
      </c>
      <c r="F32" s="32">
        <v>4871</v>
      </c>
      <c r="G32" s="48">
        <f t="shared" si="3"/>
        <v>5.597885422053669</v>
      </c>
      <c r="H32" s="38">
        <v>22402</v>
      </c>
      <c r="I32" s="48">
        <f t="shared" si="4"/>
        <v>18.14353167950369</v>
      </c>
    </row>
    <row r="33" spans="1:9" ht="15" customHeight="1">
      <c r="A33" s="31" t="s">
        <v>115</v>
      </c>
      <c r="B33" s="32">
        <f t="shared" si="0"/>
        <v>2465</v>
      </c>
      <c r="C33" s="48">
        <f t="shared" si="1"/>
        <v>0.912155536395561</v>
      </c>
      <c r="D33" s="32">
        <v>515</v>
      </c>
      <c r="E33" s="48">
        <f t="shared" si="2"/>
        <v>0.8618814118119593</v>
      </c>
      <c r="F33" s="32">
        <v>332</v>
      </c>
      <c r="G33" s="48">
        <f t="shared" si="3"/>
        <v>0.38154341205539277</v>
      </c>
      <c r="H33" s="38">
        <v>1618</v>
      </c>
      <c r="I33" s="48">
        <f t="shared" si="4"/>
        <v>1.3104291696025787</v>
      </c>
    </row>
    <row r="34" spans="1:9" ht="15" customHeight="1">
      <c r="A34" s="31" t="s">
        <v>116</v>
      </c>
      <c r="B34" s="32">
        <f t="shared" si="0"/>
        <v>1964</v>
      </c>
      <c r="C34" s="48">
        <f t="shared" si="1"/>
        <v>0.7267640866048202</v>
      </c>
      <c r="D34" s="32">
        <v>347</v>
      </c>
      <c r="E34" s="48">
        <f t="shared" si="2"/>
        <v>0.580723980385922</v>
      </c>
      <c r="F34" s="32">
        <v>447</v>
      </c>
      <c r="G34" s="48">
        <f t="shared" si="3"/>
        <v>0.513704533701086</v>
      </c>
      <c r="H34" s="38">
        <v>1170</v>
      </c>
      <c r="I34" s="48">
        <f t="shared" si="4"/>
        <v>0.9475909322836942</v>
      </c>
    </row>
    <row r="35" spans="1:9" ht="22.5" customHeight="1">
      <c r="A35" s="31" t="s">
        <v>117</v>
      </c>
      <c r="B35" s="32">
        <f t="shared" si="0"/>
        <v>11582</v>
      </c>
      <c r="C35" s="48">
        <f t="shared" si="1"/>
        <v>4.285835871210299</v>
      </c>
      <c r="D35" s="32">
        <v>1485</v>
      </c>
      <c r="E35" s="48">
        <f t="shared" si="2"/>
        <v>2.485230867069436</v>
      </c>
      <c r="F35" s="32">
        <v>551</v>
      </c>
      <c r="G35" s="48">
        <f t="shared" si="3"/>
        <v>0.6332241567545825</v>
      </c>
      <c r="H35" s="38">
        <v>9546</v>
      </c>
      <c r="I35" s="48">
        <f t="shared" si="4"/>
        <v>7.731370119299269</v>
      </c>
    </row>
    <row r="36" spans="1:9" ht="15" customHeight="1">
      <c r="A36" s="31" t="s">
        <v>118</v>
      </c>
      <c r="B36" s="32">
        <f t="shared" si="0"/>
        <v>275</v>
      </c>
      <c r="C36" s="48">
        <f t="shared" si="1"/>
        <v>0.10176177383723296</v>
      </c>
      <c r="D36" s="32">
        <v>70</v>
      </c>
      <c r="E36" s="48">
        <f t="shared" si="2"/>
        <v>0.11714892976084884</v>
      </c>
      <c r="F36" s="32">
        <v>47</v>
      </c>
      <c r="G36" s="48">
        <f t="shared" si="3"/>
        <v>0.05401367580302247</v>
      </c>
      <c r="H36" s="38">
        <v>158</v>
      </c>
      <c r="I36" s="48">
        <f t="shared" si="4"/>
        <v>0.1279652711972852</v>
      </c>
    </row>
    <row r="37" spans="1:9" ht="15" customHeight="1">
      <c r="A37" s="31" t="s">
        <v>119</v>
      </c>
      <c r="B37" s="32">
        <f t="shared" si="0"/>
        <v>1569</v>
      </c>
      <c r="C37" s="48">
        <f t="shared" si="1"/>
        <v>0.5805971750931582</v>
      </c>
      <c r="D37" s="32">
        <v>344</v>
      </c>
      <c r="E37" s="48">
        <f t="shared" si="2"/>
        <v>0.5757033119676</v>
      </c>
      <c r="F37" s="32">
        <v>263</v>
      </c>
      <c r="G37" s="48">
        <f t="shared" si="3"/>
        <v>0.3022467390679768</v>
      </c>
      <c r="H37" s="38">
        <v>962</v>
      </c>
      <c r="I37" s="48">
        <f t="shared" si="4"/>
        <v>0.7791303220999263</v>
      </c>
    </row>
    <row r="38" spans="1:9" ht="15" customHeight="1">
      <c r="A38" s="31" t="s">
        <v>120</v>
      </c>
      <c r="B38" s="32">
        <f t="shared" si="0"/>
        <v>377</v>
      </c>
      <c r="C38" s="48">
        <f t="shared" si="1"/>
        <v>0.13950614086049756</v>
      </c>
      <c r="D38" s="32">
        <v>86</v>
      </c>
      <c r="E38" s="48">
        <f t="shared" si="2"/>
        <v>0.1439258279919</v>
      </c>
      <c r="F38" s="32">
        <v>47</v>
      </c>
      <c r="G38" s="48">
        <f t="shared" si="3"/>
        <v>0.05401367580302247</v>
      </c>
      <c r="H38" s="38">
        <v>244</v>
      </c>
      <c r="I38" s="48">
        <f t="shared" si="4"/>
        <v>0.19761725425403537</v>
      </c>
    </row>
    <row r="39" spans="1:9" ht="15" customHeight="1">
      <c r="A39" s="31" t="s">
        <v>121</v>
      </c>
      <c r="B39" s="32">
        <f t="shared" si="0"/>
        <v>1991</v>
      </c>
      <c r="C39" s="48">
        <f t="shared" si="1"/>
        <v>0.7367552425815667</v>
      </c>
      <c r="D39" s="32">
        <v>318</v>
      </c>
      <c r="E39" s="48">
        <f t="shared" si="2"/>
        <v>0.5321908523421418</v>
      </c>
      <c r="F39" s="32">
        <v>237</v>
      </c>
      <c r="G39" s="48">
        <f t="shared" si="3"/>
        <v>0.27236683330460265</v>
      </c>
      <c r="H39" s="38">
        <v>1436</v>
      </c>
      <c r="I39" s="48">
        <f t="shared" si="4"/>
        <v>1.163026135691782</v>
      </c>
    </row>
    <row r="40" spans="1:9" ht="15" customHeight="1">
      <c r="A40" s="90" t="s">
        <v>122</v>
      </c>
      <c r="B40" s="91">
        <f t="shared" si="0"/>
        <v>824</v>
      </c>
      <c r="C40" s="92">
        <f t="shared" si="1"/>
        <v>0.3049152786977453</v>
      </c>
      <c r="D40" s="91">
        <v>194</v>
      </c>
      <c r="E40" s="92">
        <f t="shared" si="2"/>
        <v>0.3246698910514953</v>
      </c>
      <c r="F40" s="91">
        <v>115</v>
      </c>
      <c r="G40" s="92">
        <f t="shared" si="3"/>
        <v>0.13216112164569327</v>
      </c>
      <c r="H40" s="115">
        <v>515</v>
      </c>
      <c r="I40" s="92">
        <f t="shared" si="4"/>
        <v>0.4171019915607714</v>
      </c>
    </row>
    <row r="41" spans="1:9" ht="15" customHeight="1">
      <c r="A41" s="31"/>
      <c r="B41" s="49"/>
      <c r="C41" s="31"/>
      <c r="D41" s="49"/>
      <c r="E41" s="31"/>
      <c r="F41" s="49"/>
      <c r="G41" s="116"/>
      <c r="H41" s="31"/>
      <c r="I41" s="93" t="s">
        <v>123</v>
      </c>
    </row>
    <row r="42" spans="1:9" s="27" customFormat="1" ht="15" customHeight="1">
      <c r="A42" s="117"/>
      <c r="B42" s="118"/>
      <c r="C42" s="118"/>
      <c r="D42" s="118"/>
      <c r="E42" s="119"/>
      <c r="F42" s="118"/>
      <c r="G42" s="119"/>
      <c r="H42" s="31"/>
      <c r="I42" s="31"/>
    </row>
    <row r="43" spans="1:9" ht="15" customHeight="1">
      <c r="A43" s="28"/>
      <c r="B43" s="32"/>
      <c r="C43" s="79"/>
      <c r="D43" s="32"/>
      <c r="E43" s="48"/>
      <c r="F43" s="32"/>
      <c r="G43" s="48"/>
      <c r="H43" s="31"/>
      <c r="I43" s="31"/>
    </row>
    <row r="44" spans="1:9" ht="15" customHeight="1">
      <c r="A44" s="28"/>
      <c r="B44" s="32"/>
      <c r="C44" s="79"/>
      <c r="D44" s="32"/>
      <c r="E44" s="48"/>
      <c r="F44" s="32"/>
      <c r="G44" s="48"/>
      <c r="H44" s="31"/>
      <c r="I44" s="31"/>
    </row>
    <row r="45" spans="1:9" ht="15" customHeight="1">
      <c r="A45" s="31"/>
      <c r="B45" s="31"/>
      <c r="C45" s="31"/>
      <c r="D45" s="31"/>
      <c r="E45" s="31"/>
      <c r="F45" s="31"/>
      <c r="G45" s="31"/>
      <c r="H45" s="49"/>
      <c r="I45" s="122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3" location="indice!B24" display="Índice"/>
    <hyperlink ref="I41" location="'pag 33'!A3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1">
      <selection activeCell="I2" sqref="I2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38" customWidth="1"/>
    <col min="9" max="9" width="11.66015625" style="70" customWidth="1"/>
  </cols>
  <sheetData>
    <row r="1" spans="1:9" s="16" customFormat="1" ht="39.75" customHeight="1">
      <c r="A1" s="230" t="s">
        <v>138</v>
      </c>
      <c r="B1" s="230"/>
      <c r="C1" s="230"/>
      <c r="D1" s="230"/>
      <c r="E1" s="230"/>
      <c r="F1" s="230"/>
      <c r="G1" s="230"/>
      <c r="H1" s="230"/>
      <c r="I1" s="230"/>
    </row>
    <row r="2" spans="1:9" s="57" customFormat="1" ht="18" customHeight="1">
      <c r="A2" s="24" t="s">
        <v>65</v>
      </c>
      <c r="B2" s="31"/>
      <c r="C2" s="31"/>
      <c r="D2" s="31"/>
      <c r="E2" s="31"/>
      <c r="F2" s="31"/>
      <c r="G2" s="31"/>
      <c r="H2" s="65"/>
      <c r="I2" s="123" t="s">
        <v>124</v>
      </c>
    </row>
    <row r="3" spans="1:9" s="20" customFormat="1" ht="36" customHeight="1">
      <c r="A3" s="17" t="s">
        <v>24</v>
      </c>
      <c r="B3" s="225" t="s">
        <v>25</v>
      </c>
      <c r="C3" s="225"/>
      <c r="D3" s="225" t="s">
        <v>5</v>
      </c>
      <c r="E3" s="225"/>
      <c r="F3" s="225" t="s">
        <v>6</v>
      </c>
      <c r="G3" s="225"/>
      <c r="H3" s="225" t="s">
        <v>7</v>
      </c>
      <c r="I3" s="225"/>
    </row>
    <row r="4" spans="1:9" s="12" customFormat="1" ht="19.5" customHeight="1">
      <c r="A4" s="98"/>
      <c r="B4" s="99" t="s">
        <v>139</v>
      </c>
      <c r="C4" s="100" t="s">
        <v>29</v>
      </c>
      <c r="D4" s="101" t="s">
        <v>139</v>
      </c>
      <c r="E4" s="100" t="s">
        <v>29</v>
      </c>
      <c r="F4" s="101" t="s">
        <v>139</v>
      </c>
      <c r="G4" s="100" t="s">
        <v>29</v>
      </c>
      <c r="H4" s="101" t="s">
        <v>139</v>
      </c>
      <c r="I4" s="100" t="s">
        <v>29</v>
      </c>
    </row>
    <row r="5" spans="1:9" ht="15" customHeight="1">
      <c r="A5" s="31" t="s">
        <v>125</v>
      </c>
      <c r="B5" s="128">
        <f aca="true" t="shared" si="0" ref="B5:B18">D5+F5+H5</f>
        <v>642</v>
      </c>
      <c r="C5" s="129">
        <f>B5/'pag 32'!B$5*100</f>
        <v>0.23756748655819476</v>
      </c>
      <c r="D5" s="128">
        <v>138</v>
      </c>
      <c r="E5" s="129">
        <f>D5/'pag 32'!D$5*100</f>
        <v>0.23095074724281628</v>
      </c>
      <c r="F5" s="128">
        <v>97</v>
      </c>
      <c r="G5" s="129">
        <f>F5/'pag 32'!F$5*100</f>
        <v>0.11147503304028042</v>
      </c>
      <c r="H5" s="130">
        <v>407</v>
      </c>
      <c r="I5" s="129">
        <f>H5/'pag 32'!H$5*100</f>
        <v>0.3296320593499688</v>
      </c>
    </row>
    <row r="6" spans="1:9" ht="15" customHeight="1">
      <c r="A6" s="28" t="s">
        <v>126</v>
      </c>
      <c r="B6" s="32">
        <f t="shared" si="0"/>
        <v>1966</v>
      </c>
      <c r="C6" s="48">
        <f>B6/'pag 32'!B$5*100</f>
        <v>0.7275041722327273</v>
      </c>
      <c r="D6" s="32">
        <v>302</v>
      </c>
      <c r="E6" s="48">
        <f>D6/'pag 32'!D$5*100</f>
        <v>0.5054139541110907</v>
      </c>
      <c r="F6" s="32">
        <v>206</v>
      </c>
      <c r="G6" s="48">
        <f>F6/'pag 32'!F$5*100</f>
        <v>0.2367407918175027</v>
      </c>
      <c r="H6" s="38">
        <v>1458</v>
      </c>
      <c r="I6" s="48">
        <f>H6/'pag 32'!H$5*100</f>
        <v>1.1808440848458341</v>
      </c>
    </row>
    <row r="7" spans="1:9" ht="15" customHeight="1">
      <c r="A7" s="28" t="s">
        <v>68</v>
      </c>
      <c r="B7" s="32">
        <f t="shared" si="0"/>
        <v>1358</v>
      </c>
      <c r="C7" s="48">
        <f>B7/'pag 32'!B$5*100</f>
        <v>0.502518141348954</v>
      </c>
      <c r="D7" s="32">
        <v>265</v>
      </c>
      <c r="E7" s="48">
        <f>D7/'pag 32'!D$5*100</f>
        <v>0.44349237695178484</v>
      </c>
      <c r="F7" s="32">
        <v>124</v>
      </c>
      <c r="G7" s="48">
        <f>F7/'pag 32'!F$5*100</f>
        <v>0.1425041659483997</v>
      </c>
      <c r="H7" s="38">
        <v>969</v>
      </c>
      <c r="I7" s="48">
        <f>H7/'pag 32'!H$5*100</f>
        <v>0.7847996695580339</v>
      </c>
    </row>
    <row r="8" spans="1:9" ht="15" customHeight="1">
      <c r="A8" s="28" t="s">
        <v>127</v>
      </c>
      <c r="B8" s="32">
        <f t="shared" si="0"/>
        <v>302</v>
      </c>
      <c r="C8" s="48">
        <f>B8/'pag 32'!B$5*100</f>
        <v>0.11175292981397947</v>
      </c>
      <c r="D8" s="32">
        <v>62</v>
      </c>
      <c r="E8" s="48">
        <f>D8/'pag 32'!D$5*100</f>
        <v>0.10376048064532324</v>
      </c>
      <c r="F8" s="32">
        <v>42</v>
      </c>
      <c r="G8" s="48">
        <f>F8/'pag 32'!F$5*100</f>
        <v>0.04826754007929668</v>
      </c>
      <c r="H8" s="38">
        <v>198</v>
      </c>
      <c r="I8" s="48">
        <f>H8/'pag 32'!H$5*100</f>
        <v>0.16036154238647132</v>
      </c>
    </row>
    <row r="9" spans="1:9" ht="15" customHeight="1">
      <c r="A9" s="28" t="s">
        <v>128</v>
      </c>
      <c r="B9" s="32">
        <f t="shared" si="0"/>
        <v>2672</v>
      </c>
      <c r="C9" s="48">
        <f>B9/'pag 32'!B$5*100</f>
        <v>0.9887543988839509</v>
      </c>
      <c r="D9" s="32">
        <v>470</v>
      </c>
      <c r="E9" s="48">
        <f>D9/'pag 32'!D$5*100</f>
        <v>0.7865713855371279</v>
      </c>
      <c r="F9" s="32">
        <v>570</v>
      </c>
      <c r="G9" s="48">
        <f>F9/'pag 32'!F$5*100</f>
        <v>0.6550594725047406</v>
      </c>
      <c r="H9" s="38">
        <v>1632</v>
      </c>
      <c r="I9" s="48">
        <f>H9/'pag 32'!H$5*100</f>
        <v>1.321767864518794</v>
      </c>
    </row>
    <row r="10" spans="1:9" ht="15" customHeight="1">
      <c r="A10" s="31" t="s">
        <v>129</v>
      </c>
      <c r="B10" s="32">
        <f t="shared" si="0"/>
        <v>2121</v>
      </c>
      <c r="C10" s="48">
        <f>B10/'pag 32'!B$5*100</f>
        <v>0.7848608083955313</v>
      </c>
      <c r="D10" s="32">
        <v>130</v>
      </c>
      <c r="E10" s="48">
        <f>D10/'pag 32'!D$5*100</f>
        <v>0.2175622981272907</v>
      </c>
      <c r="F10" s="32">
        <v>118</v>
      </c>
      <c r="G10" s="48">
        <f>F10/'pag 32'!F$5*100</f>
        <v>0.13560880307992876</v>
      </c>
      <c r="H10" s="38">
        <v>1873</v>
      </c>
      <c r="I10" s="48">
        <f>H10/'pag 32'!H$5*100</f>
        <v>1.5169553984336404</v>
      </c>
    </row>
    <row r="11" spans="1:9" ht="22.5" customHeight="1">
      <c r="A11" s="31" t="s">
        <v>130</v>
      </c>
      <c r="B11" s="32">
        <f t="shared" si="0"/>
        <v>14943</v>
      </c>
      <c r="C11" s="48">
        <f>B11/'pag 32'!B$5*100</f>
        <v>5.529549768908263</v>
      </c>
      <c r="D11" s="32">
        <v>3031</v>
      </c>
      <c r="E11" s="48">
        <f>D11/'pag 32'!D$5*100</f>
        <v>5.072548658644754</v>
      </c>
      <c r="F11" s="32">
        <v>5192</v>
      </c>
      <c r="G11" s="48">
        <f>F11/'pag 32'!F$5*100</f>
        <v>5.966787335516865</v>
      </c>
      <c r="H11" s="38">
        <v>6720</v>
      </c>
      <c r="I11" s="48">
        <f>H11/'pag 32'!H$5*100</f>
        <v>5.442573559783269</v>
      </c>
    </row>
    <row r="12" spans="1:9" ht="15" customHeight="1">
      <c r="A12" s="31" t="s">
        <v>131</v>
      </c>
      <c r="B12" s="32">
        <f t="shared" si="0"/>
        <v>940</v>
      </c>
      <c r="C12" s="48">
        <f>B12/'pag 32'!B$5*100</f>
        <v>0.34784024511635997</v>
      </c>
      <c r="D12" s="32">
        <v>209</v>
      </c>
      <c r="E12" s="48">
        <f>D12/'pag 32'!D$5*100</f>
        <v>0.34977323314310577</v>
      </c>
      <c r="F12" s="32">
        <v>176</v>
      </c>
      <c r="G12" s="48">
        <f>F12/'pag 32'!F$5*100</f>
        <v>0.20226397747514796</v>
      </c>
      <c r="H12" s="38">
        <v>555</v>
      </c>
      <c r="I12" s="48">
        <f>H12/'pag 32'!H$5*100</f>
        <v>0.44949826274995747</v>
      </c>
    </row>
    <row r="13" spans="1:9" ht="15" customHeight="1">
      <c r="A13" s="31" t="s">
        <v>132</v>
      </c>
      <c r="B13" s="32">
        <f t="shared" si="0"/>
        <v>29797</v>
      </c>
      <c r="C13" s="48">
        <f>B13/'pag 32'!B$5*100</f>
        <v>11.026165727374657</v>
      </c>
      <c r="D13" s="32">
        <v>1620</v>
      </c>
      <c r="E13" s="48">
        <f>D13/'pag 32'!D$5*100</f>
        <v>2.7111609458939303</v>
      </c>
      <c r="F13" s="32">
        <v>21627</v>
      </c>
      <c r="G13" s="48">
        <f>F13/'pag 32'!F$5*100</f>
        <v>24.85433545940355</v>
      </c>
      <c r="H13" s="38">
        <v>6550</v>
      </c>
      <c r="I13" s="48">
        <f>H13/'pag 32'!H$5*100</f>
        <v>5.304889407229228</v>
      </c>
    </row>
    <row r="14" spans="1:9" ht="15" customHeight="1">
      <c r="A14" s="31" t="s">
        <v>133</v>
      </c>
      <c r="B14" s="32">
        <f t="shared" si="0"/>
        <v>1414</v>
      </c>
      <c r="C14" s="48">
        <f>B14/'pag 32'!B$5*100</f>
        <v>0.5232405389303543</v>
      </c>
      <c r="D14" s="32">
        <v>210</v>
      </c>
      <c r="E14" s="48">
        <f>D14/'pag 32'!D$5*100</f>
        <v>0.35144678928254647</v>
      </c>
      <c r="F14" s="32">
        <v>168</v>
      </c>
      <c r="G14" s="48">
        <f>F14/'pag 32'!F$5*100</f>
        <v>0.1930701603171867</v>
      </c>
      <c r="H14" s="38">
        <v>1036</v>
      </c>
      <c r="I14" s="48">
        <f>H14/'pag 32'!H$5*100</f>
        <v>0.8390634237999206</v>
      </c>
    </row>
    <row r="15" spans="1:9" ht="15" customHeight="1">
      <c r="A15" s="31" t="s">
        <v>134</v>
      </c>
      <c r="B15" s="32">
        <f t="shared" si="0"/>
        <v>3345</v>
      </c>
      <c r="C15" s="48">
        <f>B15/'pag 32'!B$5*100</f>
        <v>1.2377932126747067</v>
      </c>
      <c r="D15" s="32">
        <v>570</v>
      </c>
      <c r="E15" s="48">
        <f>D15/'pag 32'!D$5*100</f>
        <v>0.9539269994811975</v>
      </c>
      <c r="F15" s="32">
        <v>307</v>
      </c>
      <c r="G15" s="48">
        <f>F15/'pag 32'!F$5*100</f>
        <v>0.3528127334367638</v>
      </c>
      <c r="H15" s="38">
        <v>2468</v>
      </c>
      <c r="I15" s="48">
        <f>H15/'pag 32'!H$5*100</f>
        <v>1.998849932372784</v>
      </c>
    </row>
    <row r="16" spans="1:9" ht="15" customHeight="1">
      <c r="A16" s="31" t="s">
        <v>135</v>
      </c>
      <c r="B16" s="32">
        <f t="shared" si="0"/>
        <v>266</v>
      </c>
      <c r="C16" s="48">
        <f>B16/'pag 32'!B$5*100</f>
        <v>0.0984313885116508</v>
      </c>
      <c r="D16" s="32">
        <v>54</v>
      </c>
      <c r="E16" s="48">
        <f>D16/'pag 32'!D$5*100</f>
        <v>0.09037203152979767</v>
      </c>
      <c r="F16" s="32">
        <v>40</v>
      </c>
      <c r="G16" s="48">
        <f>F16/'pag 32'!F$5*100</f>
        <v>0.04596908578980635</v>
      </c>
      <c r="H16" s="38">
        <v>172</v>
      </c>
      <c r="I16" s="48">
        <f>H16/'pag 32'!H$5*100</f>
        <v>0.13930396611350032</v>
      </c>
    </row>
    <row r="17" spans="1:9" ht="22.5" customHeight="1">
      <c r="A17" s="31" t="s">
        <v>77</v>
      </c>
      <c r="B17" s="32">
        <f t="shared" si="0"/>
        <v>276</v>
      </c>
      <c r="C17" s="48">
        <f>B17/'pag 32'!B$5*100</f>
        <v>0.10213181665118655</v>
      </c>
      <c r="D17" s="32">
        <v>56</v>
      </c>
      <c r="E17" s="48">
        <f>D17/'pag 32'!D$5*100</f>
        <v>0.09371914380867907</v>
      </c>
      <c r="F17" s="32">
        <v>13</v>
      </c>
      <c r="G17" s="48">
        <f>F17/'pag 32'!F$5*100</f>
        <v>0.014939952881687065</v>
      </c>
      <c r="H17" s="38">
        <v>207</v>
      </c>
      <c r="I17" s="48">
        <f>H17/'pag 32'!H$5*100</f>
        <v>0.16765070340403818</v>
      </c>
    </row>
    <row r="18" spans="1:9" ht="15" customHeight="1">
      <c r="A18" s="35" t="s">
        <v>78</v>
      </c>
      <c r="B18" s="105">
        <f t="shared" si="0"/>
        <v>268</v>
      </c>
      <c r="C18" s="37">
        <f>B18/'pag 32'!B$5*100</f>
        <v>0.09917147413955796</v>
      </c>
      <c r="D18" s="105">
        <v>64</v>
      </c>
      <c r="E18" s="37">
        <f>D18/'pag 32'!D$5*100</f>
        <v>0.10710759292420464</v>
      </c>
      <c r="F18" s="105">
        <v>33</v>
      </c>
      <c r="G18" s="37">
        <f>F18/'pag 32'!F$5*100</f>
        <v>0.037924495776590246</v>
      </c>
      <c r="H18" s="58">
        <v>171</v>
      </c>
      <c r="I18" s="37">
        <f>H18/'pag 32'!H$5*100</f>
        <v>0.13849405933377068</v>
      </c>
    </row>
    <row r="19" spans="1:9" s="34" customFormat="1" ht="15" customHeight="1">
      <c r="A19" s="31"/>
      <c r="B19" s="32"/>
      <c r="C19" s="48"/>
      <c r="D19" s="32"/>
      <c r="E19" s="48"/>
      <c r="F19" s="32"/>
      <c r="G19" s="48"/>
      <c r="H19" s="38"/>
      <c r="I19" s="48"/>
    </row>
    <row r="20" spans="2:9" ht="15" customHeight="1">
      <c r="B20" s="32"/>
      <c r="C20" s="48"/>
      <c r="D20" s="32"/>
      <c r="E20" s="48"/>
      <c r="F20" s="32"/>
      <c r="G20" s="48"/>
      <c r="H20"/>
      <c r="I20" s="48"/>
    </row>
    <row r="21" spans="2:9" ht="15" customHeight="1">
      <c r="B21" s="32"/>
      <c r="C21" s="48"/>
      <c r="D21" s="32"/>
      <c r="E21" s="48"/>
      <c r="F21" s="32"/>
      <c r="G21" s="48"/>
      <c r="H21"/>
      <c r="I21" s="48"/>
    </row>
    <row r="22" spans="2:9" ht="15" customHeight="1">
      <c r="B22" s="32"/>
      <c r="C22" s="48"/>
      <c r="D22" s="32"/>
      <c r="E22" s="48"/>
      <c r="F22" s="32"/>
      <c r="G22" s="48"/>
      <c r="H22"/>
      <c r="I22" s="48"/>
    </row>
    <row r="23" spans="1:9" ht="15" customHeight="1">
      <c r="A23" s="31"/>
      <c r="B23" s="32"/>
      <c r="C23" s="48"/>
      <c r="D23" s="32"/>
      <c r="E23" s="48"/>
      <c r="F23" s="32"/>
      <c r="G23" s="48"/>
      <c r="H23"/>
      <c r="I23" s="48"/>
    </row>
    <row r="24" spans="1:9" ht="15" customHeight="1">
      <c r="A24" s="31"/>
      <c r="B24" s="32"/>
      <c r="C24" s="48"/>
      <c r="D24" s="32"/>
      <c r="E24" s="48"/>
      <c r="F24" s="32"/>
      <c r="G24" s="48"/>
      <c r="H24"/>
      <c r="I24" s="48"/>
    </row>
    <row r="25" spans="2:9" ht="15" customHeight="1">
      <c r="B25" s="32"/>
      <c r="C25" s="48"/>
      <c r="D25" s="32"/>
      <c r="E25" s="48"/>
      <c r="F25" s="32"/>
      <c r="G25" s="48"/>
      <c r="H25"/>
      <c r="I25" s="48"/>
    </row>
    <row r="26" spans="2:9" ht="15" customHeight="1">
      <c r="B26" s="32"/>
      <c r="C26" s="48"/>
      <c r="D26" s="32"/>
      <c r="E26" s="48"/>
      <c r="F26" s="32"/>
      <c r="G26" s="48"/>
      <c r="H26"/>
      <c r="I26" s="48"/>
    </row>
    <row r="27" spans="2:9" ht="15" customHeight="1">
      <c r="B27" s="32"/>
      <c r="C27" s="48"/>
      <c r="D27" s="32"/>
      <c r="E27" s="48"/>
      <c r="F27" s="32"/>
      <c r="G27" s="48"/>
      <c r="H27"/>
      <c r="I27" s="48"/>
    </row>
    <row r="28" spans="2:9" ht="15" customHeight="1">
      <c r="B28" s="32"/>
      <c r="C28" s="48"/>
      <c r="D28" s="32"/>
      <c r="E28" s="48"/>
      <c r="F28" s="32"/>
      <c r="G28" s="48"/>
      <c r="H28"/>
      <c r="I28" s="48"/>
    </row>
    <row r="29" spans="2:9" ht="15" customHeight="1">
      <c r="B29" s="32"/>
      <c r="C29" s="48"/>
      <c r="D29" s="32"/>
      <c r="E29" s="48"/>
      <c r="F29" s="32"/>
      <c r="G29" s="48"/>
      <c r="H29"/>
      <c r="I29" s="48"/>
    </row>
    <row r="30" spans="2:9" ht="15" customHeight="1">
      <c r="B30" s="32"/>
      <c r="C30" s="48"/>
      <c r="D30" s="32"/>
      <c r="E30" s="48"/>
      <c r="F30" s="32"/>
      <c r="G30" s="48"/>
      <c r="H30"/>
      <c r="I30" s="48"/>
    </row>
    <row r="31" spans="2:9" ht="15" customHeight="1">
      <c r="B31" s="32"/>
      <c r="C31" s="48"/>
      <c r="D31" s="32"/>
      <c r="E31" s="48"/>
      <c r="F31" s="32"/>
      <c r="G31" s="48"/>
      <c r="H31"/>
      <c r="I31" s="48"/>
    </row>
    <row r="32" spans="2:9" ht="15" customHeight="1">
      <c r="B32" s="32"/>
      <c r="C32" s="48"/>
      <c r="D32" s="32"/>
      <c r="E32" s="48"/>
      <c r="F32" s="32"/>
      <c r="G32" s="48"/>
      <c r="H32"/>
      <c r="I32" s="48"/>
    </row>
    <row r="33" spans="2:9" ht="15" customHeight="1">
      <c r="B33" s="32"/>
      <c r="C33" s="48"/>
      <c r="D33" s="32"/>
      <c r="E33" s="48"/>
      <c r="F33" s="32"/>
      <c r="G33" s="48"/>
      <c r="H33"/>
      <c r="I33" s="48"/>
    </row>
    <row r="34" spans="2:9" ht="15" customHeight="1">
      <c r="B34" s="32"/>
      <c r="C34" s="48"/>
      <c r="D34" s="32"/>
      <c r="E34" s="48"/>
      <c r="F34" s="32"/>
      <c r="G34" s="48"/>
      <c r="H34"/>
      <c r="I34" s="48"/>
    </row>
    <row r="35" spans="2:9" ht="15" customHeight="1">
      <c r="B35" s="32"/>
      <c r="C35" s="48"/>
      <c r="D35" s="32"/>
      <c r="E35" s="48"/>
      <c r="F35" s="32"/>
      <c r="G35" s="48"/>
      <c r="H35"/>
      <c r="I35" s="48"/>
    </row>
    <row r="36" spans="2:9" ht="15" customHeight="1">
      <c r="B36" s="32"/>
      <c r="C36" s="48"/>
      <c r="D36" s="32"/>
      <c r="E36" s="48"/>
      <c r="F36" s="32"/>
      <c r="G36" s="48"/>
      <c r="H36"/>
      <c r="I36" s="48"/>
    </row>
    <row r="37" spans="2:9" ht="15" customHeight="1">
      <c r="B37" s="32"/>
      <c r="C37" s="48"/>
      <c r="D37" s="32"/>
      <c r="E37" s="48"/>
      <c r="F37" s="32"/>
      <c r="G37" s="48"/>
      <c r="H37"/>
      <c r="I37" s="48"/>
    </row>
    <row r="38" spans="1:9" ht="15" customHeight="1">
      <c r="A38" s="31"/>
      <c r="B38" s="32"/>
      <c r="C38" s="48"/>
      <c r="D38" s="32"/>
      <c r="E38" s="48"/>
      <c r="F38" s="32"/>
      <c r="G38" s="48"/>
      <c r="H38" s="31"/>
      <c r="I38" s="48"/>
    </row>
    <row r="39" spans="1:9" ht="15" customHeight="1">
      <c r="A39" s="31"/>
      <c r="B39" s="32"/>
      <c r="C39" s="48"/>
      <c r="D39" s="32"/>
      <c r="E39" s="48"/>
      <c r="F39" s="32"/>
      <c r="G39" s="48"/>
      <c r="H39" s="31"/>
      <c r="I39" s="48"/>
    </row>
    <row r="40" spans="1:9" ht="15" customHeight="1">
      <c r="A40" s="31"/>
      <c r="B40" s="32"/>
      <c r="C40" s="48"/>
      <c r="D40" s="32"/>
      <c r="E40" s="48"/>
      <c r="F40" s="32"/>
      <c r="G40" s="48"/>
      <c r="H40" s="31"/>
      <c r="I40" s="48"/>
    </row>
    <row r="41" spans="1:9" ht="15" customHeight="1">
      <c r="A41" s="31"/>
      <c r="B41" s="31"/>
      <c r="C41" s="31"/>
      <c r="D41" s="31"/>
      <c r="E41" s="31"/>
      <c r="F41" s="31"/>
      <c r="G41" s="116"/>
      <c r="H41" s="31"/>
      <c r="I41" s="31"/>
    </row>
    <row r="42" spans="1:9" ht="15" customHeight="1">
      <c r="A42" s="31"/>
      <c r="B42" s="118"/>
      <c r="C42" s="118"/>
      <c r="D42" s="118"/>
      <c r="E42" s="119"/>
      <c r="F42" s="118"/>
      <c r="G42" s="119"/>
      <c r="H42" s="31"/>
      <c r="I42" s="31"/>
    </row>
    <row r="43" spans="2:9" ht="15" customHeight="1">
      <c r="B43" s="32"/>
      <c r="C43" s="79"/>
      <c r="D43" s="32"/>
      <c r="E43" s="48"/>
      <c r="F43" s="32"/>
      <c r="G43" s="48"/>
      <c r="H43" s="31"/>
      <c r="I43" s="31"/>
    </row>
    <row r="44" spans="2:9" ht="15" customHeight="1">
      <c r="B44" s="32"/>
      <c r="C44" s="79"/>
      <c r="D44" s="32"/>
      <c r="E44" s="48"/>
      <c r="F44" s="32"/>
      <c r="G44" s="48"/>
      <c r="H44" s="31"/>
      <c r="I44" s="31"/>
    </row>
    <row r="45" spans="2:9" ht="15" customHeight="1">
      <c r="B45" s="31"/>
      <c r="C45" s="31"/>
      <c r="D45" s="31"/>
      <c r="E45" s="31"/>
      <c r="F45" s="31"/>
      <c r="G45" s="31"/>
      <c r="H45" s="49"/>
      <c r="I45" s="122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I2" location="'pag 32'!A3" display="(Viene de la página anterior)"/>
    <hyperlink ref="A3" location="indice!B2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38" customWidth="1"/>
    <col min="9" max="9" width="11.66015625" style="70" customWidth="1"/>
  </cols>
  <sheetData>
    <row r="1" spans="1:9" s="16" customFormat="1" ht="39.75" customHeight="1">
      <c r="A1" s="230" t="s">
        <v>138</v>
      </c>
      <c r="B1" s="230"/>
      <c r="C1" s="230"/>
      <c r="D1" s="230"/>
      <c r="E1" s="230"/>
      <c r="F1" s="230"/>
      <c r="G1" s="230"/>
      <c r="H1" s="230"/>
      <c r="I1" s="230"/>
    </row>
    <row r="2" spans="1:9" s="57" customFormat="1" ht="18" customHeight="1">
      <c r="A2" s="24" t="s">
        <v>80</v>
      </c>
      <c r="B2" s="31"/>
      <c r="C2" s="31"/>
      <c r="D2" s="31"/>
      <c r="E2" s="31"/>
      <c r="F2" s="31"/>
      <c r="G2" s="31"/>
      <c r="H2" s="65"/>
      <c r="I2" s="66"/>
    </row>
    <row r="3" spans="1:9" s="20" customFormat="1" ht="36" customHeight="1">
      <c r="A3" s="17" t="s">
        <v>24</v>
      </c>
      <c r="B3" s="225" t="s">
        <v>25</v>
      </c>
      <c r="C3" s="225"/>
      <c r="D3" s="225" t="s">
        <v>5</v>
      </c>
      <c r="E3" s="225"/>
      <c r="F3" s="225" t="s">
        <v>6</v>
      </c>
      <c r="G3" s="225"/>
      <c r="H3" s="225" t="s">
        <v>7</v>
      </c>
      <c r="I3" s="225"/>
    </row>
    <row r="4" spans="1:9" s="12" customFormat="1" ht="19.5" customHeight="1">
      <c r="A4" s="21"/>
      <c r="B4" s="22" t="s">
        <v>139</v>
      </c>
      <c r="C4" s="23" t="s">
        <v>29</v>
      </c>
      <c r="D4" s="22" t="s">
        <v>139</v>
      </c>
      <c r="E4" s="23" t="s">
        <v>29</v>
      </c>
      <c r="F4" s="22" t="s">
        <v>139</v>
      </c>
      <c r="G4" s="23" t="s">
        <v>29</v>
      </c>
      <c r="H4" s="22" t="s">
        <v>139</v>
      </c>
      <c r="I4" s="23" t="s">
        <v>29</v>
      </c>
    </row>
    <row r="5" spans="1:9" s="27" customFormat="1" ht="15" customHeight="1">
      <c r="A5" s="25" t="s">
        <v>30</v>
      </c>
      <c r="B5" s="26">
        <f aca="true" t="shared" si="0" ref="B5:B40">D5+F5+H5</f>
        <v>270239</v>
      </c>
      <c r="C5" s="26">
        <f aca="true" t="shared" si="1" ref="C5:C40">B5/$B5*100</f>
        <v>100</v>
      </c>
      <c r="D5" s="26">
        <f>SUM(D6:D40)+SUM('pag 35'!D5:D18)</f>
        <v>59753</v>
      </c>
      <c r="E5" s="88">
        <f aca="true" t="shared" si="2" ref="E5:E40">D5/$B5*100</f>
        <v>22.111168262167933</v>
      </c>
      <c r="F5" s="26">
        <f>SUM(F6:F40)+SUM('pag 35'!F5:F18)</f>
        <v>87015</v>
      </c>
      <c r="G5" s="88">
        <f aca="true" t="shared" si="3" ref="G5:G40">F5/$B5*100</f>
        <v>32.19927545617028</v>
      </c>
      <c r="H5" s="26">
        <f>SUM(H6:H40)+SUM('pag 35'!H5:H18)</f>
        <v>123471</v>
      </c>
      <c r="I5" s="88">
        <f aca="true" t="shared" si="4" ref="I5:I40">H5/$B5*100</f>
        <v>45.68955628166179</v>
      </c>
    </row>
    <row r="6" spans="1:9" ht="15" customHeight="1">
      <c r="A6" s="28" t="s">
        <v>88</v>
      </c>
      <c r="B6" s="32">
        <f t="shared" si="0"/>
        <v>1150</v>
      </c>
      <c r="C6" s="79">
        <f t="shared" si="1"/>
        <v>100</v>
      </c>
      <c r="D6" s="32">
        <v>219</v>
      </c>
      <c r="E6" s="48">
        <f t="shared" si="2"/>
        <v>19.043478260869566</v>
      </c>
      <c r="F6" s="32">
        <v>109</v>
      </c>
      <c r="G6" s="48">
        <f t="shared" si="3"/>
        <v>9.478260869565219</v>
      </c>
      <c r="H6" s="38">
        <v>822</v>
      </c>
      <c r="I6" s="48">
        <f t="shared" si="4"/>
        <v>71.47826086956522</v>
      </c>
    </row>
    <row r="7" spans="1:9" ht="15" customHeight="1">
      <c r="A7" s="28" t="s">
        <v>89</v>
      </c>
      <c r="B7" s="32">
        <f t="shared" si="0"/>
        <v>633</v>
      </c>
      <c r="C7" s="79">
        <f t="shared" si="1"/>
        <v>100</v>
      </c>
      <c r="D7" s="32">
        <v>128</v>
      </c>
      <c r="E7" s="48">
        <f t="shared" si="2"/>
        <v>20.221169036334913</v>
      </c>
      <c r="F7" s="32">
        <v>211</v>
      </c>
      <c r="G7" s="48">
        <f t="shared" si="3"/>
        <v>33.33333333333333</v>
      </c>
      <c r="H7" s="38">
        <v>294</v>
      </c>
      <c r="I7" s="48">
        <f t="shared" si="4"/>
        <v>46.44549763033176</v>
      </c>
    </row>
    <row r="8" spans="1:9" ht="15" customHeight="1">
      <c r="A8" s="28" t="s">
        <v>90</v>
      </c>
      <c r="B8" s="32">
        <f t="shared" si="0"/>
        <v>5183</v>
      </c>
      <c r="C8" s="79">
        <f t="shared" si="1"/>
        <v>100</v>
      </c>
      <c r="D8" s="32">
        <v>757</v>
      </c>
      <c r="E8" s="48">
        <f t="shared" si="2"/>
        <v>14.605440864364269</v>
      </c>
      <c r="F8" s="32">
        <v>1399</v>
      </c>
      <c r="G8" s="48">
        <f t="shared" si="3"/>
        <v>26.99208952344202</v>
      </c>
      <c r="H8" s="38">
        <v>3027</v>
      </c>
      <c r="I8" s="48">
        <f t="shared" si="4"/>
        <v>58.402469612193705</v>
      </c>
    </row>
    <row r="9" spans="1:9" ht="15" customHeight="1">
      <c r="A9" s="28" t="s">
        <v>91</v>
      </c>
      <c r="B9" s="32">
        <f t="shared" si="0"/>
        <v>860</v>
      </c>
      <c r="C9" s="79">
        <f t="shared" si="1"/>
        <v>100</v>
      </c>
      <c r="D9" s="32">
        <v>191</v>
      </c>
      <c r="E9" s="48">
        <f t="shared" si="2"/>
        <v>22.209302325581394</v>
      </c>
      <c r="F9" s="32">
        <v>248</v>
      </c>
      <c r="G9" s="48">
        <f t="shared" si="3"/>
        <v>28.837209302325583</v>
      </c>
      <c r="H9" s="38">
        <v>421</v>
      </c>
      <c r="I9" s="48">
        <f t="shared" si="4"/>
        <v>48.95348837209303</v>
      </c>
    </row>
    <row r="10" spans="1:9" ht="15" customHeight="1">
      <c r="A10" s="28" t="s">
        <v>92</v>
      </c>
      <c r="B10" s="32">
        <f t="shared" si="0"/>
        <v>265</v>
      </c>
      <c r="C10" s="79">
        <f t="shared" si="1"/>
        <v>100</v>
      </c>
      <c r="D10" s="32">
        <v>70</v>
      </c>
      <c r="E10" s="48">
        <f t="shared" si="2"/>
        <v>26.41509433962264</v>
      </c>
      <c r="F10" s="32">
        <v>54</v>
      </c>
      <c r="G10" s="48">
        <f t="shared" si="3"/>
        <v>20.37735849056604</v>
      </c>
      <c r="H10" s="38">
        <v>141</v>
      </c>
      <c r="I10" s="48">
        <f t="shared" si="4"/>
        <v>53.20754716981132</v>
      </c>
    </row>
    <row r="11" spans="1:9" ht="22.5" customHeight="1">
      <c r="A11" s="31" t="s">
        <v>93</v>
      </c>
      <c r="B11" s="32">
        <f t="shared" si="0"/>
        <v>812</v>
      </c>
      <c r="C11" s="79">
        <f t="shared" si="1"/>
        <v>100</v>
      </c>
      <c r="D11" s="32">
        <v>201</v>
      </c>
      <c r="E11" s="48">
        <f t="shared" si="2"/>
        <v>24.75369458128079</v>
      </c>
      <c r="F11" s="32">
        <v>147</v>
      </c>
      <c r="G11" s="48">
        <f t="shared" si="3"/>
        <v>18.103448275862068</v>
      </c>
      <c r="H11" s="38">
        <v>464</v>
      </c>
      <c r="I11" s="48">
        <f t="shared" si="4"/>
        <v>57.14285714285714</v>
      </c>
    </row>
    <row r="12" spans="1:9" ht="15" customHeight="1">
      <c r="A12" s="31" t="s">
        <v>94</v>
      </c>
      <c r="B12" s="32">
        <f t="shared" si="0"/>
        <v>4294</v>
      </c>
      <c r="C12" s="79">
        <f t="shared" si="1"/>
        <v>100</v>
      </c>
      <c r="D12" s="32">
        <v>809</v>
      </c>
      <c r="E12" s="48">
        <f t="shared" si="2"/>
        <v>18.840242198416394</v>
      </c>
      <c r="F12" s="32">
        <v>782</v>
      </c>
      <c r="G12" s="48">
        <f t="shared" si="3"/>
        <v>18.211457848160222</v>
      </c>
      <c r="H12" s="38">
        <v>2703</v>
      </c>
      <c r="I12" s="48">
        <f t="shared" si="4"/>
        <v>62.94829995342338</v>
      </c>
    </row>
    <row r="13" spans="1:9" ht="15" customHeight="1">
      <c r="A13" s="31" t="s">
        <v>95</v>
      </c>
      <c r="B13" s="32">
        <f t="shared" si="0"/>
        <v>94434</v>
      </c>
      <c r="C13" s="79">
        <f t="shared" si="1"/>
        <v>100</v>
      </c>
      <c r="D13" s="32">
        <v>27433</v>
      </c>
      <c r="E13" s="48">
        <f t="shared" si="2"/>
        <v>29.049918461571046</v>
      </c>
      <c r="F13" s="32">
        <v>33876</v>
      </c>
      <c r="G13" s="48">
        <f t="shared" si="3"/>
        <v>35.87267297795286</v>
      </c>
      <c r="H13" s="38">
        <v>33125</v>
      </c>
      <c r="I13" s="48">
        <f t="shared" si="4"/>
        <v>35.0774085604761</v>
      </c>
    </row>
    <row r="14" spans="1:9" ht="15" customHeight="1">
      <c r="A14" s="31" t="s">
        <v>96</v>
      </c>
      <c r="B14" s="32">
        <f t="shared" si="0"/>
        <v>1196</v>
      </c>
      <c r="C14" s="79">
        <f t="shared" si="1"/>
        <v>100</v>
      </c>
      <c r="D14" s="32">
        <v>195</v>
      </c>
      <c r="E14" s="48">
        <f t="shared" si="2"/>
        <v>16.304347826086957</v>
      </c>
      <c r="F14" s="32">
        <v>109</v>
      </c>
      <c r="G14" s="48">
        <f t="shared" si="3"/>
        <v>9.11371237458194</v>
      </c>
      <c r="H14" s="38">
        <v>892</v>
      </c>
      <c r="I14" s="48">
        <f t="shared" si="4"/>
        <v>74.5819397993311</v>
      </c>
    </row>
    <row r="15" spans="1:9" ht="15" customHeight="1">
      <c r="A15" s="31" t="s">
        <v>97</v>
      </c>
      <c r="B15" s="32">
        <f t="shared" si="0"/>
        <v>545</v>
      </c>
      <c r="C15" s="79">
        <f t="shared" si="1"/>
        <v>100</v>
      </c>
      <c r="D15" s="32">
        <v>145</v>
      </c>
      <c r="E15" s="48">
        <f t="shared" si="2"/>
        <v>26.605504587155966</v>
      </c>
      <c r="F15" s="32">
        <v>100</v>
      </c>
      <c r="G15" s="48">
        <f t="shared" si="3"/>
        <v>18.34862385321101</v>
      </c>
      <c r="H15" s="38">
        <v>300</v>
      </c>
      <c r="I15" s="48">
        <f t="shared" si="4"/>
        <v>55.04587155963303</v>
      </c>
    </row>
    <row r="16" spans="1:9" ht="15" customHeight="1">
      <c r="A16" s="31" t="s">
        <v>98</v>
      </c>
      <c r="B16" s="32">
        <f t="shared" si="0"/>
        <v>1523</v>
      </c>
      <c r="C16" s="79">
        <f t="shared" si="1"/>
        <v>100</v>
      </c>
      <c r="D16" s="32">
        <v>283</v>
      </c>
      <c r="E16" s="48">
        <f t="shared" si="2"/>
        <v>18.581746552856202</v>
      </c>
      <c r="F16" s="32">
        <v>197</v>
      </c>
      <c r="G16" s="48">
        <f t="shared" si="3"/>
        <v>12.934996717005909</v>
      </c>
      <c r="H16" s="38">
        <v>1043</v>
      </c>
      <c r="I16" s="48">
        <f t="shared" si="4"/>
        <v>68.48325673013788</v>
      </c>
    </row>
    <row r="17" spans="1:9" ht="22.5" customHeight="1">
      <c r="A17" s="31" t="s">
        <v>99</v>
      </c>
      <c r="B17" s="32">
        <f t="shared" si="0"/>
        <v>12369</v>
      </c>
      <c r="C17" s="79">
        <f t="shared" si="1"/>
        <v>100</v>
      </c>
      <c r="D17" s="32">
        <v>644</v>
      </c>
      <c r="E17" s="48">
        <f t="shared" si="2"/>
        <v>5.206564799094511</v>
      </c>
      <c r="F17" s="32">
        <v>9422</v>
      </c>
      <c r="G17" s="48">
        <f t="shared" si="3"/>
        <v>76.17430673457838</v>
      </c>
      <c r="H17" s="38">
        <v>2303</v>
      </c>
      <c r="I17" s="48">
        <f t="shared" si="4"/>
        <v>18.61912846632711</v>
      </c>
    </row>
    <row r="18" spans="1:9" ht="15" customHeight="1">
      <c r="A18" s="31" t="s">
        <v>100</v>
      </c>
      <c r="B18" s="32">
        <f t="shared" si="0"/>
        <v>677</v>
      </c>
      <c r="C18" s="79">
        <f t="shared" si="1"/>
        <v>100</v>
      </c>
      <c r="D18" s="32">
        <v>118</v>
      </c>
      <c r="E18" s="48">
        <f t="shared" si="2"/>
        <v>17.429837518463813</v>
      </c>
      <c r="F18" s="32">
        <v>187</v>
      </c>
      <c r="G18" s="48">
        <f t="shared" si="3"/>
        <v>27.621861152141804</v>
      </c>
      <c r="H18" s="38">
        <v>372</v>
      </c>
      <c r="I18" s="48">
        <f t="shared" si="4"/>
        <v>54.94830132939439</v>
      </c>
    </row>
    <row r="19" spans="1:9" ht="15" customHeight="1">
      <c r="A19" s="31" t="s">
        <v>101</v>
      </c>
      <c r="B19" s="32">
        <f t="shared" si="0"/>
        <v>1014</v>
      </c>
      <c r="C19" s="79">
        <f t="shared" si="1"/>
        <v>100</v>
      </c>
      <c r="D19" s="32">
        <v>212</v>
      </c>
      <c r="E19" s="48">
        <f t="shared" si="2"/>
        <v>20.907297830374755</v>
      </c>
      <c r="F19" s="32">
        <v>225</v>
      </c>
      <c r="G19" s="48">
        <f t="shared" si="3"/>
        <v>22.189349112426036</v>
      </c>
      <c r="H19" s="38">
        <v>577</v>
      </c>
      <c r="I19" s="48">
        <f t="shared" si="4"/>
        <v>56.90335305719921</v>
      </c>
    </row>
    <row r="20" spans="1:9" ht="15" customHeight="1">
      <c r="A20" s="31" t="s">
        <v>102</v>
      </c>
      <c r="B20" s="32">
        <f t="shared" si="0"/>
        <v>1154</v>
      </c>
      <c r="C20" s="79">
        <f t="shared" si="1"/>
        <v>100</v>
      </c>
      <c r="D20" s="32">
        <v>299</v>
      </c>
      <c r="E20" s="48">
        <f t="shared" si="2"/>
        <v>25.909878682842287</v>
      </c>
      <c r="F20" s="32">
        <v>146</v>
      </c>
      <c r="G20" s="48">
        <f t="shared" si="3"/>
        <v>12.65164644714038</v>
      </c>
      <c r="H20" s="38">
        <v>709</v>
      </c>
      <c r="I20" s="48">
        <f t="shared" si="4"/>
        <v>61.43847487001734</v>
      </c>
    </row>
    <row r="21" spans="1:9" ht="15" customHeight="1">
      <c r="A21" s="31" t="s">
        <v>103</v>
      </c>
      <c r="B21" s="32">
        <f t="shared" si="0"/>
        <v>565</v>
      </c>
      <c r="C21" s="79">
        <f t="shared" si="1"/>
        <v>100</v>
      </c>
      <c r="D21" s="32">
        <v>63</v>
      </c>
      <c r="E21" s="48">
        <f t="shared" si="2"/>
        <v>11.150442477876107</v>
      </c>
      <c r="F21" s="32">
        <v>271</v>
      </c>
      <c r="G21" s="48">
        <f t="shared" si="3"/>
        <v>47.9646017699115</v>
      </c>
      <c r="H21" s="38">
        <v>231</v>
      </c>
      <c r="I21" s="48">
        <f t="shared" si="4"/>
        <v>40.884955752212385</v>
      </c>
    </row>
    <row r="22" spans="1:9" ht="15" customHeight="1">
      <c r="A22" s="31" t="s">
        <v>104</v>
      </c>
      <c r="B22" s="32">
        <f t="shared" si="0"/>
        <v>4310</v>
      </c>
      <c r="C22" s="79">
        <f t="shared" si="1"/>
        <v>100</v>
      </c>
      <c r="D22" s="32">
        <v>1231</v>
      </c>
      <c r="E22" s="48">
        <f t="shared" si="2"/>
        <v>28.561484918793507</v>
      </c>
      <c r="F22" s="32">
        <v>1018</v>
      </c>
      <c r="G22" s="48">
        <f t="shared" si="3"/>
        <v>23.619489559164734</v>
      </c>
      <c r="H22" s="38">
        <v>2061</v>
      </c>
      <c r="I22" s="48">
        <f t="shared" si="4"/>
        <v>47.81902552204176</v>
      </c>
    </row>
    <row r="23" spans="1:9" ht="22.5" customHeight="1">
      <c r="A23" s="31" t="s">
        <v>105</v>
      </c>
      <c r="B23" s="32">
        <f t="shared" si="0"/>
        <v>1148</v>
      </c>
      <c r="C23" s="79">
        <f t="shared" si="1"/>
        <v>100</v>
      </c>
      <c r="D23" s="32">
        <v>337</v>
      </c>
      <c r="E23" s="48">
        <f t="shared" si="2"/>
        <v>29.35540069686411</v>
      </c>
      <c r="F23" s="32">
        <v>187</v>
      </c>
      <c r="G23" s="48">
        <f t="shared" si="3"/>
        <v>16.289198606271775</v>
      </c>
      <c r="H23" s="38">
        <v>624</v>
      </c>
      <c r="I23" s="48">
        <f t="shared" si="4"/>
        <v>54.35540069686411</v>
      </c>
    </row>
    <row r="24" spans="1:9" ht="15" customHeight="1">
      <c r="A24" s="31" t="s">
        <v>106</v>
      </c>
      <c r="B24" s="32">
        <f t="shared" si="0"/>
        <v>2249</v>
      </c>
      <c r="C24" s="79">
        <f t="shared" si="1"/>
        <v>100</v>
      </c>
      <c r="D24" s="32">
        <v>209</v>
      </c>
      <c r="E24" s="48">
        <f t="shared" si="2"/>
        <v>9.293019119608715</v>
      </c>
      <c r="F24" s="32">
        <v>689</v>
      </c>
      <c r="G24" s="48">
        <f t="shared" si="3"/>
        <v>30.63583815028902</v>
      </c>
      <c r="H24" s="38">
        <v>1351</v>
      </c>
      <c r="I24" s="48">
        <f t="shared" si="4"/>
        <v>60.07114273010227</v>
      </c>
    </row>
    <row r="25" spans="1:9" ht="15" customHeight="1">
      <c r="A25" s="31" t="s">
        <v>107</v>
      </c>
      <c r="B25" s="32">
        <f t="shared" si="0"/>
        <v>2696</v>
      </c>
      <c r="C25" s="79">
        <f t="shared" si="1"/>
        <v>100</v>
      </c>
      <c r="D25" s="32">
        <v>570</v>
      </c>
      <c r="E25" s="48">
        <f t="shared" si="2"/>
        <v>21.142433234421365</v>
      </c>
      <c r="F25" s="32">
        <v>227</v>
      </c>
      <c r="G25" s="48">
        <f t="shared" si="3"/>
        <v>8.419881305637983</v>
      </c>
      <c r="H25" s="38">
        <v>1899</v>
      </c>
      <c r="I25" s="48">
        <f t="shared" si="4"/>
        <v>70.43768545994065</v>
      </c>
    </row>
    <row r="26" spans="1:9" ht="15" customHeight="1">
      <c r="A26" s="31" t="s">
        <v>108</v>
      </c>
      <c r="B26" s="32">
        <f t="shared" si="0"/>
        <v>491</v>
      </c>
      <c r="C26" s="79">
        <f t="shared" si="1"/>
        <v>100</v>
      </c>
      <c r="D26" s="32">
        <v>128</v>
      </c>
      <c r="E26" s="48">
        <f t="shared" si="2"/>
        <v>26.069246435845212</v>
      </c>
      <c r="F26" s="32">
        <v>107</v>
      </c>
      <c r="G26" s="48">
        <f t="shared" si="3"/>
        <v>21.792260692464357</v>
      </c>
      <c r="H26" s="38">
        <v>256</v>
      </c>
      <c r="I26" s="48">
        <f t="shared" si="4"/>
        <v>52.138492871690424</v>
      </c>
    </row>
    <row r="27" spans="1:9" ht="15" customHeight="1">
      <c r="A27" s="31" t="s">
        <v>109</v>
      </c>
      <c r="B27" s="32">
        <f t="shared" si="0"/>
        <v>667</v>
      </c>
      <c r="C27" s="79">
        <f t="shared" si="1"/>
        <v>100</v>
      </c>
      <c r="D27" s="32">
        <v>169</v>
      </c>
      <c r="E27" s="48">
        <f t="shared" si="2"/>
        <v>25.337331334332834</v>
      </c>
      <c r="F27" s="32">
        <v>179</v>
      </c>
      <c r="G27" s="48">
        <f t="shared" si="3"/>
        <v>26.83658170914543</v>
      </c>
      <c r="H27" s="38">
        <v>319</v>
      </c>
      <c r="I27" s="48">
        <f t="shared" si="4"/>
        <v>47.82608695652174</v>
      </c>
    </row>
    <row r="28" spans="1:9" ht="15" customHeight="1">
      <c r="A28" s="31" t="s">
        <v>110</v>
      </c>
      <c r="B28" s="32">
        <f t="shared" si="0"/>
        <v>845</v>
      </c>
      <c r="C28" s="79">
        <f t="shared" si="1"/>
        <v>100</v>
      </c>
      <c r="D28" s="32">
        <v>165</v>
      </c>
      <c r="E28" s="48">
        <f t="shared" si="2"/>
        <v>19.526627218934912</v>
      </c>
      <c r="F28" s="32">
        <v>124</v>
      </c>
      <c r="G28" s="48">
        <f t="shared" si="3"/>
        <v>14.67455621301775</v>
      </c>
      <c r="H28" s="38">
        <v>556</v>
      </c>
      <c r="I28" s="48">
        <f t="shared" si="4"/>
        <v>65.79881656804733</v>
      </c>
    </row>
    <row r="29" spans="1:9" ht="22.5" customHeight="1">
      <c r="A29" s="31" t="s">
        <v>111</v>
      </c>
      <c r="B29" s="32">
        <f t="shared" si="0"/>
        <v>13103</v>
      </c>
      <c r="C29" s="79">
        <f t="shared" si="1"/>
        <v>100</v>
      </c>
      <c r="D29" s="32">
        <v>8634</v>
      </c>
      <c r="E29" s="48">
        <f t="shared" si="2"/>
        <v>65.89330687628787</v>
      </c>
      <c r="F29" s="32">
        <v>1033</v>
      </c>
      <c r="G29" s="48">
        <f t="shared" si="3"/>
        <v>7.883690757841716</v>
      </c>
      <c r="H29" s="38">
        <v>3436</v>
      </c>
      <c r="I29" s="48">
        <f t="shared" si="4"/>
        <v>26.223002365870414</v>
      </c>
    </row>
    <row r="30" spans="1:9" ht="15" customHeight="1">
      <c r="A30" s="31" t="s">
        <v>112</v>
      </c>
      <c r="B30" s="32">
        <f t="shared" si="0"/>
        <v>3711</v>
      </c>
      <c r="C30" s="79">
        <f t="shared" si="1"/>
        <v>100</v>
      </c>
      <c r="D30" s="32">
        <v>476</v>
      </c>
      <c r="E30" s="48">
        <f t="shared" si="2"/>
        <v>12.826731339261654</v>
      </c>
      <c r="F30" s="32">
        <v>305</v>
      </c>
      <c r="G30" s="48">
        <f t="shared" si="3"/>
        <v>8.21880894637564</v>
      </c>
      <c r="H30" s="38">
        <v>2930</v>
      </c>
      <c r="I30" s="48">
        <f t="shared" si="4"/>
        <v>78.9544597143627</v>
      </c>
    </row>
    <row r="31" spans="1:9" ht="15" customHeight="1">
      <c r="A31" s="31" t="s">
        <v>113</v>
      </c>
      <c r="B31" s="32">
        <f t="shared" si="0"/>
        <v>257</v>
      </c>
      <c r="C31" s="79">
        <f t="shared" si="1"/>
        <v>100</v>
      </c>
      <c r="D31" s="32">
        <v>69</v>
      </c>
      <c r="E31" s="48">
        <f t="shared" si="2"/>
        <v>26.848249027237355</v>
      </c>
      <c r="F31" s="32">
        <v>40</v>
      </c>
      <c r="G31" s="48">
        <f t="shared" si="3"/>
        <v>15.56420233463035</v>
      </c>
      <c r="H31" s="38">
        <v>148</v>
      </c>
      <c r="I31" s="48">
        <f t="shared" si="4"/>
        <v>57.58754863813229</v>
      </c>
    </row>
    <row r="32" spans="1:9" ht="15" customHeight="1">
      <c r="A32" s="31" t="s">
        <v>114</v>
      </c>
      <c r="B32" s="32">
        <f t="shared" si="0"/>
        <v>32731</v>
      </c>
      <c r="C32" s="79">
        <f t="shared" si="1"/>
        <v>100</v>
      </c>
      <c r="D32" s="32">
        <v>5458</v>
      </c>
      <c r="E32" s="48">
        <f t="shared" si="2"/>
        <v>16.675323088203843</v>
      </c>
      <c r="F32" s="32">
        <v>4871</v>
      </c>
      <c r="G32" s="48">
        <f t="shared" si="3"/>
        <v>14.88191622620757</v>
      </c>
      <c r="H32" s="38">
        <v>22402</v>
      </c>
      <c r="I32" s="48">
        <f t="shared" si="4"/>
        <v>68.44276068558858</v>
      </c>
    </row>
    <row r="33" spans="1:9" ht="15" customHeight="1">
      <c r="A33" s="31" t="s">
        <v>115</v>
      </c>
      <c r="B33" s="32">
        <f t="shared" si="0"/>
        <v>2465</v>
      </c>
      <c r="C33" s="79">
        <f t="shared" si="1"/>
        <v>100</v>
      </c>
      <c r="D33" s="32">
        <v>515</v>
      </c>
      <c r="E33" s="48">
        <f t="shared" si="2"/>
        <v>20.892494929006087</v>
      </c>
      <c r="F33" s="32">
        <v>332</v>
      </c>
      <c r="G33" s="48">
        <f t="shared" si="3"/>
        <v>13.468559837728195</v>
      </c>
      <c r="H33" s="38">
        <v>1618</v>
      </c>
      <c r="I33" s="48">
        <f t="shared" si="4"/>
        <v>65.63894523326572</v>
      </c>
    </row>
    <row r="34" spans="1:9" ht="15" customHeight="1">
      <c r="A34" s="31" t="s">
        <v>116</v>
      </c>
      <c r="B34" s="32">
        <f t="shared" si="0"/>
        <v>1964</v>
      </c>
      <c r="C34" s="79">
        <f t="shared" si="1"/>
        <v>100</v>
      </c>
      <c r="D34" s="32">
        <v>347</v>
      </c>
      <c r="E34" s="48">
        <f t="shared" si="2"/>
        <v>17.668024439918533</v>
      </c>
      <c r="F34" s="32">
        <v>447</v>
      </c>
      <c r="G34" s="48">
        <f t="shared" si="3"/>
        <v>22.75967413441955</v>
      </c>
      <c r="H34" s="38">
        <v>1170</v>
      </c>
      <c r="I34" s="48">
        <f t="shared" si="4"/>
        <v>59.57230142566191</v>
      </c>
    </row>
    <row r="35" spans="1:9" ht="22.5" customHeight="1">
      <c r="A35" s="31" t="s">
        <v>117</v>
      </c>
      <c r="B35" s="32">
        <f t="shared" si="0"/>
        <v>11582</v>
      </c>
      <c r="C35" s="79">
        <f t="shared" si="1"/>
        <v>100</v>
      </c>
      <c r="D35" s="32">
        <v>1485</v>
      </c>
      <c r="E35" s="48">
        <f t="shared" si="2"/>
        <v>12.821619754791918</v>
      </c>
      <c r="F35" s="32">
        <v>551</v>
      </c>
      <c r="G35" s="48">
        <f t="shared" si="3"/>
        <v>4.757382144707305</v>
      </c>
      <c r="H35" s="38">
        <v>9546</v>
      </c>
      <c r="I35" s="48">
        <f t="shared" si="4"/>
        <v>82.42099810050078</v>
      </c>
    </row>
    <row r="36" spans="1:9" ht="15" customHeight="1">
      <c r="A36" s="31" t="s">
        <v>118</v>
      </c>
      <c r="B36" s="32">
        <f t="shared" si="0"/>
        <v>275</v>
      </c>
      <c r="C36" s="79">
        <f t="shared" si="1"/>
        <v>100</v>
      </c>
      <c r="D36" s="32">
        <v>70</v>
      </c>
      <c r="E36" s="48">
        <f t="shared" si="2"/>
        <v>25.454545454545453</v>
      </c>
      <c r="F36" s="32">
        <v>47</v>
      </c>
      <c r="G36" s="48">
        <f t="shared" si="3"/>
        <v>17.09090909090909</v>
      </c>
      <c r="H36" s="38">
        <v>158</v>
      </c>
      <c r="I36" s="48">
        <f t="shared" si="4"/>
        <v>57.45454545454546</v>
      </c>
    </row>
    <row r="37" spans="1:9" ht="15" customHeight="1">
      <c r="A37" s="31" t="s">
        <v>119</v>
      </c>
      <c r="B37" s="32">
        <f t="shared" si="0"/>
        <v>1569</v>
      </c>
      <c r="C37" s="79">
        <f t="shared" si="1"/>
        <v>100</v>
      </c>
      <c r="D37" s="32">
        <v>344</v>
      </c>
      <c r="E37" s="48">
        <f t="shared" si="2"/>
        <v>21.924792861695348</v>
      </c>
      <c r="F37" s="32">
        <v>263</v>
      </c>
      <c r="G37" s="48">
        <f t="shared" si="3"/>
        <v>16.762268961121734</v>
      </c>
      <c r="H37" s="38">
        <v>962</v>
      </c>
      <c r="I37" s="48">
        <f t="shared" si="4"/>
        <v>61.31293817718292</v>
      </c>
    </row>
    <row r="38" spans="1:9" ht="15" customHeight="1">
      <c r="A38" s="31" t="s">
        <v>120</v>
      </c>
      <c r="B38" s="32">
        <f t="shared" si="0"/>
        <v>377</v>
      </c>
      <c r="C38" s="79">
        <f t="shared" si="1"/>
        <v>100</v>
      </c>
      <c r="D38" s="32">
        <v>86</v>
      </c>
      <c r="E38" s="48">
        <f t="shared" si="2"/>
        <v>22.811671087533156</v>
      </c>
      <c r="F38" s="32">
        <v>47</v>
      </c>
      <c r="G38" s="48">
        <f t="shared" si="3"/>
        <v>12.46684350132626</v>
      </c>
      <c r="H38" s="38">
        <v>244</v>
      </c>
      <c r="I38" s="48">
        <f t="shared" si="4"/>
        <v>64.72148541114059</v>
      </c>
    </row>
    <row r="39" spans="1:9" ht="15" customHeight="1">
      <c r="A39" s="31" t="s">
        <v>121</v>
      </c>
      <c r="B39" s="32">
        <f t="shared" si="0"/>
        <v>1991</v>
      </c>
      <c r="C39" s="79">
        <f t="shared" si="1"/>
        <v>100</v>
      </c>
      <c r="D39" s="32">
        <v>318</v>
      </c>
      <c r="E39" s="48">
        <f t="shared" si="2"/>
        <v>15.971873430436967</v>
      </c>
      <c r="F39" s="32">
        <v>237</v>
      </c>
      <c r="G39" s="48">
        <f t="shared" si="3"/>
        <v>11.903566047212456</v>
      </c>
      <c r="H39" s="38">
        <v>1436</v>
      </c>
      <c r="I39" s="48">
        <f t="shared" si="4"/>
        <v>72.12456052235058</v>
      </c>
    </row>
    <row r="40" spans="1:9" ht="15" customHeight="1">
      <c r="A40" s="90" t="s">
        <v>122</v>
      </c>
      <c r="B40" s="91">
        <f t="shared" si="0"/>
        <v>824</v>
      </c>
      <c r="C40" s="107">
        <f t="shared" si="1"/>
        <v>100</v>
      </c>
      <c r="D40" s="91">
        <v>194</v>
      </c>
      <c r="E40" s="92">
        <f t="shared" si="2"/>
        <v>23.54368932038835</v>
      </c>
      <c r="F40" s="91">
        <v>115</v>
      </c>
      <c r="G40" s="92">
        <f t="shared" si="3"/>
        <v>13.95631067961165</v>
      </c>
      <c r="H40" s="115">
        <v>515</v>
      </c>
      <c r="I40" s="92">
        <f t="shared" si="4"/>
        <v>62.5</v>
      </c>
    </row>
    <row r="41" spans="1:9" ht="15" customHeight="1">
      <c r="A41" s="31"/>
      <c r="B41" s="49"/>
      <c r="C41" s="79"/>
      <c r="D41" s="49"/>
      <c r="E41" s="31"/>
      <c r="F41" s="49"/>
      <c r="G41" s="116"/>
      <c r="H41" s="31"/>
      <c r="I41" s="93" t="s">
        <v>123</v>
      </c>
    </row>
    <row r="42" spans="1:9" s="27" customFormat="1" ht="15" customHeight="1">
      <c r="A42" s="117"/>
      <c r="B42" s="118"/>
      <c r="C42" s="131"/>
      <c r="D42" s="118"/>
      <c r="E42" s="119"/>
      <c r="F42" s="118"/>
      <c r="G42" s="119"/>
      <c r="H42" s="31"/>
      <c r="I42" s="31"/>
    </row>
    <row r="43" spans="1:9" ht="15" customHeight="1">
      <c r="A43" s="28"/>
      <c r="B43" s="32"/>
      <c r="C43" s="79"/>
      <c r="D43" s="32"/>
      <c r="E43" s="48"/>
      <c r="F43" s="32"/>
      <c r="G43" s="48"/>
      <c r="H43" s="31"/>
      <c r="I43" s="31"/>
    </row>
    <row r="44" spans="1:9" ht="15" customHeight="1">
      <c r="A44" s="28"/>
      <c r="B44" s="32"/>
      <c r="C44" s="79"/>
      <c r="D44" s="32"/>
      <c r="E44" s="48"/>
      <c r="F44" s="32"/>
      <c r="G44" s="48"/>
      <c r="H44" s="31"/>
      <c r="I44" s="31"/>
    </row>
    <row r="45" spans="1:9" ht="15" customHeight="1">
      <c r="A45" s="31"/>
      <c r="B45" s="31"/>
      <c r="C45" s="79"/>
      <c r="D45" s="31"/>
      <c r="E45" s="31"/>
      <c r="F45" s="31"/>
      <c r="G45" s="31"/>
      <c r="H45" s="49"/>
      <c r="I45" s="122"/>
    </row>
    <row r="46" ht="15" customHeight="1">
      <c r="C46" s="85"/>
    </row>
    <row r="47" ht="15" customHeight="1">
      <c r="C47" s="85"/>
    </row>
  </sheetData>
  <mergeCells count="5">
    <mergeCell ref="B3:C3"/>
    <mergeCell ref="D3:E3"/>
    <mergeCell ref="A1:I1"/>
    <mergeCell ref="H3:I3"/>
    <mergeCell ref="F3:G3"/>
  </mergeCells>
  <hyperlinks>
    <hyperlink ref="A3" location="indice!B24" display="Índice"/>
    <hyperlink ref="I41" location="'pag 35'!A3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4" customWidth="1"/>
    <col min="11" max="11" width="7.16015625" style="144" bestFit="1" customWidth="1"/>
    <col min="12" max="12" width="7.66015625" style="144" bestFit="1" customWidth="1"/>
    <col min="13" max="13" width="6.83203125" style="144" bestFit="1" customWidth="1"/>
    <col min="14" max="14" width="12" style="144" customWidth="1"/>
  </cols>
  <sheetData>
    <row r="1" spans="1:14" s="16" customFormat="1" ht="39.75" customHeight="1">
      <c r="A1" s="226" t="s">
        <v>50</v>
      </c>
      <c r="B1" s="227"/>
      <c r="C1" s="227"/>
      <c r="D1" s="227"/>
      <c r="E1" s="227"/>
      <c r="F1" s="227"/>
      <c r="G1" s="227"/>
      <c r="J1" s="242"/>
      <c r="K1" s="242"/>
      <c r="L1" s="242"/>
      <c r="M1" s="242"/>
      <c r="N1" s="242"/>
    </row>
    <row r="2" spans="1:14" s="20" customFormat="1" ht="36" customHeight="1">
      <c r="A2" s="17" t="s">
        <v>24</v>
      </c>
      <c r="B2" s="225" t="s">
        <v>25</v>
      </c>
      <c r="C2" s="225"/>
      <c r="D2" s="225" t="s">
        <v>26</v>
      </c>
      <c r="E2" s="225"/>
      <c r="F2" s="225" t="s">
        <v>27</v>
      </c>
      <c r="G2" s="225" t="s">
        <v>6</v>
      </c>
      <c r="H2" s="19"/>
      <c r="I2" s="19"/>
      <c r="J2" s="243"/>
      <c r="K2" s="243"/>
      <c r="L2" s="243"/>
      <c r="M2" s="243"/>
      <c r="N2" s="243"/>
    </row>
    <row r="3" spans="1:14" s="12" customFormat="1" ht="19.5" customHeight="1">
      <c r="A3" s="21"/>
      <c r="B3" s="22" t="s">
        <v>28</v>
      </c>
      <c r="C3" s="23" t="s">
        <v>29</v>
      </c>
      <c r="D3" s="22" t="s">
        <v>28</v>
      </c>
      <c r="E3" s="23" t="s">
        <v>29</v>
      </c>
      <c r="F3" s="22" t="s">
        <v>28</v>
      </c>
      <c r="G3" s="23" t="s">
        <v>29</v>
      </c>
      <c r="H3" s="24"/>
      <c r="I3" s="24"/>
      <c r="J3" s="244"/>
      <c r="K3" s="244"/>
      <c r="L3" s="244"/>
      <c r="M3" s="244"/>
      <c r="N3" s="244"/>
    </row>
    <row r="4" spans="1:14" s="27" customFormat="1" ht="15" customHeight="1">
      <c r="A4" s="25" t="s">
        <v>30</v>
      </c>
      <c r="B4" s="26">
        <f aca="true" t="shared" si="0" ref="B4:B23">D4+F4</f>
        <v>59753</v>
      </c>
      <c r="C4" s="26">
        <f aca="true" t="shared" si="1" ref="C4:C23">B4/B$4*100</f>
        <v>100</v>
      </c>
      <c r="D4" s="26">
        <f>SUM(D5:D23)</f>
        <v>26310</v>
      </c>
      <c r="E4" s="26">
        <f aca="true" t="shared" si="2" ref="E4:E23">D4/D$4*100</f>
        <v>100</v>
      </c>
      <c r="F4" s="26">
        <f>SUM(F5:F23)</f>
        <v>33443</v>
      </c>
      <c r="G4" s="26">
        <f aca="true" t="shared" si="3" ref="G4:G23">F4/F$4*100</f>
        <v>100</v>
      </c>
      <c r="H4"/>
      <c r="I4"/>
      <c r="J4" s="245"/>
      <c r="K4" s="245"/>
      <c r="L4" s="245"/>
      <c r="M4" s="245"/>
      <c r="N4" s="245"/>
    </row>
    <row r="5" spans="1:7" ht="15" customHeight="1">
      <c r="A5" s="28" t="s">
        <v>31</v>
      </c>
      <c r="B5" s="29">
        <f t="shared" si="0"/>
        <v>208</v>
      </c>
      <c r="C5" s="30">
        <f t="shared" si="1"/>
        <v>0.34809967700366506</v>
      </c>
      <c r="D5" s="29">
        <v>116</v>
      </c>
      <c r="E5" s="30">
        <f t="shared" si="2"/>
        <v>0.4408969973394147</v>
      </c>
      <c r="F5" s="29">
        <v>92</v>
      </c>
      <c r="G5" s="30">
        <f t="shared" si="3"/>
        <v>0.27509493765511467</v>
      </c>
    </row>
    <row r="6" spans="1:7" ht="15" customHeight="1">
      <c r="A6" s="28" t="s">
        <v>32</v>
      </c>
      <c r="B6" s="29">
        <f t="shared" si="0"/>
        <v>409</v>
      </c>
      <c r="C6" s="30">
        <f t="shared" si="1"/>
        <v>0.6844844610312453</v>
      </c>
      <c r="D6" s="29">
        <v>198</v>
      </c>
      <c r="E6" s="30">
        <f t="shared" si="2"/>
        <v>0.7525655644241733</v>
      </c>
      <c r="F6" s="29">
        <v>211</v>
      </c>
      <c r="G6" s="30">
        <f t="shared" si="3"/>
        <v>0.6309242591872739</v>
      </c>
    </row>
    <row r="7" spans="1:7" ht="15" customHeight="1">
      <c r="A7" s="28" t="s">
        <v>33</v>
      </c>
      <c r="B7" s="29">
        <f t="shared" si="0"/>
        <v>462</v>
      </c>
      <c r="C7" s="30">
        <f t="shared" si="1"/>
        <v>0.7731829364216023</v>
      </c>
      <c r="D7" s="29">
        <v>250</v>
      </c>
      <c r="E7" s="30">
        <f t="shared" si="2"/>
        <v>0.9502090459901178</v>
      </c>
      <c r="F7" s="29">
        <v>212</v>
      </c>
      <c r="G7" s="30">
        <f t="shared" si="3"/>
        <v>0.6339144215530903</v>
      </c>
    </row>
    <row r="8" spans="1:7" ht="15" customHeight="1">
      <c r="A8" s="28" t="s">
        <v>34</v>
      </c>
      <c r="B8" s="29">
        <f t="shared" si="0"/>
        <v>729</v>
      </c>
      <c r="C8" s="30">
        <f t="shared" si="1"/>
        <v>1.2200224256522685</v>
      </c>
      <c r="D8" s="29">
        <v>371</v>
      </c>
      <c r="E8" s="30">
        <f t="shared" si="2"/>
        <v>1.4101102242493349</v>
      </c>
      <c r="F8" s="29">
        <v>358</v>
      </c>
      <c r="G8" s="30">
        <f t="shared" si="3"/>
        <v>1.070478126962294</v>
      </c>
    </row>
    <row r="9" spans="1:7" ht="22.5" customHeight="1">
      <c r="A9" s="31" t="s">
        <v>35</v>
      </c>
      <c r="B9" s="32">
        <f t="shared" si="0"/>
        <v>1248</v>
      </c>
      <c r="C9" s="30">
        <f t="shared" si="1"/>
        <v>2.0885980620219904</v>
      </c>
      <c r="D9" s="32">
        <v>591</v>
      </c>
      <c r="E9" s="30">
        <f t="shared" si="2"/>
        <v>2.2462941847206386</v>
      </c>
      <c r="F9" s="32">
        <v>657</v>
      </c>
      <c r="G9" s="30">
        <f t="shared" si="3"/>
        <v>1.9645366743414168</v>
      </c>
    </row>
    <row r="10" spans="1:7" ht="15" customHeight="1">
      <c r="A10" s="31" t="s">
        <v>36</v>
      </c>
      <c r="B10" s="32">
        <f t="shared" si="0"/>
        <v>1805</v>
      </c>
      <c r="C10" s="30">
        <f t="shared" si="1"/>
        <v>3.020768831690459</v>
      </c>
      <c r="D10" s="32">
        <v>838</v>
      </c>
      <c r="E10" s="30">
        <f t="shared" si="2"/>
        <v>3.1851007221588747</v>
      </c>
      <c r="F10" s="32">
        <v>967</v>
      </c>
      <c r="G10" s="30">
        <f t="shared" si="3"/>
        <v>2.8914870077445207</v>
      </c>
    </row>
    <row r="11" spans="1:7" ht="15" customHeight="1">
      <c r="A11" s="31" t="s">
        <v>37</v>
      </c>
      <c r="B11" s="32">
        <f t="shared" si="0"/>
        <v>2569</v>
      </c>
      <c r="C11" s="30">
        <f t="shared" si="1"/>
        <v>4.299365722223152</v>
      </c>
      <c r="D11" s="32">
        <v>1260</v>
      </c>
      <c r="E11" s="30">
        <f t="shared" si="2"/>
        <v>4.789053591790194</v>
      </c>
      <c r="F11" s="32">
        <v>1309</v>
      </c>
      <c r="G11" s="30">
        <f t="shared" si="3"/>
        <v>3.9141225368537516</v>
      </c>
    </row>
    <row r="12" spans="1:7" ht="15" customHeight="1">
      <c r="A12" s="31" t="s">
        <v>38</v>
      </c>
      <c r="B12" s="32">
        <f t="shared" si="0"/>
        <v>3948</v>
      </c>
      <c r="C12" s="30">
        <f t="shared" si="1"/>
        <v>6.607199638511874</v>
      </c>
      <c r="D12" s="32">
        <v>1798</v>
      </c>
      <c r="E12" s="30">
        <f t="shared" si="2"/>
        <v>6.833903458760927</v>
      </c>
      <c r="F12" s="32">
        <v>2150</v>
      </c>
      <c r="G12" s="30">
        <f t="shared" si="3"/>
        <v>6.428849086505398</v>
      </c>
    </row>
    <row r="13" spans="1:7" ht="15" customHeight="1">
      <c r="A13" s="31" t="s">
        <v>39</v>
      </c>
      <c r="B13" s="32">
        <f t="shared" si="0"/>
        <v>4759</v>
      </c>
      <c r="C13" s="30">
        <f t="shared" si="1"/>
        <v>7.9644536675982796</v>
      </c>
      <c r="D13" s="32">
        <v>2252</v>
      </c>
      <c r="E13" s="30">
        <f t="shared" si="2"/>
        <v>8.55948308627898</v>
      </c>
      <c r="F13" s="32">
        <v>2507</v>
      </c>
      <c r="G13" s="30">
        <f t="shared" si="3"/>
        <v>7.496337051101874</v>
      </c>
    </row>
    <row r="14" spans="1:7" ht="22.5" customHeight="1">
      <c r="A14" s="31" t="s">
        <v>40</v>
      </c>
      <c r="B14" s="32">
        <f t="shared" si="0"/>
        <v>5647</v>
      </c>
      <c r="C14" s="30">
        <f t="shared" si="1"/>
        <v>9.450571519421619</v>
      </c>
      <c r="D14" s="32">
        <v>2624</v>
      </c>
      <c r="E14" s="30">
        <f t="shared" si="2"/>
        <v>9.973394146712277</v>
      </c>
      <c r="F14" s="32">
        <v>3023</v>
      </c>
      <c r="G14" s="30">
        <f t="shared" si="3"/>
        <v>9.03926083186317</v>
      </c>
    </row>
    <row r="15" spans="1:7" ht="15" customHeight="1">
      <c r="A15" s="31" t="s">
        <v>41</v>
      </c>
      <c r="B15" s="32">
        <f t="shared" si="0"/>
        <v>5693</v>
      </c>
      <c r="C15" s="30">
        <f t="shared" si="1"/>
        <v>9.52755510183589</v>
      </c>
      <c r="D15" s="32">
        <v>2629</v>
      </c>
      <c r="E15" s="30">
        <f t="shared" si="2"/>
        <v>9.99239832763208</v>
      </c>
      <c r="F15" s="32">
        <v>3064</v>
      </c>
      <c r="G15" s="30">
        <f t="shared" si="3"/>
        <v>9.161857488861646</v>
      </c>
    </row>
    <row r="16" spans="1:7" ht="15" customHeight="1">
      <c r="A16" s="31" t="s">
        <v>42</v>
      </c>
      <c r="B16" s="32">
        <f t="shared" si="0"/>
        <v>5546</v>
      </c>
      <c r="C16" s="30">
        <f t="shared" si="1"/>
        <v>9.281542349338109</v>
      </c>
      <c r="D16" s="32">
        <v>2572</v>
      </c>
      <c r="E16" s="30">
        <f t="shared" si="2"/>
        <v>9.775750665146333</v>
      </c>
      <c r="F16" s="32">
        <v>2974</v>
      </c>
      <c r="G16" s="30">
        <f t="shared" si="3"/>
        <v>8.892742875938163</v>
      </c>
    </row>
    <row r="17" spans="1:7" ht="15" customHeight="1">
      <c r="A17" s="31" t="s">
        <v>43</v>
      </c>
      <c r="B17" s="32">
        <f t="shared" si="0"/>
        <v>4354</v>
      </c>
      <c r="C17" s="30">
        <f t="shared" si="1"/>
        <v>7.286663431124797</v>
      </c>
      <c r="D17" s="32">
        <v>2091</v>
      </c>
      <c r="E17" s="30">
        <f t="shared" si="2"/>
        <v>7.947548460661345</v>
      </c>
      <c r="F17" s="32">
        <v>2263</v>
      </c>
      <c r="G17" s="30">
        <f t="shared" si="3"/>
        <v>6.766737433842658</v>
      </c>
    </row>
    <row r="18" spans="1:14" s="34" customFormat="1" ht="15" customHeight="1">
      <c r="A18" s="31" t="s">
        <v>44</v>
      </c>
      <c r="B18" s="33">
        <f t="shared" si="0"/>
        <v>5413</v>
      </c>
      <c r="C18" s="30">
        <f t="shared" si="1"/>
        <v>9.058959382792496</v>
      </c>
      <c r="D18" s="33">
        <v>2454</v>
      </c>
      <c r="E18" s="30">
        <f t="shared" si="2"/>
        <v>9.327251995438997</v>
      </c>
      <c r="F18" s="33">
        <v>2959</v>
      </c>
      <c r="G18" s="30">
        <f t="shared" si="3"/>
        <v>8.847890440450916</v>
      </c>
      <c r="H18"/>
      <c r="I18"/>
      <c r="J18" s="246"/>
      <c r="K18" s="246"/>
      <c r="L18" s="246"/>
      <c r="M18" s="246"/>
      <c r="N18" s="246"/>
    </row>
    <row r="19" spans="1:7" ht="22.5" customHeight="1">
      <c r="A19" t="s">
        <v>45</v>
      </c>
      <c r="B19" s="33">
        <f t="shared" si="0"/>
        <v>5358</v>
      </c>
      <c r="C19" s="30">
        <f t="shared" si="1"/>
        <v>8.966913795123258</v>
      </c>
      <c r="D19" s="33">
        <v>2268</v>
      </c>
      <c r="E19" s="30">
        <f t="shared" si="2"/>
        <v>8.62029646522235</v>
      </c>
      <c r="F19" s="33">
        <v>3090</v>
      </c>
      <c r="G19" s="30">
        <f t="shared" si="3"/>
        <v>9.239601710372874</v>
      </c>
    </row>
    <row r="20" spans="1:7" ht="15" customHeight="1">
      <c r="A20" t="s">
        <v>46</v>
      </c>
      <c r="B20" s="33">
        <f t="shared" si="0"/>
        <v>4648</v>
      </c>
      <c r="C20" s="30">
        <f t="shared" si="1"/>
        <v>7.778688936120362</v>
      </c>
      <c r="D20" s="33">
        <v>1823</v>
      </c>
      <c r="E20" s="30">
        <f t="shared" si="2"/>
        <v>6.92892436335994</v>
      </c>
      <c r="F20" s="33">
        <v>2825</v>
      </c>
      <c r="G20" s="30">
        <f t="shared" si="3"/>
        <v>8.44720868343151</v>
      </c>
    </row>
    <row r="21" spans="1:7" ht="15" customHeight="1">
      <c r="A21" t="s">
        <v>47</v>
      </c>
      <c r="B21" s="33">
        <f t="shared" si="0"/>
        <v>3600</v>
      </c>
      <c r="C21" s="30">
        <f t="shared" si="1"/>
        <v>6.024802101986511</v>
      </c>
      <c r="D21" s="33">
        <v>1256</v>
      </c>
      <c r="E21" s="30">
        <f t="shared" si="2"/>
        <v>4.7738502470543525</v>
      </c>
      <c r="F21" s="33">
        <v>2344</v>
      </c>
      <c r="G21" s="30">
        <f t="shared" si="3"/>
        <v>7.008940585473791</v>
      </c>
    </row>
    <row r="22" spans="1:7" ht="15" customHeight="1">
      <c r="A22" t="s">
        <v>48</v>
      </c>
      <c r="B22" s="33">
        <f t="shared" si="0"/>
        <v>2043</v>
      </c>
      <c r="C22" s="30">
        <f t="shared" si="1"/>
        <v>3.419075192877345</v>
      </c>
      <c r="D22" s="33">
        <v>598</v>
      </c>
      <c r="E22" s="30">
        <f t="shared" si="2"/>
        <v>2.272900038008362</v>
      </c>
      <c r="F22" s="33">
        <v>1445</v>
      </c>
      <c r="G22" s="30">
        <f t="shared" si="3"/>
        <v>4.32078461860479</v>
      </c>
    </row>
    <row r="23" spans="1:7" ht="15" customHeight="1">
      <c r="A23" s="35" t="s">
        <v>49</v>
      </c>
      <c r="B23" s="36">
        <f t="shared" si="0"/>
        <v>1314</v>
      </c>
      <c r="C23" s="37">
        <f t="shared" si="1"/>
        <v>2.1990527672250764</v>
      </c>
      <c r="D23" s="36">
        <v>321</v>
      </c>
      <c r="E23" s="37">
        <f t="shared" si="2"/>
        <v>1.2200684150513113</v>
      </c>
      <c r="F23" s="36">
        <v>993</v>
      </c>
      <c r="G23" s="37">
        <f t="shared" si="3"/>
        <v>2.969231229255749</v>
      </c>
    </row>
    <row r="24" spans="2:12" ht="30" customHeight="1">
      <c r="B24" s="31"/>
      <c r="C24" s="31"/>
      <c r="D24" s="31"/>
      <c r="E24" s="31"/>
      <c r="K24" s="246"/>
      <c r="L24" s="246"/>
    </row>
    <row r="25" spans="11:13" ht="15" customHeight="1">
      <c r="K25" s="246"/>
      <c r="L25" s="246" t="s">
        <v>26</v>
      </c>
      <c r="M25" s="246" t="s">
        <v>27</v>
      </c>
    </row>
    <row r="26" spans="11:14" ht="15" customHeight="1">
      <c r="K26" s="248" t="s">
        <v>31</v>
      </c>
      <c r="L26" s="249">
        <f aca="true" t="shared" si="4" ref="L26:L44">-$D5</f>
        <v>-116</v>
      </c>
      <c r="M26" s="249">
        <f aca="true" t="shared" si="5" ref="M26:M44">$F5</f>
        <v>92</v>
      </c>
      <c r="N26" s="247"/>
    </row>
    <row r="27" spans="11:14" ht="15" customHeight="1">
      <c r="K27" s="248" t="s">
        <v>32</v>
      </c>
      <c r="L27" s="249">
        <f t="shared" si="4"/>
        <v>-198</v>
      </c>
      <c r="M27" s="249">
        <f t="shared" si="5"/>
        <v>211</v>
      </c>
      <c r="N27" s="247"/>
    </row>
    <row r="28" spans="11:14" ht="15" customHeight="1">
      <c r="K28" s="248" t="s">
        <v>33</v>
      </c>
      <c r="L28" s="249">
        <f t="shared" si="4"/>
        <v>-250</v>
      </c>
      <c r="M28" s="249">
        <f t="shared" si="5"/>
        <v>212</v>
      </c>
      <c r="N28" s="247"/>
    </row>
    <row r="29" spans="11:14" ht="15" customHeight="1">
      <c r="K29" s="248" t="s">
        <v>34</v>
      </c>
      <c r="L29" s="249">
        <f t="shared" si="4"/>
        <v>-371</v>
      </c>
      <c r="M29" s="249">
        <f t="shared" si="5"/>
        <v>358</v>
      </c>
      <c r="N29" s="247"/>
    </row>
    <row r="30" spans="11:14" ht="15" customHeight="1">
      <c r="K30" s="248" t="s">
        <v>35</v>
      </c>
      <c r="L30" s="249">
        <f t="shared" si="4"/>
        <v>-591</v>
      </c>
      <c r="M30" s="249">
        <f t="shared" si="5"/>
        <v>657</v>
      </c>
      <c r="N30" s="247"/>
    </row>
    <row r="31" spans="11:14" ht="15" customHeight="1">
      <c r="K31" s="223" t="s">
        <v>36</v>
      </c>
      <c r="L31" s="249">
        <f t="shared" si="4"/>
        <v>-838</v>
      </c>
      <c r="M31" s="249">
        <f t="shared" si="5"/>
        <v>967</v>
      </c>
      <c r="N31" s="247"/>
    </row>
    <row r="32" spans="11:14" ht="15" customHeight="1">
      <c r="K32" s="223" t="s">
        <v>37</v>
      </c>
      <c r="L32" s="249">
        <f t="shared" si="4"/>
        <v>-1260</v>
      </c>
      <c r="M32" s="249">
        <f t="shared" si="5"/>
        <v>1309</v>
      </c>
      <c r="N32" s="247"/>
    </row>
    <row r="33" spans="11:14" ht="15" customHeight="1">
      <c r="K33" s="223" t="s">
        <v>38</v>
      </c>
      <c r="L33" s="249">
        <f t="shared" si="4"/>
        <v>-1798</v>
      </c>
      <c r="M33" s="249">
        <f t="shared" si="5"/>
        <v>2150</v>
      </c>
      <c r="N33" s="247"/>
    </row>
    <row r="34" spans="11:14" ht="15" customHeight="1">
      <c r="K34" s="223" t="s">
        <v>39</v>
      </c>
      <c r="L34" s="249">
        <f t="shared" si="4"/>
        <v>-2252</v>
      </c>
      <c r="M34" s="249">
        <f t="shared" si="5"/>
        <v>2507</v>
      </c>
      <c r="N34" s="247"/>
    </row>
    <row r="35" spans="11:14" ht="15" customHeight="1">
      <c r="K35" s="223" t="s">
        <v>40</v>
      </c>
      <c r="L35" s="249">
        <f t="shared" si="4"/>
        <v>-2624</v>
      </c>
      <c r="M35" s="249">
        <f t="shared" si="5"/>
        <v>3023</v>
      </c>
      <c r="N35" s="247"/>
    </row>
    <row r="36" spans="11:14" ht="15" customHeight="1">
      <c r="K36" s="223" t="s">
        <v>41</v>
      </c>
      <c r="L36" s="249">
        <f t="shared" si="4"/>
        <v>-2629</v>
      </c>
      <c r="M36" s="249">
        <f t="shared" si="5"/>
        <v>3064</v>
      </c>
      <c r="N36" s="247"/>
    </row>
    <row r="37" spans="11:14" ht="15" customHeight="1">
      <c r="K37" s="223" t="s">
        <v>42</v>
      </c>
      <c r="L37" s="249">
        <f t="shared" si="4"/>
        <v>-2572</v>
      </c>
      <c r="M37" s="249">
        <f t="shared" si="5"/>
        <v>2974</v>
      </c>
      <c r="N37" s="247"/>
    </row>
    <row r="38" spans="11:14" ht="15" customHeight="1">
      <c r="K38" s="223" t="s">
        <v>43</v>
      </c>
      <c r="L38" s="249">
        <f t="shared" si="4"/>
        <v>-2091</v>
      </c>
      <c r="M38" s="249">
        <f t="shared" si="5"/>
        <v>2263</v>
      </c>
      <c r="N38" s="247"/>
    </row>
    <row r="39" spans="11:14" ht="15" customHeight="1">
      <c r="K39" s="223" t="s">
        <v>44</v>
      </c>
      <c r="L39" s="249">
        <f t="shared" si="4"/>
        <v>-2454</v>
      </c>
      <c r="M39" s="249">
        <f t="shared" si="5"/>
        <v>2959</v>
      </c>
      <c r="N39" s="247"/>
    </row>
    <row r="40" spans="11:14" ht="15" customHeight="1">
      <c r="K40" s="246" t="s">
        <v>45</v>
      </c>
      <c r="L40" s="249">
        <f t="shared" si="4"/>
        <v>-2268</v>
      </c>
      <c r="M40" s="249">
        <f t="shared" si="5"/>
        <v>3090</v>
      </c>
      <c r="N40" s="247"/>
    </row>
    <row r="41" spans="11:14" ht="15" customHeight="1">
      <c r="K41" s="246" t="s">
        <v>46</v>
      </c>
      <c r="L41" s="249">
        <f t="shared" si="4"/>
        <v>-1823</v>
      </c>
      <c r="M41" s="249">
        <f t="shared" si="5"/>
        <v>2825</v>
      </c>
      <c r="N41" s="247"/>
    </row>
    <row r="42" spans="11:14" ht="15" customHeight="1">
      <c r="K42" s="246" t="s">
        <v>47</v>
      </c>
      <c r="L42" s="249">
        <f t="shared" si="4"/>
        <v>-1256</v>
      </c>
      <c r="M42" s="249">
        <f t="shared" si="5"/>
        <v>2344</v>
      </c>
      <c r="N42" s="247"/>
    </row>
    <row r="43" spans="11:14" ht="15" customHeight="1">
      <c r="K43" s="223" t="s">
        <v>48</v>
      </c>
      <c r="L43" s="249">
        <f t="shared" si="4"/>
        <v>-598</v>
      </c>
      <c r="M43" s="249">
        <f t="shared" si="5"/>
        <v>1445</v>
      </c>
      <c r="N43" s="247"/>
    </row>
    <row r="44" spans="11:13" ht="11.25">
      <c r="K44" s="224" t="s">
        <v>49</v>
      </c>
      <c r="L44" s="249">
        <f t="shared" si="4"/>
        <v>-321</v>
      </c>
      <c r="M44" s="249">
        <f t="shared" si="5"/>
        <v>993</v>
      </c>
    </row>
    <row r="45" spans="11:13" ht="11.25">
      <c r="K45" s="246"/>
      <c r="L45" s="246"/>
      <c r="M45" s="246"/>
    </row>
  </sheetData>
  <mergeCells count="4">
    <mergeCell ref="F2:G2"/>
    <mergeCell ref="A1:G1"/>
    <mergeCell ref="B2:C2"/>
    <mergeCell ref="D2:E2"/>
  </mergeCells>
  <hyperlinks>
    <hyperlink ref="A2" location="indice!B6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&amp;L&amp;9&amp;P+6&amp;R&amp;"Times New Roman,Normal"&amp;7Nacidos en Aragon residentes en otras Comunidades Autónomas. Padrón 2003.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workbookViewId="0" topLeftCell="A1">
      <selection activeCell="I2" sqref="I2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38" customWidth="1"/>
    <col min="9" max="9" width="11.66015625" style="70" customWidth="1"/>
  </cols>
  <sheetData>
    <row r="1" spans="1:9" s="16" customFormat="1" ht="39.75" customHeight="1">
      <c r="A1" s="230" t="s">
        <v>138</v>
      </c>
      <c r="B1" s="230"/>
      <c r="C1" s="230"/>
      <c r="D1" s="230"/>
      <c r="E1" s="230"/>
      <c r="F1" s="230"/>
      <c r="G1" s="230"/>
      <c r="H1" s="230"/>
      <c r="I1" s="230"/>
    </row>
    <row r="2" spans="1:9" s="57" customFormat="1" ht="18" customHeight="1">
      <c r="A2" s="24" t="s">
        <v>80</v>
      </c>
      <c r="B2" s="31"/>
      <c r="C2" s="31"/>
      <c r="D2" s="31"/>
      <c r="E2" s="31"/>
      <c r="F2" s="31"/>
      <c r="G2" s="31"/>
      <c r="H2" s="65"/>
      <c r="I2" s="123" t="s">
        <v>124</v>
      </c>
    </row>
    <row r="3" spans="1:9" s="20" customFormat="1" ht="36" customHeight="1">
      <c r="A3" s="17" t="s">
        <v>24</v>
      </c>
      <c r="B3" s="225" t="s">
        <v>25</v>
      </c>
      <c r="C3" s="225"/>
      <c r="D3" s="225" t="s">
        <v>5</v>
      </c>
      <c r="E3" s="225"/>
      <c r="F3" s="225" t="s">
        <v>6</v>
      </c>
      <c r="G3" s="225"/>
      <c r="H3" s="225" t="s">
        <v>7</v>
      </c>
      <c r="I3" s="225"/>
    </row>
    <row r="4" spans="1:9" s="12" customFormat="1" ht="19.5" customHeight="1">
      <c r="A4" s="98"/>
      <c r="B4" s="99" t="s">
        <v>139</v>
      </c>
      <c r="C4" s="100" t="s">
        <v>29</v>
      </c>
      <c r="D4" s="101" t="s">
        <v>139</v>
      </c>
      <c r="E4" s="100" t="s">
        <v>29</v>
      </c>
      <c r="F4" s="101" t="s">
        <v>139</v>
      </c>
      <c r="G4" s="100" t="s">
        <v>29</v>
      </c>
      <c r="H4" s="101" t="s">
        <v>139</v>
      </c>
      <c r="I4" s="100" t="s">
        <v>29</v>
      </c>
    </row>
    <row r="5" spans="1:9" ht="15" customHeight="1">
      <c r="A5" s="31" t="s">
        <v>125</v>
      </c>
      <c r="B5" s="128">
        <f aca="true" t="shared" si="0" ref="B5:B18">D5+F5+H5</f>
        <v>642</v>
      </c>
      <c r="C5" s="132">
        <f aca="true" t="shared" si="1" ref="C5:C18">B5/$B5*100</f>
        <v>100</v>
      </c>
      <c r="D5" s="128">
        <v>138</v>
      </c>
      <c r="E5" s="129">
        <f aca="true" t="shared" si="2" ref="E5:E18">D5/$B5*100</f>
        <v>21.49532710280374</v>
      </c>
      <c r="F5" s="128">
        <v>97</v>
      </c>
      <c r="G5" s="129">
        <f aca="true" t="shared" si="3" ref="G5:G18">F5/$B5*100</f>
        <v>15.109034267912772</v>
      </c>
      <c r="H5" s="130">
        <v>407</v>
      </c>
      <c r="I5" s="129">
        <f aca="true" t="shared" si="4" ref="I5:I18">H5/$B5*100</f>
        <v>63.39563862928349</v>
      </c>
    </row>
    <row r="6" spans="1:9" ht="15" customHeight="1">
      <c r="A6" s="28" t="s">
        <v>126</v>
      </c>
      <c r="B6" s="32">
        <f t="shared" si="0"/>
        <v>1966</v>
      </c>
      <c r="C6" s="79">
        <f t="shared" si="1"/>
        <v>100</v>
      </c>
      <c r="D6" s="32">
        <v>302</v>
      </c>
      <c r="E6" s="48">
        <f t="shared" si="2"/>
        <v>15.361139369277721</v>
      </c>
      <c r="F6" s="32">
        <v>206</v>
      </c>
      <c r="G6" s="48">
        <f t="shared" si="3"/>
        <v>10.478128179043743</v>
      </c>
      <c r="H6" s="38">
        <v>1458</v>
      </c>
      <c r="I6" s="48">
        <f t="shared" si="4"/>
        <v>74.16073245167854</v>
      </c>
    </row>
    <row r="7" spans="1:9" ht="15" customHeight="1">
      <c r="A7" s="28" t="s">
        <v>68</v>
      </c>
      <c r="B7" s="32">
        <f t="shared" si="0"/>
        <v>1358</v>
      </c>
      <c r="C7" s="79">
        <f t="shared" si="1"/>
        <v>100</v>
      </c>
      <c r="D7" s="32">
        <v>265</v>
      </c>
      <c r="E7" s="48">
        <f t="shared" si="2"/>
        <v>19.5139911634757</v>
      </c>
      <c r="F7" s="32">
        <v>124</v>
      </c>
      <c r="G7" s="48">
        <f t="shared" si="3"/>
        <v>9.131075110456553</v>
      </c>
      <c r="H7" s="38">
        <v>969</v>
      </c>
      <c r="I7" s="48">
        <f t="shared" si="4"/>
        <v>71.35493372606774</v>
      </c>
    </row>
    <row r="8" spans="1:9" ht="15" customHeight="1">
      <c r="A8" s="28" t="s">
        <v>127</v>
      </c>
      <c r="B8" s="32">
        <f t="shared" si="0"/>
        <v>302</v>
      </c>
      <c r="C8" s="79">
        <f t="shared" si="1"/>
        <v>100</v>
      </c>
      <c r="D8" s="32">
        <v>62</v>
      </c>
      <c r="E8" s="48">
        <f t="shared" si="2"/>
        <v>20.52980132450331</v>
      </c>
      <c r="F8" s="32">
        <v>42</v>
      </c>
      <c r="G8" s="48">
        <f t="shared" si="3"/>
        <v>13.90728476821192</v>
      </c>
      <c r="H8" s="38">
        <v>198</v>
      </c>
      <c r="I8" s="48">
        <f t="shared" si="4"/>
        <v>65.56291390728477</v>
      </c>
    </row>
    <row r="9" spans="1:9" ht="15" customHeight="1">
      <c r="A9" s="28" t="s">
        <v>128</v>
      </c>
      <c r="B9" s="32">
        <f t="shared" si="0"/>
        <v>2672</v>
      </c>
      <c r="C9" s="79">
        <f t="shared" si="1"/>
        <v>100</v>
      </c>
      <c r="D9" s="32">
        <v>470</v>
      </c>
      <c r="E9" s="48">
        <f t="shared" si="2"/>
        <v>17.58982035928144</v>
      </c>
      <c r="F9" s="32">
        <v>570</v>
      </c>
      <c r="G9" s="48">
        <f t="shared" si="3"/>
        <v>21.33233532934132</v>
      </c>
      <c r="H9" s="38">
        <v>1632</v>
      </c>
      <c r="I9" s="48">
        <f t="shared" si="4"/>
        <v>61.07784431137725</v>
      </c>
    </row>
    <row r="10" spans="1:9" ht="15" customHeight="1">
      <c r="A10" s="31" t="s">
        <v>129</v>
      </c>
      <c r="B10" s="32">
        <f t="shared" si="0"/>
        <v>2121</v>
      </c>
      <c r="C10" s="79">
        <f t="shared" si="1"/>
        <v>100</v>
      </c>
      <c r="D10" s="32">
        <v>130</v>
      </c>
      <c r="E10" s="48">
        <f t="shared" si="2"/>
        <v>6.129184347006129</v>
      </c>
      <c r="F10" s="32">
        <v>118</v>
      </c>
      <c r="G10" s="48">
        <f t="shared" si="3"/>
        <v>5.563413484205563</v>
      </c>
      <c r="H10" s="38">
        <v>1873</v>
      </c>
      <c r="I10" s="48">
        <f t="shared" si="4"/>
        <v>88.3074021687883</v>
      </c>
    </row>
    <row r="11" spans="1:9" ht="22.5" customHeight="1">
      <c r="A11" s="31" t="s">
        <v>130</v>
      </c>
      <c r="B11" s="32">
        <f t="shared" si="0"/>
        <v>14943</v>
      </c>
      <c r="C11" s="79">
        <f t="shared" si="1"/>
        <v>100</v>
      </c>
      <c r="D11" s="32">
        <v>3031</v>
      </c>
      <c r="E11" s="48">
        <f t="shared" si="2"/>
        <v>20.283744897276318</v>
      </c>
      <c r="F11" s="32">
        <v>5192</v>
      </c>
      <c r="G11" s="48">
        <f t="shared" si="3"/>
        <v>34.745365723081036</v>
      </c>
      <c r="H11" s="38">
        <v>6720</v>
      </c>
      <c r="I11" s="48">
        <f t="shared" si="4"/>
        <v>44.97088937964264</v>
      </c>
    </row>
    <row r="12" spans="1:9" ht="15" customHeight="1">
      <c r="A12" s="31" t="s">
        <v>131</v>
      </c>
      <c r="B12" s="32">
        <f t="shared" si="0"/>
        <v>940</v>
      </c>
      <c r="C12" s="79">
        <f t="shared" si="1"/>
        <v>100</v>
      </c>
      <c r="D12" s="32">
        <v>209</v>
      </c>
      <c r="E12" s="48">
        <f t="shared" si="2"/>
        <v>22.23404255319149</v>
      </c>
      <c r="F12" s="32">
        <v>176</v>
      </c>
      <c r="G12" s="48">
        <f t="shared" si="3"/>
        <v>18.72340425531915</v>
      </c>
      <c r="H12" s="38">
        <v>555</v>
      </c>
      <c r="I12" s="48">
        <f t="shared" si="4"/>
        <v>59.04255319148937</v>
      </c>
    </row>
    <row r="13" spans="1:9" ht="15" customHeight="1">
      <c r="A13" s="31" t="s">
        <v>132</v>
      </c>
      <c r="B13" s="32">
        <f t="shared" si="0"/>
        <v>29797</v>
      </c>
      <c r="C13" s="79">
        <f t="shared" si="1"/>
        <v>100</v>
      </c>
      <c r="D13" s="32">
        <v>1620</v>
      </c>
      <c r="E13" s="48">
        <f t="shared" si="2"/>
        <v>5.4367889384837405</v>
      </c>
      <c r="F13" s="32">
        <v>21627</v>
      </c>
      <c r="G13" s="48">
        <f t="shared" si="3"/>
        <v>72.58113232875793</v>
      </c>
      <c r="H13" s="38">
        <v>6550</v>
      </c>
      <c r="I13" s="48">
        <f t="shared" si="4"/>
        <v>21.982078732758332</v>
      </c>
    </row>
    <row r="14" spans="1:9" ht="15" customHeight="1">
      <c r="A14" s="31" t="s">
        <v>133</v>
      </c>
      <c r="B14" s="32">
        <f t="shared" si="0"/>
        <v>1414</v>
      </c>
      <c r="C14" s="79">
        <f t="shared" si="1"/>
        <v>100</v>
      </c>
      <c r="D14" s="32">
        <v>210</v>
      </c>
      <c r="E14" s="48">
        <f t="shared" si="2"/>
        <v>14.85148514851485</v>
      </c>
      <c r="F14" s="32">
        <v>168</v>
      </c>
      <c r="G14" s="48">
        <f t="shared" si="3"/>
        <v>11.881188118811881</v>
      </c>
      <c r="H14" s="38">
        <v>1036</v>
      </c>
      <c r="I14" s="48">
        <f t="shared" si="4"/>
        <v>73.26732673267327</v>
      </c>
    </row>
    <row r="15" spans="1:9" ht="15" customHeight="1">
      <c r="A15" s="31" t="s">
        <v>134</v>
      </c>
      <c r="B15" s="32">
        <f t="shared" si="0"/>
        <v>3345</v>
      </c>
      <c r="C15" s="79">
        <f t="shared" si="1"/>
        <v>100</v>
      </c>
      <c r="D15" s="32">
        <v>570</v>
      </c>
      <c r="E15" s="48">
        <f t="shared" si="2"/>
        <v>17.040358744394617</v>
      </c>
      <c r="F15" s="32">
        <v>307</v>
      </c>
      <c r="G15" s="48">
        <f t="shared" si="3"/>
        <v>9.177877428998507</v>
      </c>
      <c r="H15" s="38">
        <v>2468</v>
      </c>
      <c r="I15" s="48">
        <f t="shared" si="4"/>
        <v>73.78176382660688</v>
      </c>
    </row>
    <row r="16" spans="1:9" ht="15" customHeight="1">
      <c r="A16" s="31" t="s">
        <v>135</v>
      </c>
      <c r="B16" s="32">
        <f t="shared" si="0"/>
        <v>266</v>
      </c>
      <c r="C16" s="79">
        <f t="shared" si="1"/>
        <v>100</v>
      </c>
      <c r="D16" s="32">
        <v>54</v>
      </c>
      <c r="E16" s="48">
        <f t="shared" si="2"/>
        <v>20.30075187969925</v>
      </c>
      <c r="F16" s="32">
        <v>40</v>
      </c>
      <c r="G16" s="48">
        <f t="shared" si="3"/>
        <v>15.037593984962406</v>
      </c>
      <c r="H16" s="38">
        <v>172</v>
      </c>
      <c r="I16" s="48">
        <f t="shared" si="4"/>
        <v>64.66165413533834</v>
      </c>
    </row>
    <row r="17" spans="1:9" ht="22.5" customHeight="1">
      <c r="A17" s="31" t="s">
        <v>77</v>
      </c>
      <c r="B17" s="32">
        <f t="shared" si="0"/>
        <v>276</v>
      </c>
      <c r="C17" s="79">
        <f t="shared" si="1"/>
        <v>100</v>
      </c>
      <c r="D17" s="32">
        <v>56</v>
      </c>
      <c r="E17" s="48">
        <f t="shared" si="2"/>
        <v>20.28985507246377</v>
      </c>
      <c r="F17" s="32">
        <v>13</v>
      </c>
      <c r="G17" s="48">
        <f t="shared" si="3"/>
        <v>4.710144927536232</v>
      </c>
      <c r="H17" s="38">
        <v>207</v>
      </c>
      <c r="I17" s="48">
        <f t="shared" si="4"/>
        <v>75</v>
      </c>
    </row>
    <row r="18" spans="1:9" ht="15" customHeight="1">
      <c r="A18" s="35" t="s">
        <v>78</v>
      </c>
      <c r="B18" s="105">
        <f t="shared" si="0"/>
        <v>268</v>
      </c>
      <c r="C18" s="112">
        <f t="shared" si="1"/>
        <v>100</v>
      </c>
      <c r="D18" s="105">
        <v>64</v>
      </c>
      <c r="E18" s="37">
        <f t="shared" si="2"/>
        <v>23.88059701492537</v>
      </c>
      <c r="F18" s="105">
        <v>33</v>
      </c>
      <c r="G18" s="37">
        <f t="shared" si="3"/>
        <v>12.313432835820896</v>
      </c>
      <c r="H18" s="58">
        <v>171</v>
      </c>
      <c r="I18" s="37">
        <f t="shared" si="4"/>
        <v>63.80597014925373</v>
      </c>
    </row>
    <row r="19" spans="1:9" s="34" customFormat="1" ht="15" customHeight="1">
      <c r="A19" s="31"/>
      <c r="B19" s="32"/>
      <c r="C19" s="48"/>
      <c r="D19" s="32"/>
      <c r="E19" s="48"/>
      <c r="F19" s="32"/>
      <c r="G19" s="48"/>
      <c r="H19" s="38"/>
      <c r="I19" s="48"/>
    </row>
    <row r="20" spans="2:9" ht="15" customHeight="1">
      <c r="B20" s="32"/>
      <c r="C20" s="48"/>
      <c r="D20" s="32"/>
      <c r="E20" s="48"/>
      <c r="F20" s="32"/>
      <c r="G20" s="48"/>
      <c r="H20"/>
      <c r="I20" s="48"/>
    </row>
    <row r="21" spans="2:9" ht="15" customHeight="1">
      <c r="B21" s="32"/>
      <c r="C21" s="48"/>
      <c r="D21" s="32"/>
      <c r="E21" s="48"/>
      <c r="F21" s="32"/>
      <c r="G21" s="48"/>
      <c r="H21"/>
      <c r="I21" s="48"/>
    </row>
    <row r="22" spans="2:9" ht="15" customHeight="1">
      <c r="B22" s="32"/>
      <c r="C22" s="48"/>
      <c r="D22" s="32"/>
      <c r="E22" s="48"/>
      <c r="F22" s="32"/>
      <c r="G22" s="48"/>
      <c r="H22"/>
      <c r="I22" s="48"/>
    </row>
    <row r="23" spans="1:9" ht="15" customHeight="1">
      <c r="A23" s="31"/>
      <c r="B23" s="32"/>
      <c r="C23" s="48"/>
      <c r="D23" s="32"/>
      <c r="E23" s="48"/>
      <c r="F23" s="32"/>
      <c r="G23" s="48"/>
      <c r="H23"/>
      <c r="I23" s="48"/>
    </row>
    <row r="24" spans="1:9" ht="15" customHeight="1">
      <c r="A24" s="31"/>
      <c r="B24" s="32"/>
      <c r="C24" s="48"/>
      <c r="D24" s="32"/>
      <c r="E24" s="48"/>
      <c r="F24" s="32"/>
      <c r="G24" s="48"/>
      <c r="H24"/>
      <c r="I24" s="48"/>
    </row>
    <row r="25" spans="2:9" ht="15" customHeight="1">
      <c r="B25" s="32"/>
      <c r="C25" s="48"/>
      <c r="D25" s="32"/>
      <c r="E25" s="48"/>
      <c r="F25" s="32"/>
      <c r="G25" s="48"/>
      <c r="H25"/>
      <c r="I25" s="48"/>
    </row>
    <row r="26" spans="2:9" ht="15" customHeight="1">
      <c r="B26" s="32"/>
      <c r="C26" s="48"/>
      <c r="D26" s="32"/>
      <c r="E26" s="48"/>
      <c r="F26" s="32"/>
      <c r="G26" s="48"/>
      <c r="H26"/>
      <c r="I26" s="48"/>
    </row>
    <row r="27" spans="2:10" ht="15" customHeight="1">
      <c r="B27" s="32"/>
      <c r="C27" s="48"/>
      <c r="D27" s="32"/>
      <c r="E27" s="48"/>
      <c r="F27" s="32"/>
      <c r="G27" s="48"/>
      <c r="H27"/>
      <c r="I27" s="48"/>
      <c r="J27" s="38"/>
    </row>
    <row r="28" spans="2:10" ht="15" customHeight="1">
      <c r="B28" s="32"/>
      <c r="C28" s="48"/>
      <c r="D28" s="32"/>
      <c r="E28" s="48"/>
      <c r="F28" s="32"/>
      <c r="G28" s="48"/>
      <c r="H28"/>
      <c r="I28" s="48"/>
      <c r="J28" s="38"/>
    </row>
    <row r="29" spans="2:10" ht="15" customHeight="1">
      <c r="B29" s="32"/>
      <c r="C29" s="48"/>
      <c r="D29" s="32"/>
      <c r="E29" s="48"/>
      <c r="F29" s="32"/>
      <c r="G29" s="48"/>
      <c r="H29"/>
      <c r="I29" s="48"/>
      <c r="J29" s="38"/>
    </row>
    <row r="30" spans="2:10" ht="15" customHeight="1">
      <c r="B30" s="32"/>
      <c r="C30" s="48"/>
      <c r="D30" s="32"/>
      <c r="E30" s="48"/>
      <c r="F30" s="32"/>
      <c r="G30" s="48"/>
      <c r="H30"/>
      <c r="I30" s="48"/>
      <c r="J30" s="38"/>
    </row>
    <row r="31" spans="2:10" ht="15" customHeight="1">
      <c r="B31" s="32"/>
      <c r="C31" s="48"/>
      <c r="D31" s="32"/>
      <c r="E31" s="48"/>
      <c r="F31" s="32"/>
      <c r="G31" s="48"/>
      <c r="H31"/>
      <c r="I31" s="48"/>
      <c r="J31" s="38"/>
    </row>
    <row r="32" spans="2:10" ht="15" customHeight="1">
      <c r="B32" s="32"/>
      <c r="C32" s="48"/>
      <c r="D32" s="32"/>
      <c r="E32" s="48"/>
      <c r="F32" s="32"/>
      <c r="G32" s="48"/>
      <c r="H32"/>
      <c r="I32" s="48"/>
      <c r="J32" s="38"/>
    </row>
    <row r="33" spans="2:10" ht="15" customHeight="1">
      <c r="B33" s="32"/>
      <c r="C33" s="48"/>
      <c r="D33" s="32"/>
      <c r="E33" s="48"/>
      <c r="F33" s="32"/>
      <c r="G33" s="48"/>
      <c r="H33"/>
      <c r="I33" s="48"/>
      <c r="J33" s="38"/>
    </row>
    <row r="34" spans="2:10" ht="15" customHeight="1">
      <c r="B34" s="32"/>
      <c r="C34" s="48"/>
      <c r="D34" s="32"/>
      <c r="E34" s="48"/>
      <c r="F34" s="32"/>
      <c r="G34" s="48"/>
      <c r="H34"/>
      <c r="I34" s="48"/>
      <c r="J34" s="38"/>
    </row>
    <row r="35" spans="2:10" ht="15" customHeight="1">
      <c r="B35" s="32"/>
      <c r="C35" s="48"/>
      <c r="D35" s="32"/>
      <c r="E35" s="48"/>
      <c r="F35" s="32"/>
      <c r="G35" s="48"/>
      <c r="H35"/>
      <c r="I35" s="48"/>
      <c r="J35" s="38"/>
    </row>
    <row r="36" spans="2:10" ht="15" customHeight="1">
      <c r="B36" s="32"/>
      <c r="C36" s="48"/>
      <c r="D36" s="32"/>
      <c r="E36" s="48"/>
      <c r="F36" s="32"/>
      <c r="G36" s="48"/>
      <c r="H36"/>
      <c r="I36" s="48"/>
      <c r="J36" s="38"/>
    </row>
    <row r="37" spans="2:10" ht="15" customHeight="1">
      <c r="B37" s="32"/>
      <c r="C37" s="48"/>
      <c r="D37" s="32"/>
      <c r="E37" s="48"/>
      <c r="F37" s="32"/>
      <c r="G37" s="48"/>
      <c r="H37"/>
      <c r="I37" s="48"/>
      <c r="J37" s="38"/>
    </row>
    <row r="38" spans="1:10" ht="15" customHeight="1">
      <c r="A38" s="31"/>
      <c r="B38" s="32"/>
      <c r="C38" s="48"/>
      <c r="D38" s="32"/>
      <c r="E38" s="48"/>
      <c r="F38" s="32"/>
      <c r="G38" s="48"/>
      <c r="H38" s="31"/>
      <c r="I38" s="48"/>
      <c r="J38" s="38"/>
    </row>
    <row r="39" spans="1:10" ht="15" customHeight="1">
      <c r="A39" s="31"/>
      <c r="B39" s="32"/>
      <c r="C39" s="48"/>
      <c r="D39" s="32"/>
      <c r="E39" s="48"/>
      <c r="F39" s="32"/>
      <c r="G39" s="48"/>
      <c r="H39" s="31"/>
      <c r="I39" s="48"/>
      <c r="J39" s="38"/>
    </row>
    <row r="40" spans="1:10" ht="15" customHeight="1">
      <c r="A40" s="31"/>
      <c r="B40" s="32"/>
      <c r="C40" s="48"/>
      <c r="D40" s="32"/>
      <c r="E40" s="48"/>
      <c r="F40" s="32"/>
      <c r="G40" s="48"/>
      <c r="H40" s="31"/>
      <c r="I40" s="48"/>
      <c r="J40" s="38"/>
    </row>
    <row r="41" spans="1:10" ht="15" customHeight="1">
      <c r="A41" s="31"/>
      <c r="B41" s="31"/>
      <c r="C41" s="31"/>
      <c r="D41" s="31"/>
      <c r="E41" s="31"/>
      <c r="F41" s="31"/>
      <c r="G41" s="116"/>
      <c r="H41" s="31"/>
      <c r="I41" s="31"/>
      <c r="J41" s="38"/>
    </row>
    <row r="42" spans="1:10" ht="15" customHeight="1">
      <c r="A42" s="31"/>
      <c r="B42" s="118"/>
      <c r="C42" s="118"/>
      <c r="D42" s="118"/>
      <c r="E42" s="119"/>
      <c r="F42" s="118"/>
      <c r="G42" s="119"/>
      <c r="H42" s="31"/>
      <c r="I42" s="31"/>
      <c r="J42" s="38"/>
    </row>
    <row r="43" spans="2:10" ht="15" customHeight="1">
      <c r="B43" s="32"/>
      <c r="C43" s="79"/>
      <c r="D43" s="32"/>
      <c r="E43" s="48"/>
      <c r="F43" s="32"/>
      <c r="G43" s="48"/>
      <c r="H43" s="31"/>
      <c r="I43" s="31"/>
      <c r="J43" s="38"/>
    </row>
    <row r="44" spans="2:10" ht="15" customHeight="1">
      <c r="B44" s="32"/>
      <c r="C44" s="79"/>
      <c r="D44" s="32"/>
      <c r="E44" s="48"/>
      <c r="F44" s="32"/>
      <c r="G44" s="48"/>
      <c r="H44" s="31"/>
      <c r="I44" s="31"/>
      <c r="J44" s="38"/>
    </row>
    <row r="45" spans="2:9" ht="15" customHeight="1">
      <c r="B45" s="31"/>
      <c r="C45" s="31"/>
      <c r="D45" s="31"/>
      <c r="E45" s="31"/>
      <c r="F45" s="31"/>
      <c r="G45" s="31"/>
      <c r="H45" s="49"/>
      <c r="I45" s="122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I2" location="'pag 34'!A3" display="(Viene de la página anterior)"/>
    <hyperlink ref="A3" location="indice!B2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workbookViewId="0" topLeftCell="A12">
      <selection activeCell="A22" sqref="A22"/>
    </sheetView>
  </sheetViews>
  <sheetFormatPr defaultColWidth="12" defaultRowHeight="11.25"/>
  <cols>
    <col min="1" max="1" width="23" style="0" customWidth="1"/>
    <col min="2" max="7" width="13.33203125" style="0" customWidth="1"/>
    <col min="8" max="9" width="10.83203125" style="0" customWidth="1"/>
    <col min="10" max="10" width="7.5" style="0" bestFit="1" customWidth="1"/>
  </cols>
  <sheetData>
    <row r="1" spans="1:7" s="16" customFormat="1" ht="39.75" customHeight="1">
      <c r="A1" s="230" t="s">
        <v>140</v>
      </c>
      <c r="B1" s="230"/>
      <c r="C1" s="230"/>
      <c r="D1" s="230"/>
      <c r="E1" s="230"/>
      <c r="F1" s="230"/>
      <c r="G1" s="230"/>
    </row>
    <row r="2" spans="1:9" s="57" customFormat="1" ht="18" customHeight="1">
      <c r="A2" s="24" t="s">
        <v>65</v>
      </c>
      <c r="B2" s="31"/>
      <c r="C2" s="31"/>
      <c r="D2" s="31"/>
      <c r="E2" s="31"/>
      <c r="F2" s="31"/>
      <c r="G2" s="31"/>
      <c r="H2" s="56"/>
      <c r="I2" s="56"/>
    </row>
    <row r="3" spans="1:9" s="20" customFormat="1" ht="36" customHeight="1">
      <c r="A3" s="17" t="s">
        <v>24</v>
      </c>
      <c r="B3" s="225" t="s">
        <v>25</v>
      </c>
      <c r="C3" s="225"/>
      <c r="D3" s="225" t="s">
        <v>26</v>
      </c>
      <c r="E3" s="225"/>
      <c r="F3" s="225" t="s">
        <v>27</v>
      </c>
      <c r="G3" s="225" t="s">
        <v>6</v>
      </c>
      <c r="H3" s="19"/>
      <c r="I3" s="19"/>
    </row>
    <row r="4" spans="1:9" s="12" customFormat="1" ht="19.5" customHeight="1">
      <c r="A4" s="21"/>
      <c r="B4" s="22" t="s">
        <v>28</v>
      </c>
      <c r="C4" s="23" t="s">
        <v>29</v>
      </c>
      <c r="D4" s="22" t="s">
        <v>28</v>
      </c>
      <c r="E4" s="23" t="s">
        <v>29</v>
      </c>
      <c r="F4" s="22" t="s">
        <v>28</v>
      </c>
      <c r="G4" s="23" t="s">
        <v>29</v>
      </c>
      <c r="H4" s="24"/>
      <c r="I4" s="24"/>
    </row>
    <row r="5" spans="1:9" s="27" customFormat="1" ht="15" customHeight="1">
      <c r="A5" s="25" t="s">
        <v>30</v>
      </c>
      <c r="B5" s="26">
        <f>D5+F5</f>
        <v>270239</v>
      </c>
      <c r="C5" s="41">
        <f>B5/B$5*100</f>
        <v>100</v>
      </c>
      <c r="D5" s="26">
        <f>D6+D7+D8</f>
        <v>122410</v>
      </c>
      <c r="E5" s="41">
        <f>D5/D$5*100</f>
        <v>100</v>
      </c>
      <c r="F5" s="26">
        <f>F6+F7+F8</f>
        <v>147829</v>
      </c>
      <c r="G5" s="41">
        <f>F5/F$5*100</f>
        <v>100</v>
      </c>
      <c r="H5"/>
      <c r="I5"/>
    </row>
    <row r="6" spans="1:7" ht="15" customHeight="1">
      <c r="A6" s="42" t="s">
        <v>5</v>
      </c>
      <c r="B6" s="29">
        <f>D6+F6</f>
        <v>59753</v>
      </c>
      <c r="C6" s="43">
        <f>B6/B$5*100</f>
        <v>22.111168262167933</v>
      </c>
      <c r="D6" s="29">
        <v>26310</v>
      </c>
      <c r="E6" s="43">
        <f>D6/D$5*100</f>
        <v>21.493342047218363</v>
      </c>
      <c r="F6" s="38">
        <v>33443</v>
      </c>
      <c r="G6" s="30">
        <f>F6/F$5*100</f>
        <v>22.62276008090429</v>
      </c>
    </row>
    <row r="7" spans="1:7" ht="15" customHeight="1">
      <c r="A7" s="42" t="s">
        <v>6</v>
      </c>
      <c r="B7" s="29">
        <f>D7+F7</f>
        <v>87015</v>
      </c>
      <c r="C7" s="43">
        <f>B7/B$5*100</f>
        <v>32.19927545617028</v>
      </c>
      <c r="D7" s="29">
        <v>39136</v>
      </c>
      <c r="E7" s="43">
        <f>D7/D$5*100</f>
        <v>31.971244179397107</v>
      </c>
      <c r="F7" s="38">
        <v>47879</v>
      </c>
      <c r="G7" s="30">
        <f>F7/F$5*100</f>
        <v>32.38809705808738</v>
      </c>
    </row>
    <row r="8" spans="1:7" ht="15" customHeight="1">
      <c r="A8" s="35" t="s">
        <v>7</v>
      </c>
      <c r="B8" s="36">
        <f>D8+F8</f>
        <v>123471</v>
      </c>
      <c r="C8" s="51">
        <f>B8/B$5*100</f>
        <v>45.68955628166179</v>
      </c>
      <c r="D8" s="36">
        <v>56964</v>
      </c>
      <c r="E8" s="51">
        <f>D8/D$5*100</f>
        <v>46.535413773384526</v>
      </c>
      <c r="F8" s="58">
        <v>66507</v>
      </c>
      <c r="G8" s="37">
        <f>F8/F$5*100</f>
        <v>44.98914286100833</v>
      </c>
    </row>
    <row r="9" spans="2:5" ht="15" customHeight="1">
      <c r="B9" s="31"/>
      <c r="C9" s="31"/>
      <c r="D9" s="31"/>
      <c r="E9" s="31"/>
    </row>
    <row r="10" ht="15" customHeight="1"/>
    <row r="11" spans="1:9" s="57" customFormat="1" ht="18" customHeight="1">
      <c r="A11" s="24" t="s">
        <v>80</v>
      </c>
      <c r="B11" s="31"/>
      <c r="C11" s="31"/>
      <c r="D11" s="31"/>
      <c r="E11" s="31"/>
      <c r="F11" s="31"/>
      <c r="G11" s="31"/>
      <c r="H11" s="56"/>
      <c r="I11" s="56"/>
    </row>
    <row r="12" spans="1:9" s="20" customFormat="1" ht="36" customHeight="1">
      <c r="A12" s="17" t="s">
        <v>24</v>
      </c>
      <c r="B12" s="225" t="s">
        <v>25</v>
      </c>
      <c r="C12" s="225"/>
      <c r="D12" s="225" t="s">
        <v>26</v>
      </c>
      <c r="E12" s="225"/>
      <c r="F12" s="18" t="s">
        <v>27</v>
      </c>
      <c r="G12" s="18"/>
      <c r="H12" s="19"/>
      <c r="I12" s="19"/>
    </row>
    <row r="13" spans="1:9" s="12" customFormat="1" ht="19.5" customHeight="1">
      <c r="A13" s="21"/>
      <c r="B13" s="22" t="s">
        <v>28</v>
      </c>
      <c r="C13" s="23" t="s">
        <v>29</v>
      </c>
      <c r="D13" s="22" t="s">
        <v>28</v>
      </c>
      <c r="E13" s="23" t="s">
        <v>29</v>
      </c>
      <c r="F13" s="22" t="s">
        <v>28</v>
      </c>
      <c r="G13" s="23" t="s">
        <v>29</v>
      </c>
      <c r="H13" s="24"/>
      <c r="I13" s="24"/>
    </row>
    <row r="14" spans="1:9" s="27" customFormat="1" ht="15" customHeight="1">
      <c r="A14" s="25" t="s">
        <v>30</v>
      </c>
      <c r="B14" s="26">
        <f>D14+F14</f>
        <v>270239</v>
      </c>
      <c r="C14" s="41">
        <f>B14/$B5*100</f>
        <v>100</v>
      </c>
      <c r="D14" s="26">
        <f>D15+D16+D17</f>
        <v>122410</v>
      </c>
      <c r="E14" s="88">
        <f>D14/$B5*100</f>
        <v>45.29694085605704</v>
      </c>
      <c r="F14" s="26">
        <f>F15+F16+F17</f>
        <v>147829</v>
      </c>
      <c r="G14" s="88">
        <f>F14/$B5*100</f>
        <v>54.70305914394296</v>
      </c>
      <c r="H14"/>
      <c r="I14"/>
    </row>
    <row r="15" spans="1:7" ht="15" customHeight="1">
      <c r="A15" s="42" t="s">
        <v>5</v>
      </c>
      <c r="B15" s="29">
        <f>D15+F15</f>
        <v>59753</v>
      </c>
      <c r="C15" s="60">
        <f>B15/$B6*100</f>
        <v>100</v>
      </c>
      <c r="D15" s="29">
        <v>26310</v>
      </c>
      <c r="E15" s="43">
        <f>D15/$B6*100</f>
        <v>44.03126202868475</v>
      </c>
      <c r="F15" s="38">
        <v>33443</v>
      </c>
      <c r="G15" s="30">
        <f>F15/$B6*100</f>
        <v>55.96873797131525</v>
      </c>
    </row>
    <row r="16" spans="1:7" ht="15" customHeight="1">
      <c r="A16" s="42" t="s">
        <v>6</v>
      </c>
      <c r="B16" s="29">
        <f>D16+F16</f>
        <v>87015</v>
      </c>
      <c r="C16" s="60">
        <f>B16/$B7*100</f>
        <v>100</v>
      </c>
      <c r="D16" s="29">
        <v>39136</v>
      </c>
      <c r="E16" s="43">
        <f>D16/$B7*100</f>
        <v>44.97615353674654</v>
      </c>
      <c r="F16" s="38">
        <v>47879</v>
      </c>
      <c r="G16" s="30">
        <f>F16/$B7*100</f>
        <v>55.02384646325347</v>
      </c>
    </row>
    <row r="17" spans="1:7" ht="15" customHeight="1">
      <c r="A17" s="35" t="s">
        <v>7</v>
      </c>
      <c r="B17" s="36">
        <f>D17+F17</f>
        <v>123471</v>
      </c>
      <c r="C17" s="63">
        <f>B17/$B8*100</f>
        <v>100</v>
      </c>
      <c r="D17" s="36">
        <v>56964</v>
      </c>
      <c r="E17" s="51">
        <f>D17/$B8*100</f>
        <v>46.13552980051996</v>
      </c>
      <c r="F17" s="58">
        <v>66507</v>
      </c>
      <c r="G17" s="37">
        <f>F17/$B8*100</f>
        <v>53.86447019948004</v>
      </c>
    </row>
    <row r="18" spans="10:11" ht="15" customHeight="1">
      <c r="J18" s="53"/>
      <c r="K18" s="38"/>
    </row>
    <row r="19" spans="10:11" ht="15" customHeight="1">
      <c r="J19" s="53"/>
      <c r="K19" s="38"/>
    </row>
    <row r="20" spans="10:11" ht="15" customHeight="1">
      <c r="J20" s="53"/>
      <c r="K20" s="38"/>
    </row>
    <row r="21" spans="1:11" ht="79.5" customHeight="1">
      <c r="A21" s="238" t="s">
        <v>141</v>
      </c>
      <c r="B21" s="238"/>
      <c r="C21" s="238"/>
      <c r="D21" s="238"/>
      <c r="J21" s="53"/>
      <c r="K21" s="38"/>
    </row>
    <row r="22" spans="1:5" s="20" customFormat="1" ht="36" customHeight="1">
      <c r="A22" s="17" t="s">
        <v>24</v>
      </c>
      <c r="B22" s="237" t="s">
        <v>142</v>
      </c>
      <c r="C22" s="237"/>
      <c r="D22" s="237"/>
      <c r="E22" s="19"/>
    </row>
    <row r="23" spans="1:5" s="12" customFormat="1" ht="19.5" customHeight="1">
      <c r="A23" s="21"/>
      <c r="B23" s="133" t="s">
        <v>25</v>
      </c>
      <c r="C23" s="22" t="s">
        <v>26</v>
      </c>
      <c r="D23" s="134" t="s">
        <v>27</v>
      </c>
      <c r="E23" s="24"/>
    </row>
    <row r="24" spans="1:5" s="27" customFormat="1" ht="15" customHeight="1">
      <c r="A24" s="25" t="s">
        <v>30</v>
      </c>
      <c r="B24" s="88">
        <v>21.969042915559022</v>
      </c>
      <c r="C24" s="88">
        <v>20.06030710738926</v>
      </c>
      <c r="D24" s="135">
        <v>23.848002839259212</v>
      </c>
      <c r="E24"/>
    </row>
    <row r="25" spans="1:4" ht="15" customHeight="1">
      <c r="A25" s="42" t="s">
        <v>5</v>
      </c>
      <c r="B25" s="136">
        <v>28.280624366971786</v>
      </c>
      <c r="C25" s="136">
        <v>24.59752061479778</v>
      </c>
      <c r="D25" s="70">
        <v>32.05686131666731</v>
      </c>
    </row>
    <row r="26" spans="1:4" ht="15" customHeight="1">
      <c r="A26" s="42" t="s">
        <v>6</v>
      </c>
      <c r="B26" s="136">
        <v>62.74245417706186</v>
      </c>
      <c r="C26" s="136">
        <v>55.401254229130394</v>
      </c>
      <c r="D26" s="70">
        <v>70.36372988463518</v>
      </c>
    </row>
    <row r="27" spans="1:4" ht="15" customHeight="1">
      <c r="A27" s="35" t="s">
        <v>7</v>
      </c>
      <c r="B27" s="137">
        <v>14.028914304672782</v>
      </c>
      <c r="C27" s="137">
        <v>13.167609400680064</v>
      </c>
      <c r="D27" s="73">
        <v>14.86153412988731</v>
      </c>
    </row>
    <row r="28" spans="10:11" ht="15" customHeight="1">
      <c r="J28" s="53"/>
      <c r="K28" s="38"/>
    </row>
    <row r="29" spans="10:11" ht="15" customHeight="1">
      <c r="J29" s="53"/>
      <c r="K29" s="38"/>
    </row>
    <row r="30" spans="10:11" ht="15" customHeight="1">
      <c r="J30" s="53"/>
      <c r="K30" s="38"/>
    </row>
    <row r="31" spans="10:11" ht="15" customHeight="1">
      <c r="J31" s="53"/>
      <c r="K31" s="38"/>
    </row>
    <row r="32" spans="10:11" ht="15" customHeight="1">
      <c r="J32" s="53"/>
      <c r="K32" s="38"/>
    </row>
    <row r="33" spans="10:11" ht="15" customHeight="1">
      <c r="J33" s="53"/>
      <c r="K33" s="38"/>
    </row>
    <row r="34" spans="10:11" ht="15" customHeight="1">
      <c r="J34" s="53"/>
      <c r="K34" s="38"/>
    </row>
    <row r="35" ht="15" customHeight="1">
      <c r="J35" s="53"/>
    </row>
    <row r="36" ht="15" customHeight="1"/>
    <row r="37" ht="15" customHeight="1"/>
  </sheetData>
  <mergeCells count="8">
    <mergeCell ref="B12:C12"/>
    <mergeCell ref="D12:E12"/>
    <mergeCell ref="B22:D22"/>
    <mergeCell ref="A21:D21"/>
    <mergeCell ref="F3:G3"/>
    <mergeCell ref="B3:C3"/>
    <mergeCell ref="D3:E3"/>
    <mergeCell ref="A1:G1"/>
  </mergeCells>
  <hyperlinks>
    <hyperlink ref="A3" location="indice!B34" display="Índice"/>
    <hyperlink ref="A12" location="indice!B34" display="Índice"/>
    <hyperlink ref="A22" location="indice!B3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workbookViewId="0" topLeftCell="A1">
      <selection activeCell="A12" sqref="A12"/>
    </sheetView>
  </sheetViews>
  <sheetFormatPr defaultColWidth="12" defaultRowHeight="11.25"/>
  <cols>
    <col min="1" max="1" width="19.66015625" style="0" customWidth="1"/>
    <col min="2" max="2" width="8" style="0" customWidth="1"/>
    <col min="3" max="3" width="8.16015625" style="85" customWidth="1"/>
    <col min="4" max="4" width="6.33203125" style="0" customWidth="1"/>
    <col min="5" max="5" width="8.16015625" style="0" customWidth="1"/>
    <col min="6" max="6" width="6.33203125" style="0" customWidth="1"/>
    <col min="7" max="7" width="8.16015625" style="0" customWidth="1"/>
    <col min="8" max="8" width="6.33203125" style="38" customWidth="1"/>
    <col min="9" max="9" width="8.16015625" style="70" customWidth="1"/>
    <col min="10" max="10" width="6.33203125" style="71" customWidth="1"/>
    <col min="11" max="11" width="8.16015625" style="72" customWidth="1"/>
    <col min="12" max="12" width="6.33203125" style="71" customWidth="1"/>
    <col min="13" max="13" width="8.16015625" style="72" customWidth="1"/>
    <col min="14" max="14" width="9" style="0" bestFit="1" customWidth="1"/>
  </cols>
  <sheetData>
    <row r="1" spans="1:13" s="16" customFormat="1" ht="39.75" customHeight="1">
      <c r="A1" s="230" t="s">
        <v>143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57" customFormat="1" ht="18" customHeight="1">
      <c r="A2" s="24" t="s">
        <v>65</v>
      </c>
      <c r="B2" s="31"/>
      <c r="C2" s="79"/>
      <c r="D2" s="31"/>
      <c r="E2" s="31"/>
      <c r="F2" s="31"/>
      <c r="G2" s="31"/>
      <c r="H2" s="65"/>
      <c r="I2" s="66"/>
      <c r="J2" s="67"/>
      <c r="K2" s="68"/>
      <c r="L2" s="67"/>
      <c r="M2" s="68"/>
    </row>
    <row r="3" spans="1:26" s="20" customFormat="1" ht="36" customHeight="1">
      <c r="A3" s="17" t="s">
        <v>24</v>
      </c>
      <c r="B3" s="225" t="s">
        <v>25</v>
      </c>
      <c r="C3" s="225"/>
      <c r="D3" s="225" t="s">
        <v>55</v>
      </c>
      <c r="E3" s="225"/>
      <c r="F3" s="225" t="s">
        <v>56</v>
      </c>
      <c r="G3" s="225"/>
      <c r="H3" s="225" t="s">
        <v>57</v>
      </c>
      <c r="I3" s="225"/>
      <c r="J3" s="225" t="s">
        <v>58</v>
      </c>
      <c r="K3" s="225"/>
      <c r="L3" s="225" t="s">
        <v>59</v>
      </c>
      <c r="M3" s="225"/>
      <c r="O3" s="138"/>
      <c r="P3" s="138"/>
      <c r="Q3" s="138"/>
      <c r="R3" s="138"/>
      <c r="S3" s="139"/>
      <c r="T3" s="139"/>
      <c r="U3" s="139"/>
      <c r="V3" s="139"/>
      <c r="W3" s="139"/>
      <c r="X3" s="139"/>
      <c r="Y3" s="139"/>
      <c r="Z3" s="139"/>
    </row>
    <row r="4" spans="1:26" s="34" customFormat="1" ht="19.5" customHeight="1">
      <c r="A4" s="80"/>
      <c r="B4" s="99" t="s">
        <v>82</v>
      </c>
      <c r="C4" s="100" t="s">
        <v>83</v>
      </c>
      <c r="D4" s="99" t="s">
        <v>82</v>
      </c>
      <c r="E4" s="100" t="s">
        <v>83</v>
      </c>
      <c r="F4" s="99" t="s">
        <v>82</v>
      </c>
      <c r="G4" s="100" t="s">
        <v>83</v>
      </c>
      <c r="H4" s="99" t="s">
        <v>82</v>
      </c>
      <c r="I4" s="100" t="s">
        <v>83</v>
      </c>
      <c r="J4" s="99" t="s">
        <v>82</v>
      </c>
      <c r="K4" s="100" t="s">
        <v>83</v>
      </c>
      <c r="L4" s="99" t="s">
        <v>82</v>
      </c>
      <c r="M4" s="100" t="s">
        <v>83</v>
      </c>
      <c r="O4" s="138"/>
      <c r="P4" s="138"/>
      <c r="Q4" s="138"/>
      <c r="R4" s="138"/>
      <c r="S4" s="39"/>
      <c r="T4" s="39"/>
      <c r="U4" s="39"/>
      <c r="V4" s="39"/>
      <c r="W4" s="39"/>
      <c r="X4" s="39"/>
      <c r="Y4" s="39"/>
      <c r="Z4" s="39"/>
    </row>
    <row r="5" spans="1:26" s="69" customFormat="1" ht="15" customHeight="1">
      <c r="A5" s="25" t="s">
        <v>30</v>
      </c>
      <c r="B5" s="26">
        <f>D5+F5+H5+J5+L5</f>
        <v>270239</v>
      </c>
      <c r="C5" s="41">
        <f>B5/B$5*100</f>
        <v>100</v>
      </c>
      <c r="D5" s="26">
        <f>D6+D7+D8</f>
        <v>7292</v>
      </c>
      <c r="E5" s="26">
        <f>D5/D$5*100</f>
        <v>100</v>
      </c>
      <c r="F5" s="26">
        <f>F6+F7+F8</f>
        <v>22079</v>
      </c>
      <c r="G5" s="26">
        <f>F5/F$5*100</f>
        <v>100</v>
      </c>
      <c r="H5" s="26">
        <f>H6+H7+H8</f>
        <v>76223</v>
      </c>
      <c r="I5" s="26">
        <f>H5/H$5*100</f>
        <v>100</v>
      </c>
      <c r="J5" s="26">
        <f>J6+J7+J8</f>
        <v>71356</v>
      </c>
      <c r="K5" s="26">
        <f>J5/J$5*100</f>
        <v>100</v>
      </c>
      <c r="L5" s="26">
        <f>L6+L7+L8</f>
        <v>93289</v>
      </c>
      <c r="M5" s="26">
        <f>L5/L$5*100</f>
        <v>100</v>
      </c>
      <c r="O5" s="32"/>
      <c r="P5" s="32"/>
      <c r="Q5" s="49"/>
      <c r="R5" s="49"/>
      <c r="S5" s="104"/>
      <c r="T5" s="104"/>
      <c r="U5" s="140"/>
      <c r="V5" s="140"/>
      <c r="W5" s="140"/>
      <c r="X5" s="140"/>
      <c r="Y5" s="140"/>
      <c r="Z5" s="77"/>
    </row>
    <row r="6" spans="1:26" ht="15" customHeight="1">
      <c r="A6" s="42" t="s">
        <v>5</v>
      </c>
      <c r="B6" s="29">
        <f>D6+F6+H6+J6+L6</f>
        <v>59753</v>
      </c>
      <c r="C6" s="43">
        <f>B6/B$5*100</f>
        <v>22.111168262167933</v>
      </c>
      <c r="D6" s="29">
        <v>1079</v>
      </c>
      <c r="E6" s="43">
        <f>D6/D$5*100</f>
        <v>14.797037849698299</v>
      </c>
      <c r="F6" s="38">
        <v>3782</v>
      </c>
      <c r="G6" s="30">
        <f>F6/F$5*100</f>
        <v>17.129398976402918</v>
      </c>
      <c r="H6" s="38">
        <v>16923</v>
      </c>
      <c r="I6" s="70">
        <f>H6/H$5*100</f>
        <v>22.201960038308645</v>
      </c>
      <c r="J6" s="71">
        <v>15593</v>
      </c>
      <c r="K6" s="72">
        <f>J6/J$5*100</f>
        <v>21.85240204047312</v>
      </c>
      <c r="L6" s="71">
        <v>22376</v>
      </c>
      <c r="M6" s="72">
        <f>L6/L$5*100</f>
        <v>23.985678911768805</v>
      </c>
      <c r="O6" s="32"/>
      <c r="P6" s="32"/>
      <c r="Q6" s="49"/>
      <c r="R6" s="49"/>
      <c r="S6" s="104"/>
      <c r="T6" s="104"/>
      <c r="U6" s="31"/>
      <c r="V6" s="31"/>
      <c r="W6" s="31"/>
      <c r="X6" s="31"/>
      <c r="Y6" s="31"/>
      <c r="Z6" s="77"/>
    </row>
    <row r="7" spans="1:26" ht="15" customHeight="1">
      <c r="A7" s="42" t="s">
        <v>6</v>
      </c>
      <c r="B7" s="29">
        <f>D7+F7+H7+J7+L7</f>
        <v>87015</v>
      </c>
      <c r="C7" s="43">
        <f>B7/B$5*100</f>
        <v>32.19927545617028</v>
      </c>
      <c r="D7" s="29">
        <v>997</v>
      </c>
      <c r="E7" s="43">
        <f>D7/D$5*100</f>
        <v>13.672517827756444</v>
      </c>
      <c r="F7" s="38">
        <v>3721</v>
      </c>
      <c r="G7" s="30">
        <f>F7/F$5*100</f>
        <v>16.853118347751256</v>
      </c>
      <c r="H7" s="38">
        <v>20786</v>
      </c>
      <c r="I7" s="70">
        <f>H7/H$5*100</f>
        <v>27.269984125526413</v>
      </c>
      <c r="J7" s="71">
        <v>25096</v>
      </c>
      <c r="K7" s="72">
        <f>J7/J$5*100</f>
        <v>35.170132854980665</v>
      </c>
      <c r="L7" s="71">
        <v>36415</v>
      </c>
      <c r="M7" s="72">
        <f>L7/L$5*100</f>
        <v>39.03461286968452</v>
      </c>
      <c r="O7" s="33"/>
      <c r="P7" s="33"/>
      <c r="Q7" s="49"/>
      <c r="R7" s="49"/>
      <c r="S7" s="104"/>
      <c r="T7" s="104"/>
      <c r="U7" s="31"/>
      <c r="V7" s="31"/>
      <c r="W7" s="31"/>
      <c r="X7" s="31"/>
      <c r="Y7" s="31"/>
      <c r="Z7" s="77"/>
    </row>
    <row r="8" spans="1:26" ht="15" customHeight="1">
      <c r="A8" s="35" t="s">
        <v>7</v>
      </c>
      <c r="B8" s="36">
        <f>D8+F8+H8+J8+L8</f>
        <v>123471</v>
      </c>
      <c r="C8" s="51">
        <f>B8/B$5*100</f>
        <v>45.68955628166179</v>
      </c>
      <c r="D8" s="36">
        <v>5216</v>
      </c>
      <c r="E8" s="51">
        <f>D8/D$5*100</f>
        <v>71.53044432254525</v>
      </c>
      <c r="F8" s="58">
        <v>14576</v>
      </c>
      <c r="G8" s="37">
        <f>F8/F$5*100</f>
        <v>66.01748267584583</v>
      </c>
      <c r="H8" s="58">
        <v>38514</v>
      </c>
      <c r="I8" s="73">
        <f>H8/H$5*100</f>
        <v>50.528055836164945</v>
      </c>
      <c r="J8" s="74">
        <v>30667</v>
      </c>
      <c r="K8" s="75">
        <f>J8/J$5*100</f>
        <v>42.97746510454622</v>
      </c>
      <c r="L8" s="74">
        <v>34498</v>
      </c>
      <c r="M8" s="75">
        <f>L8/L$5*100</f>
        <v>36.97970821854666</v>
      </c>
      <c r="O8" s="138"/>
      <c r="P8" s="138"/>
      <c r="Q8" s="138"/>
      <c r="R8" s="138"/>
      <c r="S8" s="31"/>
      <c r="T8" s="31"/>
      <c r="U8" s="31"/>
      <c r="V8" s="31"/>
      <c r="W8" s="31"/>
      <c r="X8" s="31"/>
      <c r="Y8" s="31"/>
      <c r="Z8" s="31"/>
    </row>
    <row r="9" spans="1:26" ht="15" customHeight="1">
      <c r="A9" s="31"/>
      <c r="B9" s="33"/>
      <c r="C9" s="47"/>
      <c r="D9" s="33"/>
      <c r="E9" s="47"/>
      <c r="F9" s="49"/>
      <c r="G9" s="48"/>
      <c r="H9" s="49"/>
      <c r="I9" s="122"/>
      <c r="J9" s="104"/>
      <c r="K9" s="77"/>
      <c r="L9" s="104"/>
      <c r="M9" s="77"/>
      <c r="O9" s="138"/>
      <c r="P9" s="138"/>
      <c r="Q9" s="138"/>
      <c r="R9" s="138"/>
      <c r="S9" s="31"/>
      <c r="T9" s="31"/>
      <c r="U9" s="31"/>
      <c r="V9" s="31"/>
      <c r="W9" s="31"/>
      <c r="X9" s="31"/>
      <c r="Y9" s="31"/>
      <c r="Z9" s="31"/>
    </row>
    <row r="10" spans="2:26" ht="15" customHeight="1">
      <c r="B10" s="31"/>
      <c r="C10" s="79"/>
      <c r="D10" s="31"/>
      <c r="E10" s="31"/>
      <c r="O10" s="138"/>
      <c r="P10" s="138"/>
      <c r="Q10" s="138"/>
      <c r="R10" s="138"/>
      <c r="S10" s="31"/>
      <c r="T10" s="31"/>
      <c r="U10" s="31"/>
      <c r="V10" s="31"/>
      <c r="W10" s="31"/>
      <c r="X10" s="31"/>
      <c r="Y10" s="31"/>
      <c r="Z10" s="31"/>
    </row>
    <row r="11" spans="1:26" s="57" customFormat="1" ht="18" customHeight="1">
      <c r="A11" s="24" t="s">
        <v>80</v>
      </c>
      <c r="B11" s="31"/>
      <c r="C11" s="79"/>
      <c r="D11" s="31"/>
      <c r="E11" s="31"/>
      <c r="F11" s="31"/>
      <c r="G11" s="31"/>
      <c r="H11" s="65"/>
      <c r="I11" s="66"/>
      <c r="J11" s="67"/>
      <c r="K11" s="68"/>
      <c r="L11" s="67"/>
      <c r="M11" s="68"/>
      <c r="O11" s="138"/>
      <c r="P11" s="138"/>
      <c r="Q11" s="138"/>
      <c r="R11" s="138"/>
      <c r="S11" s="56"/>
      <c r="T11" s="56"/>
      <c r="U11" s="56"/>
      <c r="V11" s="56"/>
      <c r="W11" s="56"/>
      <c r="X11" s="56"/>
      <c r="Y11" s="56"/>
      <c r="Z11" s="56"/>
    </row>
    <row r="12" spans="1:18" s="20" customFormat="1" ht="36" customHeight="1">
      <c r="A12" s="17" t="s">
        <v>24</v>
      </c>
      <c r="B12" s="225" t="s">
        <v>25</v>
      </c>
      <c r="C12" s="225"/>
      <c r="D12" s="225" t="s">
        <v>55</v>
      </c>
      <c r="E12" s="225"/>
      <c r="F12" s="225" t="s">
        <v>56</v>
      </c>
      <c r="G12" s="225"/>
      <c r="H12" s="225" t="s">
        <v>57</v>
      </c>
      <c r="I12" s="225"/>
      <c r="J12" s="225" t="s">
        <v>58</v>
      </c>
      <c r="K12" s="225"/>
      <c r="L12" s="225" t="s">
        <v>59</v>
      </c>
      <c r="M12" s="225"/>
      <c r="O12" s="141"/>
      <c r="P12" s="141"/>
      <c r="Q12" s="141"/>
      <c r="R12" s="141"/>
    </row>
    <row r="13" spans="1:18" s="34" customFormat="1" ht="19.5" customHeight="1">
      <c r="A13" s="80"/>
      <c r="B13" s="99" t="s">
        <v>82</v>
      </c>
      <c r="C13" s="100" t="s">
        <v>83</v>
      </c>
      <c r="D13" s="99" t="s">
        <v>82</v>
      </c>
      <c r="E13" s="100" t="s">
        <v>83</v>
      </c>
      <c r="F13" s="99" t="s">
        <v>82</v>
      </c>
      <c r="G13" s="100" t="s">
        <v>83</v>
      </c>
      <c r="H13" s="99" t="s">
        <v>82</v>
      </c>
      <c r="I13" s="100" t="s">
        <v>83</v>
      </c>
      <c r="J13" s="99" t="s">
        <v>82</v>
      </c>
      <c r="K13" s="100" t="s">
        <v>83</v>
      </c>
      <c r="L13" s="99" t="s">
        <v>82</v>
      </c>
      <c r="M13" s="100" t="s">
        <v>83</v>
      </c>
      <c r="O13" s="141"/>
      <c r="P13" s="141"/>
      <c r="Q13" s="141"/>
      <c r="R13" s="141"/>
    </row>
    <row r="14" spans="1:18" s="69" customFormat="1" ht="15" customHeight="1">
      <c r="A14" s="25" t="s">
        <v>30</v>
      </c>
      <c r="B14" s="26">
        <f>D14+F14+H14+J14+L14</f>
        <v>270239</v>
      </c>
      <c r="C14" s="41">
        <f>B14/$B5*100</f>
        <v>100</v>
      </c>
      <c r="D14" s="26">
        <f>D15+D16+D17</f>
        <v>7292</v>
      </c>
      <c r="E14" s="88">
        <f>D14/$B5*100</f>
        <v>2.698352199349465</v>
      </c>
      <c r="F14" s="26">
        <f>F15+F16+F17</f>
        <v>22079</v>
      </c>
      <c r="G14" s="88">
        <f>F14/$B5*100</f>
        <v>8.170175289280971</v>
      </c>
      <c r="H14" s="26">
        <f>H15+H16+H17</f>
        <v>76223</v>
      </c>
      <c r="I14" s="88">
        <f>H14/$B5*100</f>
        <v>28.205773407983305</v>
      </c>
      <c r="J14" s="26">
        <f>J15+J16+J17</f>
        <v>71356</v>
      </c>
      <c r="K14" s="88">
        <f>J14/$B5*100</f>
        <v>26.404775032471257</v>
      </c>
      <c r="L14" s="26">
        <f>L15+L16+L17</f>
        <v>93289</v>
      </c>
      <c r="M14" s="88">
        <f>L14/$B5*100</f>
        <v>34.520924070915</v>
      </c>
      <c r="O14" s="141"/>
      <c r="P14" s="141"/>
      <c r="Q14" s="141"/>
      <c r="R14" s="141"/>
    </row>
    <row r="15" spans="1:13" ht="15" customHeight="1">
      <c r="A15" s="42" t="s">
        <v>5</v>
      </c>
      <c r="B15" s="29">
        <f>D15+F15+H15+J15+L15</f>
        <v>59753</v>
      </c>
      <c r="C15" s="60">
        <f>B15/$B6*100</f>
        <v>100</v>
      </c>
      <c r="D15" s="29">
        <v>1079</v>
      </c>
      <c r="E15" s="43">
        <f>D15/$B6*100</f>
        <v>1.8057670744565126</v>
      </c>
      <c r="F15" s="38">
        <v>3782</v>
      </c>
      <c r="G15" s="30">
        <f>F15/$B6*100</f>
        <v>6.329389319364719</v>
      </c>
      <c r="H15" s="38">
        <v>16923</v>
      </c>
      <c r="I15" s="70">
        <f>H15/$B6*100</f>
        <v>28.321590547754926</v>
      </c>
      <c r="J15" s="71">
        <v>15593</v>
      </c>
      <c r="K15" s="78">
        <f>J15/$B6*100</f>
        <v>26.095760882298798</v>
      </c>
      <c r="L15" s="142">
        <v>22376</v>
      </c>
      <c r="M15" s="78">
        <f>L15/$B6*100</f>
        <v>37.447492176125046</v>
      </c>
    </row>
    <row r="16" spans="1:13" ht="15" customHeight="1">
      <c r="A16" s="42" t="s">
        <v>6</v>
      </c>
      <c r="B16" s="29">
        <f>D16+F16+H16+J16+L16</f>
        <v>87015</v>
      </c>
      <c r="C16" s="60">
        <f>B16/$B7*100</f>
        <v>100</v>
      </c>
      <c r="D16" s="29">
        <v>997</v>
      </c>
      <c r="E16" s="43">
        <f>D16/$B7*100</f>
        <v>1.1457794633109233</v>
      </c>
      <c r="F16" s="38">
        <v>3721</v>
      </c>
      <c r="G16" s="30">
        <f>F16/$B7*100</f>
        <v>4.276274205596736</v>
      </c>
      <c r="H16" s="38">
        <v>20786</v>
      </c>
      <c r="I16" s="70">
        <f>H16/$B7*100</f>
        <v>23.887835430672872</v>
      </c>
      <c r="J16" s="71">
        <v>25096</v>
      </c>
      <c r="K16" s="78">
        <f>J16/$B7*100</f>
        <v>28.841004424524506</v>
      </c>
      <c r="L16" s="142">
        <v>36415</v>
      </c>
      <c r="M16" s="78">
        <f>L16/$B7*100</f>
        <v>41.849106475894956</v>
      </c>
    </row>
    <row r="17" spans="1:20" ht="15" customHeight="1">
      <c r="A17" s="35" t="s">
        <v>7</v>
      </c>
      <c r="B17" s="36">
        <f>D17+F17+H17+J17+L17</f>
        <v>123471</v>
      </c>
      <c r="C17" s="63">
        <f>B17/$B8*100</f>
        <v>100</v>
      </c>
      <c r="D17" s="36">
        <v>5216</v>
      </c>
      <c r="E17" s="51">
        <f>D17/$B8*100</f>
        <v>4.224473763069871</v>
      </c>
      <c r="F17" s="58">
        <v>14576</v>
      </c>
      <c r="G17" s="37">
        <f>F17/$B8*100</f>
        <v>11.805201221339425</v>
      </c>
      <c r="H17" s="58">
        <v>38514</v>
      </c>
      <c r="I17" s="73">
        <f>H17/$B8*100</f>
        <v>31.192749714507862</v>
      </c>
      <c r="J17" s="74">
        <v>30667</v>
      </c>
      <c r="K17" s="75">
        <f>J17/$B8*100</f>
        <v>24.837411213969272</v>
      </c>
      <c r="L17" s="74">
        <v>34498</v>
      </c>
      <c r="M17" s="75">
        <f>L17/$B8*100</f>
        <v>27.940164087113573</v>
      </c>
      <c r="N17" s="31"/>
      <c r="O17" s="31"/>
      <c r="P17" s="31"/>
      <c r="Q17" s="31"/>
      <c r="R17" s="31"/>
      <c r="S17" s="31"/>
      <c r="T17" s="31"/>
    </row>
    <row r="18" spans="11:20" ht="15" customHeight="1">
      <c r="K18" s="77"/>
      <c r="N18" s="49"/>
      <c r="O18" s="31"/>
      <c r="P18" s="31"/>
      <c r="Q18" s="31"/>
      <c r="R18" s="31"/>
      <c r="S18" s="31"/>
      <c r="T18" s="31"/>
    </row>
    <row r="19" spans="11:21" ht="30" customHeight="1">
      <c r="K19" s="77"/>
      <c r="N19" s="49"/>
      <c r="O19" s="118"/>
      <c r="P19" s="118"/>
      <c r="Q19" s="118"/>
      <c r="R19" s="118"/>
      <c r="S19" s="118"/>
      <c r="U19" s="31"/>
    </row>
    <row r="20" spans="9:21" ht="15" customHeight="1">
      <c r="I20" s="71"/>
      <c r="J20" s="77"/>
      <c r="K20" s="71"/>
      <c r="L20" s="72"/>
      <c r="M20" s="38"/>
      <c r="N20" s="64"/>
      <c r="O20" s="31"/>
      <c r="P20" s="31"/>
      <c r="Q20" s="31"/>
      <c r="R20" s="31"/>
      <c r="S20" s="31"/>
      <c r="U20" s="31"/>
    </row>
    <row r="21" spans="9:21" ht="15" customHeight="1">
      <c r="I21" s="71"/>
      <c r="J21" s="77"/>
      <c r="K21" s="71"/>
      <c r="L21" s="72"/>
      <c r="M21" s="38"/>
      <c r="N21" s="71"/>
      <c r="O21" s="71" t="s">
        <v>55</v>
      </c>
      <c r="P21" s="143" t="s">
        <v>56</v>
      </c>
      <c r="Q21" s="143" t="s">
        <v>57</v>
      </c>
      <c r="R21" s="143" t="s">
        <v>58</v>
      </c>
      <c r="S21" s="143" t="s">
        <v>59</v>
      </c>
      <c r="U21" s="139"/>
    </row>
    <row r="22" spans="9:19" ht="15" customHeight="1">
      <c r="I22" s="71"/>
      <c r="J22" s="77"/>
      <c r="K22" s="71"/>
      <c r="L22" s="72"/>
      <c r="M22" s="38"/>
      <c r="N22" s="71" t="s">
        <v>4</v>
      </c>
      <c r="O22" s="26">
        <v>7292</v>
      </c>
      <c r="P22" s="26">
        <v>22079</v>
      </c>
      <c r="Q22" s="26">
        <v>76223</v>
      </c>
      <c r="R22" s="26">
        <v>71356</v>
      </c>
      <c r="S22" s="26">
        <v>93289</v>
      </c>
    </row>
    <row r="23" spans="9:19" ht="15" customHeight="1">
      <c r="I23" s="71"/>
      <c r="J23" s="77"/>
      <c r="K23" s="71"/>
      <c r="L23" s="72"/>
      <c r="M23" s="38"/>
      <c r="N23" s="71" t="s">
        <v>5</v>
      </c>
      <c r="O23" s="29">
        <v>1079</v>
      </c>
      <c r="P23" s="38">
        <v>3782</v>
      </c>
      <c r="Q23" s="38">
        <v>16923</v>
      </c>
      <c r="R23" s="71">
        <v>15593</v>
      </c>
      <c r="S23" s="71">
        <v>22376</v>
      </c>
    </row>
    <row r="24" spans="9:19" ht="15" customHeight="1">
      <c r="I24" s="71"/>
      <c r="J24" s="72"/>
      <c r="K24" s="71"/>
      <c r="L24" s="72"/>
      <c r="M24" s="38"/>
      <c r="N24" s="108" t="s">
        <v>6</v>
      </c>
      <c r="O24" s="29">
        <v>997</v>
      </c>
      <c r="P24" s="38">
        <v>3721</v>
      </c>
      <c r="Q24" s="38">
        <v>20786</v>
      </c>
      <c r="R24" s="71">
        <v>25096</v>
      </c>
      <c r="S24" s="71">
        <v>36415</v>
      </c>
    </row>
    <row r="25" spans="14:19" ht="15" customHeight="1">
      <c r="N25" s="108" t="s">
        <v>7</v>
      </c>
      <c r="O25" s="36">
        <v>5216</v>
      </c>
      <c r="P25" s="58">
        <v>14576</v>
      </c>
      <c r="Q25" s="58">
        <v>38514</v>
      </c>
      <c r="R25" s="74">
        <v>30667</v>
      </c>
      <c r="S25" s="74">
        <v>34498</v>
      </c>
    </row>
    <row r="26" ht="15" customHeight="1">
      <c r="N26" s="108"/>
    </row>
    <row r="27" spans="11:14" ht="15" customHeight="1">
      <c r="K27" s="77"/>
      <c r="N27" s="144"/>
    </row>
    <row r="28" spans="11:14" ht="15" customHeight="1">
      <c r="K28" s="78"/>
      <c r="N28" s="144"/>
    </row>
    <row r="29" ht="15" customHeight="1"/>
    <row r="30" ht="15" customHeight="1"/>
  </sheetData>
  <mergeCells count="13">
    <mergeCell ref="J12:K12"/>
    <mergeCell ref="L12:M12"/>
    <mergeCell ref="B12:C12"/>
    <mergeCell ref="D12:E12"/>
    <mergeCell ref="F12:G12"/>
    <mergeCell ref="H12:I12"/>
    <mergeCell ref="L3:M3"/>
    <mergeCell ref="F3:G3"/>
    <mergeCell ref="A1:M1"/>
    <mergeCell ref="B3:C3"/>
    <mergeCell ref="D3:E3"/>
    <mergeCell ref="H3:I3"/>
    <mergeCell ref="J3:K3"/>
  </mergeCells>
  <hyperlinks>
    <hyperlink ref="A3" location="indice!B34" display="Índice"/>
    <hyperlink ref="A12" location="indice!B3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2003.&amp;R&amp;9&amp;P+6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17.16015625" style="0" customWidth="1"/>
    <col min="2" max="2" width="8.33203125" style="0" customWidth="1"/>
    <col min="3" max="3" width="6.5" style="85" customWidth="1"/>
    <col min="4" max="4" width="8.33203125" style="0" customWidth="1"/>
    <col min="5" max="5" width="6.5" style="0" customWidth="1"/>
    <col min="6" max="6" width="8.33203125" style="0" customWidth="1"/>
    <col min="7" max="7" width="6.5" style="0" customWidth="1"/>
    <col min="8" max="8" width="8.33203125" style="38" customWidth="1"/>
    <col min="9" max="9" width="6.5" style="70" customWidth="1"/>
    <col min="10" max="10" width="8.33203125" style="71" customWidth="1"/>
    <col min="11" max="11" width="6.5" style="72" customWidth="1"/>
    <col min="12" max="12" width="8.33203125" style="71" customWidth="1"/>
    <col min="13" max="13" width="8.5" style="72" customWidth="1"/>
  </cols>
  <sheetData>
    <row r="1" spans="1:13" s="16" customFormat="1" ht="39.75" customHeight="1">
      <c r="A1" s="230" t="s">
        <v>144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57" customFormat="1" ht="18" customHeight="1">
      <c r="A2" s="24" t="s">
        <v>65</v>
      </c>
      <c r="B2" s="31"/>
      <c r="C2" s="79"/>
      <c r="D2" s="31"/>
      <c r="E2" s="31"/>
      <c r="F2" s="31"/>
      <c r="G2" s="31"/>
      <c r="H2" s="65"/>
      <c r="I2" s="66"/>
      <c r="J2" s="67"/>
      <c r="K2" s="68"/>
      <c r="L2" s="67"/>
      <c r="M2" s="68"/>
    </row>
    <row r="3" spans="1:13" s="124" customFormat="1" ht="36" customHeight="1">
      <c r="A3" s="17" t="s">
        <v>24</v>
      </c>
      <c r="B3" s="232" t="s">
        <v>25</v>
      </c>
      <c r="C3" s="232"/>
      <c r="D3" s="232" t="s">
        <v>54</v>
      </c>
      <c r="E3" s="232"/>
      <c r="F3" s="232" t="s">
        <v>145</v>
      </c>
      <c r="G3" s="232"/>
      <c r="H3" s="232" t="s">
        <v>146</v>
      </c>
      <c r="I3" s="232"/>
      <c r="J3" s="232" t="s">
        <v>147</v>
      </c>
      <c r="K3" s="232"/>
      <c r="L3" s="232" t="s">
        <v>85</v>
      </c>
      <c r="M3" s="232"/>
    </row>
    <row r="4" spans="1:13" s="34" customFormat="1" ht="19.5" customHeight="1">
      <c r="A4" s="80"/>
      <c r="B4" s="99" t="s">
        <v>82</v>
      </c>
      <c r="C4" s="100" t="s">
        <v>83</v>
      </c>
      <c r="D4" s="99" t="s">
        <v>82</v>
      </c>
      <c r="E4" s="100" t="s">
        <v>83</v>
      </c>
      <c r="F4" s="99" t="s">
        <v>82</v>
      </c>
      <c r="G4" s="100" t="s">
        <v>83</v>
      </c>
      <c r="H4" s="99" t="s">
        <v>82</v>
      </c>
      <c r="I4" s="100" t="s">
        <v>83</v>
      </c>
      <c r="J4" s="99" t="s">
        <v>82</v>
      </c>
      <c r="K4" s="100" t="s">
        <v>83</v>
      </c>
      <c r="L4" s="99" t="s">
        <v>82</v>
      </c>
      <c r="M4" s="100" t="s">
        <v>83</v>
      </c>
    </row>
    <row r="5" spans="1:13" s="69" customFormat="1" ht="15" customHeight="1">
      <c r="A5" s="25" t="s">
        <v>30</v>
      </c>
      <c r="B5" s="26">
        <f>D5+F5+H5+J5+L5</f>
        <v>270239</v>
      </c>
      <c r="C5" s="41">
        <f>B5/B$5*100</f>
        <v>100</v>
      </c>
      <c r="D5" s="26">
        <f>D6+D7+D8</f>
        <v>1224</v>
      </c>
      <c r="E5" s="26">
        <f>D5/D$5*100</f>
        <v>100</v>
      </c>
      <c r="F5" s="26">
        <f>F6+F7+F8</f>
        <v>8381</v>
      </c>
      <c r="G5" s="26">
        <f>F5/F$5*100</f>
        <v>100</v>
      </c>
      <c r="H5" s="26">
        <f>H6+H7+H8</f>
        <v>111893</v>
      </c>
      <c r="I5" s="26">
        <f>H5/H$5*100</f>
        <v>100</v>
      </c>
      <c r="J5" s="26">
        <f>J6+J7+J8</f>
        <v>62828</v>
      </c>
      <c r="K5" s="26">
        <f>J5/J$5*100</f>
        <v>100</v>
      </c>
      <c r="L5" s="26">
        <f>L6+L7+L8</f>
        <v>85913</v>
      </c>
      <c r="M5" s="26">
        <f>L5/L$5*100</f>
        <v>100</v>
      </c>
    </row>
    <row r="6" spans="1:13" ht="15" customHeight="1">
      <c r="A6" s="42" t="s">
        <v>5</v>
      </c>
      <c r="B6" s="29">
        <f>D6+F6+H6+J6+L6</f>
        <v>59753</v>
      </c>
      <c r="C6" s="43">
        <f>B6/B$5*100</f>
        <v>22.111168262167933</v>
      </c>
      <c r="D6" s="29">
        <v>226</v>
      </c>
      <c r="E6" s="43">
        <f>D6/D$5*100</f>
        <v>18.4640522875817</v>
      </c>
      <c r="F6" s="38">
        <v>1313</v>
      </c>
      <c r="G6" s="30">
        <f>F6/F$5*100</f>
        <v>15.666388259157618</v>
      </c>
      <c r="H6" s="38">
        <v>25800</v>
      </c>
      <c r="I6" s="70">
        <f>H6/H$5*100</f>
        <v>23.057742664867327</v>
      </c>
      <c r="J6" s="71">
        <v>13311</v>
      </c>
      <c r="K6" s="72">
        <f>J6/J$5*100</f>
        <v>21.18641370089769</v>
      </c>
      <c r="L6" s="71">
        <v>19103</v>
      </c>
      <c r="M6" s="72">
        <f>L6/L$5*100</f>
        <v>22.235284532026586</v>
      </c>
    </row>
    <row r="7" spans="1:13" ht="15" customHeight="1">
      <c r="A7" s="42" t="s">
        <v>6</v>
      </c>
      <c r="B7" s="29">
        <f>D7+F7+H7+J7+L7</f>
        <v>87015</v>
      </c>
      <c r="C7" s="43">
        <f>B7/B$5*100</f>
        <v>32.19927545617028</v>
      </c>
      <c r="D7" s="29">
        <v>237</v>
      </c>
      <c r="E7" s="43">
        <f>D7/D$5*100</f>
        <v>19.362745098039216</v>
      </c>
      <c r="F7" s="38">
        <v>2875</v>
      </c>
      <c r="G7" s="30">
        <f>F7/F$5*100</f>
        <v>34.30378236487292</v>
      </c>
      <c r="H7" s="38">
        <v>46062</v>
      </c>
      <c r="I7" s="70">
        <f>H7/H$5*100</f>
        <v>41.16611405539221</v>
      </c>
      <c r="J7" s="71">
        <v>19620</v>
      </c>
      <c r="K7" s="72">
        <f>J7/J$5*100</f>
        <v>31.228114853250144</v>
      </c>
      <c r="L7" s="71">
        <v>18221</v>
      </c>
      <c r="M7" s="72">
        <f>L7/L$5*100</f>
        <v>21.208664579283695</v>
      </c>
    </row>
    <row r="8" spans="1:13" ht="15" customHeight="1">
      <c r="A8" s="35" t="s">
        <v>7</v>
      </c>
      <c r="B8" s="36">
        <f>D8+F8+H8+J8+L8</f>
        <v>123471</v>
      </c>
      <c r="C8" s="51">
        <f>B8/B$5*100</f>
        <v>45.68955628166179</v>
      </c>
      <c r="D8" s="36">
        <v>761</v>
      </c>
      <c r="E8" s="51">
        <f>D8/D$5*100</f>
        <v>62.173202614379086</v>
      </c>
      <c r="F8" s="58">
        <v>4193</v>
      </c>
      <c r="G8" s="37">
        <f>F8/F$5*100</f>
        <v>50.029829375969456</v>
      </c>
      <c r="H8" s="58">
        <v>40031</v>
      </c>
      <c r="I8" s="73">
        <f>H8/H$5*100</f>
        <v>35.77614327974047</v>
      </c>
      <c r="J8" s="74">
        <v>29897</v>
      </c>
      <c r="K8" s="75">
        <f>J8/J$5*100</f>
        <v>47.585471445852164</v>
      </c>
      <c r="L8" s="74">
        <v>48589</v>
      </c>
      <c r="M8" s="75">
        <f>L8/L$5*100</f>
        <v>56.556050888689725</v>
      </c>
    </row>
    <row r="9" spans="1:13" ht="15" customHeight="1">
      <c r="A9" s="31"/>
      <c r="B9" s="33"/>
      <c r="C9" s="47"/>
      <c r="D9" s="33"/>
      <c r="E9" s="47"/>
      <c r="F9" s="49"/>
      <c r="G9" s="48"/>
      <c r="H9" s="49"/>
      <c r="I9" s="122"/>
      <c r="J9" s="104"/>
      <c r="K9" s="77"/>
      <c r="L9" s="104"/>
      <c r="M9" s="77"/>
    </row>
    <row r="10" spans="2:5" ht="15" customHeight="1">
      <c r="B10" s="31"/>
      <c r="C10" s="79"/>
      <c r="D10" s="31"/>
      <c r="E10" s="31"/>
    </row>
    <row r="11" spans="1:13" s="57" customFormat="1" ht="18" customHeight="1">
      <c r="A11" s="24" t="s">
        <v>80</v>
      </c>
      <c r="B11" s="31"/>
      <c r="C11" s="79"/>
      <c r="D11" s="31"/>
      <c r="E11" s="31"/>
      <c r="F11" s="31"/>
      <c r="G11" s="31"/>
      <c r="H11" s="65"/>
      <c r="I11" s="66"/>
      <c r="J11" s="67"/>
      <c r="K11" s="68"/>
      <c r="L11" s="67"/>
      <c r="M11" s="68"/>
    </row>
    <row r="12" spans="1:13" s="20" customFormat="1" ht="36" customHeight="1">
      <c r="A12" s="17" t="s">
        <v>24</v>
      </c>
      <c r="B12" s="232" t="s">
        <v>25</v>
      </c>
      <c r="C12" s="232"/>
      <c r="D12" s="232" t="s">
        <v>54</v>
      </c>
      <c r="E12" s="232"/>
      <c r="F12" s="232" t="s">
        <v>145</v>
      </c>
      <c r="G12" s="232"/>
      <c r="H12" s="232" t="s">
        <v>146</v>
      </c>
      <c r="I12" s="232"/>
      <c r="J12" s="232" t="s">
        <v>147</v>
      </c>
      <c r="K12" s="232"/>
      <c r="L12" s="232" t="s">
        <v>85</v>
      </c>
      <c r="M12" s="232"/>
    </row>
    <row r="13" spans="1:13" s="34" customFormat="1" ht="19.5" customHeight="1">
      <c r="A13" s="80"/>
      <c r="B13" s="99" t="s">
        <v>82</v>
      </c>
      <c r="C13" s="100" t="s">
        <v>83</v>
      </c>
      <c r="D13" s="99" t="s">
        <v>82</v>
      </c>
      <c r="E13" s="100" t="s">
        <v>83</v>
      </c>
      <c r="F13" s="99" t="s">
        <v>82</v>
      </c>
      <c r="G13" s="100" t="s">
        <v>83</v>
      </c>
      <c r="H13" s="99" t="s">
        <v>82</v>
      </c>
      <c r="I13" s="100" t="s">
        <v>83</v>
      </c>
      <c r="J13" s="99" t="s">
        <v>82</v>
      </c>
      <c r="K13" s="100" t="s">
        <v>83</v>
      </c>
      <c r="L13" s="99" t="s">
        <v>82</v>
      </c>
      <c r="M13" s="100" t="s">
        <v>83</v>
      </c>
    </row>
    <row r="14" spans="1:13" s="69" customFormat="1" ht="15" customHeight="1">
      <c r="A14" s="25" t="s">
        <v>30</v>
      </c>
      <c r="B14" s="26">
        <f>D14+F14+H14+J14+L14</f>
        <v>270239</v>
      </c>
      <c r="C14" s="41">
        <f>B14/$B14*100</f>
        <v>100</v>
      </c>
      <c r="D14" s="26">
        <f>D15+D16+D17</f>
        <v>1224</v>
      </c>
      <c r="E14" s="88">
        <f>D14/$B14*100</f>
        <v>0.45293240427917514</v>
      </c>
      <c r="F14" s="26">
        <f>F15+F16+F17</f>
        <v>8381</v>
      </c>
      <c r="G14" s="88">
        <f>F14/$B14*100</f>
        <v>3.1013288237449075</v>
      </c>
      <c r="H14" s="26">
        <f>H15+H16+H17</f>
        <v>111893</v>
      </c>
      <c r="I14" s="88">
        <f>H14/$B14*100</f>
        <v>41.405200581707305</v>
      </c>
      <c r="J14" s="26">
        <f>J15+J16+J17</f>
        <v>62828</v>
      </c>
      <c r="K14" s="88">
        <f>J14/$B14*100</f>
        <v>23.249049915075172</v>
      </c>
      <c r="L14" s="26">
        <f>L15+L16+L17</f>
        <v>85913</v>
      </c>
      <c r="M14" s="88">
        <f>L14/$B14*100</f>
        <v>31.79148827519344</v>
      </c>
    </row>
    <row r="15" spans="1:13" ht="15" customHeight="1">
      <c r="A15" s="42" t="s">
        <v>5</v>
      </c>
      <c r="B15" s="29">
        <f>D15+F15+H15+J15+L15</f>
        <v>59753</v>
      </c>
      <c r="C15" s="60">
        <f>B15/$B15*100</f>
        <v>100</v>
      </c>
      <c r="D15" s="29">
        <v>226</v>
      </c>
      <c r="E15" s="43">
        <f>D15/$B15*100</f>
        <v>0.37822368751359764</v>
      </c>
      <c r="F15" s="38">
        <v>1313</v>
      </c>
      <c r="G15" s="30">
        <f>F15/$B15*100</f>
        <v>2.197379211085636</v>
      </c>
      <c r="H15" s="38">
        <v>25800</v>
      </c>
      <c r="I15" s="70">
        <f>H15/$B15*100</f>
        <v>43.17774839757</v>
      </c>
      <c r="J15" s="71">
        <v>13311</v>
      </c>
      <c r="K15" s="72">
        <f>J15/$B15*100</f>
        <v>22.276705772095127</v>
      </c>
      <c r="L15" s="71">
        <v>19103</v>
      </c>
      <c r="M15" s="72">
        <f>L15/$B15*100</f>
        <v>31.969942931735645</v>
      </c>
    </row>
    <row r="16" spans="1:13" ht="15" customHeight="1">
      <c r="A16" s="42" t="s">
        <v>6</v>
      </c>
      <c r="B16" s="29">
        <f>D16+F16+H16+J16+L16</f>
        <v>87015</v>
      </c>
      <c r="C16" s="60">
        <f>B16/$B16*100</f>
        <v>100</v>
      </c>
      <c r="D16" s="29">
        <v>237</v>
      </c>
      <c r="E16" s="43">
        <f>D16/$B16*100</f>
        <v>0.27236683330460265</v>
      </c>
      <c r="F16" s="38">
        <v>2875</v>
      </c>
      <c r="G16" s="30">
        <f>F16/$B16*100</f>
        <v>3.304028041142332</v>
      </c>
      <c r="H16" s="38">
        <v>46062</v>
      </c>
      <c r="I16" s="70">
        <f>H16/$B16*100</f>
        <v>52.93570074125151</v>
      </c>
      <c r="J16" s="71">
        <v>19620</v>
      </c>
      <c r="K16" s="72">
        <f>J16/$B16*100</f>
        <v>22.547836579900018</v>
      </c>
      <c r="L16" s="71">
        <v>18221</v>
      </c>
      <c r="M16" s="72">
        <f>L16/$B16*100</f>
        <v>20.94006780440154</v>
      </c>
    </row>
    <row r="17" spans="1:13" ht="15" customHeight="1">
      <c r="A17" s="35" t="s">
        <v>7</v>
      </c>
      <c r="B17" s="36">
        <f>D17+F17+H17+J17+L17</f>
        <v>123471</v>
      </c>
      <c r="C17" s="63">
        <f>B17/$B17*100</f>
        <v>100</v>
      </c>
      <c r="D17" s="36">
        <v>761</v>
      </c>
      <c r="E17" s="51">
        <f>D17/$B17*100</f>
        <v>0.616339059374266</v>
      </c>
      <c r="F17" s="58">
        <v>4193</v>
      </c>
      <c r="G17" s="37">
        <f>F17/$B17*100</f>
        <v>3.3959391274064354</v>
      </c>
      <c r="H17" s="58">
        <v>40031</v>
      </c>
      <c r="I17" s="73">
        <f>H17/$B17*100</f>
        <v>32.42137829935775</v>
      </c>
      <c r="J17" s="74">
        <v>29897</v>
      </c>
      <c r="K17" s="75">
        <f>J17/$B17*100</f>
        <v>24.21378299357744</v>
      </c>
      <c r="L17" s="74">
        <v>48589</v>
      </c>
      <c r="M17" s="75">
        <f>L17/$B17*100</f>
        <v>39.352560520284115</v>
      </c>
    </row>
    <row r="18" spans="11:14" ht="15" customHeight="1">
      <c r="K18" s="77"/>
      <c r="N18" s="38"/>
    </row>
    <row r="19" spans="11:14" ht="15" customHeight="1">
      <c r="K19" s="77"/>
      <c r="N19" s="38"/>
    </row>
    <row r="20" spans="11:14" ht="15" customHeight="1">
      <c r="K20" s="77"/>
      <c r="N20" s="38"/>
    </row>
    <row r="21" spans="11:14" ht="15" customHeight="1">
      <c r="K21" s="77"/>
      <c r="N21" s="38"/>
    </row>
    <row r="22" spans="1:13" s="16" customFormat="1" ht="39.7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s="16" customFormat="1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5" customHeight="1">
      <c r="A24" s="146"/>
      <c r="B24" s="146"/>
      <c r="C24" s="146"/>
      <c r="D24" s="146"/>
      <c r="E24" s="146"/>
      <c r="F24" s="146"/>
      <c r="G24" s="38"/>
      <c r="H24" s="70"/>
      <c r="I24" s="71"/>
      <c r="J24" s="77"/>
      <c r="K24" s="71"/>
      <c r="L24" s="72"/>
      <c r="M24" s="38"/>
    </row>
    <row r="25" spans="1:13" ht="15" customHeight="1">
      <c r="A25" s="146"/>
      <c r="B25" s="146"/>
      <c r="C25" s="146"/>
      <c r="D25" s="146"/>
      <c r="E25" s="146"/>
      <c r="F25" s="146"/>
      <c r="G25" s="38"/>
      <c r="H25" s="70"/>
      <c r="I25" s="71"/>
      <c r="J25" s="77"/>
      <c r="K25" s="71"/>
      <c r="L25" s="72"/>
      <c r="M25" s="38"/>
    </row>
    <row r="26" spans="1:13" ht="15" customHeight="1">
      <c r="A26" s="146"/>
      <c r="B26" s="146"/>
      <c r="C26" s="146"/>
      <c r="D26" s="146"/>
      <c r="E26" s="146"/>
      <c r="F26" s="146"/>
      <c r="G26" s="38"/>
      <c r="H26" s="70"/>
      <c r="I26" s="71"/>
      <c r="J26" s="77"/>
      <c r="K26" s="71"/>
      <c r="L26" s="72"/>
      <c r="M26" s="38"/>
    </row>
    <row r="27" spans="1:13" ht="15" customHeight="1">
      <c r="A27" s="147"/>
      <c r="B27" s="146"/>
      <c r="C27" s="146"/>
      <c r="D27" s="146"/>
      <c r="E27" s="146"/>
      <c r="F27" s="146"/>
      <c r="G27" s="38"/>
      <c r="H27" s="70"/>
      <c r="I27" s="71"/>
      <c r="J27" s="77"/>
      <c r="K27" s="71"/>
      <c r="L27" s="72"/>
      <c r="M27" s="38"/>
    </row>
    <row r="28" spans="1:13" ht="15" customHeight="1">
      <c r="A28" s="147"/>
      <c r="B28" s="146"/>
      <c r="C28" s="146"/>
      <c r="D28" s="146"/>
      <c r="E28" s="146"/>
      <c r="F28" s="146"/>
      <c r="G28" s="38"/>
      <c r="H28" s="70"/>
      <c r="I28" s="71"/>
      <c r="J28" s="72"/>
      <c r="K28" s="71"/>
      <c r="L28" s="72"/>
      <c r="M28" s="38"/>
    </row>
    <row r="29" spans="1:14" ht="15" customHeight="1">
      <c r="A29" s="147"/>
      <c r="B29" s="147"/>
      <c r="C29" s="148"/>
      <c r="D29" s="147"/>
      <c r="E29" s="147"/>
      <c r="F29" s="147"/>
      <c r="N29" s="38"/>
    </row>
    <row r="30" ht="15" customHeight="1">
      <c r="N30" s="38"/>
    </row>
    <row r="31" spans="11:14" ht="15" customHeight="1">
      <c r="K31" s="77"/>
      <c r="N31" s="38"/>
    </row>
    <row r="32" ht="15" customHeight="1">
      <c r="K32" s="78"/>
    </row>
    <row r="33" ht="15" customHeight="1"/>
    <row r="34" ht="15" customHeight="1"/>
  </sheetData>
  <mergeCells count="13">
    <mergeCell ref="L3:M3"/>
    <mergeCell ref="F3:G3"/>
    <mergeCell ref="A1:M1"/>
    <mergeCell ref="B3:C3"/>
    <mergeCell ref="D3:E3"/>
    <mergeCell ref="H3:I3"/>
    <mergeCell ref="J3:K3"/>
    <mergeCell ref="J12:K12"/>
    <mergeCell ref="L12:M12"/>
    <mergeCell ref="B12:C12"/>
    <mergeCell ref="D12:E12"/>
    <mergeCell ref="F12:G12"/>
    <mergeCell ref="H12:I12"/>
  </mergeCells>
  <hyperlinks>
    <hyperlink ref="A3" location="indice!B34" display="Índice"/>
    <hyperlink ref="A12" location="indice!B3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A2" sqref="A2"/>
    </sheetView>
  </sheetViews>
  <sheetFormatPr defaultColWidth="12" defaultRowHeight="11.25"/>
  <cols>
    <col min="1" max="1" width="36.83203125" style="0" customWidth="1"/>
    <col min="2" max="4" width="14.83203125" style="0" customWidth="1"/>
    <col min="5" max="8" width="10.83203125" style="0" customWidth="1"/>
    <col min="9" max="9" width="8.5" style="0" bestFit="1" customWidth="1"/>
    <col min="10" max="11" width="10.33203125" style="0" bestFit="1" customWidth="1"/>
  </cols>
  <sheetData>
    <row r="1" spans="1:6" s="16" customFormat="1" ht="60" customHeight="1">
      <c r="A1" s="239" t="s">
        <v>148</v>
      </c>
      <c r="B1" s="240"/>
      <c r="C1" s="240"/>
      <c r="D1" s="240"/>
      <c r="E1" s="89"/>
      <c r="F1" s="89"/>
    </row>
    <row r="2" spans="1:5" s="20" customFormat="1" ht="36" customHeight="1">
      <c r="A2" s="17" t="s">
        <v>24</v>
      </c>
      <c r="B2" s="237" t="s">
        <v>149</v>
      </c>
      <c r="C2" s="237"/>
      <c r="D2" s="237"/>
      <c r="E2" s="19"/>
    </row>
    <row r="3" spans="1:6" s="20" customFormat="1" ht="19.5" customHeight="1">
      <c r="A3" s="139"/>
      <c r="B3" s="149" t="s">
        <v>25</v>
      </c>
      <c r="C3" s="149" t="s">
        <v>26</v>
      </c>
      <c r="D3" s="149" t="s">
        <v>27</v>
      </c>
      <c r="E3" s="19"/>
      <c r="F3" s="19"/>
    </row>
    <row r="4" spans="1:6" s="27" customFormat="1" ht="15" customHeight="1">
      <c r="A4" s="25" t="s">
        <v>30</v>
      </c>
      <c r="B4" s="59">
        <v>21.969042915559022</v>
      </c>
      <c r="C4" s="59">
        <v>20.06030710738926</v>
      </c>
      <c r="D4" s="59">
        <v>23.848002839259212</v>
      </c>
      <c r="E4"/>
      <c r="F4"/>
    </row>
    <row r="5" spans="1:4" ht="15" customHeight="1">
      <c r="A5" s="28" t="s">
        <v>150</v>
      </c>
      <c r="B5" s="30">
        <v>37.11197179027689</v>
      </c>
      <c r="C5" s="30">
        <v>33.50034160783421</v>
      </c>
      <c r="D5" s="30">
        <v>40.83597510860631</v>
      </c>
    </row>
    <row r="6" spans="1:4" ht="15" customHeight="1">
      <c r="A6" s="28" t="s">
        <v>151</v>
      </c>
      <c r="B6" s="30">
        <v>15.865957277852774</v>
      </c>
      <c r="C6" s="30">
        <v>13.678950655840099</v>
      </c>
      <c r="D6" s="30">
        <v>18.128938439166262</v>
      </c>
    </row>
    <row r="7" spans="1:4" ht="15" customHeight="1">
      <c r="A7" s="28" t="s">
        <v>152</v>
      </c>
      <c r="B7" s="30">
        <v>51.18064609590033</v>
      </c>
      <c r="C7" s="30">
        <v>41.243862520458265</v>
      </c>
      <c r="D7" s="30">
        <v>62.434352795798574</v>
      </c>
    </row>
    <row r="8" spans="1:4" ht="15" customHeight="1">
      <c r="A8" s="28" t="s">
        <v>153</v>
      </c>
      <c r="B8" s="30">
        <v>64.24202886732448</v>
      </c>
      <c r="C8" s="30">
        <v>56.54491299576736</v>
      </c>
      <c r="D8" s="30">
        <v>72.58667573079538</v>
      </c>
    </row>
    <row r="9" spans="1:4" ht="22.5" customHeight="1">
      <c r="A9" s="31" t="s">
        <v>154</v>
      </c>
      <c r="B9" s="30">
        <v>19.98220804319151</v>
      </c>
      <c r="C9" s="30">
        <v>16.79312388855957</v>
      </c>
      <c r="D9" s="30">
        <v>23.402632080869733</v>
      </c>
    </row>
    <row r="10" spans="1:4" ht="15" customHeight="1">
      <c r="A10" s="31" t="s">
        <v>155</v>
      </c>
      <c r="B10" s="30">
        <v>24.71820820966931</v>
      </c>
      <c r="C10" s="30">
        <v>22.22149043369447</v>
      </c>
      <c r="D10" s="30">
        <v>27.14112233158635</v>
      </c>
    </row>
    <row r="11" spans="1:4" ht="15" customHeight="1">
      <c r="A11" s="31" t="s">
        <v>156</v>
      </c>
      <c r="B11" s="30">
        <v>32.453221554816125</v>
      </c>
      <c r="C11" s="30">
        <v>28.836439644661212</v>
      </c>
      <c r="D11" s="30">
        <v>36.015095634273955</v>
      </c>
    </row>
    <row r="12" spans="1:4" ht="15" customHeight="1">
      <c r="A12" s="31" t="s">
        <v>157</v>
      </c>
      <c r="B12" s="30">
        <v>17.735749239518583</v>
      </c>
      <c r="C12" s="30">
        <v>14.65311004784689</v>
      </c>
      <c r="D12" s="30">
        <v>21.021950997358594</v>
      </c>
    </row>
    <row r="13" spans="1:4" ht="15" customHeight="1">
      <c r="A13" s="31" t="s">
        <v>158</v>
      </c>
      <c r="B13" s="30">
        <v>27.79380341880342</v>
      </c>
      <c r="C13" s="30">
        <v>23.450586264656618</v>
      </c>
      <c r="D13" s="30">
        <v>32.31893542757417</v>
      </c>
    </row>
    <row r="14" spans="1:4" ht="22.5" customHeight="1">
      <c r="A14" s="31" t="s">
        <v>159</v>
      </c>
      <c r="B14" s="30">
        <v>23.26912073240511</v>
      </c>
      <c r="C14" s="30">
        <v>18.640614871747385</v>
      </c>
      <c r="D14" s="30">
        <v>28.18244372358203</v>
      </c>
    </row>
    <row r="15" spans="1:4" ht="15" customHeight="1">
      <c r="A15" s="31" t="s">
        <v>160</v>
      </c>
      <c r="B15" s="30">
        <v>26.174818169940334</v>
      </c>
      <c r="C15" s="30">
        <v>22.257792754844143</v>
      </c>
      <c r="D15" s="30">
        <v>30.36696420521143</v>
      </c>
    </row>
    <row r="16" spans="1:4" ht="15" customHeight="1">
      <c r="A16" s="31" t="s">
        <v>161</v>
      </c>
      <c r="B16" s="30">
        <v>26.46033737627213</v>
      </c>
      <c r="C16" s="30">
        <v>23.858511837655016</v>
      </c>
      <c r="D16" s="30">
        <v>29.006896551724136</v>
      </c>
    </row>
    <row r="17" spans="1:4" ht="15" customHeight="1">
      <c r="A17" s="31" t="s">
        <v>162</v>
      </c>
      <c r="B17" s="30">
        <v>14.84244283324038</v>
      </c>
      <c r="C17" s="30">
        <v>12.595882115462253</v>
      </c>
      <c r="D17" s="30">
        <v>17.25734124113988</v>
      </c>
    </row>
    <row r="18" spans="1:6" s="34" customFormat="1" ht="15" customHeight="1">
      <c r="A18" s="31" t="s">
        <v>163</v>
      </c>
      <c r="B18" s="30">
        <v>17.730320337720386</v>
      </c>
      <c r="C18" s="30">
        <v>15.84832280019446</v>
      </c>
      <c r="D18" s="30">
        <v>19.695431472081218</v>
      </c>
      <c r="E18"/>
      <c r="F18"/>
    </row>
    <row r="19" spans="1:4" ht="22.5" customHeight="1">
      <c r="A19" s="31" t="s">
        <v>164</v>
      </c>
      <c r="B19" s="30">
        <v>11.252920308038417</v>
      </c>
      <c r="C19" s="30">
        <v>9.85041645419004</v>
      </c>
      <c r="D19" s="30">
        <v>12.70708494888967</v>
      </c>
    </row>
    <row r="20" spans="1:4" ht="15" customHeight="1">
      <c r="A20" s="31" t="s">
        <v>165</v>
      </c>
      <c r="B20" s="30">
        <v>12.946010822246635</v>
      </c>
      <c r="C20" s="30">
        <v>11.20159803318992</v>
      </c>
      <c r="D20" s="30">
        <v>14.909625529706824</v>
      </c>
    </row>
    <row r="21" spans="1:4" ht="15" customHeight="1">
      <c r="A21" s="31" t="s">
        <v>166</v>
      </c>
      <c r="B21" s="30">
        <v>10.373612994767537</v>
      </c>
      <c r="C21" s="30">
        <v>10.047208886233667</v>
      </c>
      <c r="D21" s="30">
        <v>10.68038157864271</v>
      </c>
    </row>
    <row r="22" spans="1:4" ht="15" customHeight="1">
      <c r="A22" s="31" t="s">
        <v>167</v>
      </c>
      <c r="B22" s="30">
        <v>24.21437795953508</v>
      </c>
      <c r="C22" s="30">
        <v>21.453064723531934</v>
      </c>
      <c r="D22" s="30">
        <v>26.99956766104626</v>
      </c>
    </row>
    <row r="23" spans="1:4" ht="15" customHeight="1">
      <c r="A23" s="31" t="s">
        <v>168</v>
      </c>
      <c r="B23" s="30">
        <v>34.776425975667564</v>
      </c>
      <c r="C23" s="30">
        <v>30.408354114713216</v>
      </c>
      <c r="D23" s="30">
        <v>39.26626081384172</v>
      </c>
    </row>
    <row r="24" spans="1:4" ht="22.5" customHeight="1">
      <c r="A24" s="31" t="s">
        <v>169</v>
      </c>
      <c r="B24" s="30">
        <v>45.860092876198</v>
      </c>
      <c r="C24" s="30">
        <v>42.13400955817809</v>
      </c>
      <c r="D24" s="30">
        <v>49.68465311843027</v>
      </c>
    </row>
    <row r="25" spans="1:4" ht="15" customHeight="1">
      <c r="A25" s="31" t="s">
        <v>170</v>
      </c>
      <c r="B25" s="30">
        <v>15.65095660289314</v>
      </c>
      <c r="C25" s="30">
        <v>12.443829934324231</v>
      </c>
      <c r="D25" s="30">
        <v>19.415702982349362</v>
      </c>
    </row>
    <row r="26" spans="1:4" ht="15" customHeight="1">
      <c r="A26" s="31" t="s">
        <v>171</v>
      </c>
      <c r="B26" s="30">
        <v>24.700149925037483</v>
      </c>
      <c r="C26" s="30">
        <v>20.770338372930166</v>
      </c>
      <c r="D26" s="30">
        <v>28.96794370602033</v>
      </c>
    </row>
    <row r="27" spans="1:4" ht="15" customHeight="1">
      <c r="A27" s="31" t="s">
        <v>172</v>
      </c>
      <c r="B27" s="30">
        <v>39.478737997256516</v>
      </c>
      <c r="C27" s="30">
        <v>35.88203167667941</v>
      </c>
      <c r="D27" s="30">
        <v>43.109151047409036</v>
      </c>
    </row>
    <row r="28" spans="1:4" ht="15" customHeight="1">
      <c r="A28" s="31" t="s">
        <v>173</v>
      </c>
      <c r="B28" s="30">
        <v>48.63565891472868</v>
      </c>
      <c r="C28" s="30">
        <v>41.92216981132076</v>
      </c>
      <c r="D28" s="30">
        <v>56.08240680183126</v>
      </c>
    </row>
    <row r="29" spans="1:4" ht="22.5" customHeight="1">
      <c r="A29" s="31" t="s">
        <v>174</v>
      </c>
      <c r="B29" s="30">
        <v>66.70289855072464</v>
      </c>
      <c r="C29" s="30">
        <v>58.662311843226355</v>
      </c>
      <c r="D29" s="30">
        <v>75.08138502515537</v>
      </c>
    </row>
    <row r="30" spans="1:4" ht="15" customHeight="1">
      <c r="A30" s="31" t="s">
        <v>175</v>
      </c>
      <c r="B30" s="30">
        <v>76.81755829903977</v>
      </c>
      <c r="C30" s="30">
        <v>65.25119617224881</v>
      </c>
      <c r="D30" s="30">
        <v>89.82290966151088</v>
      </c>
    </row>
    <row r="31" spans="1:4" ht="15" customHeight="1">
      <c r="A31" s="31" t="s">
        <v>176</v>
      </c>
      <c r="B31" s="30">
        <v>45.58268989046507</v>
      </c>
      <c r="C31" s="30">
        <v>40.09032482195588</v>
      </c>
      <c r="D31" s="30">
        <v>51.4588366474633</v>
      </c>
    </row>
    <row r="32" spans="1:4" ht="15" customHeight="1">
      <c r="A32" s="31" t="s">
        <v>177</v>
      </c>
      <c r="B32" s="30">
        <v>32.92185526078325</v>
      </c>
      <c r="C32" s="30">
        <v>29.28754266211604</v>
      </c>
      <c r="D32" s="30">
        <v>36.6688659189209</v>
      </c>
    </row>
    <row r="33" spans="1:4" ht="15" customHeight="1">
      <c r="A33" s="31" t="s">
        <v>178</v>
      </c>
      <c r="B33" s="30">
        <v>55.773703653030516</v>
      </c>
      <c r="C33" s="30">
        <v>51.76790989660266</v>
      </c>
      <c r="D33" s="30">
        <v>59.68454258675079</v>
      </c>
    </row>
    <row r="34" spans="1:4" ht="22.5" customHeight="1">
      <c r="A34" s="31" t="s">
        <v>179</v>
      </c>
      <c r="B34" s="30">
        <v>154.78190192359793</v>
      </c>
      <c r="C34" s="30">
        <v>124.0263024785028</v>
      </c>
      <c r="D34" s="30">
        <v>190.25670945157526</v>
      </c>
    </row>
    <row r="35" spans="1:4" ht="15" customHeight="1">
      <c r="A35" s="31" t="s">
        <v>180</v>
      </c>
      <c r="B35" s="30">
        <v>104.1708847944928</v>
      </c>
      <c r="C35" s="30">
        <v>87.58647194465794</v>
      </c>
      <c r="D35" s="30">
        <v>122.63585793752674</v>
      </c>
    </row>
    <row r="36" spans="1:4" ht="15" customHeight="1">
      <c r="A36" s="31" t="s">
        <v>181</v>
      </c>
      <c r="B36" s="30">
        <v>156.8235440208618</v>
      </c>
      <c r="C36" s="30">
        <v>131.20930232558138</v>
      </c>
      <c r="D36" s="30">
        <v>186.17106314948043</v>
      </c>
    </row>
    <row r="37" spans="1:4" ht="15" customHeight="1">
      <c r="A37" s="35" t="s">
        <v>182</v>
      </c>
      <c r="B37" s="37">
        <v>63.027806385169924</v>
      </c>
      <c r="C37" s="37">
        <v>52.732060566161955</v>
      </c>
      <c r="D37" s="37">
        <v>74.2467718794835</v>
      </c>
    </row>
    <row r="38" spans="1:12" ht="16.5" customHeight="1">
      <c r="A38" s="40" t="s">
        <v>183</v>
      </c>
      <c r="I38" s="106"/>
      <c r="J38" s="71"/>
      <c r="K38" s="71"/>
      <c r="L38" s="38"/>
    </row>
    <row r="39" spans="9:12" ht="15" customHeight="1">
      <c r="I39" s="106"/>
      <c r="J39" s="71"/>
      <c r="K39" s="71"/>
      <c r="L39" s="38"/>
    </row>
    <row r="40" spans="9:12" ht="15" customHeight="1">
      <c r="I40" s="106"/>
      <c r="J40" s="71"/>
      <c r="K40" s="71"/>
      <c r="L40" s="38"/>
    </row>
    <row r="41" spans="9:12" ht="15" customHeight="1">
      <c r="I41" s="108"/>
      <c r="J41" s="71"/>
      <c r="K41" s="71"/>
      <c r="L41" s="38"/>
    </row>
    <row r="42" spans="9:12" ht="15" customHeight="1">
      <c r="I42" s="108"/>
      <c r="J42" s="71"/>
      <c r="K42" s="71"/>
      <c r="L42" s="38"/>
    </row>
    <row r="43" spans="9:12" ht="15" customHeight="1">
      <c r="I43" s="108"/>
      <c r="J43" s="71"/>
      <c r="K43" s="71"/>
      <c r="L43" s="38"/>
    </row>
    <row r="44" spans="9:12" ht="15" customHeight="1">
      <c r="I44" s="106"/>
      <c r="J44" s="71"/>
      <c r="K44" s="71"/>
      <c r="L44" s="38"/>
    </row>
    <row r="45" spans="9:11" ht="15" customHeight="1">
      <c r="I45" s="110"/>
      <c r="J45" s="71"/>
      <c r="K45" s="71"/>
    </row>
    <row r="46" ht="15" customHeight="1"/>
    <row r="47" ht="15" customHeight="1"/>
  </sheetData>
  <mergeCells count="2">
    <mergeCell ref="B2:D2"/>
    <mergeCell ref="A1:D1"/>
  </mergeCells>
  <hyperlinks>
    <hyperlink ref="A2" location="indice!B43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32.66015625" style="0" customWidth="1"/>
    <col min="2" max="2" width="7.5" style="0" customWidth="1"/>
    <col min="3" max="3" width="8.5" style="0" customWidth="1"/>
    <col min="4" max="4" width="10.16015625" style="0" customWidth="1"/>
    <col min="5" max="5" width="7.66015625" style="0" customWidth="1"/>
    <col min="6" max="6" width="8" style="0" customWidth="1"/>
    <col min="7" max="7" width="8.66015625" style="0" customWidth="1"/>
    <col min="8" max="8" width="8.16015625" style="38" customWidth="1"/>
    <col min="9" max="9" width="7.33203125" style="70" bestFit="1" customWidth="1"/>
    <col min="10" max="10" width="9.5" style="71" bestFit="1" customWidth="1"/>
  </cols>
  <sheetData>
    <row r="1" spans="1:10" s="16" customFormat="1" ht="60" customHeight="1">
      <c r="A1" s="230" t="s">
        <v>184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s="212" customFormat="1" ht="18" customHeight="1">
      <c r="A2" s="211"/>
      <c r="B2" s="211"/>
      <c r="C2" s="211"/>
      <c r="D2" s="211"/>
      <c r="E2" s="211"/>
      <c r="F2" s="211"/>
      <c r="G2" s="211"/>
      <c r="H2" s="211"/>
      <c r="I2" s="211"/>
      <c r="J2" s="97" t="s">
        <v>123</v>
      </c>
    </row>
    <row r="3" spans="1:10" s="57" customFormat="1" ht="36" customHeight="1">
      <c r="A3" s="17" t="s">
        <v>24</v>
      </c>
      <c r="B3" s="150" t="s">
        <v>25</v>
      </c>
      <c r="C3" s="150" t="s">
        <v>66</v>
      </c>
      <c r="D3" s="150" t="s">
        <v>192</v>
      </c>
      <c r="E3" s="150" t="s">
        <v>94</v>
      </c>
      <c r="F3" s="150" t="s">
        <v>67</v>
      </c>
      <c r="G3" s="150" t="s">
        <v>68</v>
      </c>
      <c r="H3" s="150" t="s">
        <v>69</v>
      </c>
      <c r="I3" s="150" t="s">
        <v>70</v>
      </c>
      <c r="J3" s="150" t="s">
        <v>71</v>
      </c>
    </row>
    <row r="4" spans="1:10" s="154" customFormat="1" ht="19.5" customHeight="1">
      <c r="A4" s="151" t="s">
        <v>30</v>
      </c>
      <c r="B4" s="152">
        <f aca="true" t="shared" si="0" ref="B4:J4">SUM(B5:B37)</f>
        <v>270239</v>
      </c>
      <c r="C4" s="152">
        <f t="shared" si="0"/>
        <v>10840</v>
      </c>
      <c r="D4" s="152">
        <f t="shared" si="0"/>
        <v>1569</v>
      </c>
      <c r="E4" s="152">
        <f t="shared" si="0"/>
        <v>4294</v>
      </c>
      <c r="F4" s="152">
        <f t="shared" si="0"/>
        <v>3957</v>
      </c>
      <c r="G4" s="152">
        <f t="shared" si="0"/>
        <v>1358</v>
      </c>
      <c r="H4" s="152">
        <f t="shared" si="0"/>
        <v>5064</v>
      </c>
      <c r="I4" s="152">
        <f t="shared" si="0"/>
        <v>7428</v>
      </c>
      <c r="J4" s="153">
        <f t="shared" si="0"/>
        <v>126790</v>
      </c>
    </row>
    <row r="5" spans="1:10" s="27" customFormat="1" ht="15" customHeight="1">
      <c r="A5" s="155" t="s">
        <v>150</v>
      </c>
      <c r="B5" s="156">
        <f>C5+D5+E5+F5+G5+H5+I5+J5+'pag 41'!B5+'pag 41'!C5+'pag 41'!D5+'pag 41'!E5+'pag 41'!F5+'pag 41'!G5+'pag 41'!H5+'pag 41'!I5+'pag 41'!J5+'pag 41'!K5</f>
        <v>6420</v>
      </c>
      <c r="C5" s="157">
        <v>402</v>
      </c>
      <c r="D5" s="156">
        <v>58</v>
      </c>
      <c r="E5" s="156">
        <v>100</v>
      </c>
      <c r="F5" s="156">
        <v>108</v>
      </c>
      <c r="G5" s="156">
        <v>43</v>
      </c>
      <c r="H5" s="156">
        <v>119</v>
      </c>
      <c r="I5" s="157">
        <v>230</v>
      </c>
      <c r="J5" s="157">
        <v>2295</v>
      </c>
    </row>
    <row r="6" spans="1:10" ht="15" customHeight="1">
      <c r="A6" s="155" t="s">
        <v>151</v>
      </c>
      <c r="B6" s="156">
        <f>C6+D6+E6+F6+G6+H6+I6+J6+'pag 41'!B6+'pag 41'!C6+'pag 41'!D6+'pag 41'!E6+'pag 41'!F6+'pag 41'!G6+'pag 41'!H6+'pag 41'!I6+'pag 41'!J6+'pag 41'!K6</f>
        <v>1998</v>
      </c>
      <c r="C6" s="157">
        <v>98</v>
      </c>
      <c r="D6" s="156">
        <v>18</v>
      </c>
      <c r="E6" s="156">
        <v>25</v>
      </c>
      <c r="F6" s="156">
        <v>19</v>
      </c>
      <c r="G6" s="156">
        <v>12</v>
      </c>
      <c r="H6" s="156">
        <v>50</v>
      </c>
      <c r="I6" s="157">
        <v>54</v>
      </c>
      <c r="J6" s="157">
        <v>981</v>
      </c>
    </row>
    <row r="7" spans="1:10" ht="15" customHeight="1">
      <c r="A7" s="155" t="s">
        <v>152</v>
      </c>
      <c r="B7" s="156">
        <f>C7+D7+E7+F7+G7+H7+I7+J7+'pag 41'!B7+'pag 41'!C7+'pag 41'!D7+'pag 41'!E7+'pag 41'!F7+'pag 41'!G7+'pag 41'!H7+'pag 41'!I7+'pag 41'!J7+'pag 41'!K7</f>
        <v>3533</v>
      </c>
      <c r="C7" s="157">
        <v>67</v>
      </c>
      <c r="D7" s="156">
        <v>12</v>
      </c>
      <c r="E7" s="156">
        <v>44</v>
      </c>
      <c r="F7" s="156">
        <v>21</v>
      </c>
      <c r="G7" s="156">
        <v>9</v>
      </c>
      <c r="H7" s="156">
        <v>30</v>
      </c>
      <c r="I7" s="157">
        <v>56</v>
      </c>
      <c r="J7" s="157">
        <v>2675</v>
      </c>
    </row>
    <row r="8" spans="1:10" ht="15" customHeight="1">
      <c r="A8" s="155" t="s">
        <v>153</v>
      </c>
      <c r="B8" s="156">
        <f>C8+D8+E8+F8+G8+H8+I8+J8+'pag 41'!B8+'pag 41'!C8+'pag 41'!D8+'pag 41'!E8+'pag 41'!F8+'pag 41'!G8+'pag 41'!H8+'pag 41'!I8+'pag 41'!J8+'pag 41'!K8</f>
        <v>7878</v>
      </c>
      <c r="C8" s="157">
        <v>153</v>
      </c>
      <c r="D8" s="156">
        <v>18</v>
      </c>
      <c r="E8" s="156">
        <v>57</v>
      </c>
      <c r="F8" s="156">
        <v>23</v>
      </c>
      <c r="G8" s="156">
        <v>4</v>
      </c>
      <c r="H8" s="156">
        <v>56</v>
      </c>
      <c r="I8" s="157">
        <v>52</v>
      </c>
      <c r="J8" s="157">
        <v>6699</v>
      </c>
    </row>
    <row r="9" spans="1:10" ht="15" customHeight="1">
      <c r="A9" s="155" t="s">
        <v>154</v>
      </c>
      <c r="B9" s="156">
        <f>C9+D9+E9+F9+G9+H9+I9+J9+'pag 41'!B9+'pag 41'!C9+'pag 41'!D9+'pag 41'!E9+'pag 41'!F9+'pag 41'!G9+'pag 41'!H9+'pag 41'!I9+'pag 41'!J9+'pag 41'!K9</f>
        <v>6514</v>
      </c>
      <c r="C9" s="157">
        <v>187</v>
      </c>
      <c r="D9" s="156">
        <v>32</v>
      </c>
      <c r="E9" s="156">
        <v>79</v>
      </c>
      <c r="F9" s="156">
        <v>86</v>
      </c>
      <c r="G9" s="156">
        <v>40</v>
      </c>
      <c r="H9" s="156">
        <v>58</v>
      </c>
      <c r="I9" s="157">
        <v>148</v>
      </c>
      <c r="J9" s="157">
        <v>2562</v>
      </c>
    </row>
    <row r="10" spans="1:10" s="160" customFormat="1" ht="19.5" customHeight="1">
      <c r="A10" s="158" t="s">
        <v>155</v>
      </c>
      <c r="B10" s="156">
        <f>C10+D10+E10+F10+G10+H10+I10+J10+'pag 41'!B10+'pag 41'!C10+'pag 41'!D10+'pag 41'!E10+'pag 41'!F10+'pag 41'!G10+'pag 41'!H10+'pag 41'!I10+'pag 41'!J10+'pag 41'!K10</f>
        <v>15241</v>
      </c>
      <c r="C10" s="156">
        <v>900</v>
      </c>
      <c r="D10" s="156">
        <v>122</v>
      </c>
      <c r="E10" s="156">
        <v>297</v>
      </c>
      <c r="F10" s="156">
        <v>292</v>
      </c>
      <c r="G10" s="156">
        <v>117</v>
      </c>
      <c r="H10" s="156">
        <v>275</v>
      </c>
      <c r="I10" s="156">
        <v>385</v>
      </c>
      <c r="J10" s="159">
        <v>8165</v>
      </c>
    </row>
    <row r="11" spans="1:10" s="27" customFormat="1" ht="15" customHeight="1">
      <c r="A11" s="155" t="s">
        <v>156</v>
      </c>
      <c r="B11" s="156">
        <f>C11+D11+E11+F11+G11+H11+I11+J11+'pag 41'!B11+'pag 41'!C11+'pag 41'!D11+'pag 41'!E11+'pag 41'!F11+'pag 41'!G11+'pag 41'!H11+'pag 41'!I11+'pag 41'!J11+'pag 41'!K11</f>
        <v>7510</v>
      </c>
      <c r="C11" s="157">
        <v>299</v>
      </c>
      <c r="D11" s="156">
        <v>59</v>
      </c>
      <c r="E11" s="156">
        <v>97</v>
      </c>
      <c r="F11" s="156">
        <v>62</v>
      </c>
      <c r="G11" s="156">
        <v>47</v>
      </c>
      <c r="H11" s="156">
        <v>96</v>
      </c>
      <c r="I11" s="157">
        <v>144</v>
      </c>
      <c r="J11" s="157">
        <v>5095</v>
      </c>
    </row>
    <row r="12" spans="1:10" ht="15" customHeight="1">
      <c r="A12" s="155" t="s">
        <v>157</v>
      </c>
      <c r="B12" s="156">
        <f>C12+D12+E12+F12+G12+H12+I12+J12+'pag 41'!B12+'pag 41'!C12+'pag 41'!D12+'pag 41'!E12+'pag 41'!F12+'pag 41'!G12+'pag 41'!H12+'pag 41'!I12+'pag 41'!J12+'pag 41'!K12</f>
        <v>4023</v>
      </c>
      <c r="C12" s="157">
        <v>123</v>
      </c>
      <c r="D12" s="156">
        <v>17</v>
      </c>
      <c r="E12" s="156">
        <v>54</v>
      </c>
      <c r="F12" s="156">
        <v>29</v>
      </c>
      <c r="G12" s="156">
        <v>8</v>
      </c>
      <c r="H12" s="156">
        <v>24</v>
      </c>
      <c r="I12" s="157">
        <v>52</v>
      </c>
      <c r="J12" s="157">
        <v>3123</v>
      </c>
    </row>
    <row r="13" spans="1:10" ht="15" customHeight="1">
      <c r="A13" s="155" t="s">
        <v>158</v>
      </c>
      <c r="B13" s="156">
        <f>C13+D13+E13+F13+G13+H13+I13+J13+'pag 41'!B13+'pag 41'!C13+'pag 41'!D13+'pag 41'!E13+'pag 41'!F13+'pag 41'!G13+'pag 41'!H13+'pag 41'!I13+'pag 41'!J13+'pag 41'!K13</f>
        <v>5203</v>
      </c>
      <c r="C13" s="157">
        <v>82</v>
      </c>
      <c r="D13" s="156">
        <v>5</v>
      </c>
      <c r="E13" s="156">
        <v>56</v>
      </c>
      <c r="F13" s="156">
        <v>26</v>
      </c>
      <c r="G13" s="156">
        <v>9</v>
      </c>
      <c r="H13" s="156">
        <v>21</v>
      </c>
      <c r="I13" s="157">
        <v>39</v>
      </c>
      <c r="J13" s="157">
        <v>4437</v>
      </c>
    </row>
    <row r="14" spans="1:10" ht="15" customHeight="1">
      <c r="A14" s="155" t="s">
        <v>159</v>
      </c>
      <c r="B14" s="156">
        <f>C14+D14+E14+F14+G14+H14+I14+J14+'pag 41'!B14+'pag 41'!C14+'pag 41'!D14+'pag 41'!E14+'pag 41'!F14+'pag 41'!G14+'pag 41'!H14+'pag 41'!I14+'pag 41'!J14+'pag 41'!K14</f>
        <v>4880</v>
      </c>
      <c r="C14" s="157">
        <v>118</v>
      </c>
      <c r="D14" s="156">
        <v>28</v>
      </c>
      <c r="E14" s="156">
        <v>44</v>
      </c>
      <c r="F14" s="156">
        <v>28</v>
      </c>
      <c r="G14" s="156">
        <v>17</v>
      </c>
      <c r="H14" s="156">
        <v>39</v>
      </c>
      <c r="I14" s="157">
        <v>84</v>
      </c>
      <c r="J14" s="157">
        <v>3539</v>
      </c>
    </row>
    <row r="15" spans="1:10" ht="15" customHeight="1">
      <c r="A15" s="155" t="s">
        <v>160</v>
      </c>
      <c r="B15" s="156">
        <f>C15+D15+E15+F15+G15+H15+I15+J15+'pag 41'!B15+'pag 41'!C15+'pag 41'!D15+'pag 41'!E15+'pag 41'!F15+'pag 41'!G15+'pag 41'!H15+'pag 41'!I15+'pag 41'!J15+'pag 41'!K15</f>
        <v>6010</v>
      </c>
      <c r="C15" s="157">
        <v>107</v>
      </c>
      <c r="D15" s="156">
        <v>19</v>
      </c>
      <c r="E15" s="156">
        <v>50</v>
      </c>
      <c r="F15" s="156">
        <v>23</v>
      </c>
      <c r="G15" s="156">
        <v>6</v>
      </c>
      <c r="H15" s="156">
        <v>34</v>
      </c>
      <c r="I15" s="157">
        <v>47</v>
      </c>
      <c r="J15" s="157">
        <v>5186</v>
      </c>
    </row>
    <row r="16" spans="1:10" s="160" customFormat="1" ht="19.5" customHeight="1">
      <c r="A16" s="158" t="s">
        <v>161</v>
      </c>
      <c r="B16" s="156">
        <f>C16+D16+E16+F16+G16+H16+I16+J16+'pag 41'!B16+'pag 41'!C16+'pag 41'!D16+'pag 41'!E16+'pag 41'!F16+'pag 41'!G16+'pag 41'!H16+'pag 41'!I16+'pag 41'!J16+'pag 41'!K16</f>
        <v>3796</v>
      </c>
      <c r="C16" s="156">
        <v>75</v>
      </c>
      <c r="D16" s="156">
        <v>11</v>
      </c>
      <c r="E16" s="156">
        <v>31</v>
      </c>
      <c r="F16" s="156">
        <v>34</v>
      </c>
      <c r="G16" s="156">
        <v>20</v>
      </c>
      <c r="H16" s="156">
        <v>26</v>
      </c>
      <c r="I16" s="156">
        <v>195</v>
      </c>
      <c r="J16" s="159">
        <v>941</v>
      </c>
    </row>
    <row r="17" spans="1:10" s="27" customFormat="1" ht="15" customHeight="1">
      <c r="A17" s="155" t="s">
        <v>162</v>
      </c>
      <c r="B17" s="156">
        <f>C17+D17+E17+F17+G17+H17+I17+J17+'pag 41'!B17+'pag 41'!C17+'pag 41'!D17+'pag 41'!E17+'pag 41'!F17+'pag 41'!G17+'pag 41'!H17+'pag 41'!I17+'pag 41'!J17+'pag 41'!K17</f>
        <v>2129</v>
      </c>
      <c r="C17" s="157">
        <v>62</v>
      </c>
      <c r="D17" s="156">
        <v>12</v>
      </c>
      <c r="E17" s="156">
        <v>27</v>
      </c>
      <c r="F17" s="156">
        <v>27</v>
      </c>
      <c r="G17" s="156">
        <v>22</v>
      </c>
      <c r="H17" s="156">
        <v>28</v>
      </c>
      <c r="I17" s="157">
        <v>71</v>
      </c>
      <c r="J17" s="157">
        <v>719</v>
      </c>
    </row>
    <row r="18" spans="1:10" ht="15" customHeight="1">
      <c r="A18" s="155" t="s">
        <v>163</v>
      </c>
      <c r="B18" s="156">
        <f>C18+D18+E18+F18+G18+H18+I18+J18+'pag 41'!B18+'pag 41'!C18+'pag 41'!D18+'pag 41'!E18+'pag 41'!F18+'pag 41'!G18+'pag 41'!H18+'pag 41'!I18+'pag 41'!J18+'pag 41'!K18</f>
        <v>1428</v>
      </c>
      <c r="C18" s="157">
        <v>34</v>
      </c>
      <c r="D18" s="156">
        <v>13</v>
      </c>
      <c r="E18" s="156">
        <v>20</v>
      </c>
      <c r="F18" s="156">
        <v>20</v>
      </c>
      <c r="G18" s="156">
        <v>3</v>
      </c>
      <c r="H18" s="156">
        <v>25</v>
      </c>
      <c r="I18" s="157">
        <v>73</v>
      </c>
      <c r="J18" s="157">
        <v>652</v>
      </c>
    </row>
    <row r="19" spans="1:10" ht="15" customHeight="1">
      <c r="A19" s="155" t="s">
        <v>164</v>
      </c>
      <c r="B19" s="156">
        <f>C19+D19+E19+F19+G19+H19+I19+J19+'pag 41'!B19+'pag 41'!C19+'pag 41'!D19+'pag 41'!E19+'pag 41'!F19+'pag 41'!G19+'pag 41'!H19+'pag 41'!I19+'pag 41'!J19+'pag 41'!K19</f>
        <v>2601</v>
      </c>
      <c r="C19" s="157">
        <v>111</v>
      </c>
      <c r="D19" s="156">
        <v>26</v>
      </c>
      <c r="E19" s="156">
        <v>46</v>
      </c>
      <c r="F19" s="156">
        <v>31</v>
      </c>
      <c r="G19" s="156">
        <v>26</v>
      </c>
      <c r="H19" s="156">
        <v>42</v>
      </c>
      <c r="I19" s="157">
        <v>112</v>
      </c>
      <c r="J19" s="157">
        <v>1108</v>
      </c>
    </row>
    <row r="20" spans="1:10" ht="15" customHeight="1">
      <c r="A20" s="155" t="s">
        <v>165</v>
      </c>
      <c r="B20" s="156">
        <f>C20+D20+E20+F20+G20+H20+I20+J20+'pag 41'!B20+'pag 41'!C20+'pag 41'!D20+'pag 41'!E20+'pag 41'!F20+'pag 41'!G20+'pag 41'!H20+'pag 41'!I20+'pag 41'!J20+'pag 41'!K20</f>
        <v>3182</v>
      </c>
      <c r="C20" s="157">
        <v>214</v>
      </c>
      <c r="D20" s="156">
        <v>17</v>
      </c>
      <c r="E20" s="156">
        <v>50</v>
      </c>
      <c r="F20" s="156">
        <v>52</v>
      </c>
      <c r="G20" s="156">
        <v>15</v>
      </c>
      <c r="H20" s="156">
        <v>67</v>
      </c>
      <c r="I20" s="157">
        <v>155</v>
      </c>
      <c r="J20" s="157">
        <v>1501</v>
      </c>
    </row>
    <row r="21" spans="1:10" ht="15" customHeight="1">
      <c r="A21" s="155" t="s">
        <v>166</v>
      </c>
      <c r="B21" s="156">
        <f>C21+D21+E21+F21+G21+H21+I21+J21+'pag 41'!B21+'pag 41'!C21+'pag 41'!D21+'pag 41'!E21+'pag 41'!F21+'pag 41'!G21+'pag 41'!H21+'pag 41'!I21+'pag 41'!J21+'pag 41'!K21</f>
        <v>69528</v>
      </c>
      <c r="C21" s="157">
        <v>4776</v>
      </c>
      <c r="D21" s="156">
        <v>686</v>
      </c>
      <c r="E21" s="156">
        <v>2018</v>
      </c>
      <c r="F21" s="156">
        <v>2298</v>
      </c>
      <c r="G21" s="156">
        <v>701</v>
      </c>
      <c r="H21" s="156">
        <v>1756</v>
      </c>
      <c r="I21" s="157">
        <v>3349</v>
      </c>
      <c r="J21" s="157">
        <v>19618</v>
      </c>
    </row>
    <row r="22" spans="1:10" s="160" customFormat="1" ht="19.5" customHeight="1">
      <c r="A22" s="158" t="s">
        <v>167</v>
      </c>
      <c r="B22" s="156">
        <f>C22+D22+E22+F22+G22+H22+I22+J22+'pag 41'!B22+'pag 41'!C22+'pag 41'!D22+'pag 41'!E22+'pag 41'!F22+'pag 41'!G22+'pag 41'!H22+'pag 41'!I22+'pag 41'!J22+'pag 41'!K22</f>
        <v>2250</v>
      </c>
      <c r="C22" s="156">
        <v>61</v>
      </c>
      <c r="D22" s="156">
        <v>13</v>
      </c>
      <c r="E22" s="156">
        <v>39</v>
      </c>
      <c r="F22" s="156">
        <v>21</v>
      </c>
      <c r="G22" s="156">
        <v>6</v>
      </c>
      <c r="H22" s="156">
        <v>33</v>
      </c>
      <c r="I22" s="156">
        <v>28</v>
      </c>
      <c r="J22" s="159">
        <v>1611</v>
      </c>
    </row>
    <row r="23" spans="1:10" s="27" customFormat="1" ht="15" customHeight="1">
      <c r="A23" s="155" t="s">
        <v>168</v>
      </c>
      <c r="B23" s="156">
        <f>C23+D23+E23+F23+G23+H23+I23+J23+'pag 41'!B23+'pag 41'!C23+'pag 41'!D23+'pag 41'!E23+'pag 41'!F23+'pag 41'!G23+'pag 41'!H23+'pag 41'!I23+'pag 41'!J23+'pag 41'!K23</f>
        <v>4402</v>
      </c>
      <c r="C23" s="157">
        <v>77</v>
      </c>
      <c r="D23" s="156">
        <v>12</v>
      </c>
      <c r="E23" s="156">
        <v>51</v>
      </c>
      <c r="F23" s="156">
        <v>22</v>
      </c>
      <c r="G23" s="156">
        <v>13</v>
      </c>
      <c r="H23" s="156">
        <v>21</v>
      </c>
      <c r="I23" s="157">
        <v>53</v>
      </c>
      <c r="J23" s="157">
        <v>3682</v>
      </c>
    </row>
    <row r="24" spans="1:10" ht="15" customHeight="1">
      <c r="A24" s="155" t="s">
        <v>169</v>
      </c>
      <c r="B24" s="156">
        <f>C24+D24+E24+F24+G24+H24+I24+J24+'pag 41'!B24+'pag 41'!C24+'pag 41'!D24+'pag 41'!E24+'pag 41'!F24+'pag 41'!G24+'pag 41'!H24+'pag 41'!I24+'pag 41'!J24+'pag 41'!K24</f>
        <v>18566</v>
      </c>
      <c r="C24" s="157">
        <v>654</v>
      </c>
      <c r="D24" s="156">
        <v>99</v>
      </c>
      <c r="E24" s="156">
        <v>233</v>
      </c>
      <c r="F24" s="156">
        <v>209</v>
      </c>
      <c r="G24" s="156">
        <v>91</v>
      </c>
      <c r="H24" s="156">
        <v>635</v>
      </c>
      <c r="I24" s="157">
        <v>1182</v>
      </c>
      <c r="J24" s="157">
        <v>7893</v>
      </c>
    </row>
    <row r="25" spans="1:10" ht="15" customHeight="1">
      <c r="A25" s="155" t="s">
        <v>170</v>
      </c>
      <c r="B25" s="156">
        <f>C25+D25+E25+F25+G25+H25+I25+J25+'pag 41'!B25+'pag 41'!C25+'pag 41'!D25+'pag 41'!E25+'pag 41'!F25+'pag 41'!G25+'pag 41'!H25+'pag 41'!I25+'pag 41'!J25+'pag 41'!K25</f>
        <v>1677</v>
      </c>
      <c r="C25" s="157">
        <v>45</v>
      </c>
      <c r="D25" s="156">
        <v>4</v>
      </c>
      <c r="E25" s="156">
        <v>24</v>
      </c>
      <c r="F25" s="156">
        <v>20</v>
      </c>
      <c r="G25" s="156">
        <v>10</v>
      </c>
      <c r="H25" s="156">
        <v>19</v>
      </c>
      <c r="I25" s="157">
        <v>30</v>
      </c>
      <c r="J25" s="157">
        <v>946</v>
      </c>
    </row>
    <row r="26" spans="1:10" ht="15" customHeight="1">
      <c r="A26" s="155" t="s">
        <v>171</v>
      </c>
      <c r="B26" s="156">
        <f>C26+D26+E26+F26+G26+H26+I26+J26+'pag 41'!B26+'pag 41'!C26+'pag 41'!D26+'pag 41'!E26+'pag 41'!F26+'pag 41'!G26+'pag 41'!H26+'pag 41'!I26+'pag 41'!J26+'pag 41'!K26</f>
        <v>1318</v>
      </c>
      <c r="C26" s="157">
        <v>57</v>
      </c>
      <c r="D26" s="156">
        <v>13</v>
      </c>
      <c r="E26" s="156">
        <v>29</v>
      </c>
      <c r="F26" s="156">
        <v>22</v>
      </c>
      <c r="G26" s="156">
        <v>4</v>
      </c>
      <c r="H26" s="156">
        <v>23</v>
      </c>
      <c r="I26" s="157">
        <v>29</v>
      </c>
      <c r="J26" s="157">
        <v>710</v>
      </c>
    </row>
    <row r="27" spans="1:10" ht="15" customHeight="1">
      <c r="A27" s="155" t="s">
        <v>172</v>
      </c>
      <c r="B27" s="156">
        <f>C27+D27+E27+F27+G27+H27+I27+J27+'pag 41'!B27+'pag 41'!C27+'pag 41'!D27+'pag 41'!E27+'pag 41'!F27+'pag 41'!G27+'pag 41'!H27+'pag 41'!I27+'pag 41'!J27+'pag 41'!K27</f>
        <v>2878</v>
      </c>
      <c r="C27" s="157">
        <v>50</v>
      </c>
      <c r="D27" s="156">
        <v>7</v>
      </c>
      <c r="E27" s="156">
        <v>25</v>
      </c>
      <c r="F27" s="156">
        <v>16</v>
      </c>
      <c r="G27" s="156">
        <v>8</v>
      </c>
      <c r="H27" s="156">
        <v>35</v>
      </c>
      <c r="I27" s="157">
        <v>41</v>
      </c>
      <c r="J27" s="157">
        <v>2232</v>
      </c>
    </row>
    <row r="28" spans="1:10" s="160" customFormat="1" ht="19.5" customHeight="1">
      <c r="A28" s="158" t="s">
        <v>173</v>
      </c>
      <c r="B28" s="156">
        <f>C28+D28+E28+F28+G28+H28+I28+J28+'pag 41'!B28+'pag 41'!C28+'pag 41'!D28+'pag 41'!E28+'pag 41'!F28+'pag 41'!G28+'pag 41'!H28+'pag 41'!I28+'pag 41'!J28+'pag 41'!K28</f>
        <v>3137</v>
      </c>
      <c r="C28" s="156">
        <v>93</v>
      </c>
      <c r="D28" s="156">
        <v>12</v>
      </c>
      <c r="E28" s="156">
        <v>41</v>
      </c>
      <c r="F28" s="156">
        <v>41</v>
      </c>
      <c r="G28" s="156">
        <v>11</v>
      </c>
      <c r="H28" s="156">
        <v>53</v>
      </c>
      <c r="I28" s="156">
        <v>61</v>
      </c>
      <c r="J28" s="159">
        <v>1533</v>
      </c>
    </row>
    <row r="29" spans="1:10" s="27" customFormat="1" ht="15" customHeight="1">
      <c r="A29" s="155" t="s">
        <v>174</v>
      </c>
      <c r="B29" s="156">
        <f>C29+D29+E29+F29+G29+H29+I29+J29+'pag 41'!B29+'pag 41'!C29+'pag 41'!D29+'pag 41'!E29+'pag 41'!F29+'pag 41'!G29+'pag 41'!H29+'pag 41'!I29+'pag 41'!J29+'pag 41'!K29</f>
        <v>9205</v>
      </c>
      <c r="C29" s="157">
        <v>125</v>
      </c>
      <c r="D29" s="156">
        <v>21</v>
      </c>
      <c r="E29" s="156">
        <v>103</v>
      </c>
      <c r="F29" s="156">
        <v>44</v>
      </c>
      <c r="G29" s="156">
        <v>13</v>
      </c>
      <c r="H29" s="156">
        <v>183</v>
      </c>
      <c r="I29" s="157">
        <v>113</v>
      </c>
      <c r="J29" s="157">
        <v>3611</v>
      </c>
    </row>
    <row r="30" spans="1:10" ht="15" customHeight="1">
      <c r="A30" s="155" t="s">
        <v>175</v>
      </c>
      <c r="B30" s="156">
        <f>C30+D30+E30+F30+G30+H30+I30+J30+'pag 41'!B30+'pag 41'!C30+'pag 41'!D30+'pag 41'!E30+'pag 41'!F30+'pag 41'!G30+'pag 41'!H30+'pag 41'!I30+'pag 41'!J30+'pag 41'!K30</f>
        <v>7280</v>
      </c>
      <c r="C30" s="157">
        <v>311</v>
      </c>
      <c r="D30" s="156">
        <v>45</v>
      </c>
      <c r="E30" s="156">
        <v>112</v>
      </c>
      <c r="F30" s="156">
        <v>41</v>
      </c>
      <c r="G30" s="156">
        <v>16</v>
      </c>
      <c r="H30" s="156">
        <v>78</v>
      </c>
      <c r="I30" s="157">
        <v>57</v>
      </c>
      <c r="J30" s="157">
        <v>4632</v>
      </c>
    </row>
    <row r="31" spans="1:10" ht="15" customHeight="1">
      <c r="A31" s="155" t="s">
        <v>176</v>
      </c>
      <c r="B31" s="156">
        <f>C31+D31+E31+F31+G31+H31+I31+J31+'pag 41'!B31+'pag 41'!C31+'pag 41'!D31+'pag 41'!E31+'pag 41'!F31+'pag 41'!G31+'pag 41'!H31+'pag 41'!I31+'pag 41'!J31+'pag 41'!K31</f>
        <v>5077</v>
      </c>
      <c r="C31" s="157">
        <v>173</v>
      </c>
      <c r="D31" s="156">
        <v>23</v>
      </c>
      <c r="E31" s="156">
        <v>42</v>
      </c>
      <c r="F31" s="156">
        <v>29</v>
      </c>
      <c r="G31" s="156">
        <v>3</v>
      </c>
      <c r="H31" s="156">
        <v>50</v>
      </c>
      <c r="I31" s="157">
        <v>35</v>
      </c>
      <c r="J31" s="157">
        <v>3870</v>
      </c>
    </row>
    <row r="32" spans="1:10" ht="15" customHeight="1">
      <c r="A32" s="155" t="s">
        <v>177</v>
      </c>
      <c r="B32" s="156">
        <f>C32+D32+E32+F32+G32+H32+I32+J32+'pag 41'!B32+'pag 41'!C32+'pag 41'!D32+'pag 41'!E32+'pag 41'!F32+'pag 41'!G32+'pag 41'!H32+'pag 41'!I32+'pag 41'!J32+'pag 41'!K32</f>
        <v>9121</v>
      </c>
      <c r="C32" s="157">
        <v>342</v>
      </c>
      <c r="D32" s="156">
        <v>43</v>
      </c>
      <c r="E32" s="156">
        <v>93</v>
      </c>
      <c r="F32" s="156">
        <v>55</v>
      </c>
      <c r="G32" s="156">
        <v>24</v>
      </c>
      <c r="H32" s="156">
        <v>129</v>
      </c>
      <c r="I32" s="157">
        <v>115</v>
      </c>
      <c r="J32" s="157">
        <v>6229</v>
      </c>
    </row>
    <row r="33" spans="1:10" ht="15" customHeight="1">
      <c r="A33" s="155" t="s">
        <v>178</v>
      </c>
      <c r="B33" s="156">
        <f>C33+D33+E33+F33+G33+H33+I33+J33+'pag 41'!B33+'pag 41'!C33+'pag 41'!D33+'pag 41'!E33+'pag 41'!F33+'pag 41'!G33+'pag 41'!H33+'pag 41'!I33+'pag 41'!J33+'pag 41'!K33</f>
        <v>24459</v>
      </c>
      <c r="C33" s="157">
        <v>778</v>
      </c>
      <c r="D33" s="156">
        <v>97</v>
      </c>
      <c r="E33" s="156">
        <v>281</v>
      </c>
      <c r="F33" s="156">
        <v>211</v>
      </c>
      <c r="G33" s="156">
        <v>42</v>
      </c>
      <c r="H33" s="156">
        <v>847</v>
      </c>
      <c r="I33" s="157">
        <v>320</v>
      </c>
      <c r="J33" s="157">
        <v>6418</v>
      </c>
    </row>
    <row r="34" spans="1:10" s="160" customFormat="1" ht="19.5" customHeight="1">
      <c r="A34" s="158" t="s">
        <v>179</v>
      </c>
      <c r="B34" s="156">
        <f>C34+D34+E34+F34+G34+H34+I34+J34+'pag 41'!B34+'pag 41'!C34+'pag 41'!D34+'pag 41'!E34+'pag 41'!F34+'pag 41'!G34+'pag 41'!H34+'pag 41'!I34+'pag 41'!J34+'pag 41'!K34</f>
        <v>5713</v>
      </c>
      <c r="C34" s="156">
        <v>32</v>
      </c>
      <c r="D34" s="156">
        <v>5</v>
      </c>
      <c r="E34" s="156">
        <v>33</v>
      </c>
      <c r="F34" s="156">
        <v>9</v>
      </c>
      <c r="G34" s="156">
        <v>7</v>
      </c>
      <c r="H34" s="156">
        <v>18</v>
      </c>
      <c r="I34" s="156">
        <v>23</v>
      </c>
      <c r="J34" s="159">
        <v>2932</v>
      </c>
    </row>
    <row r="35" spans="1:10" s="27" customFormat="1" ht="15" customHeight="1">
      <c r="A35" s="155" t="s">
        <v>180</v>
      </c>
      <c r="B35" s="156">
        <f>C35+D35+E35+F35+G35+H35+I35+J35+'pag 41'!B35+'pag 41'!C35+'pag 41'!D35+'pag 41'!E35+'pag 41'!F35+'pag 41'!G35+'pag 41'!H35+'pag 41'!I35+'pag 41'!J35+'pag 41'!K35</f>
        <v>5145</v>
      </c>
      <c r="C35" s="157">
        <v>63</v>
      </c>
      <c r="D35" s="156">
        <v>9</v>
      </c>
      <c r="E35" s="156">
        <v>31</v>
      </c>
      <c r="F35" s="156">
        <v>11</v>
      </c>
      <c r="G35" s="156">
        <v>9</v>
      </c>
      <c r="H35" s="156">
        <v>122</v>
      </c>
      <c r="I35" s="157">
        <v>36</v>
      </c>
      <c r="J35" s="157">
        <v>1976</v>
      </c>
    </row>
    <row r="36" spans="1:10" ht="15" customHeight="1">
      <c r="A36" s="155" t="s">
        <v>181</v>
      </c>
      <c r="B36" s="156">
        <f>C36+D36+E36+F36+G36+H36+I36+J36+'pag 41'!B36+'pag 41'!C36+'pag 41'!D36+'pag 41'!E36+'pag 41'!F36+'pag 41'!G36+'pag 41'!H36+'pag 41'!I36+'pag 41'!J36+'pag 41'!K36</f>
        <v>12629</v>
      </c>
      <c r="C36" s="157">
        <v>82</v>
      </c>
      <c r="D36" s="156">
        <v>6</v>
      </c>
      <c r="E36" s="156">
        <v>41</v>
      </c>
      <c r="F36" s="156">
        <v>17</v>
      </c>
      <c r="G36" s="156">
        <v>1</v>
      </c>
      <c r="H36" s="156">
        <v>56</v>
      </c>
      <c r="I36" s="157">
        <v>36</v>
      </c>
      <c r="J36" s="157">
        <v>4544</v>
      </c>
    </row>
    <row r="37" spans="1:10" ht="15" customHeight="1">
      <c r="A37" s="161" t="s">
        <v>182</v>
      </c>
      <c r="B37" s="162">
        <f>C37+D37+E37+F37+G37+H37+I37+J37+'pag 41'!B37+'pag 41'!C37+'pag 41'!D37+'pag 41'!E37+'pag 41'!F37+'pag 41'!G37+'pag 41'!H37+'pag 41'!I37+'pag 41'!J37+'pag 41'!K37</f>
        <v>5508</v>
      </c>
      <c r="C37" s="162">
        <v>89</v>
      </c>
      <c r="D37" s="162">
        <v>7</v>
      </c>
      <c r="E37" s="162">
        <v>21</v>
      </c>
      <c r="F37" s="162">
        <v>10</v>
      </c>
      <c r="G37" s="162">
        <v>1</v>
      </c>
      <c r="H37" s="162">
        <v>16</v>
      </c>
      <c r="I37" s="162">
        <v>23</v>
      </c>
      <c r="J37" s="162">
        <v>4675</v>
      </c>
    </row>
    <row r="38" spans="1:10" ht="15" customHeight="1">
      <c r="A38" s="40" t="s">
        <v>183</v>
      </c>
      <c r="B38" s="32"/>
      <c r="C38" s="49"/>
      <c r="D38" s="32"/>
      <c r="E38" s="49"/>
      <c r="F38" s="32"/>
      <c r="G38" s="49"/>
      <c r="I38" s="49"/>
      <c r="J38" s="38"/>
    </row>
    <row r="39" spans="1:10" ht="15" customHeight="1">
      <c r="A39" s="31"/>
      <c r="B39" s="32"/>
      <c r="C39" s="49"/>
      <c r="D39" s="32"/>
      <c r="E39" s="49"/>
      <c r="F39" s="32"/>
      <c r="G39" s="49"/>
      <c r="H39" s="49"/>
      <c r="I39" s="49"/>
      <c r="J39" s="49"/>
    </row>
    <row r="40" spans="1:10" ht="15" customHeight="1">
      <c r="A40" s="31"/>
      <c r="B40" s="31"/>
      <c r="C40" s="31"/>
      <c r="D40" s="31"/>
      <c r="E40" s="31"/>
      <c r="F40" s="31"/>
      <c r="G40" s="116"/>
      <c r="H40" s="31"/>
      <c r="I40" s="31"/>
      <c r="J40" s="31"/>
    </row>
    <row r="41" spans="1:10" ht="15" customHeight="1">
      <c r="A41" s="117"/>
      <c r="B41" s="118"/>
      <c r="C41" s="118"/>
      <c r="D41" s="118"/>
      <c r="E41" s="119"/>
      <c r="F41" s="118"/>
      <c r="G41" s="119"/>
      <c r="H41" s="31"/>
      <c r="I41" s="31"/>
      <c r="J41" s="121"/>
    </row>
    <row r="42" spans="1:10" s="27" customFormat="1" ht="15" customHeight="1">
      <c r="A42" s="28"/>
      <c r="B42" s="32"/>
      <c r="C42" s="79"/>
      <c r="D42" s="32"/>
      <c r="E42" s="48"/>
      <c r="F42" s="32"/>
      <c r="G42" s="48"/>
      <c r="H42" s="31"/>
      <c r="I42" s="31"/>
      <c r="J42" s="31"/>
    </row>
    <row r="43" spans="1:10" ht="15" customHeight="1">
      <c r="A43" s="28"/>
      <c r="B43" s="32"/>
      <c r="C43" s="79"/>
      <c r="D43" s="32"/>
      <c r="E43" s="48"/>
      <c r="F43" s="32"/>
      <c r="G43" s="48"/>
      <c r="H43" s="31"/>
      <c r="I43" s="31"/>
      <c r="J43" s="31"/>
    </row>
    <row r="44" spans="1:10" ht="15" customHeight="1">
      <c r="A44" s="31"/>
      <c r="B44" s="31"/>
      <c r="C44" s="31"/>
      <c r="D44" s="31"/>
      <c r="E44" s="31"/>
      <c r="F44" s="31"/>
      <c r="G44" s="31"/>
      <c r="H44" s="49"/>
      <c r="I44" s="122"/>
      <c r="J44" s="104"/>
    </row>
    <row r="45" ht="15" customHeight="1"/>
    <row r="46" ht="15" customHeight="1"/>
    <row r="47" ht="15" customHeight="1"/>
  </sheetData>
  <mergeCells count="1">
    <mergeCell ref="A1:J1"/>
  </mergeCells>
  <hyperlinks>
    <hyperlink ref="A3" location="indice!B43" display="Índice"/>
    <hyperlink ref="J2" location="'pag 41'!A3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U44"/>
  <sheetViews>
    <sheetView view="pageBreakPreview" zoomScaleSheetLayoutView="100" workbookViewId="0" topLeftCell="A1">
      <selection activeCell="K2" sqref="K2"/>
    </sheetView>
  </sheetViews>
  <sheetFormatPr defaultColWidth="12" defaultRowHeight="11.25"/>
  <cols>
    <col min="1" max="1" width="32.16015625" style="0" customWidth="1"/>
    <col min="2" max="2" width="9.33203125" style="0" customWidth="1"/>
    <col min="3" max="3" width="10.33203125" style="0" customWidth="1"/>
    <col min="4" max="4" width="6.33203125" style="0" customWidth="1"/>
    <col min="5" max="5" width="10.5" style="0" customWidth="1"/>
    <col min="6" max="6" width="7.5" style="0" customWidth="1"/>
    <col min="7" max="7" width="8.16015625" style="0" customWidth="1"/>
    <col min="8" max="8" width="6.33203125" style="38" customWidth="1"/>
    <col min="9" max="9" width="6.5" style="70" customWidth="1"/>
    <col min="10" max="10" width="5.33203125" style="71" bestFit="1" customWidth="1"/>
    <col min="11" max="11" width="5.66015625" style="71" bestFit="1" customWidth="1"/>
    <col min="12" max="16384" width="12" style="31" customWidth="1"/>
  </cols>
  <sheetData>
    <row r="1" spans="1:11" s="163" customFormat="1" ht="60" customHeight="1">
      <c r="A1" s="230" t="s">
        <v>184</v>
      </c>
      <c r="B1" s="230"/>
      <c r="C1" s="230"/>
      <c r="D1" s="230"/>
      <c r="E1" s="230"/>
      <c r="F1" s="230"/>
      <c r="G1" s="230"/>
      <c r="H1" s="230"/>
      <c r="I1" s="230"/>
      <c r="J1" s="230"/>
      <c r="K1" s="241"/>
    </row>
    <row r="2" spans="1:255" s="213" customFormat="1" ht="18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97" t="s">
        <v>124</v>
      </c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</row>
    <row r="3" spans="1:11" s="56" customFormat="1" ht="36" customHeight="1">
      <c r="A3" s="17" t="s">
        <v>24</v>
      </c>
      <c r="B3" s="150" t="s">
        <v>72</v>
      </c>
      <c r="C3" s="150" t="s">
        <v>73</v>
      </c>
      <c r="D3" s="150" t="s">
        <v>74</v>
      </c>
      <c r="E3" s="150" t="s">
        <v>189</v>
      </c>
      <c r="F3" s="150" t="s">
        <v>193</v>
      </c>
      <c r="G3" s="150" t="s">
        <v>194</v>
      </c>
      <c r="H3" s="150" t="s">
        <v>75</v>
      </c>
      <c r="I3" s="150" t="s">
        <v>195</v>
      </c>
      <c r="J3" s="150" t="s">
        <v>77</v>
      </c>
      <c r="K3" s="150" t="s">
        <v>78</v>
      </c>
    </row>
    <row r="4" spans="1:11" s="154" customFormat="1" ht="19.5" customHeight="1">
      <c r="A4" s="151" t="s">
        <v>30</v>
      </c>
      <c r="B4" s="152">
        <f aca="true" t="shared" si="0" ref="B4:K4">SUM(B5:B37)</f>
        <v>47349</v>
      </c>
      <c r="C4" s="152">
        <f t="shared" si="0"/>
        <v>1357</v>
      </c>
      <c r="D4" s="152">
        <f t="shared" si="0"/>
        <v>2510</v>
      </c>
      <c r="E4" s="152">
        <f t="shared" si="0"/>
        <v>32731</v>
      </c>
      <c r="F4" s="152">
        <f t="shared" si="0"/>
        <v>1964</v>
      </c>
      <c r="G4" s="152">
        <f t="shared" si="0"/>
        <v>11582</v>
      </c>
      <c r="H4" s="152">
        <f t="shared" si="0"/>
        <v>7191</v>
      </c>
      <c r="I4" s="152">
        <f t="shared" si="0"/>
        <v>3711</v>
      </c>
      <c r="J4" s="153">
        <f t="shared" si="0"/>
        <v>276</v>
      </c>
      <c r="K4" s="153">
        <f t="shared" si="0"/>
        <v>268</v>
      </c>
    </row>
    <row r="5" spans="1:11" s="27" customFormat="1" ht="15" customHeight="1">
      <c r="A5" s="155" t="s">
        <v>150</v>
      </c>
      <c r="B5" s="156">
        <v>405</v>
      </c>
      <c r="C5" s="157">
        <v>70</v>
      </c>
      <c r="D5" s="156">
        <v>120</v>
      </c>
      <c r="E5" s="156">
        <v>1040</v>
      </c>
      <c r="F5" s="156">
        <v>56</v>
      </c>
      <c r="G5" s="156">
        <v>876</v>
      </c>
      <c r="H5" s="157">
        <v>350</v>
      </c>
      <c r="I5" s="156">
        <v>102</v>
      </c>
      <c r="J5" s="157">
        <v>19</v>
      </c>
      <c r="K5" s="165">
        <v>27</v>
      </c>
    </row>
    <row r="6" spans="1:11" ht="15" customHeight="1">
      <c r="A6" s="155" t="s">
        <v>151</v>
      </c>
      <c r="B6" s="156">
        <v>126</v>
      </c>
      <c r="C6" s="157">
        <v>11</v>
      </c>
      <c r="D6" s="156">
        <v>54</v>
      </c>
      <c r="E6" s="156">
        <v>320</v>
      </c>
      <c r="F6" s="156">
        <v>29</v>
      </c>
      <c r="G6" s="156">
        <v>87</v>
      </c>
      <c r="H6" s="157">
        <v>92</v>
      </c>
      <c r="I6" s="156">
        <v>18</v>
      </c>
      <c r="J6" s="157">
        <v>2</v>
      </c>
      <c r="K6" s="165">
        <v>2</v>
      </c>
    </row>
    <row r="7" spans="1:11" ht="15" customHeight="1">
      <c r="A7" s="155" t="s">
        <v>152</v>
      </c>
      <c r="B7" s="156">
        <v>112</v>
      </c>
      <c r="C7" s="157">
        <v>14</v>
      </c>
      <c r="D7" s="156">
        <v>28</v>
      </c>
      <c r="E7" s="156">
        <v>237</v>
      </c>
      <c r="F7" s="156">
        <v>5</v>
      </c>
      <c r="G7" s="156">
        <v>68</v>
      </c>
      <c r="H7" s="157">
        <v>137</v>
      </c>
      <c r="I7" s="156">
        <v>18</v>
      </c>
      <c r="J7" s="157">
        <v>0</v>
      </c>
      <c r="K7" s="165">
        <v>0</v>
      </c>
    </row>
    <row r="8" spans="1:11" ht="15" customHeight="1">
      <c r="A8" s="155" t="s">
        <v>153</v>
      </c>
      <c r="B8" s="156">
        <v>243</v>
      </c>
      <c r="C8" s="157">
        <v>16</v>
      </c>
      <c r="D8" s="156">
        <v>30</v>
      </c>
      <c r="E8" s="156">
        <v>347</v>
      </c>
      <c r="F8" s="156">
        <v>26</v>
      </c>
      <c r="G8" s="156">
        <v>51</v>
      </c>
      <c r="H8" s="157">
        <v>79</v>
      </c>
      <c r="I8" s="156">
        <v>23</v>
      </c>
      <c r="J8" s="157">
        <v>0</v>
      </c>
      <c r="K8" s="165">
        <v>1</v>
      </c>
    </row>
    <row r="9" spans="1:11" ht="15" customHeight="1">
      <c r="A9" s="155" t="s">
        <v>154</v>
      </c>
      <c r="B9" s="156">
        <v>402</v>
      </c>
      <c r="C9" s="157">
        <v>22</v>
      </c>
      <c r="D9" s="156">
        <v>59</v>
      </c>
      <c r="E9" s="156">
        <v>675</v>
      </c>
      <c r="F9" s="156">
        <v>65</v>
      </c>
      <c r="G9" s="156">
        <v>1642</v>
      </c>
      <c r="H9" s="157">
        <v>318</v>
      </c>
      <c r="I9" s="156">
        <v>127</v>
      </c>
      <c r="J9" s="157">
        <v>7</v>
      </c>
      <c r="K9" s="165">
        <v>5</v>
      </c>
    </row>
    <row r="10" spans="1:11" s="160" customFormat="1" ht="19.5" customHeight="1">
      <c r="A10" s="158" t="s">
        <v>155</v>
      </c>
      <c r="B10" s="156">
        <v>1093</v>
      </c>
      <c r="C10" s="156">
        <v>138</v>
      </c>
      <c r="D10" s="156">
        <v>228</v>
      </c>
      <c r="E10" s="156">
        <v>1984</v>
      </c>
      <c r="F10" s="156">
        <v>119</v>
      </c>
      <c r="G10" s="156">
        <v>500</v>
      </c>
      <c r="H10" s="156">
        <v>400</v>
      </c>
      <c r="I10" s="156">
        <v>178</v>
      </c>
      <c r="J10" s="159">
        <v>20</v>
      </c>
      <c r="K10" s="166">
        <v>28</v>
      </c>
    </row>
    <row r="11" spans="1:11" s="27" customFormat="1" ht="15" customHeight="1">
      <c r="A11" s="155" t="s">
        <v>156</v>
      </c>
      <c r="B11" s="156">
        <v>389</v>
      </c>
      <c r="C11" s="157">
        <v>46</v>
      </c>
      <c r="D11" s="156">
        <v>82</v>
      </c>
      <c r="E11" s="156">
        <v>707</v>
      </c>
      <c r="F11" s="156">
        <v>40</v>
      </c>
      <c r="G11" s="156">
        <v>149</v>
      </c>
      <c r="H11" s="157">
        <v>132</v>
      </c>
      <c r="I11" s="156">
        <v>51</v>
      </c>
      <c r="J11" s="157">
        <v>12</v>
      </c>
      <c r="K11" s="165">
        <v>3</v>
      </c>
    </row>
    <row r="12" spans="1:11" ht="15" customHeight="1">
      <c r="A12" s="155" t="s">
        <v>157</v>
      </c>
      <c r="B12" s="156">
        <v>149</v>
      </c>
      <c r="C12" s="157">
        <v>10</v>
      </c>
      <c r="D12" s="156">
        <v>28</v>
      </c>
      <c r="E12" s="156">
        <v>215</v>
      </c>
      <c r="F12" s="156">
        <v>27</v>
      </c>
      <c r="G12" s="156">
        <v>50</v>
      </c>
      <c r="H12" s="157">
        <v>81</v>
      </c>
      <c r="I12" s="156">
        <v>31</v>
      </c>
      <c r="J12" s="157">
        <v>1</v>
      </c>
      <c r="K12" s="165">
        <v>1</v>
      </c>
    </row>
    <row r="13" spans="1:11" ht="15" customHeight="1">
      <c r="A13" s="155" t="s">
        <v>158</v>
      </c>
      <c r="B13" s="156">
        <v>169</v>
      </c>
      <c r="C13" s="157">
        <v>12</v>
      </c>
      <c r="D13" s="156">
        <v>24</v>
      </c>
      <c r="E13" s="156">
        <v>211</v>
      </c>
      <c r="F13" s="156">
        <v>24</v>
      </c>
      <c r="G13" s="156">
        <v>31</v>
      </c>
      <c r="H13" s="157">
        <v>38</v>
      </c>
      <c r="I13" s="156">
        <v>19</v>
      </c>
      <c r="J13" s="157">
        <v>0</v>
      </c>
      <c r="K13" s="165">
        <v>0</v>
      </c>
    </row>
    <row r="14" spans="1:11" ht="15" customHeight="1">
      <c r="A14" s="155" t="s">
        <v>159</v>
      </c>
      <c r="B14" s="156">
        <v>271</v>
      </c>
      <c r="C14" s="157">
        <v>18</v>
      </c>
      <c r="D14" s="156">
        <v>33</v>
      </c>
      <c r="E14" s="156">
        <v>400</v>
      </c>
      <c r="F14" s="156">
        <v>15</v>
      </c>
      <c r="G14" s="156">
        <v>106</v>
      </c>
      <c r="H14" s="157">
        <v>107</v>
      </c>
      <c r="I14" s="156">
        <v>32</v>
      </c>
      <c r="J14" s="157">
        <v>1</v>
      </c>
      <c r="K14" s="165">
        <v>0</v>
      </c>
    </row>
    <row r="15" spans="1:11" ht="15" customHeight="1">
      <c r="A15" s="155" t="s">
        <v>160</v>
      </c>
      <c r="B15" s="156">
        <v>201</v>
      </c>
      <c r="C15" s="157">
        <v>19</v>
      </c>
      <c r="D15" s="156">
        <v>17</v>
      </c>
      <c r="E15" s="156">
        <v>177</v>
      </c>
      <c r="F15" s="156">
        <v>18</v>
      </c>
      <c r="G15" s="156">
        <v>33</v>
      </c>
      <c r="H15" s="157">
        <v>50</v>
      </c>
      <c r="I15" s="156">
        <v>20</v>
      </c>
      <c r="J15" s="157">
        <v>1</v>
      </c>
      <c r="K15" s="165">
        <v>2</v>
      </c>
    </row>
    <row r="16" spans="1:11" s="160" customFormat="1" ht="19.5" customHeight="1">
      <c r="A16" s="158" t="s">
        <v>161</v>
      </c>
      <c r="B16" s="156">
        <v>184</v>
      </c>
      <c r="C16" s="156">
        <v>8</v>
      </c>
      <c r="D16" s="156">
        <v>27</v>
      </c>
      <c r="E16" s="156">
        <v>361</v>
      </c>
      <c r="F16" s="156">
        <v>27</v>
      </c>
      <c r="G16" s="156">
        <v>1310</v>
      </c>
      <c r="H16" s="156">
        <v>404</v>
      </c>
      <c r="I16" s="156">
        <v>141</v>
      </c>
      <c r="J16" s="159">
        <v>1</v>
      </c>
      <c r="K16" s="166">
        <v>0</v>
      </c>
    </row>
    <row r="17" spans="1:11" s="27" customFormat="1" ht="15" customHeight="1">
      <c r="A17" s="155" t="s">
        <v>162</v>
      </c>
      <c r="B17" s="156">
        <v>151</v>
      </c>
      <c r="C17" s="157">
        <v>6</v>
      </c>
      <c r="D17" s="156">
        <v>18</v>
      </c>
      <c r="E17" s="156">
        <v>243</v>
      </c>
      <c r="F17" s="156">
        <v>19</v>
      </c>
      <c r="G17" s="156">
        <v>442</v>
      </c>
      <c r="H17" s="157">
        <v>227</v>
      </c>
      <c r="I17" s="156">
        <v>52</v>
      </c>
      <c r="J17" s="157">
        <v>2</v>
      </c>
      <c r="K17" s="165">
        <v>1</v>
      </c>
    </row>
    <row r="18" spans="1:11" ht="15" customHeight="1">
      <c r="A18" s="155" t="s">
        <v>163</v>
      </c>
      <c r="B18" s="156">
        <v>93</v>
      </c>
      <c r="C18" s="157">
        <v>4</v>
      </c>
      <c r="D18" s="156">
        <v>6</v>
      </c>
      <c r="E18" s="156">
        <v>185</v>
      </c>
      <c r="F18" s="156">
        <v>6</v>
      </c>
      <c r="G18" s="156">
        <v>138</v>
      </c>
      <c r="H18" s="157">
        <v>134</v>
      </c>
      <c r="I18" s="156">
        <v>15</v>
      </c>
      <c r="J18" s="157">
        <v>5</v>
      </c>
      <c r="K18" s="165">
        <v>2</v>
      </c>
    </row>
    <row r="19" spans="1:11" ht="15" customHeight="1">
      <c r="A19" s="155" t="s">
        <v>164</v>
      </c>
      <c r="B19" s="156">
        <v>237</v>
      </c>
      <c r="C19" s="157">
        <v>17</v>
      </c>
      <c r="D19" s="156">
        <v>36</v>
      </c>
      <c r="E19" s="156">
        <v>313</v>
      </c>
      <c r="F19" s="156">
        <v>23</v>
      </c>
      <c r="G19" s="156">
        <v>268</v>
      </c>
      <c r="H19" s="157">
        <v>135</v>
      </c>
      <c r="I19" s="156">
        <v>67</v>
      </c>
      <c r="J19" s="157">
        <v>3</v>
      </c>
      <c r="K19" s="165">
        <v>0</v>
      </c>
    </row>
    <row r="20" spans="1:11" ht="15" customHeight="1">
      <c r="A20" s="155" t="s">
        <v>165</v>
      </c>
      <c r="B20" s="156">
        <v>220</v>
      </c>
      <c r="C20" s="157">
        <v>9</v>
      </c>
      <c r="D20" s="156">
        <v>28</v>
      </c>
      <c r="E20" s="156">
        <v>509</v>
      </c>
      <c r="F20" s="156">
        <v>26</v>
      </c>
      <c r="G20" s="156">
        <v>111</v>
      </c>
      <c r="H20" s="157">
        <v>153</v>
      </c>
      <c r="I20" s="156">
        <v>52</v>
      </c>
      <c r="J20" s="157">
        <v>3</v>
      </c>
      <c r="K20" s="165">
        <v>0</v>
      </c>
    </row>
    <row r="21" spans="1:11" ht="15" customHeight="1">
      <c r="A21" s="155" t="s">
        <v>166</v>
      </c>
      <c r="B21" s="156">
        <v>7603</v>
      </c>
      <c r="C21" s="157">
        <v>580</v>
      </c>
      <c r="D21" s="156">
        <v>1117</v>
      </c>
      <c r="E21" s="156">
        <v>14705</v>
      </c>
      <c r="F21" s="156">
        <v>804</v>
      </c>
      <c r="G21" s="156">
        <v>4402</v>
      </c>
      <c r="H21" s="157">
        <v>2688</v>
      </c>
      <c r="I21" s="156">
        <v>2116</v>
      </c>
      <c r="J21" s="157">
        <v>164</v>
      </c>
      <c r="K21" s="165">
        <v>147</v>
      </c>
    </row>
    <row r="22" spans="1:11" s="160" customFormat="1" ht="19.5" customHeight="1">
      <c r="A22" s="158" t="s">
        <v>167</v>
      </c>
      <c r="B22" s="156">
        <v>109</v>
      </c>
      <c r="C22" s="156">
        <v>6</v>
      </c>
      <c r="D22" s="156">
        <v>18</v>
      </c>
      <c r="E22" s="156">
        <v>179</v>
      </c>
      <c r="F22" s="156">
        <v>13</v>
      </c>
      <c r="G22" s="156">
        <v>54</v>
      </c>
      <c r="H22" s="156">
        <v>36</v>
      </c>
      <c r="I22" s="156">
        <v>21</v>
      </c>
      <c r="J22" s="159">
        <v>1</v>
      </c>
      <c r="K22" s="166">
        <v>1</v>
      </c>
    </row>
    <row r="23" spans="1:11" s="27" customFormat="1" ht="15" customHeight="1">
      <c r="A23" s="155" t="s">
        <v>168</v>
      </c>
      <c r="B23" s="156">
        <v>162</v>
      </c>
      <c r="C23" s="157">
        <v>7</v>
      </c>
      <c r="D23" s="156">
        <v>24</v>
      </c>
      <c r="E23" s="156">
        <v>183</v>
      </c>
      <c r="F23" s="156">
        <v>23</v>
      </c>
      <c r="G23" s="156">
        <v>27</v>
      </c>
      <c r="H23" s="157">
        <v>34</v>
      </c>
      <c r="I23" s="156">
        <v>10</v>
      </c>
      <c r="J23" s="157">
        <v>1</v>
      </c>
      <c r="K23" s="165">
        <v>0</v>
      </c>
    </row>
    <row r="24" spans="1:11" ht="15" customHeight="1">
      <c r="A24" s="155" t="s">
        <v>169</v>
      </c>
      <c r="B24" s="156">
        <v>1638</v>
      </c>
      <c r="C24" s="157">
        <v>80</v>
      </c>
      <c r="D24" s="156">
        <v>134</v>
      </c>
      <c r="E24" s="156">
        <v>4085</v>
      </c>
      <c r="F24" s="156">
        <v>113</v>
      </c>
      <c r="G24" s="156">
        <v>509</v>
      </c>
      <c r="H24" s="157">
        <v>750</v>
      </c>
      <c r="I24" s="156">
        <v>236</v>
      </c>
      <c r="J24" s="157">
        <v>16</v>
      </c>
      <c r="K24" s="165">
        <v>9</v>
      </c>
    </row>
    <row r="25" spans="1:11" ht="15" customHeight="1">
      <c r="A25" s="155" t="s">
        <v>170</v>
      </c>
      <c r="B25" s="156">
        <v>194</v>
      </c>
      <c r="C25" s="157">
        <v>7</v>
      </c>
      <c r="D25" s="156">
        <v>14</v>
      </c>
      <c r="E25" s="156">
        <v>185</v>
      </c>
      <c r="F25" s="156">
        <v>17</v>
      </c>
      <c r="G25" s="156">
        <v>56</v>
      </c>
      <c r="H25" s="157">
        <v>79</v>
      </c>
      <c r="I25" s="156">
        <v>23</v>
      </c>
      <c r="J25" s="157">
        <v>3</v>
      </c>
      <c r="K25" s="165">
        <v>1</v>
      </c>
    </row>
    <row r="26" spans="1:11" ht="15" customHeight="1">
      <c r="A26" s="155" t="s">
        <v>171</v>
      </c>
      <c r="B26" s="156">
        <v>156</v>
      </c>
      <c r="C26" s="157">
        <v>2</v>
      </c>
      <c r="D26" s="156">
        <v>9</v>
      </c>
      <c r="E26" s="156">
        <v>154</v>
      </c>
      <c r="F26" s="156">
        <v>10</v>
      </c>
      <c r="G26" s="156">
        <v>38</v>
      </c>
      <c r="H26" s="157">
        <v>45</v>
      </c>
      <c r="I26" s="156">
        <v>16</v>
      </c>
      <c r="J26" s="157">
        <v>0</v>
      </c>
      <c r="K26" s="165">
        <v>1</v>
      </c>
    </row>
    <row r="27" spans="1:11" ht="15" customHeight="1">
      <c r="A27" s="155" t="s">
        <v>172</v>
      </c>
      <c r="B27" s="156">
        <v>152</v>
      </c>
      <c r="C27" s="157">
        <v>6</v>
      </c>
      <c r="D27" s="156">
        <v>14</v>
      </c>
      <c r="E27" s="156">
        <v>170</v>
      </c>
      <c r="F27" s="156">
        <v>11</v>
      </c>
      <c r="G27" s="156">
        <v>33</v>
      </c>
      <c r="H27" s="157">
        <v>59</v>
      </c>
      <c r="I27" s="156">
        <v>19</v>
      </c>
      <c r="J27" s="157">
        <v>0</v>
      </c>
      <c r="K27" s="165">
        <v>0</v>
      </c>
    </row>
    <row r="28" spans="1:11" s="160" customFormat="1" ht="19.5" customHeight="1">
      <c r="A28" s="158" t="s">
        <v>173</v>
      </c>
      <c r="B28" s="156">
        <v>594</v>
      </c>
      <c r="C28" s="156">
        <v>8</v>
      </c>
      <c r="D28" s="156">
        <v>28</v>
      </c>
      <c r="E28" s="156">
        <v>445</v>
      </c>
      <c r="F28" s="156">
        <v>12</v>
      </c>
      <c r="G28" s="156">
        <v>83</v>
      </c>
      <c r="H28" s="156">
        <v>79</v>
      </c>
      <c r="I28" s="156">
        <v>38</v>
      </c>
      <c r="J28" s="159">
        <v>1</v>
      </c>
      <c r="K28" s="166">
        <v>4</v>
      </c>
    </row>
    <row r="29" spans="1:11" s="27" customFormat="1" ht="15" customHeight="1">
      <c r="A29" s="155" t="s">
        <v>174</v>
      </c>
      <c r="B29" s="156">
        <v>3642</v>
      </c>
      <c r="C29" s="157">
        <v>26</v>
      </c>
      <c r="D29" s="156">
        <v>47</v>
      </c>
      <c r="E29" s="156">
        <v>989</v>
      </c>
      <c r="F29" s="156">
        <v>42</v>
      </c>
      <c r="G29" s="156">
        <v>119</v>
      </c>
      <c r="H29" s="157">
        <v>89</v>
      </c>
      <c r="I29" s="156">
        <v>33</v>
      </c>
      <c r="J29" s="157">
        <v>3</v>
      </c>
      <c r="K29" s="165">
        <v>2</v>
      </c>
    </row>
    <row r="30" spans="1:11" ht="15" customHeight="1">
      <c r="A30" s="155" t="s">
        <v>175</v>
      </c>
      <c r="B30" s="156">
        <v>1416</v>
      </c>
      <c r="C30" s="157">
        <v>22</v>
      </c>
      <c r="D30" s="156">
        <v>44</v>
      </c>
      <c r="E30" s="156">
        <v>317</v>
      </c>
      <c r="F30" s="156">
        <v>37</v>
      </c>
      <c r="G30" s="156">
        <v>49</v>
      </c>
      <c r="H30" s="157">
        <v>63</v>
      </c>
      <c r="I30" s="156">
        <v>37</v>
      </c>
      <c r="J30" s="157">
        <v>1</v>
      </c>
      <c r="K30" s="165">
        <v>2</v>
      </c>
    </row>
    <row r="31" spans="1:11" ht="15" customHeight="1">
      <c r="A31" s="155" t="s">
        <v>176</v>
      </c>
      <c r="B31" s="156">
        <v>479</v>
      </c>
      <c r="C31" s="157">
        <v>12</v>
      </c>
      <c r="D31" s="156">
        <v>19</v>
      </c>
      <c r="E31" s="156">
        <v>197</v>
      </c>
      <c r="F31" s="156">
        <v>22</v>
      </c>
      <c r="G31" s="156">
        <v>33</v>
      </c>
      <c r="H31" s="157">
        <v>69</v>
      </c>
      <c r="I31" s="156">
        <v>21</v>
      </c>
      <c r="J31" s="157">
        <v>0</v>
      </c>
      <c r="K31" s="165">
        <v>0</v>
      </c>
    </row>
    <row r="32" spans="1:11" ht="15" customHeight="1">
      <c r="A32" s="155" t="s">
        <v>177</v>
      </c>
      <c r="B32" s="156">
        <v>1208</v>
      </c>
      <c r="C32" s="157">
        <v>37</v>
      </c>
      <c r="D32" s="156">
        <v>59</v>
      </c>
      <c r="E32" s="156">
        <v>503</v>
      </c>
      <c r="F32" s="156">
        <v>69</v>
      </c>
      <c r="G32" s="156">
        <v>84</v>
      </c>
      <c r="H32" s="157">
        <v>76</v>
      </c>
      <c r="I32" s="156">
        <v>39</v>
      </c>
      <c r="J32" s="157">
        <v>3</v>
      </c>
      <c r="K32" s="165">
        <v>13</v>
      </c>
    </row>
    <row r="33" spans="1:11" ht="15" customHeight="1">
      <c r="A33" s="155" t="s">
        <v>178</v>
      </c>
      <c r="B33" s="156">
        <v>12734</v>
      </c>
      <c r="C33" s="157">
        <v>111</v>
      </c>
      <c r="D33" s="156">
        <v>127</v>
      </c>
      <c r="E33" s="156">
        <v>1898</v>
      </c>
      <c r="F33" s="156">
        <v>169</v>
      </c>
      <c r="G33" s="156">
        <v>151</v>
      </c>
      <c r="H33" s="157">
        <v>153</v>
      </c>
      <c r="I33" s="156">
        <v>104</v>
      </c>
      <c r="J33" s="157">
        <v>5</v>
      </c>
      <c r="K33" s="165">
        <v>13</v>
      </c>
    </row>
    <row r="34" spans="1:11" s="160" customFormat="1" ht="19.5" customHeight="1">
      <c r="A34" s="158" t="s">
        <v>179</v>
      </c>
      <c r="B34" s="156">
        <v>2401</v>
      </c>
      <c r="C34" s="156">
        <v>8</v>
      </c>
      <c r="D34" s="156">
        <v>11</v>
      </c>
      <c r="E34" s="156">
        <v>157</v>
      </c>
      <c r="F34" s="156">
        <v>12</v>
      </c>
      <c r="G34" s="156">
        <v>18</v>
      </c>
      <c r="H34" s="156">
        <v>35</v>
      </c>
      <c r="I34" s="156">
        <v>11</v>
      </c>
      <c r="J34" s="159">
        <v>0</v>
      </c>
      <c r="K34" s="166">
        <v>1</v>
      </c>
    </row>
    <row r="35" spans="1:11" s="27" customFormat="1" ht="15" customHeight="1">
      <c r="A35" s="155" t="s">
        <v>180</v>
      </c>
      <c r="B35" s="156">
        <v>2422</v>
      </c>
      <c r="C35" s="157">
        <v>9</v>
      </c>
      <c r="D35" s="156">
        <v>9</v>
      </c>
      <c r="E35" s="156">
        <v>316</v>
      </c>
      <c r="F35" s="156">
        <v>47</v>
      </c>
      <c r="G35" s="156">
        <v>29</v>
      </c>
      <c r="H35" s="157">
        <v>42</v>
      </c>
      <c r="I35" s="156">
        <v>12</v>
      </c>
      <c r="J35" s="157">
        <v>1</v>
      </c>
      <c r="K35" s="165">
        <v>1</v>
      </c>
    </row>
    <row r="36" spans="1:11" ht="15" customHeight="1">
      <c r="A36" s="155" t="s">
        <v>181</v>
      </c>
      <c r="B36" s="156">
        <v>7556</v>
      </c>
      <c r="C36" s="157">
        <v>11</v>
      </c>
      <c r="D36" s="156">
        <v>12</v>
      </c>
      <c r="E36" s="156">
        <v>173</v>
      </c>
      <c r="F36" s="156">
        <v>20</v>
      </c>
      <c r="G36" s="156">
        <v>21</v>
      </c>
      <c r="H36" s="157">
        <v>35</v>
      </c>
      <c r="I36" s="156">
        <v>17</v>
      </c>
      <c r="J36" s="157">
        <v>0</v>
      </c>
      <c r="K36" s="165">
        <v>1</v>
      </c>
    </row>
    <row r="37" spans="1:11" ht="15" customHeight="1">
      <c r="A37" s="161" t="s">
        <v>182</v>
      </c>
      <c r="B37" s="162">
        <v>438</v>
      </c>
      <c r="C37" s="162">
        <v>5</v>
      </c>
      <c r="D37" s="162">
        <v>6</v>
      </c>
      <c r="E37" s="162">
        <v>151</v>
      </c>
      <c r="F37" s="162">
        <v>18</v>
      </c>
      <c r="G37" s="162">
        <v>14</v>
      </c>
      <c r="H37" s="162">
        <v>22</v>
      </c>
      <c r="I37" s="162">
        <v>12</v>
      </c>
      <c r="J37" s="162">
        <v>0</v>
      </c>
      <c r="K37" s="161">
        <v>0</v>
      </c>
    </row>
    <row r="38" spans="1:11" ht="15" customHeight="1">
      <c r="A38" s="40"/>
      <c r="B38" s="32"/>
      <c r="C38" s="49"/>
      <c r="D38" s="32"/>
      <c r="E38" s="49"/>
      <c r="F38" s="32"/>
      <c r="G38" s="49"/>
      <c r="I38" s="49"/>
      <c r="J38" s="38"/>
      <c r="K38" s="165"/>
    </row>
    <row r="39" spans="1:11" ht="15" customHeight="1">
      <c r="A39" s="31"/>
      <c r="B39" s="32"/>
      <c r="C39" s="49"/>
      <c r="D39" s="32"/>
      <c r="E39" s="49"/>
      <c r="F39" s="32"/>
      <c r="G39" s="49"/>
      <c r="H39" s="49"/>
      <c r="I39" s="49"/>
      <c r="J39" s="49"/>
      <c r="K39" s="49"/>
    </row>
    <row r="40" spans="1:11" ht="15" customHeight="1">
      <c r="A40" s="31"/>
      <c r="B40" s="31"/>
      <c r="C40" s="31"/>
      <c r="D40" s="31"/>
      <c r="E40" s="31"/>
      <c r="F40" s="31"/>
      <c r="G40" s="116"/>
      <c r="H40" s="31"/>
      <c r="I40" s="31"/>
      <c r="J40" s="31"/>
      <c r="K40" s="31"/>
    </row>
    <row r="41" spans="1:11" ht="15" customHeight="1">
      <c r="A41" s="117"/>
      <c r="B41" s="118"/>
      <c r="C41" s="118"/>
      <c r="D41" s="118"/>
      <c r="E41" s="119"/>
      <c r="F41" s="118"/>
      <c r="G41" s="119"/>
      <c r="H41" s="31"/>
      <c r="I41" s="31"/>
      <c r="J41" s="121"/>
      <c r="K41" s="121"/>
    </row>
    <row r="42" spans="1:11" s="121" customFormat="1" ht="15" customHeight="1">
      <c r="A42" s="28"/>
      <c r="B42" s="32"/>
      <c r="C42" s="79"/>
      <c r="D42" s="32"/>
      <c r="E42" s="48"/>
      <c r="F42" s="32"/>
      <c r="G42" s="48"/>
      <c r="H42" s="31"/>
      <c r="I42" s="31"/>
      <c r="J42" s="31"/>
      <c r="K42" s="31"/>
    </row>
    <row r="43" spans="1:11" ht="15" customHeight="1">
      <c r="A43" s="28"/>
      <c r="B43" s="32"/>
      <c r="C43" s="79"/>
      <c r="D43" s="32"/>
      <c r="E43" s="48"/>
      <c r="F43" s="32"/>
      <c r="G43" s="48"/>
      <c r="H43" s="31"/>
      <c r="I43" s="31"/>
      <c r="J43" s="31"/>
      <c r="K43" s="31"/>
    </row>
    <row r="44" spans="1:11" ht="15" customHeight="1">
      <c r="A44" s="31"/>
      <c r="B44" s="31"/>
      <c r="C44" s="31"/>
      <c r="D44" s="31"/>
      <c r="E44" s="31"/>
      <c r="F44" s="31"/>
      <c r="G44" s="31"/>
      <c r="H44" s="49"/>
      <c r="I44" s="122"/>
      <c r="J44" s="104"/>
      <c r="K44" s="104"/>
    </row>
    <row r="45" ht="15" customHeight="1"/>
    <row r="46" ht="15" customHeight="1"/>
    <row r="47" ht="15" customHeight="1"/>
  </sheetData>
  <mergeCells count="1">
    <mergeCell ref="A1:K1"/>
  </mergeCells>
  <hyperlinks>
    <hyperlink ref="K2" location="'pag 40'!A3" display="(Viene de la página anterior)"/>
    <hyperlink ref="A3" location="indice!B43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1" style="0" bestFit="1" customWidth="1"/>
    <col min="9" max="9" width="10.33203125" style="0" bestFit="1" customWidth="1"/>
  </cols>
  <sheetData>
    <row r="1" spans="1:7" s="16" customFormat="1" ht="39.75" customHeight="1">
      <c r="A1" s="228" t="s">
        <v>185</v>
      </c>
      <c r="B1" s="229"/>
      <c r="C1" s="229"/>
      <c r="D1" s="229"/>
      <c r="E1" s="229"/>
      <c r="F1" s="229"/>
      <c r="G1" s="229"/>
    </row>
    <row r="2" spans="1:7" s="57" customFormat="1" ht="18" customHeight="1">
      <c r="A2" s="24" t="s">
        <v>65</v>
      </c>
      <c r="B2" s="15"/>
      <c r="C2" s="15"/>
      <c r="D2" s="15"/>
      <c r="E2" s="15"/>
      <c r="F2" s="15"/>
      <c r="G2" s="15"/>
    </row>
    <row r="3" spans="1:7" s="20" customFormat="1" ht="36" customHeight="1">
      <c r="A3" s="17" t="s">
        <v>24</v>
      </c>
      <c r="B3" s="225" t="s">
        <v>25</v>
      </c>
      <c r="C3" s="225"/>
      <c r="D3" s="225" t="s">
        <v>26</v>
      </c>
      <c r="E3" s="225"/>
      <c r="F3" s="225" t="s">
        <v>27</v>
      </c>
      <c r="G3" s="225" t="s">
        <v>6</v>
      </c>
    </row>
    <row r="4" spans="1:7" s="12" customFormat="1" ht="19.5" customHeight="1">
      <c r="A4" s="21"/>
      <c r="B4" s="99" t="s">
        <v>28</v>
      </c>
      <c r="C4" s="100" t="s">
        <v>29</v>
      </c>
      <c r="D4" s="101" t="s">
        <v>28</v>
      </c>
      <c r="E4" s="100" t="s">
        <v>29</v>
      </c>
      <c r="F4" s="101" t="s">
        <v>28</v>
      </c>
      <c r="G4" s="100" t="s">
        <v>29</v>
      </c>
    </row>
    <row r="5" spans="1:7" s="154" customFormat="1" ht="19.5" customHeight="1">
      <c r="A5" s="25" t="s">
        <v>30</v>
      </c>
      <c r="B5" s="167">
        <f aca="true" t="shared" si="0" ref="B5:B38">D5+F5</f>
        <v>270239</v>
      </c>
      <c r="C5" s="167">
        <f aca="true" t="shared" si="1" ref="C5:C38">B5/B$5*100</f>
        <v>100</v>
      </c>
      <c r="D5" s="167">
        <f>SUM(D6:D38)</f>
        <v>122410</v>
      </c>
      <c r="E5" s="167">
        <f aca="true" t="shared" si="2" ref="E5:E38">D5/D$5*100</f>
        <v>100</v>
      </c>
      <c r="F5" s="167">
        <f>SUM(F6:F38)</f>
        <v>147829</v>
      </c>
      <c r="G5" s="167">
        <f aca="true" t="shared" si="3" ref="G5:G38">F5/F$5*100</f>
        <v>100</v>
      </c>
    </row>
    <row r="6" spans="1:7" s="27" customFormat="1" ht="15" customHeight="1">
      <c r="A6" s="104" t="s">
        <v>150</v>
      </c>
      <c r="B6" s="168">
        <f t="shared" si="0"/>
        <v>6420</v>
      </c>
      <c r="C6" s="169">
        <f t="shared" si="1"/>
        <v>2.375674865581948</v>
      </c>
      <c r="D6" s="168">
        <v>2942</v>
      </c>
      <c r="E6" s="170">
        <f t="shared" si="2"/>
        <v>2.40339841516216</v>
      </c>
      <c r="F6" s="168">
        <v>3478</v>
      </c>
      <c r="G6" s="170">
        <f t="shared" si="3"/>
        <v>2.3527183434914662</v>
      </c>
    </row>
    <row r="7" spans="1:7" ht="15" customHeight="1">
      <c r="A7" s="104" t="s">
        <v>151</v>
      </c>
      <c r="B7" s="168">
        <f t="shared" si="0"/>
        <v>1998</v>
      </c>
      <c r="C7" s="169">
        <f t="shared" si="1"/>
        <v>0.7393455422792417</v>
      </c>
      <c r="D7" s="168">
        <v>876</v>
      </c>
      <c r="E7" s="170">
        <f t="shared" si="2"/>
        <v>0.7156278081856058</v>
      </c>
      <c r="F7" s="168">
        <v>1122</v>
      </c>
      <c r="G7" s="170">
        <f t="shared" si="3"/>
        <v>0.7589850435300246</v>
      </c>
    </row>
    <row r="8" spans="1:7" ht="15" customHeight="1">
      <c r="A8" s="104" t="s">
        <v>152</v>
      </c>
      <c r="B8" s="168">
        <f t="shared" si="0"/>
        <v>3533</v>
      </c>
      <c r="C8" s="169">
        <f t="shared" si="1"/>
        <v>1.3073612616979786</v>
      </c>
      <c r="D8" s="168">
        <v>1512</v>
      </c>
      <c r="E8" s="170">
        <f t="shared" si="2"/>
        <v>1.2351932031696757</v>
      </c>
      <c r="F8" s="168">
        <v>2021</v>
      </c>
      <c r="G8" s="170">
        <f t="shared" si="3"/>
        <v>1.3671201185153117</v>
      </c>
    </row>
    <row r="9" spans="1:7" ht="15" customHeight="1">
      <c r="A9" s="104" t="s">
        <v>153</v>
      </c>
      <c r="B9" s="168">
        <f t="shared" si="0"/>
        <v>7878</v>
      </c>
      <c r="C9" s="169">
        <f t="shared" si="1"/>
        <v>2.9151972883262594</v>
      </c>
      <c r="D9" s="168">
        <v>3607</v>
      </c>
      <c r="E9" s="170">
        <f t="shared" si="2"/>
        <v>2.946654685074749</v>
      </c>
      <c r="F9" s="168">
        <v>4271</v>
      </c>
      <c r="G9" s="170">
        <f t="shared" si="3"/>
        <v>2.8891489491236495</v>
      </c>
    </row>
    <row r="10" spans="1:7" ht="15" customHeight="1">
      <c r="A10" s="104" t="s">
        <v>154</v>
      </c>
      <c r="B10" s="168">
        <f t="shared" si="0"/>
        <v>6514</v>
      </c>
      <c r="C10" s="169">
        <f t="shared" si="1"/>
        <v>2.410458890093584</v>
      </c>
      <c r="D10" s="168">
        <v>2833</v>
      </c>
      <c r="E10" s="170">
        <f t="shared" si="2"/>
        <v>2.314353402499796</v>
      </c>
      <c r="F10" s="168">
        <v>3681</v>
      </c>
      <c r="G10" s="170">
        <f t="shared" si="3"/>
        <v>2.490039166875241</v>
      </c>
    </row>
    <row r="11" spans="1:7" s="160" customFormat="1" ht="19.5" customHeight="1">
      <c r="A11" s="113" t="s">
        <v>155</v>
      </c>
      <c r="B11" s="168">
        <f t="shared" si="0"/>
        <v>15241</v>
      </c>
      <c r="C11" s="170">
        <f t="shared" si="1"/>
        <v>5.639822527466428</v>
      </c>
      <c r="D11" s="168">
        <v>6748</v>
      </c>
      <c r="E11" s="170">
        <f t="shared" si="2"/>
        <v>5.5126215178498486</v>
      </c>
      <c r="F11" s="168">
        <v>8493</v>
      </c>
      <c r="G11" s="170">
        <f t="shared" si="3"/>
        <v>5.74515149260294</v>
      </c>
    </row>
    <row r="12" spans="1:7" s="27" customFormat="1" ht="15" customHeight="1">
      <c r="A12" s="104" t="s">
        <v>156</v>
      </c>
      <c r="B12" s="168">
        <f t="shared" si="0"/>
        <v>7510</v>
      </c>
      <c r="C12" s="169">
        <f t="shared" si="1"/>
        <v>2.779021532791344</v>
      </c>
      <c r="D12" s="168">
        <v>3311</v>
      </c>
      <c r="E12" s="170">
        <f t="shared" si="2"/>
        <v>2.7048443754595213</v>
      </c>
      <c r="F12" s="168">
        <v>4199</v>
      </c>
      <c r="G12" s="170">
        <f t="shared" si="3"/>
        <v>2.8404440265441826</v>
      </c>
    </row>
    <row r="13" spans="1:7" ht="15" customHeight="1">
      <c r="A13" s="104" t="s">
        <v>157</v>
      </c>
      <c r="B13" s="168">
        <f t="shared" si="0"/>
        <v>4023</v>
      </c>
      <c r="C13" s="169">
        <f t="shared" si="1"/>
        <v>1.48868224053523</v>
      </c>
      <c r="D13" s="168">
        <v>1715</v>
      </c>
      <c r="E13" s="170">
        <f t="shared" si="2"/>
        <v>1.401029327669308</v>
      </c>
      <c r="F13" s="168">
        <v>2308</v>
      </c>
      <c r="G13" s="170">
        <f t="shared" si="3"/>
        <v>1.5612633515751306</v>
      </c>
    </row>
    <row r="14" spans="1:7" ht="15" customHeight="1">
      <c r="A14" s="104" t="s">
        <v>158</v>
      </c>
      <c r="B14" s="168">
        <f t="shared" si="0"/>
        <v>5203</v>
      </c>
      <c r="C14" s="169">
        <f t="shared" si="1"/>
        <v>1.9253327610004478</v>
      </c>
      <c r="D14" s="168">
        <v>2240</v>
      </c>
      <c r="E14" s="170">
        <f t="shared" si="2"/>
        <v>1.8299158565476676</v>
      </c>
      <c r="F14" s="168">
        <v>2963</v>
      </c>
      <c r="G14" s="170">
        <f t="shared" si="3"/>
        <v>2.0043428555966694</v>
      </c>
    </row>
    <row r="15" spans="1:7" ht="15" customHeight="1">
      <c r="A15" s="104" t="s">
        <v>159</v>
      </c>
      <c r="B15" s="168">
        <f t="shared" si="0"/>
        <v>4880</v>
      </c>
      <c r="C15" s="169">
        <f t="shared" si="1"/>
        <v>1.8058089320934432</v>
      </c>
      <c r="D15" s="168">
        <v>2013</v>
      </c>
      <c r="E15" s="170">
        <f t="shared" si="2"/>
        <v>1.6444734907278817</v>
      </c>
      <c r="F15" s="168">
        <v>2867</v>
      </c>
      <c r="G15" s="170">
        <f t="shared" si="3"/>
        <v>1.9394029588240467</v>
      </c>
    </row>
    <row r="16" spans="1:7" ht="15" customHeight="1">
      <c r="A16" s="104" t="s">
        <v>160</v>
      </c>
      <c r="B16" s="168">
        <f t="shared" si="0"/>
        <v>6010</v>
      </c>
      <c r="C16" s="169">
        <f t="shared" si="1"/>
        <v>2.2239573118609823</v>
      </c>
      <c r="D16" s="168">
        <v>2642</v>
      </c>
      <c r="E16" s="170">
        <f t="shared" si="2"/>
        <v>2.15832039866024</v>
      </c>
      <c r="F16" s="168">
        <v>3368</v>
      </c>
      <c r="G16" s="170">
        <f t="shared" si="3"/>
        <v>2.27830804510617</v>
      </c>
    </row>
    <row r="17" spans="1:7" s="160" customFormat="1" ht="19.5" customHeight="1">
      <c r="A17" s="113" t="s">
        <v>161</v>
      </c>
      <c r="B17" s="168">
        <f t="shared" si="0"/>
        <v>3796</v>
      </c>
      <c r="C17" s="170">
        <f t="shared" si="1"/>
        <v>1.4046825217677685</v>
      </c>
      <c r="D17" s="168">
        <v>1693</v>
      </c>
      <c r="E17" s="170">
        <f t="shared" si="2"/>
        <v>1.3830569397925006</v>
      </c>
      <c r="F17" s="168">
        <v>2103</v>
      </c>
      <c r="G17" s="170">
        <f t="shared" si="3"/>
        <v>1.4225896136752598</v>
      </c>
    </row>
    <row r="18" spans="1:7" s="27" customFormat="1" ht="15" customHeight="1">
      <c r="A18" s="104" t="s">
        <v>162</v>
      </c>
      <c r="B18" s="168">
        <f t="shared" si="0"/>
        <v>2129</v>
      </c>
      <c r="C18" s="169">
        <f t="shared" si="1"/>
        <v>0.78782115090716</v>
      </c>
      <c r="D18" s="168">
        <v>936</v>
      </c>
      <c r="E18" s="170">
        <f t="shared" si="2"/>
        <v>0.7646434114859897</v>
      </c>
      <c r="F18" s="168">
        <v>1193</v>
      </c>
      <c r="G18" s="170">
        <f t="shared" si="3"/>
        <v>0.8070135088514433</v>
      </c>
    </row>
    <row r="19" spans="1:7" ht="15" customHeight="1">
      <c r="A19" s="104" t="s">
        <v>163</v>
      </c>
      <c r="B19" s="168">
        <f t="shared" si="0"/>
        <v>1428</v>
      </c>
      <c r="C19" s="169">
        <f t="shared" si="1"/>
        <v>0.5284211383257043</v>
      </c>
      <c r="D19" s="168">
        <v>652</v>
      </c>
      <c r="E19" s="170">
        <f t="shared" si="2"/>
        <v>0.532636222530839</v>
      </c>
      <c r="F19" s="168">
        <v>776</v>
      </c>
      <c r="G19" s="170">
        <f t="shared" si="3"/>
        <v>0.5249308322453645</v>
      </c>
    </row>
    <row r="20" spans="1:7" ht="15" customHeight="1">
      <c r="A20" s="104" t="s">
        <v>164</v>
      </c>
      <c r="B20" s="168">
        <f t="shared" si="0"/>
        <v>2601</v>
      </c>
      <c r="C20" s="169">
        <f t="shared" si="1"/>
        <v>0.9624813590932471</v>
      </c>
      <c r="D20" s="168">
        <v>1159</v>
      </c>
      <c r="E20" s="170">
        <f t="shared" si="2"/>
        <v>0.9468180704190834</v>
      </c>
      <c r="F20" s="168">
        <v>1442</v>
      </c>
      <c r="G20" s="170">
        <f t="shared" si="3"/>
        <v>0.9754513661054327</v>
      </c>
    </row>
    <row r="21" spans="1:7" ht="15" customHeight="1">
      <c r="A21" s="104" t="s">
        <v>165</v>
      </c>
      <c r="B21" s="168">
        <f t="shared" si="0"/>
        <v>3182</v>
      </c>
      <c r="C21" s="169">
        <f t="shared" si="1"/>
        <v>1.1774762340002738</v>
      </c>
      <c r="D21" s="168">
        <v>1458</v>
      </c>
      <c r="E21" s="170">
        <f t="shared" si="2"/>
        <v>1.19107916019933</v>
      </c>
      <c r="F21" s="168">
        <v>1724</v>
      </c>
      <c r="G21" s="170">
        <f t="shared" si="3"/>
        <v>1.166212312875011</v>
      </c>
    </row>
    <row r="22" spans="1:7" ht="15" customHeight="1">
      <c r="A22" s="104" t="s">
        <v>166</v>
      </c>
      <c r="B22" s="168">
        <f t="shared" si="0"/>
        <v>69528</v>
      </c>
      <c r="C22" s="169">
        <f t="shared" si="1"/>
        <v>25.728336768564127</v>
      </c>
      <c r="D22" s="168">
        <v>32626</v>
      </c>
      <c r="E22" s="170">
        <f t="shared" si="2"/>
        <v>26.65305122130545</v>
      </c>
      <c r="F22" s="168">
        <v>36902</v>
      </c>
      <c r="G22" s="170">
        <f t="shared" si="3"/>
        <v>24.96262573649284</v>
      </c>
    </row>
    <row r="23" spans="1:7" s="160" customFormat="1" ht="19.5" customHeight="1">
      <c r="A23" s="113" t="s">
        <v>167</v>
      </c>
      <c r="B23" s="168">
        <f t="shared" si="0"/>
        <v>2250</v>
      </c>
      <c r="C23" s="170">
        <f t="shared" si="1"/>
        <v>0.8325963313955425</v>
      </c>
      <c r="D23" s="168">
        <v>1001</v>
      </c>
      <c r="E23" s="170">
        <f t="shared" si="2"/>
        <v>0.817743648394739</v>
      </c>
      <c r="F23" s="168">
        <v>1249</v>
      </c>
      <c r="G23" s="170">
        <f t="shared" si="3"/>
        <v>0.8448951153021396</v>
      </c>
    </row>
    <row r="24" spans="1:7" s="27" customFormat="1" ht="15" customHeight="1">
      <c r="A24" s="104" t="s">
        <v>168</v>
      </c>
      <c r="B24" s="168">
        <f t="shared" si="0"/>
        <v>4402</v>
      </c>
      <c r="C24" s="169">
        <f t="shared" si="1"/>
        <v>1.6289284670236346</v>
      </c>
      <c r="D24" s="168">
        <v>1951</v>
      </c>
      <c r="E24" s="170">
        <f t="shared" si="2"/>
        <v>1.5938240339841516</v>
      </c>
      <c r="F24" s="168">
        <v>2451</v>
      </c>
      <c r="G24" s="170">
        <f t="shared" si="3"/>
        <v>1.6579967394760162</v>
      </c>
    </row>
    <row r="25" spans="1:7" ht="15" customHeight="1">
      <c r="A25" s="104" t="s">
        <v>169</v>
      </c>
      <c r="B25" s="168">
        <f t="shared" si="0"/>
        <v>18566</v>
      </c>
      <c r="C25" s="169">
        <f t="shared" si="1"/>
        <v>6.8702148838620625</v>
      </c>
      <c r="D25" s="168">
        <v>8640</v>
      </c>
      <c r="E25" s="170">
        <f t="shared" si="2"/>
        <v>7.058246875255289</v>
      </c>
      <c r="F25" s="168">
        <v>9926</v>
      </c>
      <c r="G25" s="170">
        <f t="shared" si="3"/>
        <v>6.71451474338594</v>
      </c>
    </row>
    <row r="26" spans="1:7" ht="15" customHeight="1">
      <c r="A26" s="104" t="s">
        <v>170</v>
      </c>
      <c r="B26" s="168">
        <f t="shared" si="0"/>
        <v>1677</v>
      </c>
      <c r="C26" s="169">
        <f t="shared" si="1"/>
        <v>0.6205617990001443</v>
      </c>
      <c r="D26" s="168">
        <v>720</v>
      </c>
      <c r="E26" s="170">
        <f t="shared" si="2"/>
        <v>0.5881872396046075</v>
      </c>
      <c r="F26" s="168">
        <v>957</v>
      </c>
      <c r="G26" s="170">
        <f t="shared" si="3"/>
        <v>0.6473695959520798</v>
      </c>
    </row>
    <row r="27" spans="1:7" ht="15" customHeight="1">
      <c r="A27" s="104" t="s">
        <v>171</v>
      </c>
      <c r="B27" s="168">
        <f t="shared" si="0"/>
        <v>1318</v>
      </c>
      <c r="C27" s="169">
        <f t="shared" si="1"/>
        <v>0.4877164287908111</v>
      </c>
      <c r="D27" s="168">
        <v>577</v>
      </c>
      <c r="E27" s="170">
        <f t="shared" si="2"/>
        <v>0.47136671840535904</v>
      </c>
      <c r="F27" s="168">
        <v>741</v>
      </c>
      <c r="G27" s="170">
        <f t="shared" si="3"/>
        <v>0.5012548282136794</v>
      </c>
    </row>
    <row r="28" spans="1:7" ht="15" customHeight="1">
      <c r="A28" s="104" t="s">
        <v>172</v>
      </c>
      <c r="B28" s="168">
        <f t="shared" si="0"/>
        <v>2878</v>
      </c>
      <c r="C28" s="169">
        <f t="shared" si="1"/>
        <v>1.0649832185583872</v>
      </c>
      <c r="D28" s="168">
        <v>1314</v>
      </c>
      <c r="E28" s="170">
        <f t="shared" si="2"/>
        <v>1.0734417122784086</v>
      </c>
      <c r="F28" s="168">
        <v>1564</v>
      </c>
      <c r="G28" s="170">
        <f t="shared" si="3"/>
        <v>1.057979151587307</v>
      </c>
    </row>
    <row r="29" spans="1:7" s="160" customFormat="1" ht="19.5" customHeight="1">
      <c r="A29" s="113" t="s">
        <v>173</v>
      </c>
      <c r="B29" s="168">
        <f t="shared" si="0"/>
        <v>3137</v>
      </c>
      <c r="C29" s="170">
        <f t="shared" si="1"/>
        <v>1.160824307372363</v>
      </c>
      <c r="D29" s="168">
        <v>1422</v>
      </c>
      <c r="E29" s="170">
        <f t="shared" si="2"/>
        <v>1.1616697982190998</v>
      </c>
      <c r="F29" s="168">
        <v>1715</v>
      </c>
      <c r="G29" s="170">
        <f t="shared" si="3"/>
        <v>1.1601241975525776</v>
      </c>
    </row>
    <row r="30" spans="1:7" s="27" customFormat="1" ht="15" customHeight="1">
      <c r="A30" s="104" t="s">
        <v>174</v>
      </c>
      <c r="B30" s="168">
        <f t="shared" si="0"/>
        <v>9205</v>
      </c>
      <c r="C30" s="169">
        <f t="shared" si="1"/>
        <v>3.406244102442653</v>
      </c>
      <c r="D30" s="168">
        <v>4131</v>
      </c>
      <c r="E30" s="170">
        <f t="shared" si="2"/>
        <v>3.3747242872314356</v>
      </c>
      <c r="F30" s="168">
        <v>5074</v>
      </c>
      <c r="G30" s="170">
        <f t="shared" si="3"/>
        <v>3.432344127336314</v>
      </c>
    </row>
    <row r="31" spans="1:7" ht="15" customHeight="1">
      <c r="A31" s="104" t="s">
        <v>175</v>
      </c>
      <c r="B31" s="168">
        <f t="shared" si="0"/>
        <v>7280</v>
      </c>
      <c r="C31" s="169">
        <f t="shared" si="1"/>
        <v>2.6939116855820218</v>
      </c>
      <c r="D31" s="168">
        <v>3273</v>
      </c>
      <c r="E31" s="170">
        <f t="shared" si="2"/>
        <v>2.673801160035945</v>
      </c>
      <c r="F31" s="168">
        <v>4007</v>
      </c>
      <c r="G31" s="170">
        <f t="shared" si="3"/>
        <v>2.7105642329989377</v>
      </c>
    </row>
    <row r="32" spans="1:7" ht="15" customHeight="1">
      <c r="A32" s="104" t="s">
        <v>176</v>
      </c>
      <c r="B32" s="168">
        <f t="shared" si="0"/>
        <v>5077</v>
      </c>
      <c r="C32" s="169">
        <f t="shared" si="1"/>
        <v>1.8787073664422973</v>
      </c>
      <c r="D32" s="168">
        <v>2308</v>
      </c>
      <c r="E32" s="170">
        <f t="shared" si="2"/>
        <v>1.8854668736214362</v>
      </c>
      <c r="F32" s="168">
        <v>2769</v>
      </c>
      <c r="G32" s="170">
        <f t="shared" si="3"/>
        <v>1.873110147535328</v>
      </c>
    </row>
    <row r="33" spans="1:7" ht="15" customHeight="1">
      <c r="A33" s="104" t="s">
        <v>177</v>
      </c>
      <c r="B33" s="168">
        <f t="shared" si="0"/>
        <v>9121</v>
      </c>
      <c r="C33" s="169">
        <f t="shared" si="1"/>
        <v>3.3751605060705523</v>
      </c>
      <c r="D33" s="168">
        <v>4119</v>
      </c>
      <c r="E33" s="170">
        <f t="shared" si="2"/>
        <v>3.3649211665713588</v>
      </c>
      <c r="F33" s="168">
        <v>5002</v>
      </c>
      <c r="G33" s="170">
        <f t="shared" si="3"/>
        <v>3.3836392047568475</v>
      </c>
    </row>
    <row r="34" spans="1:7" ht="15" customHeight="1">
      <c r="A34" s="104" t="s">
        <v>178</v>
      </c>
      <c r="B34" s="168">
        <f t="shared" si="0"/>
        <v>24459</v>
      </c>
      <c r="C34" s="169">
        <f t="shared" si="1"/>
        <v>9.050877186490478</v>
      </c>
      <c r="D34" s="168">
        <v>11215</v>
      </c>
      <c r="E34" s="170">
        <f t="shared" si="2"/>
        <v>9.161833183563434</v>
      </c>
      <c r="F34" s="168">
        <v>13244</v>
      </c>
      <c r="G34" s="170">
        <f t="shared" si="3"/>
        <v>8.958999925589701</v>
      </c>
    </row>
    <row r="35" spans="1:7" s="160" customFormat="1" ht="19.5" customHeight="1">
      <c r="A35" s="113" t="s">
        <v>179</v>
      </c>
      <c r="B35" s="168">
        <f t="shared" si="0"/>
        <v>5713</v>
      </c>
      <c r="C35" s="170">
        <f t="shared" si="1"/>
        <v>2.114054596116771</v>
      </c>
      <c r="D35" s="168">
        <v>2452</v>
      </c>
      <c r="E35" s="170">
        <f t="shared" si="2"/>
        <v>2.0031043215423576</v>
      </c>
      <c r="F35" s="168">
        <v>3261</v>
      </c>
      <c r="G35" s="170">
        <f t="shared" si="3"/>
        <v>2.2059271184950178</v>
      </c>
    </row>
    <row r="36" spans="1:7" s="27" customFormat="1" ht="15" customHeight="1">
      <c r="A36" s="104" t="s">
        <v>180</v>
      </c>
      <c r="B36" s="168">
        <f t="shared" si="0"/>
        <v>5145</v>
      </c>
      <c r="C36" s="169">
        <f t="shared" si="1"/>
        <v>1.9038702777911403</v>
      </c>
      <c r="D36" s="168">
        <v>2279</v>
      </c>
      <c r="E36" s="170">
        <f t="shared" si="2"/>
        <v>1.8617759986929172</v>
      </c>
      <c r="F36" s="168">
        <v>2866</v>
      </c>
      <c r="G36" s="170">
        <f t="shared" si="3"/>
        <v>1.9387265015659985</v>
      </c>
    </row>
    <row r="37" spans="1:7" ht="15" customHeight="1">
      <c r="A37" s="104" t="s">
        <v>181</v>
      </c>
      <c r="B37" s="168">
        <f t="shared" si="0"/>
        <v>12629</v>
      </c>
      <c r="C37" s="169">
        <f t="shared" si="1"/>
        <v>4.673270697419691</v>
      </c>
      <c r="D37" s="168">
        <v>5642</v>
      </c>
      <c r="E37" s="170">
        <f t="shared" si="2"/>
        <v>4.609100563679438</v>
      </c>
      <c r="F37" s="168">
        <v>6987</v>
      </c>
      <c r="G37" s="170">
        <f t="shared" si="3"/>
        <v>4.726406861982426</v>
      </c>
    </row>
    <row r="38" spans="1:7" ht="15" customHeight="1">
      <c r="A38" s="74" t="s">
        <v>182</v>
      </c>
      <c r="B38" s="171">
        <f t="shared" si="0"/>
        <v>5508</v>
      </c>
      <c r="C38" s="172">
        <f t="shared" si="1"/>
        <v>2.038195819256288</v>
      </c>
      <c r="D38" s="171">
        <v>2403</v>
      </c>
      <c r="E38" s="172">
        <f t="shared" si="2"/>
        <v>1.9630749121803774</v>
      </c>
      <c r="F38" s="171">
        <v>3105</v>
      </c>
      <c r="G38" s="172">
        <f t="shared" si="3"/>
        <v>2.1003997862395063</v>
      </c>
    </row>
    <row r="39" spans="1:8" s="154" customFormat="1" ht="19.5" customHeight="1">
      <c r="A39" s="40" t="s">
        <v>183</v>
      </c>
      <c r="B39" s="173"/>
      <c r="C39" s="173"/>
      <c r="D39" s="173"/>
      <c r="E39" s="173"/>
      <c r="F39" s="173"/>
      <c r="G39" s="173"/>
      <c r="H39" s="174"/>
    </row>
    <row r="40" spans="1:8" s="27" customFormat="1" ht="15" customHeight="1">
      <c r="A40" s="126"/>
      <c r="B40" s="175"/>
      <c r="C40" s="176"/>
      <c r="D40" s="177"/>
      <c r="E40" s="177"/>
      <c r="F40" s="177"/>
      <c r="G40" s="177"/>
      <c r="H40" s="178"/>
    </row>
    <row r="41" spans="4:7" ht="15" customHeight="1">
      <c r="D41" s="38"/>
      <c r="F41" s="38"/>
      <c r="G41" s="179"/>
    </row>
    <row r="42" spans="1:7" ht="15" customHeight="1">
      <c r="A42" s="31"/>
      <c r="B42" s="32"/>
      <c r="C42" s="48"/>
      <c r="D42" s="32"/>
      <c r="E42" s="48"/>
      <c r="F42" s="32"/>
      <c r="G42" s="48"/>
    </row>
    <row r="43" spans="1:7" ht="15" customHeight="1">
      <c r="A43" s="31"/>
      <c r="B43" s="32"/>
      <c r="C43" s="48"/>
      <c r="D43" s="32"/>
      <c r="E43" s="48"/>
      <c r="F43" s="32"/>
      <c r="G43" s="48"/>
    </row>
    <row r="44" spans="4:10" ht="15" customHeight="1">
      <c r="D44" s="38"/>
      <c r="F44" s="38"/>
      <c r="H44" s="109"/>
      <c r="I44" s="109"/>
      <c r="J44" s="38"/>
    </row>
    <row r="45" spans="4:10" ht="15" customHeight="1">
      <c r="D45" s="38"/>
      <c r="F45" s="38"/>
      <c r="H45" s="109"/>
      <c r="I45" s="109"/>
      <c r="J45" s="38"/>
    </row>
    <row r="46" spans="4:9" ht="15" customHeight="1">
      <c r="D46" s="38"/>
      <c r="F46" s="38"/>
      <c r="H46" s="109"/>
      <c r="I46" s="109"/>
    </row>
    <row r="47" spans="4:6" ht="15" customHeight="1">
      <c r="D47" s="38"/>
      <c r="F47" s="38"/>
    </row>
    <row r="48" spans="4:6" ht="15" customHeight="1">
      <c r="D48" s="38"/>
      <c r="F48" s="38"/>
    </row>
    <row r="49" spans="4:6" ht="11.25">
      <c r="D49" s="38"/>
      <c r="F49" s="38"/>
    </row>
    <row r="50" spans="4:6" ht="11.25">
      <c r="D50" s="38"/>
      <c r="F50" s="38"/>
    </row>
    <row r="51" spans="4:6" ht="11.25">
      <c r="D51" s="38"/>
      <c r="F51" s="38"/>
    </row>
    <row r="52" spans="4:6" ht="11.25">
      <c r="D52" s="38"/>
      <c r="F52" s="38"/>
    </row>
    <row r="53" ht="11.25">
      <c r="F53" s="38"/>
    </row>
    <row r="54" ht="11.25">
      <c r="F54" s="38"/>
    </row>
    <row r="55" ht="11.25">
      <c r="F55" s="38"/>
    </row>
    <row r="56" ht="11.25">
      <c r="F56" s="38"/>
    </row>
    <row r="57" ht="11.25">
      <c r="F57" s="38"/>
    </row>
    <row r="58" ht="11.25">
      <c r="F58" s="38"/>
    </row>
    <row r="59" ht="11.25">
      <c r="F59" s="38"/>
    </row>
  </sheetData>
  <mergeCells count="4">
    <mergeCell ref="F3:G3"/>
    <mergeCell ref="A1:G1"/>
    <mergeCell ref="B3:C3"/>
    <mergeCell ref="D3:E3"/>
  </mergeCells>
  <hyperlinks>
    <hyperlink ref="A3" location="indice!B43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37" style="0" customWidth="1"/>
    <col min="2" max="7" width="11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16" customFormat="1" ht="39.75" customHeight="1">
      <c r="A1" s="228" t="s">
        <v>185</v>
      </c>
      <c r="B1" s="229"/>
      <c r="C1" s="229"/>
      <c r="D1" s="229"/>
      <c r="E1" s="229"/>
      <c r="F1" s="229"/>
      <c r="G1" s="229"/>
    </row>
    <row r="2" spans="1:9" s="57" customFormat="1" ht="18" customHeight="1">
      <c r="A2" s="24" t="s">
        <v>80</v>
      </c>
      <c r="B2" s="15"/>
      <c r="C2" s="15"/>
      <c r="D2" s="15"/>
      <c r="E2" s="15"/>
      <c r="F2" s="15"/>
      <c r="G2" s="15"/>
      <c r="H2" s="56"/>
      <c r="I2" s="56"/>
    </row>
    <row r="3" spans="1:9" s="20" customFormat="1" ht="36" customHeight="1">
      <c r="A3" s="17" t="s">
        <v>24</v>
      </c>
      <c r="B3" s="225" t="s">
        <v>25</v>
      </c>
      <c r="C3" s="225"/>
      <c r="D3" s="225" t="s">
        <v>26</v>
      </c>
      <c r="E3" s="225"/>
      <c r="F3" s="225" t="s">
        <v>27</v>
      </c>
      <c r="G3" s="225" t="s">
        <v>6</v>
      </c>
      <c r="H3" s="19"/>
      <c r="I3" s="19"/>
    </row>
    <row r="4" spans="1:9" s="12" customFormat="1" ht="19.5" customHeight="1">
      <c r="A4" s="21"/>
      <c r="B4" s="99" t="s">
        <v>28</v>
      </c>
      <c r="C4" s="100" t="s">
        <v>29</v>
      </c>
      <c r="D4" s="101" t="s">
        <v>28</v>
      </c>
      <c r="E4" s="100" t="s">
        <v>29</v>
      </c>
      <c r="F4" s="101" t="s">
        <v>28</v>
      </c>
      <c r="G4" s="100" t="s">
        <v>29</v>
      </c>
      <c r="H4" s="24"/>
      <c r="I4" s="24"/>
    </row>
    <row r="5" spans="1:11" s="154" customFormat="1" ht="19.5" customHeight="1">
      <c r="A5" s="25" t="s">
        <v>30</v>
      </c>
      <c r="B5" s="167">
        <f aca="true" t="shared" si="0" ref="B5:B38">D5+F5</f>
        <v>270239</v>
      </c>
      <c r="C5" s="180">
        <f aca="true" t="shared" si="1" ref="C5:C38">B5/$B5*100</f>
        <v>100</v>
      </c>
      <c r="D5" s="167">
        <f>SUM(D6:D38)</f>
        <v>122410</v>
      </c>
      <c r="E5" s="181">
        <f aca="true" t="shared" si="2" ref="E5:E38">D5/$B5*100</f>
        <v>45.29694085605704</v>
      </c>
      <c r="F5" s="167">
        <f>SUM(F6:F38)</f>
        <v>147829</v>
      </c>
      <c r="G5" s="181">
        <f aca="true" t="shared" si="3" ref="G5:G38">F5/$B5*100</f>
        <v>54.70305914394296</v>
      </c>
      <c r="H5" s="182"/>
      <c r="I5" s="183"/>
      <c r="J5" s="184"/>
      <c r="K5" s="184"/>
    </row>
    <row r="6" spans="1:11" s="27" customFormat="1" ht="15" customHeight="1">
      <c r="A6" s="104" t="s">
        <v>150</v>
      </c>
      <c r="B6" s="168">
        <f t="shared" si="0"/>
        <v>6420</v>
      </c>
      <c r="C6" s="185">
        <f t="shared" si="1"/>
        <v>100</v>
      </c>
      <c r="D6" s="168">
        <v>2942</v>
      </c>
      <c r="E6" s="170">
        <f t="shared" si="2"/>
        <v>45.82554517133956</v>
      </c>
      <c r="F6" s="168">
        <v>3478</v>
      </c>
      <c r="G6" s="170">
        <f t="shared" si="3"/>
        <v>54.17445482866044</v>
      </c>
      <c r="H6" s="168"/>
      <c r="I6" s="156"/>
      <c r="J6" s="157"/>
      <c r="K6" s="186"/>
    </row>
    <row r="7" spans="1:11" ht="15" customHeight="1">
      <c r="A7" s="104" t="s">
        <v>151</v>
      </c>
      <c r="B7" s="168">
        <f t="shared" si="0"/>
        <v>1998</v>
      </c>
      <c r="C7" s="185">
        <f t="shared" si="1"/>
        <v>100</v>
      </c>
      <c r="D7" s="168">
        <v>876</v>
      </c>
      <c r="E7" s="170">
        <f t="shared" si="2"/>
        <v>43.84384384384384</v>
      </c>
      <c r="F7" s="168">
        <v>1122</v>
      </c>
      <c r="G7" s="170">
        <f t="shared" si="3"/>
        <v>56.15615615615616</v>
      </c>
      <c r="H7" s="168"/>
      <c r="I7" s="156"/>
      <c r="J7" s="157"/>
      <c r="K7" s="186"/>
    </row>
    <row r="8" spans="1:11" ht="15" customHeight="1">
      <c r="A8" s="104" t="s">
        <v>152</v>
      </c>
      <c r="B8" s="168">
        <f t="shared" si="0"/>
        <v>3533</v>
      </c>
      <c r="C8" s="185">
        <f t="shared" si="1"/>
        <v>100</v>
      </c>
      <c r="D8" s="168">
        <v>1512</v>
      </c>
      <c r="E8" s="170">
        <f t="shared" si="2"/>
        <v>42.79649023492782</v>
      </c>
      <c r="F8" s="168">
        <v>2021</v>
      </c>
      <c r="G8" s="170">
        <f t="shared" si="3"/>
        <v>57.203509765072184</v>
      </c>
      <c r="H8" s="168"/>
      <c r="I8" s="156"/>
      <c r="J8" s="157"/>
      <c r="K8" s="186"/>
    </row>
    <row r="9" spans="1:11" ht="15" customHeight="1">
      <c r="A9" s="104" t="s">
        <v>153</v>
      </c>
      <c r="B9" s="168">
        <f t="shared" si="0"/>
        <v>7878</v>
      </c>
      <c r="C9" s="185">
        <f t="shared" si="1"/>
        <v>100</v>
      </c>
      <c r="D9" s="168">
        <v>3607</v>
      </c>
      <c r="E9" s="170">
        <f t="shared" si="2"/>
        <v>45.785732419395785</v>
      </c>
      <c r="F9" s="168">
        <v>4271</v>
      </c>
      <c r="G9" s="170">
        <f t="shared" si="3"/>
        <v>54.214267580604215</v>
      </c>
      <c r="H9" s="168"/>
      <c r="I9" s="156"/>
      <c r="J9" s="157"/>
      <c r="K9" s="186"/>
    </row>
    <row r="10" spans="1:11" ht="15" customHeight="1">
      <c r="A10" s="104" t="s">
        <v>154</v>
      </c>
      <c r="B10" s="168">
        <f t="shared" si="0"/>
        <v>6514</v>
      </c>
      <c r="C10" s="185">
        <f t="shared" si="1"/>
        <v>100</v>
      </c>
      <c r="D10" s="168">
        <v>2833</v>
      </c>
      <c r="E10" s="170">
        <f t="shared" si="2"/>
        <v>43.490942585201104</v>
      </c>
      <c r="F10" s="168">
        <v>3681</v>
      </c>
      <c r="G10" s="170">
        <f t="shared" si="3"/>
        <v>56.50905741479889</v>
      </c>
      <c r="H10" s="168"/>
      <c r="I10" s="156"/>
      <c r="J10" s="157"/>
      <c r="K10" s="186"/>
    </row>
    <row r="11" spans="1:11" s="160" customFormat="1" ht="19.5" customHeight="1">
      <c r="A11" s="113" t="s">
        <v>155</v>
      </c>
      <c r="B11" s="168">
        <f t="shared" si="0"/>
        <v>15241</v>
      </c>
      <c r="C11" s="185">
        <f t="shared" si="1"/>
        <v>100</v>
      </c>
      <c r="D11" s="168">
        <v>6748</v>
      </c>
      <c r="E11" s="170">
        <f t="shared" si="2"/>
        <v>44.27531001902763</v>
      </c>
      <c r="F11" s="168">
        <v>8493</v>
      </c>
      <c r="G11" s="170">
        <f t="shared" si="3"/>
        <v>55.72468998097237</v>
      </c>
      <c r="H11" s="168"/>
      <c r="I11" s="156"/>
      <c r="J11" s="159"/>
      <c r="K11" s="187"/>
    </row>
    <row r="12" spans="1:11" s="27" customFormat="1" ht="15" customHeight="1">
      <c r="A12" s="104" t="s">
        <v>156</v>
      </c>
      <c r="B12" s="168">
        <f t="shared" si="0"/>
        <v>7510</v>
      </c>
      <c r="C12" s="185">
        <f t="shared" si="1"/>
        <v>100</v>
      </c>
      <c r="D12" s="168">
        <v>3311</v>
      </c>
      <c r="E12" s="170">
        <f t="shared" si="2"/>
        <v>44.0878828229028</v>
      </c>
      <c r="F12" s="168">
        <v>4199</v>
      </c>
      <c r="G12" s="170">
        <f t="shared" si="3"/>
        <v>55.91211717709721</v>
      </c>
      <c r="H12" s="168"/>
      <c r="I12" s="156"/>
      <c r="J12" s="157"/>
      <c r="K12" s="186"/>
    </row>
    <row r="13" spans="1:11" ht="15" customHeight="1">
      <c r="A13" s="104" t="s">
        <v>157</v>
      </c>
      <c r="B13" s="168">
        <f t="shared" si="0"/>
        <v>4023</v>
      </c>
      <c r="C13" s="185">
        <f t="shared" si="1"/>
        <v>100</v>
      </c>
      <c r="D13" s="168">
        <v>1715</v>
      </c>
      <c r="E13" s="170">
        <f t="shared" si="2"/>
        <v>42.629878200347996</v>
      </c>
      <c r="F13" s="168">
        <v>2308</v>
      </c>
      <c r="G13" s="170">
        <f t="shared" si="3"/>
        <v>57.370121799652</v>
      </c>
      <c r="H13" s="168"/>
      <c r="I13" s="156"/>
      <c r="J13" s="157"/>
      <c r="K13" s="186"/>
    </row>
    <row r="14" spans="1:11" ht="15" customHeight="1">
      <c r="A14" s="104" t="s">
        <v>158</v>
      </c>
      <c r="B14" s="168">
        <f t="shared" si="0"/>
        <v>5203</v>
      </c>
      <c r="C14" s="185">
        <f t="shared" si="1"/>
        <v>100</v>
      </c>
      <c r="D14" s="168">
        <v>2240</v>
      </c>
      <c r="E14" s="170">
        <f t="shared" si="2"/>
        <v>43.05208533538343</v>
      </c>
      <c r="F14" s="168">
        <v>2963</v>
      </c>
      <c r="G14" s="170">
        <f t="shared" si="3"/>
        <v>56.947914664616576</v>
      </c>
      <c r="H14" s="168"/>
      <c r="I14" s="156"/>
      <c r="J14" s="157"/>
      <c r="K14" s="186"/>
    </row>
    <row r="15" spans="1:11" ht="15" customHeight="1">
      <c r="A15" s="104" t="s">
        <v>159</v>
      </c>
      <c r="B15" s="168">
        <f t="shared" si="0"/>
        <v>4880</v>
      </c>
      <c r="C15" s="185">
        <f t="shared" si="1"/>
        <v>100</v>
      </c>
      <c r="D15" s="168">
        <v>2013</v>
      </c>
      <c r="E15" s="170">
        <f t="shared" si="2"/>
        <v>41.25</v>
      </c>
      <c r="F15" s="168">
        <v>2867</v>
      </c>
      <c r="G15" s="170">
        <f t="shared" si="3"/>
        <v>58.75</v>
      </c>
      <c r="H15" s="168"/>
      <c r="I15" s="156"/>
      <c r="J15" s="157"/>
      <c r="K15" s="186"/>
    </row>
    <row r="16" spans="1:11" ht="15" customHeight="1">
      <c r="A16" s="104" t="s">
        <v>160</v>
      </c>
      <c r="B16" s="168">
        <f t="shared" si="0"/>
        <v>6010</v>
      </c>
      <c r="C16" s="185">
        <f t="shared" si="1"/>
        <v>100</v>
      </c>
      <c r="D16" s="168">
        <v>2642</v>
      </c>
      <c r="E16" s="170">
        <f t="shared" si="2"/>
        <v>43.96006655574043</v>
      </c>
      <c r="F16" s="168">
        <v>3368</v>
      </c>
      <c r="G16" s="170">
        <f t="shared" si="3"/>
        <v>56.039933444259574</v>
      </c>
      <c r="H16" s="168"/>
      <c r="I16" s="156"/>
      <c r="J16" s="157"/>
      <c r="K16" s="186"/>
    </row>
    <row r="17" spans="1:11" s="160" customFormat="1" ht="19.5" customHeight="1">
      <c r="A17" s="113" t="s">
        <v>161</v>
      </c>
      <c r="B17" s="168">
        <f t="shared" si="0"/>
        <v>3796</v>
      </c>
      <c r="C17" s="185">
        <f t="shared" si="1"/>
        <v>100</v>
      </c>
      <c r="D17" s="168">
        <v>1693</v>
      </c>
      <c r="E17" s="170">
        <f t="shared" si="2"/>
        <v>44.59957850368809</v>
      </c>
      <c r="F17" s="168">
        <v>2103</v>
      </c>
      <c r="G17" s="170">
        <f t="shared" si="3"/>
        <v>55.4004214963119</v>
      </c>
      <c r="H17" s="168"/>
      <c r="I17" s="156"/>
      <c r="J17" s="159"/>
      <c r="K17" s="187"/>
    </row>
    <row r="18" spans="1:11" s="27" customFormat="1" ht="15" customHeight="1">
      <c r="A18" s="104" t="s">
        <v>162</v>
      </c>
      <c r="B18" s="168">
        <f t="shared" si="0"/>
        <v>2129</v>
      </c>
      <c r="C18" s="185">
        <f t="shared" si="1"/>
        <v>100</v>
      </c>
      <c r="D18" s="168">
        <v>936</v>
      </c>
      <c r="E18" s="170">
        <f t="shared" si="2"/>
        <v>43.96430248943165</v>
      </c>
      <c r="F18" s="168">
        <v>1193</v>
      </c>
      <c r="G18" s="170">
        <f t="shared" si="3"/>
        <v>56.03569751056834</v>
      </c>
      <c r="H18" s="168"/>
      <c r="I18" s="156"/>
      <c r="J18" s="157"/>
      <c r="K18" s="186"/>
    </row>
    <row r="19" spans="1:11" ht="15" customHeight="1">
      <c r="A19" s="104" t="s">
        <v>163</v>
      </c>
      <c r="B19" s="168">
        <f t="shared" si="0"/>
        <v>1428</v>
      </c>
      <c r="C19" s="185">
        <f t="shared" si="1"/>
        <v>100</v>
      </c>
      <c r="D19" s="168">
        <v>652</v>
      </c>
      <c r="E19" s="170">
        <f t="shared" si="2"/>
        <v>45.65826330532213</v>
      </c>
      <c r="F19" s="168">
        <v>776</v>
      </c>
      <c r="G19" s="170">
        <f t="shared" si="3"/>
        <v>54.34173669467787</v>
      </c>
      <c r="H19" s="168"/>
      <c r="I19" s="156"/>
      <c r="J19" s="157"/>
      <c r="K19" s="186"/>
    </row>
    <row r="20" spans="1:11" ht="15" customHeight="1">
      <c r="A20" s="104" t="s">
        <v>164</v>
      </c>
      <c r="B20" s="168">
        <f t="shared" si="0"/>
        <v>2601</v>
      </c>
      <c r="C20" s="185">
        <f t="shared" si="1"/>
        <v>100</v>
      </c>
      <c r="D20" s="168">
        <v>1159</v>
      </c>
      <c r="E20" s="170">
        <f t="shared" si="2"/>
        <v>44.559784698193</v>
      </c>
      <c r="F20" s="168">
        <v>1442</v>
      </c>
      <c r="G20" s="170">
        <f t="shared" si="3"/>
        <v>55.440215301806994</v>
      </c>
      <c r="H20" s="168"/>
      <c r="I20" s="156"/>
      <c r="J20" s="157"/>
      <c r="K20" s="186"/>
    </row>
    <row r="21" spans="1:11" ht="15" customHeight="1">
      <c r="A21" s="104" t="s">
        <v>165</v>
      </c>
      <c r="B21" s="168">
        <f t="shared" si="0"/>
        <v>3182</v>
      </c>
      <c r="C21" s="185">
        <f t="shared" si="1"/>
        <v>100</v>
      </c>
      <c r="D21" s="168">
        <v>1458</v>
      </c>
      <c r="E21" s="170">
        <f t="shared" si="2"/>
        <v>45.82023884349466</v>
      </c>
      <c r="F21" s="168">
        <v>1724</v>
      </c>
      <c r="G21" s="170">
        <f t="shared" si="3"/>
        <v>54.17976115650534</v>
      </c>
      <c r="H21" s="168"/>
      <c r="I21" s="156"/>
      <c r="J21" s="157"/>
      <c r="K21" s="186"/>
    </row>
    <row r="22" spans="1:11" ht="15" customHeight="1">
      <c r="A22" s="104" t="s">
        <v>166</v>
      </c>
      <c r="B22" s="168">
        <f t="shared" si="0"/>
        <v>69528</v>
      </c>
      <c r="C22" s="185">
        <f t="shared" si="1"/>
        <v>100</v>
      </c>
      <c r="D22" s="168">
        <v>32626</v>
      </c>
      <c r="E22" s="170">
        <f t="shared" si="2"/>
        <v>46.92497986422736</v>
      </c>
      <c r="F22" s="168">
        <v>36902</v>
      </c>
      <c r="G22" s="170">
        <f t="shared" si="3"/>
        <v>53.07502013577265</v>
      </c>
      <c r="H22" s="168"/>
      <c r="I22" s="156"/>
      <c r="J22" s="157"/>
      <c r="K22" s="186"/>
    </row>
    <row r="23" spans="1:11" s="160" customFormat="1" ht="19.5" customHeight="1">
      <c r="A23" s="113" t="s">
        <v>167</v>
      </c>
      <c r="B23" s="168">
        <f t="shared" si="0"/>
        <v>2250</v>
      </c>
      <c r="C23" s="185">
        <f t="shared" si="1"/>
        <v>100</v>
      </c>
      <c r="D23" s="168">
        <v>1001</v>
      </c>
      <c r="E23" s="170">
        <f t="shared" si="2"/>
        <v>44.48888888888889</v>
      </c>
      <c r="F23" s="168">
        <v>1249</v>
      </c>
      <c r="G23" s="170">
        <f t="shared" si="3"/>
        <v>55.51111111111111</v>
      </c>
      <c r="H23" s="168"/>
      <c r="I23" s="156"/>
      <c r="J23" s="159"/>
      <c r="K23" s="187"/>
    </row>
    <row r="24" spans="1:11" s="27" customFormat="1" ht="15" customHeight="1">
      <c r="A24" s="104" t="s">
        <v>168</v>
      </c>
      <c r="B24" s="168">
        <f t="shared" si="0"/>
        <v>4402</v>
      </c>
      <c r="C24" s="185">
        <f t="shared" si="1"/>
        <v>100</v>
      </c>
      <c r="D24" s="168">
        <v>1951</v>
      </c>
      <c r="E24" s="170">
        <f t="shared" si="2"/>
        <v>44.320763289413904</v>
      </c>
      <c r="F24" s="168">
        <v>2451</v>
      </c>
      <c r="G24" s="170">
        <f t="shared" si="3"/>
        <v>55.679236710586096</v>
      </c>
      <c r="H24" s="168"/>
      <c r="I24" s="156"/>
      <c r="J24" s="157"/>
      <c r="K24" s="186"/>
    </row>
    <row r="25" spans="1:11" ht="15" customHeight="1">
      <c r="A25" s="104" t="s">
        <v>169</v>
      </c>
      <c r="B25" s="168">
        <f t="shared" si="0"/>
        <v>18566</v>
      </c>
      <c r="C25" s="185">
        <f t="shared" si="1"/>
        <v>100</v>
      </c>
      <c r="D25" s="168">
        <v>8640</v>
      </c>
      <c r="E25" s="170">
        <f t="shared" si="2"/>
        <v>46.53667995260153</v>
      </c>
      <c r="F25" s="168">
        <v>9926</v>
      </c>
      <c r="G25" s="170">
        <f t="shared" si="3"/>
        <v>53.46332004739847</v>
      </c>
      <c r="H25" s="168"/>
      <c r="I25" s="156"/>
      <c r="J25" s="157"/>
      <c r="K25" s="186"/>
    </row>
    <row r="26" spans="1:11" ht="15" customHeight="1">
      <c r="A26" s="104" t="s">
        <v>170</v>
      </c>
      <c r="B26" s="168">
        <f t="shared" si="0"/>
        <v>1677</v>
      </c>
      <c r="C26" s="185">
        <f t="shared" si="1"/>
        <v>100</v>
      </c>
      <c r="D26" s="168">
        <v>720</v>
      </c>
      <c r="E26" s="170">
        <f t="shared" si="2"/>
        <v>42.93381037567084</v>
      </c>
      <c r="F26" s="168">
        <v>957</v>
      </c>
      <c r="G26" s="170">
        <f t="shared" si="3"/>
        <v>57.066189624329155</v>
      </c>
      <c r="H26" s="168"/>
      <c r="I26" s="156"/>
      <c r="J26" s="157"/>
      <c r="K26" s="186"/>
    </row>
    <row r="27" spans="1:11" ht="15" customHeight="1">
      <c r="A27" s="104" t="s">
        <v>171</v>
      </c>
      <c r="B27" s="168">
        <f t="shared" si="0"/>
        <v>1318</v>
      </c>
      <c r="C27" s="185">
        <f t="shared" si="1"/>
        <v>100</v>
      </c>
      <c r="D27" s="168">
        <v>577</v>
      </c>
      <c r="E27" s="170">
        <f t="shared" si="2"/>
        <v>43.77845220030349</v>
      </c>
      <c r="F27" s="168">
        <v>741</v>
      </c>
      <c r="G27" s="170">
        <f t="shared" si="3"/>
        <v>56.221547799696516</v>
      </c>
      <c r="H27" s="168"/>
      <c r="I27" s="156"/>
      <c r="J27" s="157"/>
      <c r="K27" s="186"/>
    </row>
    <row r="28" spans="1:11" ht="15" customHeight="1">
      <c r="A28" s="104" t="s">
        <v>172</v>
      </c>
      <c r="B28" s="168">
        <f t="shared" si="0"/>
        <v>2878</v>
      </c>
      <c r="C28" s="185">
        <f t="shared" si="1"/>
        <v>100</v>
      </c>
      <c r="D28" s="168">
        <v>1314</v>
      </c>
      <c r="E28" s="170">
        <f t="shared" si="2"/>
        <v>45.656706045865185</v>
      </c>
      <c r="F28" s="168">
        <v>1564</v>
      </c>
      <c r="G28" s="170">
        <f t="shared" si="3"/>
        <v>54.34329395413482</v>
      </c>
      <c r="H28" s="168"/>
      <c r="I28" s="156"/>
      <c r="J28" s="157"/>
      <c r="K28" s="186"/>
    </row>
    <row r="29" spans="1:11" s="160" customFormat="1" ht="19.5" customHeight="1">
      <c r="A29" s="113" t="s">
        <v>173</v>
      </c>
      <c r="B29" s="168">
        <f t="shared" si="0"/>
        <v>3137</v>
      </c>
      <c r="C29" s="185">
        <f t="shared" si="1"/>
        <v>100</v>
      </c>
      <c r="D29" s="168">
        <v>1422</v>
      </c>
      <c r="E29" s="170">
        <f t="shared" si="2"/>
        <v>45.329933057060884</v>
      </c>
      <c r="F29" s="168">
        <v>1715</v>
      </c>
      <c r="G29" s="170">
        <f t="shared" si="3"/>
        <v>54.67006694293911</v>
      </c>
      <c r="H29" s="168"/>
      <c r="I29" s="156"/>
      <c r="J29" s="159"/>
      <c r="K29" s="187"/>
    </row>
    <row r="30" spans="1:11" s="27" customFormat="1" ht="15" customHeight="1">
      <c r="A30" s="104" t="s">
        <v>174</v>
      </c>
      <c r="B30" s="168">
        <f t="shared" si="0"/>
        <v>9205</v>
      </c>
      <c r="C30" s="185">
        <f t="shared" si="1"/>
        <v>100</v>
      </c>
      <c r="D30" s="168">
        <v>4131</v>
      </c>
      <c r="E30" s="170">
        <f t="shared" si="2"/>
        <v>44.87778381314503</v>
      </c>
      <c r="F30" s="168">
        <v>5074</v>
      </c>
      <c r="G30" s="170">
        <f t="shared" si="3"/>
        <v>55.12221618685496</v>
      </c>
      <c r="H30" s="168"/>
      <c r="I30" s="156"/>
      <c r="J30" s="157"/>
      <c r="K30" s="186"/>
    </row>
    <row r="31" spans="1:11" ht="15" customHeight="1">
      <c r="A31" s="104" t="s">
        <v>175</v>
      </c>
      <c r="B31" s="168">
        <f t="shared" si="0"/>
        <v>7280</v>
      </c>
      <c r="C31" s="185">
        <f t="shared" si="1"/>
        <v>100</v>
      </c>
      <c r="D31" s="168">
        <v>3273</v>
      </c>
      <c r="E31" s="170">
        <f t="shared" si="2"/>
        <v>44.95879120879121</v>
      </c>
      <c r="F31" s="168">
        <v>4007</v>
      </c>
      <c r="G31" s="170">
        <f t="shared" si="3"/>
        <v>55.041208791208796</v>
      </c>
      <c r="H31" s="168"/>
      <c r="I31" s="156"/>
      <c r="J31" s="157"/>
      <c r="K31" s="186"/>
    </row>
    <row r="32" spans="1:11" ht="15" customHeight="1">
      <c r="A32" s="104" t="s">
        <v>176</v>
      </c>
      <c r="B32" s="168">
        <f t="shared" si="0"/>
        <v>5077</v>
      </c>
      <c r="C32" s="185">
        <f t="shared" si="1"/>
        <v>100</v>
      </c>
      <c r="D32" s="168">
        <v>2308</v>
      </c>
      <c r="E32" s="170">
        <f t="shared" si="2"/>
        <v>45.4599172739807</v>
      </c>
      <c r="F32" s="168">
        <v>2769</v>
      </c>
      <c r="G32" s="170">
        <f t="shared" si="3"/>
        <v>54.5400827260193</v>
      </c>
      <c r="H32" s="168"/>
      <c r="I32" s="156"/>
      <c r="J32" s="157"/>
      <c r="K32" s="186"/>
    </row>
    <row r="33" spans="1:11" ht="15" customHeight="1">
      <c r="A33" s="104" t="s">
        <v>177</v>
      </c>
      <c r="B33" s="168">
        <f t="shared" si="0"/>
        <v>9121</v>
      </c>
      <c r="C33" s="185">
        <f t="shared" si="1"/>
        <v>100</v>
      </c>
      <c r="D33" s="168">
        <v>4119</v>
      </c>
      <c r="E33" s="170">
        <f t="shared" si="2"/>
        <v>45.159521982238786</v>
      </c>
      <c r="F33" s="168">
        <v>5002</v>
      </c>
      <c r="G33" s="170">
        <f t="shared" si="3"/>
        <v>54.84047801776121</v>
      </c>
      <c r="H33" s="168"/>
      <c r="I33" s="156"/>
      <c r="J33" s="157"/>
      <c r="K33" s="186"/>
    </row>
    <row r="34" spans="1:11" ht="15" customHeight="1">
      <c r="A34" s="104" t="s">
        <v>178</v>
      </c>
      <c r="B34" s="168">
        <f t="shared" si="0"/>
        <v>24459</v>
      </c>
      <c r="C34" s="185">
        <f t="shared" si="1"/>
        <v>100</v>
      </c>
      <c r="D34" s="168">
        <v>11215</v>
      </c>
      <c r="E34" s="170">
        <f t="shared" si="2"/>
        <v>45.852242528312686</v>
      </c>
      <c r="F34" s="168">
        <v>13244</v>
      </c>
      <c r="G34" s="170">
        <f t="shared" si="3"/>
        <v>54.14775747168732</v>
      </c>
      <c r="H34" s="168"/>
      <c r="I34" s="156"/>
      <c r="J34" s="157"/>
      <c r="K34" s="186"/>
    </row>
    <row r="35" spans="1:11" s="160" customFormat="1" ht="19.5" customHeight="1">
      <c r="A35" s="113" t="s">
        <v>179</v>
      </c>
      <c r="B35" s="168">
        <f t="shared" si="0"/>
        <v>5713</v>
      </c>
      <c r="C35" s="185">
        <f t="shared" si="1"/>
        <v>100</v>
      </c>
      <c r="D35" s="168">
        <v>2452</v>
      </c>
      <c r="E35" s="170">
        <f t="shared" si="2"/>
        <v>42.91965692280763</v>
      </c>
      <c r="F35" s="168">
        <v>3261</v>
      </c>
      <c r="G35" s="170">
        <f t="shared" si="3"/>
        <v>57.08034307719237</v>
      </c>
      <c r="H35" s="168"/>
      <c r="I35" s="156"/>
      <c r="J35" s="159"/>
      <c r="K35" s="187"/>
    </row>
    <row r="36" spans="1:11" s="27" customFormat="1" ht="15" customHeight="1">
      <c r="A36" s="104" t="s">
        <v>180</v>
      </c>
      <c r="B36" s="168">
        <f t="shared" si="0"/>
        <v>5145</v>
      </c>
      <c r="C36" s="185">
        <f t="shared" si="1"/>
        <v>100</v>
      </c>
      <c r="D36" s="168">
        <v>2279</v>
      </c>
      <c r="E36" s="170">
        <f t="shared" si="2"/>
        <v>44.29543245869777</v>
      </c>
      <c r="F36" s="168">
        <v>2866</v>
      </c>
      <c r="G36" s="170">
        <f t="shared" si="3"/>
        <v>55.70456754130223</v>
      </c>
      <c r="H36" s="168"/>
      <c r="I36" s="156"/>
      <c r="J36" s="157"/>
      <c r="K36" s="186"/>
    </row>
    <row r="37" spans="1:11" ht="15" customHeight="1">
      <c r="A37" s="104" t="s">
        <v>181</v>
      </c>
      <c r="B37" s="168">
        <f t="shared" si="0"/>
        <v>12629</v>
      </c>
      <c r="C37" s="185">
        <f t="shared" si="1"/>
        <v>100</v>
      </c>
      <c r="D37" s="168">
        <v>5642</v>
      </c>
      <c r="E37" s="170">
        <f t="shared" si="2"/>
        <v>44.67495446987093</v>
      </c>
      <c r="F37" s="168">
        <v>6987</v>
      </c>
      <c r="G37" s="170">
        <f t="shared" si="3"/>
        <v>55.32504553012907</v>
      </c>
      <c r="H37" s="168"/>
      <c r="I37" s="156"/>
      <c r="J37" s="157"/>
      <c r="K37" s="186"/>
    </row>
    <row r="38" spans="1:11" ht="15" customHeight="1">
      <c r="A38" s="74" t="s">
        <v>182</v>
      </c>
      <c r="B38" s="171">
        <f t="shared" si="0"/>
        <v>5508</v>
      </c>
      <c r="C38" s="188">
        <f t="shared" si="1"/>
        <v>100</v>
      </c>
      <c r="D38" s="171">
        <v>2403</v>
      </c>
      <c r="E38" s="172">
        <f t="shared" si="2"/>
        <v>43.627450980392155</v>
      </c>
      <c r="F38" s="171">
        <v>3105</v>
      </c>
      <c r="G38" s="172">
        <f t="shared" si="3"/>
        <v>56.372549019607845</v>
      </c>
      <c r="H38" s="168"/>
      <c r="I38" s="156"/>
      <c r="J38" s="156"/>
      <c r="K38" s="189"/>
    </row>
    <row r="39" spans="1:12" s="154" customFormat="1" ht="19.5" customHeight="1">
      <c r="A39" s="40" t="s">
        <v>183</v>
      </c>
      <c r="B39" s="173"/>
      <c r="C39" s="173"/>
      <c r="D39" s="173"/>
      <c r="E39" s="173"/>
      <c r="F39" s="173"/>
      <c r="G39" s="173"/>
      <c r="H39" s="173"/>
      <c r="I39" s="190"/>
      <c r="J39" s="191"/>
      <c r="K39" s="191"/>
      <c r="L39" s="174"/>
    </row>
    <row r="40" spans="4:7" ht="15" customHeight="1">
      <c r="D40" s="38"/>
      <c r="F40" s="38"/>
      <c r="G40" s="179"/>
    </row>
    <row r="41" spans="1:9" ht="15" customHeight="1">
      <c r="A41" s="31"/>
      <c r="B41" s="32"/>
      <c r="C41" s="48"/>
      <c r="D41" s="32"/>
      <c r="E41" s="48"/>
      <c r="F41" s="32"/>
      <c r="G41" s="48"/>
      <c r="H41" s="94"/>
      <c r="I41" s="94"/>
    </row>
    <row r="42" spans="1:7" ht="15" customHeight="1">
      <c r="A42" s="31"/>
      <c r="B42" s="32"/>
      <c r="C42" s="48"/>
      <c r="D42" s="32"/>
      <c r="E42" s="48"/>
      <c r="F42" s="32"/>
      <c r="G42" s="48"/>
    </row>
    <row r="43" spans="4:14" ht="15" customHeight="1">
      <c r="D43" s="38"/>
      <c r="F43" s="38"/>
      <c r="K43" s="108"/>
      <c r="L43" s="109"/>
      <c r="M43" s="109"/>
      <c r="N43" s="38"/>
    </row>
    <row r="44" spans="4:14" ht="15" customHeight="1">
      <c r="D44" s="38"/>
      <c r="F44" s="38"/>
      <c r="K44" s="106"/>
      <c r="L44" s="109"/>
      <c r="M44" s="109"/>
      <c r="N44" s="38"/>
    </row>
    <row r="45" spans="4:13" ht="15" customHeight="1">
      <c r="D45" s="38"/>
      <c r="F45" s="38"/>
      <c r="K45" s="110"/>
      <c r="L45" s="109"/>
      <c r="M45" s="109"/>
    </row>
    <row r="46" spans="4:6" ht="15" customHeight="1">
      <c r="D46" s="38"/>
      <c r="F46" s="38"/>
    </row>
    <row r="47" spans="4:6" ht="15" customHeight="1">
      <c r="D47" s="38"/>
      <c r="F47" s="38"/>
    </row>
    <row r="48" spans="4:6" ht="11.25">
      <c r="D48" s="38"/>
      <c r="F48" s="38"/>
    </row>
    <row r="49" spans="4:6" ht="11.25">
      <c r="D49" s="38"/>
      <c r="F49" s="38"/>
    </row>
    <row r="50" spans="4:6" ht="11.25">
      <c r="D50" s="38"/>
      <c r="F50" s="38"/>
    </row>
    <row r="51" spans="4:6" ht="11.25">
      <c r="D51" s="38"/>
      <c r="F51" s="38"/>
    </row>
    <row r="52" ht="11.25">
      <c r="F52" s="38"/>
    </row>
    <row r="53" ht="11.25">
      <c r="F53" s="38"/>
    </row>
    <row r="54" ht="11.25">
      <c r="F54" s="38"/>
    </row>
    <row r="55" ht="11.25">
      <c r="F55" s="38"/>
    </row>
    <row r="56" ht="11.25">
      <c r="F56" s="38"/>
    </row>
    <row r="57" ht="11.25">
      <c r="F57" s="38"/>
    </row>
    <row r="58" ht="11.25">
      <c r="F58" s="38"/>
    </row>
  </sheetData>
  <mergeCells count="4">
    <mergeCell ref="F3:G3"/>
    <mergeCell ref="A1:G1"/>
    <mergeCell ref="B3:C3"/>
    <mergeCell ref="D3:E3"/>
  </mergeCells>
  <hyperlinks>
    <hyperlink ref="A3" location="indice!B43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32.33203125" style="0" customWidth="1"/>
    <col min="2" max="2" width="8.33203125" style="0" customWidth="1"/>
    <col min="3" max="3" width="5.33203125" style="0" customWidth="1"/>
    <col min="4" max="4" width="8.33203125" style="0" customWidth="1"/>
    <col min="5" max="5" width="5.33203125" style="0" customWidth="1"/>
    <col min="6" max="6" width="6.83203125" style="0" customWidth="1"/>
    <col min="7" max="7" width="5.33203125" style="0" customWidth="1"/>
    <col min="8" max="8" width="6.83203125" style="0" customWidth="1"/>
    <col min="9" max="9" width="5.33203125" style="0" customWidth="1"/>
    <col min="10" max="10" width="6.83203125" style="0" customWidth="1"/>
    <col min="11" max="11" width="5.33203125" style="0" customWidth="1"/>
    <col min="12" max="12" width="6.83203125" style="0" customWidth="1"/>
    <col min="13" max="13" width="5.33203125" style="0" customWidth="1"/>
    <col min="14" max="14" width="11" style="0" bestFit="1" customWidth="1"/>
    <col min="15" max="15" width="10.33203125" style="0" bestFit="1" customWidth="1"/>
  </cols>
  <sheetData>
    <row r="1" spans="1:13" s="16" customFormat="1" ht="39.75" customHeight="1">
      <c r="A1" s="228" t="s">
        <v>186</v>
      </c>
      <c r="B1" s="241"/>
      <c r="C1" s="241"/>
      <c r="D1" s="241"/>
      <c r="E1" s="241"/>
      <c r="F1" s="241"/>
      <c r="G1" s="241"/>
      <c r="H1" s="241"/>
      <c r="I1" s="241"/>
      <c r="J1" s="227"/>
      <c r="K1" s="227"/>
      <c r="L1" s="227"/>
      <c r="M1" s="227"/>
    </row>
    <row r="2" spans="1:13" s="57" customFormat="1" ht="18" customHeight="1">
      <c r="A2" s="95" t="s">
        <v>65</v>
      </c>
      <c r="B2" s="96"/>
      <c r="C2" s="96"/>
      <c r="D2" s="96"/>
      <c r="E2" s="96"/>
      <c r="F2" s="96"/>
      <c r="G2" s="96"/>
      <c r="H2" s="96"/>
      <c r="I2" s="96"/>
      <c r="J2" s="192"/>
      <c r="K2" s="192"/>
      <c r="L2" s="192"/>
      <c r="M2" s="93" t="s">
        <v>123</v>
      </c>
    </row>
    <row r="3" spans="1:13" s="57" customFormat="1" ht="36" customHeight="1">
      <c r="A3" s="17" t="s">
        <v>24</v>
      </c>
      <c r="B3" s="225" t="s">
        <v>25</v>
      </c>
      <c r="C3" s="225"/>
      <c r="D3" s="225"/>
      <c r="E3" s="225"/>
      <c r="F3" s="225" t="s">
        <v>54</v>
      </c>
      <c r="G3" s="225"/>
      <c r="H3" s="225"/>
      <c r="I3" s="225"/>
      <c r="J3" s="225" t="s">
        <v>145</v>
      </c>
      <c r="K3" s="225"/>
      <c r="L3" s="225"/>
      <c r="M3" s="225"/>
    </row>
    <row r="4" spans="1:13" s="20" customFormat="1" ht="19.5" customHeight="1">
      <c r="A4" s="139"/>
      <c r="B4" s="193" t="s">
        <v>26</v>
      </c>
      <c r="C4" s="193"/>
      <c r="D4" s="193" t="s">
        <v>27</v>
      </c>
      <c r="E4" s="194"/>
      <c r="F4" s="193" t="s">
        <v>26</v>
      </c>
      <c r="G4" s="193"/>
      <c r="H4" s="193" t="s">
        <v>27</v>
      </c>
      <c r="I4" s="194"/>
      <c r="J4" s="193" t="s">
        <v>26</v>
      </c>
      <c r="K4" s="193"/>
      <c r="L4" s="193" t="s">
        <v>27</v>
      </c>
      <c r="M4" s="194"/>
    </row>
    <row r="5" spans="1:13" s="12" customFormat="1" ht="19.5" customHeight="1">
      <c r="A5" s="21"/>
      <c r="B5" s="195" t="s">
        <v>82</v>
      </c>
      <c r="C5" s="196" t="s">
        <v>83</v>
      </c>
      <c r="D5" s="195" t="s">
        <v>82</v>
      </c>
      <c r="E5" s="196" t="s">
        <v>83</v>
      </c>
      <c r="F5" s="195" t="s">
        <v>82</v>
      </c>
      <c r="G5" s="196" t="s">
        <v>83</v>
      </c>
      <c r="H5" s="195" t="s">
        <v>82</v>
      </c>
      <c r="I5" s="196" t="s">
        <v>83</v>
      </c>
      <c r="J5" s="195" t="s">
        <v>82</v>
      </c>
      <c r="K5" s="196" t="s">
        <v>83</v>
      </c>
      <c r="L5" s="195" t="s">
        <v>82</v>
      </c>
      <c r="M5" s="196" t="s">
        <v>83</v>
      </c>
    </row>
    <row r="6" spans="1:13" s="154" customFormat="1" ht="19.5" customHeight="1">
      <c r="A6" s="151" t="s">
        <v>30</v>
      </c>
      <c r="B6" s="152">
        <f>F6+J6+'pag 45'!B6+'pag 45'!F6+'pag 45'!J6</f>
        <v>122410</v>
      </c>
      <c r="C6" s="152">
        <f aca="true" t="shared" si="0" ref="C6:C39">B6/B$6*100</f>
        <v>100</v>
      </c>
      <c r="D6" s="152">
        <f>H6+L6+'pag 45'!D6+'pag 45'!H6+'pag 45'!L6</f>
        <v>147829</v>
      </c>
      <c r="E6" s="152">
        <f aca="true" t="shared" si="1" ref="E6:E39">D6/D$6*100</f>
        <v>100</v>
      </c>
      <c r="F6" s="152">
        <f>SUM(F7:F39)</f>
        <v>587</v>
      </c>
      <c r="G6" s="152">
        <f aca="true" t="shared" si="2" ref="G6:G39">F6/F$6*100</f>
        <v>100</v>
      </c>
      <c r="H6" s="152">
        <f>SUM(H7:H39)</f>
        <v>637</v>
      </c>
      <c r="I6" s="152">
        <f aca="true" t="shared" si="3" ref="I6:I39">H6/H$6*100</f>
        <v>100</v>
      </c>
      <c r="J6" s="152">
        <f>SUM(J7:J39)</f>
        <v>3387</v>
      </c>
      <c r="K6" s="152">
        <f aca="true" t="shared" si="4" ref="K6:K39">J6/J$6*100</f>
        <v>100</v>
      </c>
      <c r="L6" s="152">
        <f>SUM(L7:L39)</f>
        <v>4994</v>
      </c>
      <c r="M6" s="152">
        <f aca="true" t="shared" si="5" ref="M6:M39">L6/L$6*100</f>
        <v>100</v>
      </c>
    </row>
    <row r="7" spans="1:16" s="27" customFormat="1" ht="15" customHeight="1">
      <c r="A7" s="155" t="s">
        <v>150</v>
      </c>
      <c r="B7" s="156">
        <f>F7+J7+'pag 45'!B7+'pag 45'!F7+'pag 45'!J7</f>
        <v>2942</v>
      </c>
      <c r="C7" s="197">
        <f t="shared" si="0"/>
        <v>2.40339841516216</v>
      </c>
      <c r="D7" s="156">
        <f>H7+L7+'pag 45'!D7+'pag 45'!H7+'pag 45'!L7</f>
        <v>3478</v>
      </c>
      <c r="E7" s="197">
        <f t="shared" si="1"/>
        <v>2.3527183434914662</v>
      </c>
      <c r="F7" s="156">
        <v>15</v>
      </c>
      <c r="G7" s="197">
        <f t="shared" si="2"/>
        <v>2.555366269165247</v>
      </c>
      <c r="H7" s="156">
        <v>13</v>
      </c>
      <c r="I7" s="197">
        <f t="shared" si="3"/>
        <v>2.0408163265306123</v>
      </c>
      <c r="J7" s="157">
        <v>61</v>
      </c>
      <c r="K7" s="197">
        <f t="shared" si="4"/>
        <v>1.801003838204901</v>
      </c>
      <c r="L7" s="157">
        <v>69</v>
      </c>
      <c r="M7" s="197">
        <f t="shared" si="5"/>
        <v>1.381657989587505</v>
      </c>
      <c r="P7" s="198"/>
    </row>
    <row r="8" spans="1:13" ht="15" customHeight="1">
      <c r="A8" s="155" t="s">
        <v>151</v>
      </c>
      <c r="B8" s="156">
        <f>F8+J8+'pag 45'!B8+'pag 45'!F8+'pag 45'!J8</f>
        <v>876</v>
      </c>
      <c r="C8" s="197">
        <f t="shared" si="0"/>
        <v>0.7156278081856058</v>
      </c>
      <c r="D8" s="156">
        <f>H8+L8+'pag 45'!D8+'pag 45'!H8+'pag 45'!L8</f>
        <v>1122</v>
      </c>
      <c r="E8" s="197">
        <f t="shared" si="1"/>
        <v>0.7589850435300246</v>
      </c>
      <c r="F8" s="156">
        <v>6</v>
      </c>
      <c r="G8" s="197">
        <f t="shared" si="2"/>
        <v>1.0221465076660987</v>
      </c>
      <c r="H8" s="156">
        <v>4</v>
      </c>
      <c r="I8" s="197">
        <f t="shared" si="3"/>
        <v>0.6279434850863422</v>
      </c>
      <c r="J8" s="157">
        <v>11</v>
      </c>
      <c r="K8" s="197">
        <f t="shared" si="4"/>
        <v>0.3247711839385887</v>
      </c>
      <c r="L8" s="157">
        <v>16</v>
      </c>
      <c r="M8" s="197">
        <f t="shared" si="5"/>
        <v>0.32038446135362436</v>
      </c>
    </row>
    <row r="9" spans="1:13" ht="15" customHeight="1">
      <c r="A9" s="155" t="s">
        <v>152</v>
      </c>
      <c r="B9" s="156">
        <f>F9+J9+'pag 45'!B9+'pag 45'!F9+'pag 45'!J9</f>
        <v>1512</v>
      </c>
      <c r="C9" s="197">
        <f t="shared" si="0"/>
        <v>1.2351932031696757</v>
      </c>
      <c r="D9" s="156">
        <f>H9+L9+'pag 45'!D9+'pag 45'!H9+'pag 45'!L9</f>
        <v>2021</v>
      </c>
      <c r="E9" s="197">
        <f t="shared" si="1"/>
        <v>1.3671201185153117</v>
      </c>
      <c r="F9" s="156">
        <v>1</v>
      </c>
      <c r="G9" s="197">
        <f t="shared" si="2"/>
        <v>0.17035775127768313</v>
      </c>
      <c r="H9" s="156">
        <v>3</v>
      </c>
      <c r="I9" s="197">
        <f t="shared" si="3"/>
        <v>0.47095761381475665</v>
      </c>
      <c r="J9" s="157">
        <v>19</v>
      </c>
      <c r="K9" s="197">
        <f t="shared" si="4"/>
        <v>0.5609684086211988</v>
      </c>
      <c r="L9" s="157">
        <v>29</v>
      </c>
      <c r="M9" s="197">
        <f t="shared" si="5"/>
        <v>0.5806968362034441</v>
      </c>
    </row>
    <row r="10" spans="1:13" ht="15" customHeight="1">
      <c r="A10" s="155" t="s">
        <v>153</v>
      </c>
      <c r="B10" s="156">
        <f>F10+J10+'pag 45'!B10+'pag 45'!F10+'pag 45'!J10</f>
        <v>3607</v>
      </c>
      <c r="C10" s="197">
        <f t="shared" si="0"/>
        <v>2.946654685074749</v>
      </c>
      <c r="D10" s="156">
        <f>H10+L10+'pag 45'!D10+'pag 45'!H10+'pag 45'!L10</f>
        <v>4271</v>
      </c>
      <c r="E10" s="197">
        <f t="shared" si="1"/>
        <v>2.8891489491236495</v>
      </c>
      <c r="F10" s="156">
        <v>10</v>
      </c>
      <c r="G10" s="197">
        <f t="shared" si="2"/>
        <v>1.7035775127768313</v>
      </c>
      <c r="H10" s="156">
        <v>14</v>
      </c>
      <c r="I10" s="197">
        <f t="shared" si="3"/>
        <v>2.197802197802198</v>
      </c>
      <c r="J10" s="157">
        <v>47</v>
      </c>
      <c r="K10" s="197">
        <f t="shared" si="4"/>
        <v>1.3876586950103336</v>
      </c>
      <c r="L10" s="157">
        <v>65</v>
      </c>
      <c r="M10" s="197">
        <f t="shared" si="5"/>
        <v>1.3015618742490989</v>
      </c>
    </row>
    <row r="11" spans="1:13" ht="15" customHeight="1">
      <c r="A11" s="155" t="s">
        <v>154</v>
      </c>
      <c r="B11" s="156">
        <f>F11+J11+'pag 45'!B11+'pag 45'!F11+'pag 45'!J11</f>
        <v>2833</v>
      </c>
      <c r="C11" s="197">
        <f t="shared" si="0"/>
        <v>2.314353402499796</v>
      </c>
      <c r="D11" s="156">
        <f>H11+L11+'pag 45'!D11+'pag 45'!H11+'pag 45'!L11</f>
        <v>3681</v>
      </c>
      <c r="E11" s="197">
        <f t="shared" si="1"/>
        <v>2.490039166875241</v>
      </c>
      <c r="F11" s="156">
        <v>11</v>
      </c>
      <c r="G11" s="197">
        <f t="shared" si="2"/>
        <v>1.8739352640545146</v>
      </c>
      <c r="H11" s="156">
        <v>10</v>
      </c>
      <c r="I11" s="197">
        <f t="shared" si="3"/>
        <v>1.5698587127158554</v>
      </c>
      <c r="J11" s="157">
        <v>58</v>
      </c>
      <c r="K11" s="197">
        <f t="shared" si="4"/>
        <v>1.7124298789489223</v>
      </c>
      <c r="L11" s="157">
        <v>100</v>
      </c>
      <c r="M11" s="197">
        <f t="shared" si="5"/>
        <v>2.002402883460152</v>
      </c>
    </row>
    <row r="12" spans="1:13" s="160" customFormat="1" ht="19.5" customHeight="1">
      <c r="A12" s="158" t="s">
        <v>155</v>
      </c>
      <c r="B12" s="156">
        <f>F12+J12+'pag 45'!B12+'pag 45'!F12+'pag 45'!J12</f>
        <v>6748</v>
      </c>
      <c r="C12" s="199">
        <f t="shared" si="0"/>
        <v>5.5126215178498486</v>
      </c>
      <c r="D12" s="156">
        <f>H12+L12+'pag 45'!D12+'pag 45'!H12+'pag 45'!L12</f>
        <v>8493</v>
      </c>
      <c r="E12" s="199">
        <f t="shared" si="1"/>
        <v>5.74515149260294</v>
      </c>
      <c r="F12" s="156">
        <v>44</v>
      </c>
      <c r="G12" s="199">
        <f t="shared" si="2"/>
        <v>7.495741056218058</v>
      </c>
      <c r="H12" s="156">
        <v>39</v>
      </c>
      <c r="I12" s="199">
        <f t="shared" si="3"/>
        <v>6.122448979591836</v>
      </c>
      <c r="J12" s="156">
        <v>186</v>
      </c>
      <c r="K12" s="199">
        <f t="shared" si="4"/>
        <v>5.491585473870682</v>
      </c>
      <c r="L12" s="159">
        <v>219</v>
      </c>
      <c r="M12" s="199">
        <f t="shared" si="5"/>
        <v>4.385262314777734</v>
      </c>
    </row>
    <row r="13" spans="1:13" s="27" customFormat="1" ht="15" customHeight="1">
      <c r="A13" s="155" t="s">
        <v>156</v>
      </c>
      <c r="B13" s="156">
        <f>F13+J13+'pag 45'!B13+'pag 45'!F13+'pag 45'!J13</f>
        <v>3311</v>
      </c>
      <c r="C13" s="197">
        <f t="shared" si="0"/>
        <v>2.7048443754595213</v>
      </c>
      <c r="D13" s="156">
        <f>H13+L13+'pag 45'!D13+'pag 45'!H13+'pag 45'!L13</f>
        <v>4199</v>
      </c>
      <c r="E13" s="197">
        <f t="shared" si="1"/>
        <v>2.8404440265441826</v>
      </c>
      <c r="F13" s="156">
        <v>20</v>
      </c>
      <c r="G13" s="197">
        <f t="shared" si="2"/>
        <v>3.4071550255536627</v>
      </c>
      <c r="H13" s="156">
        <v>11</v>
      </c>
      <c r="I13" s="197">
        <f t="shared" si="3"/>
        <v>1.726844583987441</v>
      </c>
      <c r="J13" s="157">
        <v>79</v>
      </c>
      <c r="K13" s="197">
        <f t="shared" si="4"/>
        <v>2.3324475937407736</v>
      </c>
      <c r="L13" s="157">
        <v>118</v>
      </c>
      <c r="M13" s="197">
        <f t="shared" si="5"/>
        <v>2.3628354024829794</v>
      </c>
    </row>
    <row r="14" spans="1:13" ht="15" customHeight="1">
      <c r="A14" s="155" t="s">
        <v>157</v>
      </c>
      <c r="B14" s="156">
        <f>F14+J14+'pag 45'!B14+'pag 45'!F14+'pag 45'!J14</f>
        <v>1715</v>
      </c>
      <c r="C14" s="197">
        <f t="shared" si="0"/>
        <v>1.401029327669308</v>
      </c>
      <c r="D14" s="156">
        <f>H14+L14+'pag 45'!D14+'pag 45'!H14+'pag 45'!L14</f>
        <v>2308</v>
      </c>
      <c r="E14" s="197">
        <f t="shared" si="1"/>
        <v>1.5612633515751306</v>
      </c>
      <c r="F14" s="156">
        <v>5</v>
      </c>
      <c r="G14" s="197">
        <f t="shared" si="2"/>
        <v>0.8517887563884157</v>
      </c>
      <c r="H14" s="156">
        <v>6</v>
      </c>
      <c r="I14" s="197">
        <f t="shared" si="3"/>
        <v>0.9419152276295133</v>
      </c>
      <c r="J14" s="157">
        <v>31</v>
      </c>
      <c r="K14" s="197">
        <f t="shared" si="4"/>
        <v>0.9152642456451137</v>
      </c>
      <c r="L14" s="157">
        <v>54</v>
      </c>
      <c r="M14" s="197">
        <f t="shared" si="5"/>
        <v>1.0812975570684822</v>
      </c>
    </row>
    <row r="15" spans="1:13" ht="15" customHeight="1">
      <c r="A15" s="155" t="s">
        <v>158</v>
      </c>
      <c r="B15" s="156">
        <f>F15+J15+'pag 45'!B15+'pag 45'!F15+'pag 45'!J15</f>
        <v>2240</v>
      </c>
      <c r="C15" s="197">
        <f t="shared" si="0"/>
        <v>1.8299158565476676</v>
      </c>
      <c r="D15" s="156">
        <f>H15+L15+'pag 45'!D15+'pag 45'!H15+'pag 45'!L15</f>
        <v>2963</v>
      </c>
      <c r="E15" s="197">
        <f t="shared" si="1"/>
        <v>2.0043428555966694</v>
      </c>
      <c r="F15" s="156">
        <v>4</v>
      </c>
      <c r="G15" s="197">
        <f t="shared" si="2"/>
        <v>0.6814310051107325</v>
      </c>
      <c r="H15" s="156">
        <v>7</v>
      </c>
      <c r="I15" s="197">
        <f t="shared" si="3"/>
        <v>1.098901098901099</v>
      </c>
      <c r="J15" s="157">
        <v>44</v>
      </c>
      <c r="K15" s="197">
        <f t="shared" si="4"/>
        <v>1.299084735754355</v>
      </c>
      <c r="L15" s="157">
        <v>69</v>
      </c>
      <c r="M15" s="197">
        <f t="shared" si="5"/>
        <v>1.381657989587505</v>
      </c>
    </row>
    <row r="16" spans="1:13" ht="15" customHeight="1">
      <c r="A16" s="155" t="s">
        <v>159</v>
      </c>
      <c r="B16" s="156">
        <f>F16+J16+'pag 45'!B16+'pag 45'!F16+'pag 45'!J16</f>
        <v>2013</v>
      </c>
      <c r="C16" s="197">
        <f t="shared" si="0"/>
        <v>1.6444734907278817</v>
      </c>
      <c r="D16" s="156">
        <f>H16+L16+'pag 45'!D16+'pag 45'!H16+'pag 45'!L16</f>
        <v>2867</v>
      </c>
      <c r="E16" s="197">
        <f t="shared" si="1"/>
        <v>1.9394029588240467</v>
      </c>
      <c r="F16" s="156">
        <v>5</v>
      </c>
      <c r="G16" s="197">
        <f t="shared" si="2"/>
        <v>0.8517887563884157</v>
      </c>
      <c r="H16" s="156">
        <v>6</v>
      </c>
      <c r="I16" s="197">
        <f t="shared" si="3"/>
        <v>0.9419152276295133</v>
      </c>
      <c r="J16" s="157">
        <v>41</v>
      </c>
      <c r="K16" s="197">
        <f t="shared" si="4"/>
        <v>1.210510776498376</v>
      </c>
      <c r="L16" s="157">
        <v>59</v>
      </c>
      <c r="M16" s="197">
        <f t="shared" si="5"/>
        <v>1.1814177012414897</v>
      </c>
    </row>
    <row r="17" spans="1:13" ht="15" customHeight="1">
      <c r="A17" s="155" t="s">
        <v>160</v>
      </c>
      <c r="B17" s="156">
        <f>F17+J17+'pag 45'!B17+'pag 45'!F17+'pag 45'!J17</f>
        <v>2642</v>
      </c>
      <c r="C17" s="197">
        <f t="shared" si="0"/>
        <v>2.15832039866024</v>
      </c>
      <c r="D17" s="156">
        <f>H17+L17+'pag 45'!D17+'pag 45'!H17+'pag 45'!L17</f>
        <v>3368</v>
      </c>
      <c r="E17" s="197">
        <f t="shared" si="1"/>
        <v>2.27830804510617</v>
      </c>
      <c r="F17" s="156">
        <v>7</v>
      </c>
      <c r="G17" s="197">
        <f t="shared" si="2"/>
        <v>1.192504258943782</v>
      </c>
      <c r="H17" s="156">
        <v>12</v>
      </c>
      <c r="I17" s="197">
        <f t="shared" si="3"/>
        <v>1.8838304552590266</v>
      </c>
      <c r="J17" s="157">
        <v>53</v>
      </c>
      <c r="K17" s="197">
        <f t="shared" si="4"/>
        <v>1.5648066135222911</v>
      </c>
      <c r="L17" s="157">
        <v>89</v>
      </c>
      <c r="M17" s="197">
        <f t="shared" si="5"/>
        <v>1.7821385662795355</v>
      </c>
    </row>
    <row r="18" spans="1:13" s="160" customFormat="1" ht="19.5" customHeight="1">
      <c r="A18" s="158" t="s">
        <v>161</v>
      </c>
      <c r="B18" s="156">
        <f>F18+J18+'pag 45'!B18+'pag 45'!F18+'pag 45'!J18</f>
        <v>1693</v>
      </c>
      <c r="C18" s="199">
        <f t="shared" si="0"/>
        <v>1.3830569397925006</v>
      </c>
      <c r="D18" s="156">
        <f>H18+L18+'pag 45'!D18+'pag 45'!H18+'pag 45'!L18</f>
        <v>2103</v>
      </c>
      <c r="E18" s="199">
        <f t="shared" si="1"/>
        <v>1.4225896136752598</v>
      </c>
      <c r="F18" s="156">
        <v>3</v>
      </c>
      <c r="G18" s="199">
        <f t="shared" si="2"/>
        <v>0.5110732538330494</v>
      </c>
      <c r="H18" s="156">
        <v>5</v>
      </c>
      <c r="I18" s="199">
        <f t="shared" si="3"/>
        <v>0.7849293563579277</v>
      </c>
      <c r="J18" s="156">
        <v>35</v>
      </c>
      <c r="K18" s="199">
        <f t="shared" si="4"/>
        <v>1.0333628579864187</v>
      </c>
      <c r="L18" s="159">
        <v>55</v>
      </c>
      <c r="M18" s="199">
        <f t="shared" si="5"/>
        <v>1.1013215859030838</v>
      </c>
    </row>
    <row r="19" spans="1:13" s="27" customFormat="1" ht="15" customHeight="1">
      <c r="A19" s="155" t="s">
        <v>162</v>
      </c>
      <c r="B19" s="156">
        <f>F19+J19+'pag 45'!B19+'pag 45'!F19+'pag 45'!J19</f>
        <v>936</v>
      </c>
      <c r="C19" s="197">
        <f t="shared" si="0"/>
        <v>0.7646434114859897</v>
      </c>
      <c r="D19" s="156">
        <f>H19+L19+'pag 45'!D19+'pag 45'!H19+'pag 45'!L19</f>
        <v>1193</v>
      </c>
      <c r="E19" s="197">
        <f t="shared" si="1"/>
        <v>0.8070135088514433</v>
      </c>
      <c r="F19" s="156">
        <v>2</v>
      </c>
      <c r="G19" s="197">
        <f t="shared" si="2"/>
        <v>0.34071550255536626</v>
      </c>
      <c r="H19" s="156">
        <v>1</v>
      </c>
      <c r="I19" s="197">
        <f t="shared" si="3"/>
        <v>0.15698587127158556</v>
      </c>
      <c r="J19" s="157">
        <v>25</v>
      </c>
      <c r="K19" s="197">
        <f t="shared" si="4"/>
        <v>0.7381163271331562</v>
      </c>
      <c r="L19" s="157">
        <v>40</v>
      </c>
      <c r="M19" s="197">
        <f t="shared" si="5"/>
        <v>0.8009611533840608</v>
      </c>
    </row>
    <row r="20" spans="1:13" ht="15" customHeight="1">
      <c r="A20" s="155" t="s">
        <v>163</v>
      </c>
      <c r="B20" s="156">
        <f>F20+J20+'pag 45'!B20+'pag 45'!F20+'pag 45'!J20</f>
        <v>652</v>
      </c>
      <c r="C20" s="197">
        <f t="shared" si="0"/>
        <v>0.532636222530839</v>
      </c>
      <c r="D20" s="156">
        <f>H20+L20+'pag 45'!D20+'pag 45'!H20+'pag 45'!L20</f>
        <v>776</v>
      </c>
      <c r="E20" s="197">
        <f t="shared" si="1"/>
        <v>0.5249308322453645</v>
      </c>
      <c r="F20" s="156">
        <v>1</v>
      </c>
      <c r="G20" s="197">
        <f t="shared" si="2"/>
        <v>0.17035775127768313</v>
      </c>
      <c r="H20" s="156">
        <v>2</v>
      </c>
      <c r="I20" s="197">
        <f t="shared" si="3"/>
        <v>0.3139717425431711</v>
      </c>
      <c r="J20" s="157">
        <v>13</v>
      </c>
      <c r="K20" s="197">
        <f t="shared" si="4"/>
        <v>0.3838204901092412</v>
      </c>
      <c r="L20" s="157">
        <v>24</v>
      </c>
      <c r="M20" s="197">
        <f t="shared" si="5"/>
        <v>0.4805766920304365</v>
      </c>
    </row>
    <row r="21" spans="1:13" ht="15" customHeight="1">
      <c r="A21" s="155" t="s">
        <v>164</v>
      </c>
      <c r="B21" s="156">
        <f>F21+J21+'pag 45'!B21+'pag 45'!F21+'pag 45'!J21</f>
        <v>1159</v>
      </c>
      <c r="C21" s="197">
        <f t="shared" si="0"/>
        <v>0.9468180704190834</v>
      </c>
      <c r="D21" s="156">
        <f>H21+L21+'pag 45'!D21+'pag 45'!H21+'pag 45'!L21</f>
        <v>1442</v>
      </c>
      <c r="E21" s="197">
        <f t="shared" si="1"/>
        <v>0.9754513661054327</v>
      </c>
      <c r="F21" s="156">
        <v>1</v>
      </c>
      <c r="G21" s="197">
        <f t="shared" si="2"/>
        <v>0.17035775127768313</v>
      </c>
      <c r="H21" s="156">
        <v>4</v>
      </c>
      <c r="I21" s="197">
        <f t="shared" si="3"/>
        <v>0.6279434850863422</v>
      </c>
      <c r="J21" s="157">
        <v>22</v>
      </c>
      <c r="K21" s="197">
        <f t="shared" si="4"/>
        <v>0.6495423678771775</v>
      </c>
      <c r="L21" s="157">
        <v>55</v>
      </c>
      <c r="M21" s="197">
        <f t="shared" si="5"/>
        <v>1.1013215859030838</v>
      </c>
    </row>
    <row r="22" spans="1:13" ht="15" customHeight="1">
      <c r="A22" s="155" t="s">
        <v>165</v>
      </c>
      <c r="B22" s="156">
        <f>F22+J22+'pag 45'!B22+'pag 45'!F22+'pag 45'!J22</f>
        <v>1458</v>
      </c>
      <c r="C22" s="197">
        <f t="shared" si="0"/>
        <v>1.19107916019933</v>
      </c>
      <c r="D22" s="156">
        <f>H22+L22+'pag 45'!D22+'pag 45'!H22+'pag 45'!L22</f>
        <v>1724</v>
      </c>
      <c r="E22" s="197">
        <f t="shared" si="1"/>
        <v>1.166212312875011</v>
      </c>
      <c r="F22" s="156">
        <v>1</v>
      </c>
      <c r="G22" s="197">
        <f t="shared" si="2"/>
        <v>0.17035775127768313</v>
      </c>
      <c r="H22" s="156">
        <v>6</v>
      </c>
      <c r="I22" s="197">
        <f t="shared" si="3"/>
        <v>0.9419152276295133</v>
      </c>
      <c r="J22" s="157">
        <v>43</v>
      </c>
      <c r="K22" s="197">
        <f t="shared" si="4"/>
        <v>1.2695600826690288</v>
      </c>
      <c r="L22" s="157">
        <v>65</v>
      </c>
      <c r="M22" s="197">
        <f t="shared" si="5"/>
        <v>1.3015618742490989</v>
      </c>
    </row>
    <row r="23" spans="1:13" ht="15" customHeight="1">
      <c r="A23" s="155" t="s">
        <v>166</v>
      </c>
      <c r="B23" s="156">
        <f>F23+J23+'pag 45'!B23+'pag 45'!F23+'pag 45'!J23</f>
        <v>32626</v>
      </c>
      <c r="C23" s="197">
        <f t="shared" si="0"/>
        <v>26.65305122130545</v>
      </c>
      <c r="D23" s="156">
        <f>H23+L23+'pag 45'!D23+'pag 45'!H23+'pag 45'!L23</f>
        <v>36902</v>
      </c>
      <c r="E23" s="197">
        <f t="shared" si="1"/>
        <v>24.96262573649284</v>
      </c>
      <c r="F23" s="156">
        <v>275</v>
      </c>
      <c r="G23" s="197">
        <f t="shared" si="2"/>
        <v>46.84838160136286</v>
      </c>
      <c r="H23" s="156">
        <v>297</v>
      </c>
      <c r="I23" s="197">
        <f t="shared" si="3"/>
        <v>46.62480376766091</v>
      </c>
      <c r="J23" s="157">
        <v>1286</v>
      </c>
      <c r="K23" s="197">
        <f t="shared" si="4"/>
        <v>37.96870386772955</v>
      </c>
      <c r="L23" s="157">
        <v>1392</v>
      </c>
      <c r="M23" s="197">
        <f t="shared" si="5"/>
        <v>27.873448137765315</v>
      </c>
    </row>
    <row r="24" spans="1:13" s="160" customFormat="1" ht="19.5" customHeight="1">
      <c r="A24" s="158" t="s">
        <v>167</v>
      </c>
      <c r="B24" s="156">
        <f>F24+J24+'pag 45'!B24+'pag 45'!F24+'pag 45'!J24</f>
        <v>1001</v>
      </c>
      <c r="C24" s="199">
        <f t="shared" si="0"/>
        <v>0.817743648394739</v>
      </c>
      <c r="D24" s="156">
        <f>H24+L24+'pag 45'!D24+'pag 45'!H24+'pag 45'!L24</f>
        <v>1249</v>
      </c>
      <c r="E24" s="199">
        <f t="shared" si="1"/>
        <v>0.8448951153021396</v>
      </c>
      <c r="F24" s="156">
        <v>2</v>
      </c>
      <c r="G24" s="199">
        <f t="shared" si="2"/>
        <v>0.34071550255536626</v>
      </c>
      <c r="H24" s="156">
        <v>5</v>
      </c>
      <c r="I24" s="199">
        <f t="shared" si="3"/>
        <v>0.7849293563579277</v>
      </c>
      <c r="J24" s="156">
        <v>23</v>
      </c>
      <c r="K24" s="199">
        <f t="shared" si="4"/>
        <v>0.6790670209625037</v>
      </c>
      <c r="L24" s="159">
        <v>44</v>
      </c>
      <c r="M24" s="199">
        <f t="shared" si="5"/>
        <v>0.881057268722467</v>
      </c>
    </row>
    <row r="25" spans="1:13" s="27" customFormat="1" ht="15" customHeight="1">
      <c r="A25" s="155" t="s">
        <v>168</v>
      </c>
      <c r="B25" s="156">
        <f>F25+J25+'pag 45'!B25+'pag 45'!F25+'pag 45'!J25</f>
        <v>1951</v>
      </c>
      <c r="C25" s="197">
        <f t="shared" si="0"/>
        <v>1.5938240339841516</v>
      </c>
      <c r="D25" s="156">
        <f>H25+L25+'pag 45'!D25+'pag 45'!H25+'pag 45'!L25</f>
        <v>2451</v>
      </c>
      <c r="E25" s="197">
        <f t="shared" si="1"/>
        <v>1.6579967394760162</v>
      </c>
      <c r="F25" s="156">
        <v>4</v>
      </c>
      <c r="G25" s="197">
        <f t="shared" si="2"/>
        <v>0.6814310051107325</v>
      </c>
      <c r="H25" s="156">
        <v>5</v>
      </c>
      <c r="I25" s="197">
        <f t="shared" si="3"/>
        <v>0.7849293563579277</v>
      </c>
      <c r="J25" s="157">
        <v>60</v>
      </c>
      <c r="K25" s="197">
        <f t="shared" si="4"/>
        <v>1.771479185119575</v>
      </c>
      <c r="L25" s="157">
        <v>113</v>
      </c>
      <c r="M25" s="197">
        <f t="shared" si="5"/>
        <v>2.2627152583099717</v>
      </c>
    </row>
    <row r="26" spans="1:13" ht="15" customHeight="1">
      <c r="A26" s="155" t="s">
        <v>169</v>
      </c>
      <c r="B26" s="156">
        <f>F26+J26+'pag 45'!B26+'pag 45'!F26+'pag 45'!J26</f>
        <v>8640</v>
      </c>
      <c r="C26" s="197">
        <f t="shared" si="0"/>
        <v>7.058246875255289</v>
      </c>
      <c r="D26" s="156">
        <f>H26+L26+'pag 45'!D26+'pag 45'!H26+'pag 45'!L26</f>
        <v>9926</v>
      </c>
      <c r="E26" s="197">
        <f t="shared" si="1"/>
        <v>6.71451474338594</v>
      </c>
      <c r="F26" s="156">
        <v>51</v>
      </c>
      <c r="G26" s="197">
        <f t="shared" si="2"/>
        <v>8.68824531516184</v>
      </c>
      <c r="H26" s="156">
        <v>51</v>
      </c>
      <c r="I26" s="197">
        <f t="shared" si="3"/>
        <v>8.006279434850864</v>
      </c>
      <c r="J26" s="157">
        <v>178</v>
      </c>
      <c r="K26" s="197">
        <f t="shared" si="4"/>
        <v>5.255388249188072</v>
      </c>
      <c r="L26" s="157">
        <v>328</v>
      </c>
      <c r="M26" s="197">
        <f t="shared" si="5"/>
        <v>6.567881457749299</v>
      </c>
    </row>
    <row r="27" spans="1:13" ht="15" customHeight="1">
      <c r="A27" s="155" t="s">
        <v>170</v>
      </c>
      <c r="B27" s="156">
        <f>F27+J27+'pag 45'!B27+'pag 45'!F27+'pag 45'!J27</f>
        <v>720</v>
      </c>
      <c r="C27" s="197">
        <f t="shared" si="0"/>
        <v>0.5881872396046075</v>
      </c>
      <c r="D27" s="156">
        <f>H27+L27+'pag 45'!D27+'pag 45'!H27+'pag 45'!L27</f>
        <v>957</v>
      </c>
      <c r="E27" s="197">
        <f t="shared" si="1"/>
        <v>0.6473695959520798</v>
      </c>
      <c r="F27" s="156">
        <v>1</v>
      </c>
      <c r="G27" s="197">
        <f t="shared" si="2"/>
        <v>0.17035775127768313</v>
      </c>
      <c r="H27" s="156">
        <v>0</v>
      </c>
      <c r="I27" s="197">
        <f t="shared" si="3"/>
        <v>0</v>
      </c>
      <c r="J27" s="157">
        <v>15</v>
      </c>
      <c r="K27" s="197">
        <f t="shared" si="4"/>
        <v>0.44286979627989376</v>
      </c>
      <c r="L27" s="157">
        <v>25</v>
      </c>
      <c r="M27" s="197">
        <f t="shared" si="5"/>
        <v>0.500600720865038</v>
      </c>
    </row>
    <row r="28" spans="1:13" ht="15" customHeight="1">
      <c r="A28" s="155" t="s">
        <v>171</v>
      </c>
      <c r="B28" s="156">
        <f>F28+J28+'pag 45'!B28+'pag 45'!F28+'pag 45'!J28</f>
        <v>577</v>
      </c>
      <c r="C28" s="197">
        <f t="shared" si="0"/>
        <v>0.47136671840535904</v>
      </c>
      <c r="D28" s="156">
        <f>H28+L28+'pag 45'!D28+'pag 45'!H28+'pag 45'!L28</f>
        <v>741</v>
      </c>
      <c r="E28" s="197">
        <f t="shared" si="1"/>
        <v>0.5012548282136794</v>
      </c>
      <c r="F28" s="156">
        <v>1</v>
      </c>
      <c r="G28" s="197">
        <f t="shared" si="2"/>
        <v>0.17035775127768313</v>
      </c>
      <c r="H28" s="156">
        <v>6</v>
      </c>
      <c r="I28" s="197">
        <f t="shared" si="3"/>
        <v>0.9419152276295133</v>
      </c>
      <c r="J28" s="157">
        <v>12</v>
      </c>
      <c r="K28" s="197">
        <f t="shared" si="4"/>
        <v>0.354295837023915</v>
      </c>
      <c r="L28" s="157">
        <v>33</v>
      </c>
      <c r="M28" s="197">
        <f t="shared" si="5"/>
        <v>0.6607929515418502</v>
      </c>
    </row>
    <row r="29" spans="1:13" ht="15" customHeight="1">
      <c r="A29" s="155" t="s">
        <v>172</v>
      </c>
      <c r="B29" s="156">
        <f>F29+J29+'pag 45'!B29+'pag 45'!F29+'pag 45'!J29</f>
        <v>1314</v>
      </c>
      <c r="C29" s="197">
        <f t="shared" si="0"/>
        <v>1.0734417122784086</v>
      </c>
      <c r="D29" s="156">
        <f>H29+L29+'pag 45'!D29+'pag 45'!H29+'pag 45'!L29</f>
        <v>1564</v>
      </c>
      <c r="E29" s="197">
        <f t="shared" si="1"/>
        <v>1.057979151587307</v>
      </c>
      <c r="F29" s="156">
        <v>3</v>
      </c>
      <c r="G29" s="197">
        <f t="shared" si="2"/>
        <v>0.5110732538330494</v>
      </c>
      <c r="H29" s="156">
        <v>4</v>
      </c>
      <c r="I29" s="197">
        <f t="shared" si="3"/>
        <v>0.6279434850863422</v>
      </c>
      <c r="J29" s="157">
        <v>25</v>
      </c>
      <c r="K29" s="197">
        <f t="shared" si="4"/>
        <v>0.7381163271331562</v>
      </c>
      <c r="L29" s="157">
        <v>65</v>
      </c>
      <c r="M29" s="197">
        <f t="shared" si="5"/>
        <v>1.3015618742490989</v>
      </c>
    </row>
    <row r="30" spans="1:13" s="160" customFormat="1" ht="19.5" customHeight="1">
      <c r="A30" s="158" t="s">
        <v>173</v>
      </c>
      <c r="B30" s="156">
        <f>F30+J30+'pag 45'!B30+'pag 45'!F30+'pag 45'!J30</f>
        <v>1422</v>
      </c>
      <c r="C30" s="199">
        <f t="shared" si="0"/>
        <v>1.1616697982190998</v>
      </c>
      <c r="D30" s="156">
        <f>H30+L30+'pag 45'!D30+'pag 45'!H30+'pag 45'!L30</f>
        <v>1715</v>
      </c>
      <c r="E30" s="199">
        <f t="shared" si="1"/>
        <v>1.1601241975525776</v>
      </c>
      <c r="F30" s="156">
        <v>6</v>
      </c>
      <c r="G30" s="199">
        <f t="shared" si="2"/>
        <v>1.0221465076660987</v>
      </c>
      <c r="H30" s="156">
        <v>4</v>
      </c>
      <c r="I30" s="199">
        <f t="shared" si="3"/>
        <v>0.6279434850863422</v>
      </c>
      <c r="J30" s="156">
        <v>37</v>
      </c>
      <c r="K30" s="199">
        <f t="shared" si="4"/>
        <v>1.0924121641570712</v>
      </c>
      <c r="L30" s="159">
        <v>66</v>
      </c>
      <c r="M30" s="199">
        <f t="shared" si="5"/>
        <v>1.3215859030837005</v>
      </c>
    </row>
    <row r="31" spans="1:13" s="27" customFormat="1" ht="15" customHeight="1">
      <c r="A31" s="155" t="s">
        <v>174</v>
      </c>
      <c r="B31" s="156">
        <f>F31+J31+'pag 45'!B31+'pag 45'!F31+'pag 45'!J31</f>
        <v>4131</v>
      </c>
      <c r="C31" s="197">
        <f t="shared" si="0"/>
        <v>3.3747242872314356</v>
      </c>
      <c r="D31" s="156">
        <f>H31+L31+'pag 45'!D31+'pag 45'!H31+'pag 45'!L31</f>
        <v>5074</v>
      </c>
      <c r="E31" s="197">
        <f t="shared" si="1"/>
        <v>3.432344127336314</v>
      </c>
      <c r="F31" s="156">
        <v>10</v>
      </c>
      <c r="G31" s="197">
        <f t="shared" si="2"/>
        <v>1.7035775127768313</v>
      </c>
      <c r="H31" s="156">
        <v>16</v>
      </c>
      <c r="I31" s="197">
        <f t="shared" si="3"/>
        <v>2.511773940345369</v>
      </c>
      <c r="J31" s="157">
        <v>79</v>
      </c>
      <c r="K31" s="197">
        <f t="shared" si="4"/>
        <v>2.3324475937407736</v>
      </c>
      <c r="L31" s="157">
        <v>183</v>
      </c>
      <c r="M31" s="197">
        <f t="shared" si="5"/>
        <v>3.6643972767320787</v>
      </c>
    </row>
    <row r="32" spans="1:13" ht="15" customHeight="1">
      <c r="A32" s="155" t="s">
        <v>175</v>
      </c>
      <c r="B32" s="156">
        <f>F32+J32+'pag 45'!B32+'pag 45'!F32+'pag 45'!J32</f>
        <v>3273</v>
      </c>
      <c r="C32" s="197">
        <f t="shared" si="0"/>
        <v>2.673801160035945</v>
      </c>
      <c r="D32" s="156">
        <f>H32+L32+'pag 45'!D32+'pag 45'!H32+'pag 45'!L32</f>
        <v>4007</v>
      </c>
      <c r="E32" s="197">
        <f t="shared" si="1"/>
        <v>2.7105642329989377</v>
      </c>
      <c r="F32" s="156">
        <v>11</v>
      </c>
      <c r="G32" s="197">
        <f t="shared" si="2"/>
        <v>1.8739352640545146</v>
      </c>
      <c r="H32" s="156">
        <v>6</v>
      </c>
      <c r="I32" s="197">
        <f t="shared" si="3"/>
        <v>0.9419152276295133</v>
      </c>
      <c r="J32" s="157">
        <v>62</v>
      </c>
      <c r="K32" s="197">
        <f t="shared" si="4"/>
        <v>1.8305284912902273</v>
      </c>
      <c r="L32" s="157">
        <v>96</v>
      </c>
      <c r="M32" s="197">
        <f t="shared" si="5"/>
        <v>1.922306768121746</v>
      </c>
    </row>
    <row r="33" spans="1:13" ht="15" customHeight="1">
      <c r="A33" s="155" t="s">
        <v>176</v>
      </c>
      <c r="B33" s="156">
        <f>F33+J33+'pag 45'!B33+'pag 45'!F33+'pag 45'!J33</f>
        <v>2308</v>
      </c>
      <c r="C33" s="197">
        <f t="shared" si="0"/>
        <v>1.8854668736214362</v>
      </c>
      <c r="D33" s="156">
        <f>H33+L33+'pag 45'!D33+'pag 45'!H33+'pag 45'!L33</f>
        <v>2769</v>
      </c>
      <c r="E33" s="197">
        <f t="shared" si="1"/>
        <v>1.873110147535328</v>
      </c>
      <c r="F33" s="156">
        <v>9</v>
      </c>
      <c r="G33" s="197">
        <f t="shared" si="2"/>
        <v>1.5332197614991483</v>
      </c>
      <c r="H33" s="156">
        <v>8</v>
      </c>
      <c r="I33" s="197">
        <f t="shared" si="3"/>
        <v>1.2558869701726845</v>
      </c>
      <c r="J33" s="157">
        <v>40</v>
      </c>
      <c r="K33" s="197">
        <f t="shared" si="4"/>
        <v>1.1809861234130499</v>
      </c>
      <c r="L33" s="157">
        <v>71</v>
      </c>
      <c r="M33" s="197">
        <f t="shared" si="5"/>
        <v>1.421706047256708</v>
      </c>
    </row>
    <row r="34" spans="1:13" ht="15" customHeight="1">
      <c r="A34" s="155" t="s">
        <v>177</v>
      </c>
      <c r="B34" s="156">
        <f>F34+J34+'pag 45'!B34+'pag 45'!F34+'pag 45'!J34</f>
        <v>4119</v>
      </c>
      <c r="C34" s="197">
        <f t="shared" si="0"/>
        <v>3.3649211665713588</v>
      </c>
      <c r="D34" s="156">
        <f>H34+L34+'pag 45'!D34+'pag 45'!H34+'pag 45'!L34</f>
        <v>5002</v>
      </c>
      <c r="E34" s="197">
        <f t="shared" si="1"/>
        <v>3.3836392047568475</v>
      </c>
      <c r="F34" s="156">
        <v>11</v>
      </c>
      <c r="G34" s="197">
        <f t="shared" si="2"/>
        <v>1.8739352640545146</v>
      </c>
      <c r="H34" s="156">
        <v>14</v>
      </c>
      <c r="I34" s="197">
        <f t="shared" si="3"/>
        <v>2.197802197802198</v>
      </c>
      <c r="J34" s="157">
        <v>102</v>
      </c>
      <c r="K34" s="197">
        <f t="shared" si="4"/>
        <v>3.011514614703277</v>
      </c>
      <c r="L34" s="157">
        <v>148</v>
      </c>
      <c r="M34" s="197">
        <f t="shared" si="5"/>
        <v>2.9635562675210254</v>
      </c>
    </row>
    <row r="35" spans="1:13" ht="15" customHeight="1">
      <c r="A35" s="155" t="s">
        <v>178</v>
      </c>
      <c r="B35" s="156">
        <f>F35+J35+'pag 45'!B35+'pag 45'!F35+'pag 45'!J35</f>
        <v>11215</v>
      </c>
      <c r="C35" s="197">
        <f t="shared" si="0"/>
        <v>9.161833183563434</v>
      </c>
      <c r="D35" s="156">
        <f>H35+L35+'pag 45'!D35+'pag 45'!H35+'pag 45'!L35</f>
        <v>13244</v>
      </c>
      <c r="E35" s="197">
        <f t="shared" si="1"/>
        <v>8.958999925589701</v>
      </c>
      <c r="F35" s="156">
        <v>41</v>
      </c>
      <c r="G35" s="197">
        <f t="shared" si="2"/>
        <v>6.984667802385008</v>
      </c>
      <c r="H35" s="156">
        <v>49</v>
      </c>
      <c r="I35" s="197">
        <f t="shared" si="3"/>
        <v>7.6923076923076925</v>
      </c>
      <c r="J35" s="157">
        <v>329</v>
      </c>
      <c r="K35" s="197">
        <f t="shared" si="4"/>
        <v>9.713610865072335</v>
      </c>
      <c r="L35" s="157">
        <v>537</v>
      </c>
      <c r="M35" s="197">
        <f t="shared" si="5"/>
        <v>10.752903484181017</v>
      </c>
    </row>
    <row r="36" spans="1:13" s="160" customFormat="1" ht="19.5" customHeight="1">
      <c r="A36" s="158" t="s">
        <v>179</v>
      </c>
      <c r="B36" s="156">
        <f>F36+J36+'pag 45'!B36+'pag 45'!F36+'pag 45'!J36</f>
        <v>2452</v>
      </c>
      <c r="C36" s="199">
        <f t="shared" si="0"/>
        <v>2.0031043215423576</v>
      </c>
      <c r="D36" s="156">
        <f>H36+L36+'pag 45'!D36+'pag 45'!H36+'pag 45'!L36</f>
        <v>3261</v>
      </c>
      <c r="E36" s="199">
        <f t="shared" si="1"/>
        <v>2.2059271184950178</v>
      </c>
      <c r="F36" s="156">
        <v>1</v>
      </c>
      <c r="G36" s="199">
        <f t="shared" si="2"/>
        <v>0.17035775127768313</v>
      </c>
      <c r="H36" s="156">
        <v>4</v>
      </c>
      <c r="I36" s="199">
        <f t="shared" si="3"/>
        <v>0.6279434850863422</v>
      </c>
      <c r="J36" s="156">
        <v>67</v>
      </c>
      <c r="K36" s="199">
        <f t="shared" si="4"/>
        <v>1.9781517567168585</v>
      </c>
      <c r="L36" s="159">
        <v>133</v>
      </c>
      <c r="M36" s="199">
        <f t="shared" si="5"/>
        <v>2.6631958350020026</v>
      </c>
    </row>
    <row r="37" spans="1:13" s="27" customFormat="1" ht="15" customHeight="1">
      <c r="A37" s="155" t="s">
        <v>180</v>
      </c>
      <c r="B37" s="156">
        <f>F37+J37+'pag 45'!B37+'pag 45'!F37+'pag 45'!J37</f>
        <v>2279</v>
      </c>
      <c r="C37" s="197">
        <f t="shared" si="0"/>
        <v>1.8617759986929172</v>
      </c>
      <c r="D37" s="156">
        <f>H37+L37+'pag 45'!D37+'pag 45'!H37+'pag 45'!L37</f>
        <v>2866</v>
      </c>
      <c r="E37" s="197">
        <f t="shared" si="1"/>
        <v>1.9387265015659985</v>
      </c>
      <c r="F37" s="156">
        <v>9</v>
      </c>
      <c r="G37" s="197">
        <f t="shared" si="2"/>
        <v>1.5332197614991483</v>
      </c>
      <c r="H37" s="156">
        <v>5</v>
      </c>
      <c r="I37" s="197">
        <f t="shared" si="3"/>
        <v>0.7849293563579277</v>
      </c>
      <c r="J37" s="157">
        <v>60</v>
      </c>
      <c r="K37" s="197">
        <f t="shared" si="4"/>
        <v>1.771479185119575</v>
      </c>
      <c r="L37" s="157">
        <v>152</v>
      </c>
      <c r="M37" s="197">
        <f t="shared" si="5"/>
        <v>3.0436523828594315</v>
      </c>
    </row>
    <row r="38" spans="1:13" ht="15" customHeight="1">
      <c r="A38" s="155" t="s">
        <v>181</v>
      </c>
      <c r="B38" s="156">
        <f>F38+J38+'pag 45'!B38+'pag 45'!F38+'pag 45'!J38</f>
        <v>5642</v>
      </c>
      <c r="C38" s="197">
        <f t="shared" si="0"/>
        <v>4.609100563679438</v>
      </c>
      <c r="D38" s="156">
        <f>H38+L38+'pag 45'!D38+'pag 45'!H38+'pag 45'!L38</f>
        <v>6987</v>
      </c>
      <c r="E38" s="197">
        <f t="shared" si="1"/>
        <v>4.726406861982426</v>
      </c>
      <c r="F38" s="156">
        <v>11</v>
      </c>
      <c r="G38" s="197">
        <f t="shared" si="2"/>
        <v>1.8739352640545146</v>
      </c>
      <c r="H38" s="156">
        <v>11</v>
      </c>
      <c r="I38" s="197">
        <f t="shared" si="3"/>
        <v>1.726844583987441</v>
      </c>
      <c r="J38" s="157">
        <v>170</v>
      </c>
      <c r="K38" s="197">
        <f t="shared" si="4"/>
        <v>5.019191024505462</v>
      </c>
      <c r="L38" s="157">
        <v>359</v>
      </c>
      <c r="M38" s="197">
        <f t="shared" si="5"/>
        <v>7.188626351621946</v>
      </c>
    </row>
    <row r="39" spans="1:13" ht="15" customHeight="1">
      <c r="A39" s="161" t="s">
        <v>182</v>
      </c>
      <c r="B39" s="162">
        <f>F39+J39+'pag 45'!B39+'pag 45'!F39+'pag 45'!J39</f>
        <v>2403</v>
      </c>
      <c r="C39" s="200">
        <f t="shared" si="0"/>
        <v>1.9630749121803774</v>
      </c>
      <c r="D39" s="162">
        <f>H39+L39+'pag 45'!D39+'pag 45'!H39+'pag 45'!L39</f>
        <v>3105</v>
      </c>
      <c r="E39" s="200">
        <f t="shared" si="1"/>
        <v>2.1003997862395063</v>
      </c>
      <c r="F39" s="162">
        <v>5</v>
      </c>
      <c r="G39" s="200">
        <f t="shared" si="2"/>
        <v>0.8517887563884157</v>
      </c>
      <c r="H39" s="162">
        <v>9</v>
      </c>
      <c r="I39" s="200">
        <f t="shared" si="3"/>
        <v>1.4128728414442702</v>
      </c>
      <c r="J39" s="162">
        <v>74</v>
      </c>
      <c r="K39" s="200">
        <f t="shared" si="4"/>
        <v>2.1848243283141424</v>
      </c>
      <c r="L39" s="162">
        <v>123</v>
      </c>
      <c r="M39" s="200">
        <f t="shared" si="5"/>
        <v>2.462955546655987</v>
      </c>
    </row>
    <row r="40" spans="1:14" s="154" customFormat="1" ht="16.5" customHeight="1">
      <c r="A40" s="40" t="s">
        <v>183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90"/>
      <c r="L40" s="191"/>
      <c r="N40" s="174"/>
    </row>
    <row r="41" spans="1:14" s="27" customFormat="1" ht="15" customHeight="1">
      <c r="A41" s="126"/>
      <c r="B41" s="175"/>
      <c r="C41" s="176"/>
      <c r="D41" s="177"/>
      <c r="E41" s="177"/>
      <c r="F41" s="177"/>
      <c r="G41" s="177"/>
      <c r="H41" s="177"/>
      <c r="I41" s="177"/>
      <c r="J41" s="177"/>
      <c r="K41" s="201"/>
      <c r="L41" s="201"/>
      <c r="M41" s="202"/>
      <c r="N41" s="178"/>
    </row>
    <row r="42" spans="4:9" ht="15" customHeight="1">
      <c r="D42" s="38"/>
      <c r="F42" s="38"/>
      <c r="G42" s="38"/>
      <c r="H42" s="38"/>
      <c r="I42" s="179"/>
    </row>
    <row r="43" spans="1:11" ht="15" customHeight="1">
      <c r="A43" s="31"/>
      <c r="B43" s="32"/>
      <c r="C43" s="48"/>
      <c r="D43" s="32"/>
      <c r="E43" s="48"/>
      <c r="F43" s="32"/>
      <c r="G43" s="32"/>
      <c r="H43" s="32"/>
      <c r="I43" s="48"/>
      <c r="J43" s="94"/>
      <c r="K43" s="94"/>
    </row>
    <row r="44" spans="1:9" ht="15" customHeight="1">
      <c r="A44" s="31"/>
      <c r="B44" s="32"/>
      <c r="C44" s="48"/>
      <c r="D44" s="32"/>
      <c r="E44" s="48"/>
      <c r="F44" s="32"/>
      <c r="G44" s="32"/>
      <c r="H44" s="32"/>
      <c r="I44" s="48"/>
    </row>
    <row r="45" spans="4:16" ht="15" customHeight="1">
      <c r="D45" s="38"/>
      <c r="F45" s="38"/>
      <c r="G45" s="38"/>
      <c r="H45" s="38"/>
      <c r="M45" s="108"/>
      <c r="N45" s="109"/>
      <c r="O45" s="109"/>
      <c r="P45" s="38"/>
    </row>
    <row r="46" spans="4:16" ht="15" customHeight="1">
      <c r="D46" s="38"/>
      <c r="F46" s="38"/>
      <c r="G46" s="38"/>
      <c r="H46" s="38"/>
      <c r="M46" s="106"/>
      <c r="N46" s="109"/>
      <c r="O46" s="109"/>
      <c r="P46" s="38"/>
    </row>
    <row r="47" spans="4:15" ht="15" customHeight="1">
      <c r="D47" s="38"/>
      <c r="F47" s="38"/>
      <c r="G47" s="38"/>
      <c r="H47" s="38"/>
      <c r="M47" s="110"/>
      <c r="N47" s="109"/>
      <c r="O47" s="109"/>
    </row>
    <row r="48" spans="4:8" ht="15" customHeight="1">
      <c r="D48" s="38"/>
      <c r="F48" s="38"/>
      <c r="G48" s="38"/>
      <c r="H48" s="38"/>
    </row>
    <row r="49" spans="4:8" ht="15" customHeight="1">
      <c r="D49" s="38"/>
      <c r="F49" s="38"/>
      <c r="G49" s="38"/>
      <c r="H49" s="38"/>
    </row>
    <row r="50" spans="4:8" ht="11.25">
      <c r="D50" s="38"/>
      <c r="F50" s="38"/>
      <c r="G50" s="38"/>
      <c r="H50" s="38"/>
    </row>
    <row r="51" spans="4:8" ht="11.25">
      <c r="D51" s="38"/>
      <c r="F51" s="38"/>
      <c r="G51" s="38"/>
      <c r="H51" s="38"/>
    </row>
    <row r="52" spans="4:8" ht="11.25">
      <c r="D52" s="38"/>
      <c r="F52" s="38"/>
      <c r="G52" s="38"/>
      <c r="H52" s="38"/>
    </row>
    <row r="53" spans="4:8" ht="11.25">
      <c r="D53" s="38"/>
      <c r="F53" s="38"/>
      <c r="G53" s="38"/>
      <c r="H53" s="38"/>
    </row>
    <row r="54" spans="6:8" ht="11.25">
      <c r="F54" s="38"/>
      <c r="G54" s="38"/>
      <c r="H54" s="38"/>
    </row>
    <row r="55" spans="6:8" ht="11.25">
      <c r="F55" s="38"/>
      <c r="G55" s="38"/>
      <c r="H55" s="38"/>
    </row>
    <row r="56" spans="6:8" ht="11.25">
      <c r="F56" s="38"/>
      <c r="G56" s="38"/>
      <c r="H56" s="38"/>
    </row>
    <row r="57" spans="6:8" ht="11.25">
      <c r="F57" s="38"/>
      <c r="G57" s="38"/>
      <c r="H57" s="38"/>
    </row>
    <row r="58" spans="6:8" ht="11.25">
      <c r="F58" s="38"/>
      <c r="G58" s="38"/>
      <c r="H58" s="38"/>
    </row>
    <row r="59" spans="6:8" ht="11.25">
      <c r="F59" s="38"/>
      <c r="G59" s="38"/>
      <c r="H59" s="38"/>
    </row>
    <row r="60" spans="6:8" ht="11.25">
      <c r="F60" s="38"/>
      <c r="G60" s="38"/>
      <c r="H60" s="38"/>
    </row>
  </sheetData>
  <mergeCells count="4">
    <mergeCell ref="B3:E3"/>
    <mergeCell ref="J3:M3"/>
    <mergeCell ref="A1:M1"/>
    <mergeCell ref="F3:I3"/>
  </mergeCells>
  <hyperlinks>
    <hyperlink ref="A3" location="indice!B43" display="Índice"/>
    <hyperlink ref="M2" location="'pag 45'!A3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Normal="75"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144" bestFit="1" customWidth="1"/>
    <col min="12" max="12" width="7.66015625" style="144" bestFit="1" customWidth="1"/>
    <col min="13" max="13" width="6.83203125" style="144" bestFit="1" customWidth="1"/>
    <col min="14" max="14" width="12" style="144" customWidth="1"/>
  </cols>
  <sheetData>
    <row r="1" spans="1:14" s="16" customFormat="1" ht="39.75" customHeight="1">
      <c r="A1" s="226" t="s">
        <v>51</v>
      </c>
      <c r="B1" s="227"/>
      <c r="C1" s="227"/>
      <c r="D1" s="227"/>
      <c r="E1" s="227"/>
      <c r="F1" s="227"/>
      <c r="G1" s="227"/>
      <c r="K1" s="242"/>
      <c r="L1" s="242"/>
      <c r="M1" s="242"/>
      <c r="N1" s="242"/>
    </row>
    <row r="2" spans="1:14" s="20" customFormat="1" ht="36" customHeight="1">
      <c r="A2" s="17" t="s">
        <v>24</v>
      </c>
      <c r="B2" s="225" t="s">
        <v>25</v>
      </c>
      <c r="C2" s="225"/>
      <c r="D2" s="225" t="s">
        <v>26</v>
      </c>
      <c r="E2" s="225"/>
      <c r="F2" s="225" t="s">
        <v>27</v>
      </c>
      <c r="G2" s="225" t="s">
        <v>6</v>
      </c>
      <c r="H2" s="19"/>
      <c r="I2" s="19"/>
      <c r="K2" s="243"/>
      <c r="L2" s="243"/>
      <c r="M2" s="243"/>
      <c r="N2" s="243"/>
    </row>
    <row r="3" spans="1:14" s="12" customFormat="1" ht="19.5" customHeight="1">
      <c r="A3" s="21"/>
      <c r="B3" s="22" t="s">
        <v>28</v>
      </c>
      <c r="C3" s="23" t="s">
        <v>29</v>
      </c>
      <c r="D3" s="22" t="s">
        <v>28</v>
      </c>
      <c r="E3" s="23" t="s">
        <v>29</v>
      </c>
      <c r="F3" s="22" t="s">
        <v>28</v>
      </c>
      <c r="G3" s="23" t="s">
        <v>29</v>
      </c>
      <c r="H3" s="24"/>
      <c r="I3" s="24"/>
      <c r="K3" s="244"/>
      <c r="L3" s="244"/>
      <c r="M3" s="244"/>
      <c r="N3" s="244"/>
    </row>
    <row r="4" spans="1:14" s="27" customFormat="1" ht="15" customHeight="1">
      <c r="A4" s="25" t="s">
        <v>30</v>
      </c>
      <c r="B4" s="26">
        <f aca="true" t="shared" si="0" ref="B4:B23">D4+F4</f>
        <v>87015</v>
      </c>
      <c r="C4" s="26">
        <f aca="true" t="shared" si="1" ref="C4:C23">B4/B$4*100</f>
        <v>100</v>
      </c>
      <c r="D4" s="26">
        <f>SUM(D5:D23)</f>
        <v>39136</v>
      </c>
      <c r="E4" s="26">
        <f aca="true" t="shared" si="2" ref="E4:E23">D4/D$4*100</f>
        <v>100</v>
      </c>
      <c r="F4" s="26">
        <f>SUM(F5:F23)</f>
        <v>47879</v>
      </c>
      <c r="G4" s="26">
        <f aca="true" t="shared" si="3" ref="G4:G23">F4/F$4*100</f>
        <v>100</v>
      </c>
      <c r="H4"/>
      <c r="I4"/>
      <c r="K4" s="245"/>
      <c r="L4" s="245"/>
      <c r="M4" s="245"/>
      <c r="N4" s="245"/>
    </row>
    <row r="5" spans="1:7" ht="15" customHeight="1">
      <c r="A5" s="28" t="s">
        <v>31</v>
      </c>
      <c r="B5" s="29">
        <f t="shared" si="0"/>
        <v>206</v>
      </c>
      <c r="C5" s="30">
        <f t="shared" si="1"/>
        <v>0.2367407918175027</v>
      </c>
      <c r="D5" s="29">
        <v>118</v>
      </c>
      <c r="E5" s="30">
        <f t="shared" si="2"/>
        <v>0.30151267375306623</v>
      </c>
      <c r="F5" s="29">
        <v>88</v>
      </c>
      <c r="G5" s="30">
        <f t="shared" si="3"/>
        <v>0.18379665406545667</v>
      </c>
    </row>
    <row r="6" spans="1:7" ht="15" customHeight="1">
      <c r="A6" s="28" t="s">
        <v>32</v>
      </c>
      <c r="B6" s="29">
        <f t="shared" si="0"/>
        <v>323</v>
      </c>
      <c r="C6" s="30">
        <f t="shared" si="1"/>
        <v>0.37120036775268633</v>
      </c>
      <c r="D6" s="29">
        <v>161</v>
      </c>
      <c r="E6" s="30">
        <f t="shared" si="2"/>
        <v>0.4113859362224039</v>
      </c>
      <c r="F6" s="29">
        <v>162</v>
      </c>
      <c r="G6" s="30">
        <f t="shared" si="3"/>
        <v>0.3383529313477725</v>
      </c>
    </row>
    <row r="7" spans="1:7" ht="15" customHeight="1">
      <c r="A7" s="28" t="s">
        <v>33</v>
      </c>
      <c r="B7" s="29">
        <f t="shared" si="0"/>
        <v>468</v>
      </c>
      <c r="C7" s="30">
        <f t="shared" si="1"/>
        <v>0.5378383037407344</v>
      </c>
      <c r="D7" s="29">
        <v>247</v>
      </c>
      <c r="E7" s="30">
        <f t="shared" si="2"/>
        <v>0.6311324611610794</v>
      </c>
      <c r="F7" s="29">
        <v>221</v>
      </c>
      <c r="G7" s="30">
        <f t="shared" si="3"/>
        <v>0.4615802335052946</v>
      </c>
    </row>
    <row r="8" spans="1:7" ht="15" customHeight="1">
      <c r="A8" s="28" t="s">
        <v>34</v>
      </c>
      <c r="B8" s="29">
        <f t="shared" si="0"/>
        <v>754</v>
      </c>
      <c r="C8" s="30">
        <f t="shared" si="1"/>
        <v>0.8665172671378498</v>
      </c>
      <c r="D8" s="29">
        <v>368</v>
      </c>
      <c r="E8" s="30">
        <f t="shared" si="2"/>
        <v>0.9403107113654947</v>
      </c>
      <c r="F8" s="29">
        <v>386</v>
      </c>
      <c r="G8" s="30">
        <f t="shared" si="3"/>
        <v>0.8061989598780258</v>
      </c>
    </row>
    <row r="9" spans="1:7" ht="22.5" customHeight="1">
      <c r="A9" s="31" t="s">
        <v>35</v>
      </c>
      <c r="B9" s="32">
        <f t="shared" si="0"/>
        <v>1288</v>
      </c>
      <c r="C9" s="30">
        <f t="shared" si="1"/>
        <v>1.4802045624317646</v>
      </c>
      <c r="D9" s="32">
        <v>635</v>
      </c>
      <c r="E9" s="30">
        <f t="shared" si="2"/>
        <v>1.6225470155355681</v>
      </c>
      <c r="F9" s="32">
        <v>653</v>
      </c>
      <c r="G9" s="30">
        <f t="shared" si="3"/>
        <v>1.3638547170993547</v>
      </c>
    </row>
    <row r="10" spans="1:7" ht="15" customHeight="1">
      <c r="A10" s="31" t="s">
        <v>36</v>
      </c>
      <c r="B10" s="32">
        <f t="shared" si="0"/>
        <v>1679</v>
      </c>
      <c r="C10" s="30">
        <f t="shared" si="1"/>
        <v>1.9295523760271216</v>
      </c>
      <c r="D10" s="32">
        <v>840</v>
      </c>
      <c r="E10" s="30">
        <f t="shared" si="2"/>
        <v>2.1463614063777596</v>
      </c>
      <c r="F10" s="32">
        <v>839</v>
      </c>
      <c r="G10" s="30">
        <f t="shared" si="3"/>
        <v>1.752334008646797</v>
      </c>
    </row>
    <row r="11" spans="1:7" ht="15" customHeight="1">
      <c r="A11" s="31" t="s">
        <v>37</v>
      </c>
      <c r="B11" s="32">
        <f t="shared" si="0"/>
        <v>2573</v>
      </c>
      <c r="C11" s="30">
        <f t="shared" si="1"/>
        <v>2.956961443429294</v>
      </c>
      <c r="D11" s="32">
        <v>1233</v>
      </c>
      <c r="E11" s="30">
        <f t="shared" si="2"/>
        <v>3.1505519215044973</v>
      </c>
      <c r="F11" s="32">
        <v>1340</v>
      </c>
      <c r="G11" s="30">
        <f t="shared" si="3"/>
        <v>2.7987217778149085</v>
      </c>
    </row>
    <row r="12" spans="1:7" ht="15" customHeight="1">
      <c r="A12" s="31" t="s">
        <v>38</v>
      </c>
      <c r="B12" s="32">
        <f t="shared" si="0"/>
        <v>4004</v>
      </c>
      <c r="C12" s="30">
        <f t="shared" si="1"/>
        <v>4.601505487559616</v>
      </c>
      <c r="D12" s="32">
        <v>1903</v>
      </c>
      <c r="E12" s="30">
        <f t="shared" si="2"/>
        <v>4.862530662305805</v>
      </c>
      <c r="F12" s="32">
        <v>2101</v>
      </c>
      <c r="G12" s="30">
        <f t="shared" si="3"/>
        <v>4.388145115812779</v>
      </c>
    </row>
    <row r="13" spans="1:7" ht="15" customHeight="1">
      <c r="A13" s="31" t="s">
        <v>39</v>
      </c>
      <c r="B13" s="32">
        <f t="shared" si="0"/>
        <v>6049</v>
      </c>
      <c r="C13" s="30">
        <f t="shared" si="1"/>
        <v>6.951674998563466</v>
      </c>
      <c r="D13" s="32">
        <v>2895</v>
      </c>
      <c r="E13" s="30">
        <f t="shared" si="2"/>
        <v>7.397281275551921</v>
      </c>
      <c r="F13" s="32">
        <v>3154</v>
      </c>
      <c r="G13" s="30">
        <f t="shared" si="3"/>
        <v>6.587439169573299</v>
      </c>
    </row>
    <row r="14" spans="1:7" ht="22.5" customHeight="1">
      <c r="A14" s="31" t="s">
        <v>40</v>
      </c>
      <c r="B14" s="32">
        <f t="shared" si="0"/>
        <v>8160</v>
      </c>
      <c r="C14" s="30">
        <f t="shared" si="1"/>
        <v>9.377693501120495</v>
      </c>
      <c r="D14" s="32">
        <v>3954</v>
      </c>
      <c r="E14" s="30">
        <f t="shared" si="2"/>
        <v>10.103229762878168</v>
      </c>
      <c r="F14" s="32">
        <v>4206</v>
      </c>
      <c r="G14" s="30">
        <f t="shared" si="3"/>
        <v>8.784644624992168</v>
      </c>
    </row>
    <row r="15" spans="1:7" ht="15" customHeight="1">
      <c r="A15" s="31" t="s">
        <v>41</v>
      </c>
      <c r="B15" s="32">
        <f t="shared" si="0"/>
        <v>9069</v>
      </c>
      <c r="C15" s="30">
        <f t="shared" si="1"/>
        <v>10.422340975693846</v>
      </c>
      <c r="D15" s="32">
        <v>4375</v>
      </c>
      <c r="E15" s="30">
        <f t="shared" si="2"/>
        <v>11.178965658217498</v>
      </c>
      <c r="F15" s="32">
        <v>4694</v>
      </c>
      <c r="G15" s="30">
        <f t="shared" si="3"/>
        <v>9.803880615718791</v>
      </c>
    </row>
    <row r="16" spans="1:7" ht="15" customHeight="1">
      <c r="A16" s="31" t="s">
        <v>42</v>
      </c>
      <c r="B16" s="32">
        <f t="shared" si="0"/>
        <v>9288</v>
      </c>
      <c r="C16" s="30">
        <f t="shared" si="1"/>
        <v>10.674021720393036</v>
      </c>
      <c r="D16" s="32">
        <v>4467</v>
      </c>
      <c r="E16" s="30">
        <f t="shared" si="2"/>
        <v>11.414043336058871</v>
      </c>
      <c r="F16" s="32">
        <v>4821</v>
      </c>
      <c r="G16" s="30">
        <f t="shared" si="3"/>
        <v>10.069132605108711</v>
      </c>
    </row>
    <row r="17" spans="1:7" ht="15" customHeight="1">
      <c r="A17" s="31" t="s">
        <v>43</v>
      </c>
      <c r="B17" s="32">
        <f t="shared" si="0"/>
        <v>6739</v>
      </c>
      <c r="C17" s="30">
        <f t="shared" si="1"/>
        <v>7.744641728437626</v>
      </c>
      <c r="D17" s="32">
        <v>3257</v>
      </c>
      <c r="E17" s="30">
        <f t="shared" si="2"/>
        <v>8.322260834014719</v>
      </c>
      <c r="F17" s="32">
        <v>3482</v>
      </c>
      <c r="G17" s="30">
        <f t="shared" si="3"/>
        <v>7.2724994256354565</v>
      </c>
    </row>
    <row r="18" spans="1:14" s="34" customFormat="1" ht="15" customHeight="1">
      <c r="A18" s="31" t="s">
        <v>44</v>
      </c>
      <c r="B18" s="33">
        <f t="shared" si="0"/>
        <v>9296</v>
      </c>
      <c r="C18" s="30">
        <f t="shared" si="1"/>
        <v>10.683215537550996</v>
      </c>
      <c r="D18" s="33">
        <v>4307</v>
      </c>
      <c r="E18" s="30">
        <f t="shared" si="2"/>
        <v>11.005212591986917</v>
      </c>
      <c r="F18" s="33">
        <v>4989</v>
      </c>
      <c r="G18" s="30">
        <f t="shared" si="3"/>
        <v>10.420017126506401</v>
      </c>
      <c r="H18"/>
      <c r="I18"/>
      <c r="K18" s="246"/>
      <c r="L18" s="246"/>
      <c r="M18" s="246"/>
      <c r="N18" s="246"/>
    </row>
    <row r="19" spans="1:7" ht="22.5" customHeight="1">
      <c r="A19" t="s">
        <v>45</v>
      </c>
      <c r="B19" s="33">
        <f t="shared" si="0"/>
        <v>9100</v>
      </c>
      <c r="C19" s="30">
        <f t="shared" si="1"/>
        <v>10.457967017180945</v>
      </c>
      <c r="D19" s="33">
        <v>4019</v>
      </c>
      <c r="E19" s="30">
        <f t="shared" si="2"/>
        <v>10.2693172526574</v>
      </c>
      <c r="F19" s="33">
        <v>5081</v>
      </c>
      <c r="G19" s="30">
        <f t="shared" si="3"/>
        <v>10.61216817393847</v>
      </c>
    </row>
    <row r="20" spans="1:7" ht="15" customHeight="1">
      <c r="A20" t="s">
        <v>46</v>
      </c>
      <c r="B20" s="33">
        <f t="shared" si="0"/>
        <v>7580</v>
      </c>
      <c r="C20" s="30">
        <f t="shared" si="1"/>
        <v>8.711141757168305</v>
      </c>
      <c r="D20" s="33">
        <v>3069</v>
      </c>
      <c r="E20" s="30">
        <f t="shared" si="2"/>
        <v>7.841884709730172</v>
      </c>
      <c r="F20" s="33">
        <v>4511</v>
      </c>
      <c r="G20" s="30">
        <f t="shared" si="3"/>
        <v>9.421667119196307</v>
      </c>
    </row>
    <row r="21" spans="1:7" ht="15" customHeight="1">
      <c r="A21" t="s">
        <v>47</v>
      </c>
      <c r="B21" s="33">
        <f t="shared" si="0"/>
        <v>5665</v>
      </c>
      <c r="C21" s="30">
        <f t="shared" si="1"/>
        <v>6.510371774981325</v>
      </c>
      <c r="D21" s="33">
        <v>1979</v>
      </c>
      <c r="E21" s="30">
        <f t="shared" si="2"/>
        <v>5.056725265739984</v>
      </c>
      <c r="F21" s="33">
        <v>3686</v>
      </c>
      <c r="G21" s="30">
        <f t="shared" si="3"/>
        <v>7.698573487332651</v>
      </c>
    </row>
    <row r="22" spans="1:7" ht="15" customHeight="1">
      <c r="A22" t="s">
        <v>48</v>
      </c>
      <c r="B22" s="33">
        <f t="shared" si="0"/>
        <v>3033</v>
      </c>
      <c r="C22" s="30">
        <f t="shared" si="1"/>
        <v>3.4856059300120665</v>
      </c>
      <c r="D22" s="33">
        <v>868</v>
      </c>
      <c r="E22" s="30">
        <f t="shared" si="2"/>
        <v>2.2179067865903517</v>
      </c>
      <c r="F22" s="33">
        <v>2165</v>
      </c>
      <c r="G22" s="30">
        <f t="shared" si="3"/>
        <v>4.521815409678565</v>
      </c>
    </row>
    <row r="23" spans="1:7" ht="15" customHeight="1">
      <c r="A23" s="35" t="s">
        <v>49</v>
      </c>
      <c r="B23" s="36">
        <f t="shared" si="0"/>
        <v>1741</v>
      </c>
      <c r="C23" s="37">
        <f t="shared" si="1"/>
        <v>2.0008044590013214</v>
      </c>
      <c r="D23" s="36">
        <v>441</v>
      </c>
      <c r="E23" s="37">
        <f t="shared" si="2"/>
        <v>1.1268397383483237</v>
      </c>
      <c r="F23" s="36">
        <v>1300</v>
      </c>
      <c r="G23" s="37">
        <f t="shared" si="3"/>
        <v>2.7151778441487915</v>
      </c>
    </row>
    <row r="24" spans="2:5" ht="30" customHeight="1">
      <c r="B24" s="31"/>
      <c r="C24" s="31"/>
      <c r="D24" s="31"/>
      <c r="E24" s="31"/>
    </row>
    <row r="25" spans="11:14" ht="15" customHeight="1">
      <c r="K25" s="246"/>
      <c r="L25" s="246"/>
      <c r="M25" s="246"/>
      <c r="N25" s="246"/>
    </row>
    <row r="26" spans="11:14" ht="15" customHeight="1">
      <c r="K26" s="246"/>
      <c r="L26" s="246" t="s">
        <v>26</v>
      </c>
      <c r="M26" s="246" t="s">
        <v>27</v>
      </c>
      <c r="N26" s="246"/>
    </row>
    <row r="27" spans="11:14" ht="15" customHeight="1">
      <c r="K27" s="248" t="s">
        <v>31</v>
      </c>
      <c r="L27" s="249">
        <f aca="true" t="shared" si="4" ref="L27:L45">-$D5</f>
        <v>-118</v>
      </c>
      <c r="M27" s="249">
        <f aca="true" t="shared" si="5" ref="M27:M45">$F5</f>
        <v>88</v>
      </c>
      <c r="N27" s="222"/>
    </row>
    <row r="28" spans="11:14" ht="15" customHeight="1">
      <c r="K28" s="248" t="s">
        <v>32</v>
      </c>
      <c r="L28" s="249">
        <f t="shared" si="4"/>
        <v>-161</v>
      </c>
      <c r="M28" s="249">
        <f t="shared" si="5"/>
        <v>162</v>
      </c>
      <c r="N28" s="222"/>
    </row>
    <row r="29" spans="11:14" ht="15" customHeight="1">
      <c r="K29" s="248" t="s">
        <v>33</v>
      </c>
      <c r="L29" s="249">
        <f t="shared" si="4"/>
        <v>-247</v>
      </c>
      <c r="M29" s="249">
        <f t="shared" si="5"/>
        <v>221</v>
      </c>
      <c r="N29" s="222"/>
    </row>
    <row r="30" spans="11:14" ht="15" customHeight="1">
      <c r="K30" s="248" t="s">
        <v>34</v>
      </c>
      <c r="L30" s="249">
        <f t="shared" si="4"/>
        <v>-368</v>
      </c>
      <c r="M30" s="249">
        <f t="shared" si="5"/>
        <v>386</v>
      </c>
      <c r="N30" s="222"/>
    </row>
    <row r="31" spans="11:14" ht="15" customHeight="1">
      <c r="K31" s="248" t="s">
        <v>35</v>
      </c>
      <c r="L31" s="249">
        <f t="shared" si="4"/>
        <v>-635</v>
      </c>
      <c r="M31" s="249">
        <f t="shared" si="5"/>
        <v>653</v>
      </c>
      <c r="N31" s="222"/>
    </row>
    <row r="32" spans="11:14" ht="15" customHeight="1">
      <c r="K32" s="223" t="s">
        <v>36</v>
      </c>
      <c r="L32" s="249">
        <f t="shared" si="4"/>
        <v>-840</v>
      </c>
      <c r="M32" s="249">
        <f t="shared" si="5"/>
        <v>839</v>
      </c>
      <c r="N32" s="222"/>
    </row>
    <row r="33" spans="11:14" ht="15" customHeight="1">
      <c r="K33" s="223" t="s">
        <v>37</v>
      </c>
      <c r="L33" s="249">
        <f t="shared" si="4"/>
        <v>-1233</v>
      </c>
      <c r="M33" s="249">
        <f t="shared" si="5"/>
        <v>1340</v>
      </c>
      <c r="N33" s="222"/>
    </row>
    <row r="34" spans="11:14" ht="15" customHeight="1">
      <c r="K34" s="223" t="s">
        <v>38</v>
      </c>
      <c r="L34" s="249">
        <f t="shared" si="4"/>
        <v>-1903</v>
      </c>
      <c r="M34" s="249">
        <f t="shared" si="5"/>
        <v>2101</v>
      </c>
      <c r="N34" s="222"/>
    </row>
    <row r="35" spans="11:14" ht="15" customHeight="1">
      <c r="K35" s="223" t="s">
        <v>39</v>
      </c>
      <c r="L35" s="249">
        <f t="shared" si="4"/>
        <v>-2895</v>
      </c>
      <c r="M35" s="249">
        <f t="shared" si="5"/>
        <v>3154</v>
      </c>
      <c r="N35" s="222"/>
    </row>
    <row r="36" spans="11:14" ht="15" customHeight="1">
      <c r="K36" s="223" t="s">
        <v>40</v>
      </c>
      <c r="L36" s="249">
        <f t="shared" si="4"/>
        <v>-3954</v>
      </c>
      <c r="M36" s="249">
        <f t="shared" si="5"/>
        <v>4206</v>
      </c>
      <c r="N36" s="222"/>
    </row>
    <row r="37" spans="11:14" ht="15" customHeight="1">
      <c r="K37" s="223" t="s">
        <v>41</v>
      </c>
      <c r="L37" s="249">
        <f t="shared" si="4"/>
        <v>-4375</v>
      </c>
      <c r="M37" s="249">
        <f t="shared" si="5"/>
        <v>4694</v>
      </c>
      <c r="N37" s="222"/>
    </row>
    <row r="38" spans="11:14" ht="15" customHeight="1">
      <c r="K38" s="223" t="s">
        <v>42</v>
      </c>
      <c r="L38" s="249">
        <f t="shared" si="4"/>
        <v>-4467</v>
      </c>
      <c r="M38" s="249">
        <f t="shared" si="5"/>
        <v>4821</v>
      </c>
      <c r="N38" s="222"/>
    </row>
    <row r="39" spans="11:14" ht="15" customHeight="1">
      <c r="K39" s="223" t="s">
        <v>43</v>
      </c>
      <c r="L39" s="249">
        <f t="shared" si="4"/>
        <v>-3257</v>
      </c>
      <c r="M39" s="249">
        <f t="shared" si="5"/>
        <v>3482</v>
      </c>
      <c r="N39" s="222"/>
    </row>
    <row r="40" spans="11:14" ht="15" customHeight="1">
      <c r="K40" s="223" t="s">
        <v>44</v>
      </c>
      <c r="L40" s="249">
        <f t="shared" si="4"/>
        <v>-4307</v>
      </c>
      <c r="M40" s="249">
        <f t="shared" si="5"/>
        <v>4989</v>
      </c>
      <c r="N40" s="222"/>
    </row>
    <row r="41" spans="11:14" ht="15" customHeight="1">
      <c r="K41" s="246" t="s">
        <v>45</v>
      </c>
      <c r="L41" s="249">
        <f t="shared" si="4"/>
        <v>-4019</v>
      </c>
      <c r="M41" s="249">
        <f t="shared" si="5"/>
        <v>5081</v>
      </c>
      <c r="N41" s="222"/>
    </row>
    <row r="42" spans="11:14" ht="15" customHeight="1">
      <c r="K42" s="246" t="s">
        <v>46</v>
      </c>
      <c r="L42" s="249">
        <f t="shared" si="4"/>
        <v>-3069</v>
      </c>
      <c r="M42" s="249">
        <f t="shared" si="5"/>
        <v>4511</v>
      </c>
      <c r="N42" s="222"/>
    </row>
    <row r="43" spans="11:14" ht="15" customHeight="1">
      <c r="K43" s="246" t="s">
        <v>47</v>
      </c>
      <c r="L43" s="249">
        <f t="shared" si="4"/>
        <v>-1979</v>
      </c>
      <c r="M43" s="249">
        <f t="shared" si="5"/>
        <v>3686</v>
      </c>
      <c r="N43" s="222"/>
    </row>
    <row r="44" spans="11:14" ht="11.25">
      <c r="K44" s="223" t="s">
        <v>48</v>
      </c>
      <c r="L44" s="249">
        <f t="shared" si="4"/>
        <v>-868</v>
      </c>
      <c r="M44" s="249">
        <f t="shared" si="5"/>
        <v>2165</v>
      </c>
      <c r="N44" s="222"/>
    </row>
    <row r="45" spans="11:14" ht="11.25">
      <c r="K45" s="224" t="s">
        <v>49</v>
      </c>
      <c r="L45" s="249">
        <f t="shared" si="4"/>
        <v>-441</v>
      </c>
      <c r="M45" s="249">
        <f t="shared" si="5"/>
        <v>1300</v>
      </c>
      <c r="N45" s="246"/>
    </row>
    <row r="46" spans="11:14" ht="11.25">
      <c r="K46" s="246"/>
      <c r="L46" s="246"/>
      <c r="M46" s="246"/>
      <c r="N46" s="246"/>
    </row>
    <row r="47" spans="11:14" ht="11.25">
      <c r="K47" s="246"/>
      <c r="L47" s="246"/>
      <c r="M47" s="246"/>
      <c r="N47" s="246"/>
    </row>
    <row r="48" spans="11:14" ht="11.25">
      <c r="K48" s="246"/>
      <c r="L48" s="246"/>
      <c r="M48" s="246"/>
      <c r="N48" s="246"/>
    </row>
    <row r="49" spans="11:14" ht="11.25">
      <c r="K49" s="246"/>
      <c r="L49" s="246"/>
      <c r="M49" s="246"/>
      <c r="N49" s="246"/>
    </row>
    <row r="50" spans="11:14" ht="11.25">
      <c r="K50" s="246"/>
      <c r="L50" s="246"/>
      <c r="M50" s="246"/>
      <c r="N50" s="246"/>
    </row>
  </sheetData>
  <mergeCells count="4">
    <mergeCell ref="F2:G2"/>
    <mergeCell ref="A1:G1"/>
    <mergeCell ref="B2:C2"/>
    <mergeCell ref="D2:E2"/>
  </mergeCells>
  <hyperlinks>
    <hyperlink ref="A2" location="indice!B6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Roman,Normal"&amp;7Nacidos en Aragon residentes en otras Comunidades Autónomas. Padrón 2003.&amp;R&amp;9&amp;P+6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M2" sqref="M2"/>
    </sheetView>
  </sheetViews>
  <sheetFormatPr defaultColWidth="12" defaultRowHeight="11.25"/>
  <cols>
    <col min="1" max="1" width="32.5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6" customFormat="1" ht="39.75" customHeight="1">
      <c r="A1" s="228" t="s">
        <v>186</v>
      </c>
      <c r="B1" s="241"/>
      <c r="C1" s="241"/>
      <c r="D1" s="241"/>
      <c r="E1" s="241"/>
      <c r="F1" s="241"/>
      <c r="G1" s="241"/>
      <c r="H1" s="241"/>
      <c r="I1" s="241"/>
      <c r="J1" s="227"/>
      <c r="K1" s="227"/>
      <c r="L1" s="227"/>
      <c r="M1" s="227"/>
    </row>
    <row r="2" spans="1:13" s="57" customFormat="1" ht="18" customHeight="1">
      <c r="A2" s="95" t="s">
        <v>65</v>
      </c>
      <c r="B2" s="96"/>
      <c r="C2" s="96"/>
      <c r="D2" s="96"/>
      <c r="E2" s="96"/>
      <c r="F2" s="96"/>
      <c r="G2" s="96"/>
      <c r="H2" s="96"/>
      <c r="I2" s="96"/>
      <c r="J2" s="192"/>
      <c r="K2" s="192"/>
      <c r="L2" s="192"/>
      <c r="M2" s="123" t="s">
        <v>124</v>
      </c>
    </row>
    <row r="3" spans="1:13" s="57" customFormat="1" ht="36" customHeight="1">
      <c r="A3" s="17" t="s">
        <v>24</v>
      </c>
      <c r="B3" s="237" t="s">
        <v>146</v>
      </c>
      <c r="C3" s="237"/>
      <c r="D3" s="237"/>
      <c r="E3" s="237"/>
      <c r="F3" s="237" t="s">
        <v>147</v>
      </c>
      <c r="G3" s="237"/>
      <c r="H3" s="237"/>
      <c r="I3" s="237"/>
      <c r="J3" s="237" t="s">
        <v>85</v>
      </c>
      <c r="K3" s="237"/>
      <c r="L3" s="237"/>
      <c r="M3" s="237"/>
    </row>
    <row r="4" spans="1:13" s="20" customFormat="1" ht="19.5" customHeight="1">
      <c r="A4" s="139"/>
      <c r="B4" s="193" t="s">
        <v>26</v>
      </c>
      <c r="C4" s="193"/>
      <c r="D4" s="193" t="s">
        <v>27</v>
      </c>
      <c r="E4" s="194"/>
      <c r="F4" s="193" t="s">
        <v>26</v>
      </c>
      <c r="G4" s="193"/>
      <c r="H4" s="193" t="s">
        <v>27</v>
      </c>
      <c r="I4" s="194"/>
      <c r="J4" s="193" t="s">
        <v>26</v>
      </c>
      <c r="K4" s="193"/>
      <c r="L4" s="193" t="s">
        <v>27</v>
      </c>
      <c r="M4" s="194"/>
    </row>
    <row r="5" spans="1:13" s="12" customFormat="1" ht="19.5" customHeight="1">
      <c r="A5" s="21"/>
      <c r="B5" s="195" t="s">
        <v>82</v>
      </c>
      <c r="C5" s="196" t="s">
        <v>83</v>
      </c>
      <c r="D5" s="195" t="s">
        <v>82</v>
      </c>
      <c r="E5" s="196" t="s">
        <v>83</v>
      </c>
      <c r="F5" s="195" t="s">
        <v>82</v>
      </c>
      <c r="G5" s="196" t="s">
        <v>83</v>
      </c>
      <c r="H5" s="195" t="s">
        <v>82</v>
      </c>
      <c r="I5" s="196" t="s">
        <v>83</v>
      </c>
      <c r="J5" s="195" t="s">
        <v>82</v>
      </c>
      <c r="K5" s="196" t="s">
        <v>83</v>
      </c>
      <c r="L5" s="195" t="s">
        <v>82</v>
      </c>
      <c r="M5" s="196" t="s">
        <v>83</v>
      </c>
    </row>
    <row r="6" spans="1:13" s="154" customFormat="1" ht="19.5" customHeight="1">
      <c r="A6" s="151" t="s">
        <v>30</v>
      </c>
      <c r="B6" s="152">
        <f>SUM(B7:B39)</f>
        <v>44979</v>
      </c>
      <c r="C6" s="152">
        <f aca="true" t="shared" si="0" ref="C6:C39">B6/B$6*100</f>
        <v>100</v>
      </c>
      <c r="D6" s="152">
        <f>SUM(D7:D39)</f>
        <v>66914</v>
      </c>
      <c r="E6" s="152">
        <f aca="true" t="shared" si="1" ref="E6:E39">D6/D$6*100</f>
        <v>100</v>
      </c>
      <c r="F6" s="152">
        <f>SUM(F7:F39)</f>
        <v>28858</v>
      </c>
      <c r="G6" s="152">
        <f aca="true" t="shared" si="2" ref="G6:G39">F6/F$6*100</f>
        <v>100</v>
      </c>
      <c r="H6" s="152">
        <f>SUM(H7:H39)</f>
        <v>33970</v>
      </c>
      <c r="I6" s="152">
        <f aca="true" t="shared" si="3" ref="I6:I39">H6/H$6*100</f>
        <v>100</v>
      </c>
      <c r="J6" s="152">
        <f>SUM(J7:J39)</f>
        <v>44599</v>
      </c>
      <c r="K6" s="152">
        <f aca="true" t="shared" si="4" ref="K6:K39">J6/J$6*100</f>
        <v>100</v>
      </c>
      <c r="L6" s="152">
        <f>SUM(L7:L39)</f>
        <v>41314</v>
      </c>
      <c r="M6" s="152">
        <f aca="true" t="shared" si="5" ref="M6:M39">L6/L$6*100</f>
        <v>100</v>
      </c>
    </row>
    <row r="7" spans="1:13" s="27" customFormat="1" ht="15" customHeight="1">
      <c r="A7" s="155" t="s">
        <v>150</v>
      </c>
      <c r="B7" s="156">
        <v>835</v>
      </c>
      <c r="C7" s="197">
        <f t="shared" si="0"/>
        <v>1.8564218857689143</v>
      </c>
      <c r="D7" s="156">
        <v>1217</v>
      </c>
      <c r="E7" s="197">
        <f t="shared" si="1"/>
        <v>1.8187524284903012</v>
      </c>
      <c r="F7" s="156">
        <v>749</v>
      </c>
      <c r="G7" s="197">
        <f t="shared" si="2"/>
        <v>2.5954674613625337</v>
      </c>
      <c r="H7" s="156">
        <v>904</v>
      </c>
      <c r="I7" s="197">
        <f t="shared" si="3"/>
        <v>2.6611716220194293</v>
      </c>
      <c r="J7" s="157">
        <v>1282</v>
      </c>
      <c r="K7" s="197">
        <f t="shared" si="4"/>
        <v>2.8745039126437812</v>
      </c>
      <c r="L7" s="157">
        <v>1275</v>
      </c>
      <c r="M7" s="197">
        <f t="shared" si="5"/>
        <v>3.086120927530619</v>
      </c>
    </row>
    <row r="8" spans="1:13" ht="15" customHeight="1">
      <c r="A8" s="155" t="s">
        <v>151</v>
      </c>
      <c r="B8" s="156">
        <v>309</v>
      </c>
      <c r="C8" s="197">
        <f t="shared" si="0"/>
        <v>0.6869872607216702</v>
      </c>
      <c r="D8" s="156">
        <v>462</v>
      </c>
      <c r="E8" s="197">
        <f t="shared" si="1"/>
        <v>0.69043847326419</v>
      </c>
      <c r="F8" s="156">
        <v>229</v>
      </c>
      <c r="G8" s="197">
        <f t="shared" si="2"/>
        <v>0.7935407859172499</v>
      </c>
      <c r="H8" s="156">
        <v>305</v>
      </c>
      <c r="I8" s="197">
        <f t="shared" si="3"/>
        <v>0.8978510450397409</v>
      </c>
      <c r="J8" s="157">
        <v>321</v>
      </c>
      <c r="K8" s="197">
        <f t="shared" si="4"/>
        <v>0.7197470795309312</v>
      </c>
      <c r="L8" s="157">
        <v>335</v>
      </c>
      <c r="M8" s="197">
        <f t="shared" si="5"/>
        <v>0.8108631456649078</v>
      </c>
    </row>
    <row r="9" spans="1:13" ht="15" customHeight="1">
      <c r="A9" s="155" t="s">
        <v>152</v>
      </c>
      <c r="B9" s="156">
        <v>763</v>
      </c>
      <c r="C9" s="197">
        <f t="shared" si="0"/>
        <v>1.696347184241535</v>
      </c>
      <c r="D9" s="156">
        <v>1196</v>
      </c>
      <c r="E9" s="197">
        <f t="shared" si="1"/>
        <v>1.7873688615237466</v>
      </c>
      <c r="F9" s="156">
        <v>321</v>
      </c>
      <c r="G9" s="197">
        <f t="shared" si="2"/>
        <v>1.1123431977268001</v>
      </c>
      <c r="H9" s="156">
        <v>433</v>
      </c>
      <c r="I9" s="197">
        <f t="shared" si="3"/>
        <v>1.274654106564616</v>
      </c>
      <c r="J9" s="157">
        <v>408</v>
      </c>
      <c r="K9" s="197">
        <f t="shared" si="4"/>
        <v>0.9148187179084734</v>
      </c>
      <c r="L9" s="157">
        <v>360</v>
      </c>
      <c r="M9" s="197">
        <f t="shared" si="5"/>
        <v>0.8713753207145278</v>
      </c>
    </row>
    <row r="10" spans="1:13" ht="15" customHeight="1">
      <c r="A10" s="155" t="s">
        <v>153</v>
      </c>
      <c r="B10" s="156">
        <v>1775</v>
      </c>
      <c r="C10" s="197">
        <f t="shared" si="0"/>
        <v>3.9462860445985903</v>
      </c>
      <c r="D10" s="156">
        <v>2369</v>
      </c>
      <c r="E10" s="197">
        <f t="shared" si="1"/>
        <v>3.540365244941268</v>
      </c>
      <c r="F10" s="156">
        <v>832</v>
      </c>
      <c r="G10" s="197">
        <f t="shared" si="2"/>
        <v>2.8830826807124543</v>
      </c>
      <c r="H10" s="156">
        <v>948</v>
      </c>
      <c r="I10" s="197">
        <f t="shared" si="3"/>
        <v>2.7906976744186047</v>
      </c>
      <c r="J10" s="157">
        <v>943</v>
      </c>
      <c r="K10" s="197">
        <f t="shared" si="4"/>
        <v>2.1143971837933586</v>
      </c>
      <c r="L10" s="157">
        <v>875</v>
      </c>
      <c r="M10" s="197">
        <f t="shared" si="5"/>
        <v>2.1179261267366996</v>
      </c>
    </row>
    <row r="11" spans="1:13" ht="15" customHeight="1">
      <c r="A11" s="155" t="s">
        <v>154</v>
      </c>
      <c r="B11" s="156">
        <v>993</v>
      </c>
      <c r="C11" s="197">
        <f t="shared" si="0"/>
        <v>2.2076969252317746</v>
      </c>
      <c r="D11" s="156">
        <v>1618</v>
      </c>
      <c r="E11" s="197">
        <f t="shared" si="1"/>
        <v>2.4180291119945005</v>
      </c>
      <c r="F11" s="156">
        <v>902</v>
      </c>
      <c r="G11" s="197">
        <f t="shared" si="2"/>
        <v>3.1256497331762425</v>
      </c>
      <c r="H11" s="156">
        <v>1143</v>
      </c>
      <c r="I11" s="197">
        <f t="shared" si="3"/>
        <v>3.3647335884604064</v>
      </c>
      <c r="J11" s="157">
        <v>869</v>
      </c>
      <c r="K11" s="197">
        <f t="shared" si="4"/>
        <v>1.9484741810354491</v>
      </c>
      <c r="L11" s="157">
        <v>810</v>
      </c>
      <c r="M11" s="197">
        <f t="shared" si="5"/>
        <v>1.9605944716076875</v>
      </c>
    </row>
    <row r="12" spans="1:13" s="160" customFormat="1" ht="19.5" customHeight="1">
      <c r="A12" s="158" t="s">
        <v>155</v>
      </c>
      <c r="B12" s="156">
        <v>2124</v>
      </c>
      <c r="C12" s="199">
        <f t="shared" si="0"/>
        <v>4.7222036950576936</v>
      </c>
      <c r="D12" s="156">
        <v>3269</v>
      </c>
      <c r="E12" s="199">
        <f t="shared" si="1"/>
        <v>4.885375257793586</v>
      </c>
      <c r="F12" s="156">
        <v>1468</v>
      </c>
      <c r="G12" s="199">
        <f t="shared" si="2"/>
        <v>5.086977614526302</v>
      </c>
      <c r="H12" s="156">
        <v>1814</v>
      </c>
      <c r="I12" s="199">
        <f t="shared" si="3"/>
        <v>5.340005887547837</v>
      </c>
      <c r="J12" s="156">
        <v>2926</v>
      </c>
      <c r="K12" s="199">
        <f t="shared" si="4"/>
        <v>6.560685217157336</v>
      </c>
      <c r="L12" s="159">
        <v>3152</v>
      </c>
      <c r="M12" s="199">
        <f t="shared" si="5"/>
        <v>7.629375030256087</v>
      </c>
    </row>
    <row r="13" spans="1:13" s="27" customFormat="1" ht="15" customHeight="1">
      <c r="A13" s="155" t="s">
        <v>156</v>
      </c>
      <c r="B13" s="156">
        <v>1108</v>
      </c>
      <c r="C13" s="197">
        <f t="shared" si="0"/>
        <v>2.4633717957268946</v>
      </c>
      <c r="D13" s="156">
        <v>1907</v>
      </c>
      <c r="E13" s="197">
        <f t="shared" si="1"/>
        <v>2.849926771677078</v>
      </c>
      <c r="F13" s="156">
        <v>784</v>
      </c>
      <c r="G13" s="197">
        <f t="shared" si="2"/>
        <v>2.716750987594428</v>
      </c>
      <c r="H13" s="156">
        <v>895</v>
      </c>
      <c r="I13" s="197">
        <f t="shared" si="3"/>
        <v>2.634677656755961</v>
      </c>
      <c r="J13" s="157">
        <v>1320</v>
      </c>
      <c r="K13" s="197">
        <f t="shared" si="4"/>
        <v>2.9597076167627074</v>
      </c>
      <c r="L13" s="157">
        <v>1268</v>
      </c>
      <c r="M13" s="197">
        <f t="shared" si="5"/>
        <v>3.0691775185167254</v>
      </c>
    </row>
    <row r="14" spans="1:13" ht="15" customHeight="1">
      <c r="A14" s="155" t="s">
        <v>157</v>
      </c>
      <c r="B14" s="156">
        <v>608</v>
      </c>
      <c r="C14" s="197">
        <f t="shared" si="0"/>
        <v>1.351741924008982</v>
      </c>
      <c r="D14" s="156">
        <v>1158</v>
      </c>
      <c r="E14" s="197">
        <f t="shared" si="1"/>
        <v>1.7305795498699823</v>
      </c>
      <c r="F14" s="156">
        <v>413</v>
      </c>
      <c r="G14" s="197">
        <f t="shared" si="2"/>
        <v>1.4311456095363504</v>
      </c>
      <c r="H14" s="156">
        <v>525</v>
      </c>
      <c r="I14" s="197">
        <f t="shared" si="3"/>
        <v>1.5454813070356197</v>
      </c>
      <c r="J14" s="157">
        <v>658</v>
      </c>
      <c r="K14" s="197">
        <f t="shared" si="4"/>
        <v>1.4753694029014104</v>
      </c>
      <c r="L14" s="157">
        <v>565</v>
      </c>
      <c r="M14" s="197">
        <f t="shared" si="5"/>
        <v>1.3675751561214118</v>
      </c>
    </row>
    <row r="15" spans="1:13" ht="15" customHeight="1">
      <c r="A15" s="155" t="s">
        <v>158</v>
      </c>
      <c r="B15" s="156">
        <v>939</v>
      </c>
      <c r="C15" s="197">
        <f t="shared" si="0"/>
        <v>2.08764089908624</v>
      </c>
      <c r="D15" s="156">
        <v>1566</v>
      </c>
      <c r="E15" s="197">
        <f t="shared" si="1"/>
        <v>2.340317422363033</v>
      </c>
      <c r="F15" s="156">
        <v>496</v>
      </c>
      <c r="G15" s="197">
        <f t="shared" si="2"/>
        <v>1.7187608288862708</v>
      </c>
      <c r="H15" s="156">
        <v>585</v>
      </c>
      <c r="I15" s="197">
        <f t="shared" si="3"/>
        <v>1.7221077421254047</v>
      </c>
      <c r="J15" s="157">
        <v>757</v>
      </c>
      <c r="K15" s="197">
        <f t="shared" si="4"/>
        <v>1.6973474741586134</v>
      </c>
      <c r="L15" s="157">
        <v>736</v>
      </c>
      <c r="M15" s="197">
        <f t="shared" si="5"/>
        <v>1.7814784334608122</v>
      </c>
    </row>
    <row r="16" spans="1:13" ht="15" customHeight="1">
      <c r="A16" s="155" t="s">
        <v>159</v>
      </c>
      <c r="B16" s="156">
        <v>918</v>
      </c>
      <c r="C16" s="197">
        <f t="shared" si="0"/>
        <v>2.0409524444740876</v>
      </c>
      <c r="D16" s="156">
        <v>1680</v>
      </c>
      <c r="E16" s="197">
        <f t="shared" si="1"/>
        <v>2.5106853573243266</v>
      </c>
      <c r="F16" s="156">
        <v>436</v>
      </c>
      <c r="G16" s="197">
        <f t="shared" si="2"/>
        <v>1.5108462124887378</v>
      </c>
      <c r="H16" s="156">
        <v>635</v>
      </c>
      <c r="I16" s="197">
        <f t="shared" si="3"/>
        <v>1.8692964380335588</v>
      </c>
      <c r="J16" s="157">
        <v>613</v>
      </c>
      <c r="K16" s="197">
        <f t="shared" si="4"/>
        <v>1.3744702796026818</v>
      </c>
      <c r="L16" s="157">
        <v>487</v>
      </c>
      <c r="M16" s="197">
        <f t="shared" si="5"/>
        <v>1.1787771699665974</v>
      </c>
    </row>
    <row r="17" spans="1:13" ht="15" customHeight="1">
      <c r="A17" s="155" t="s">
        <v>160</v>
      </c>
      <c r="B17" s="156">
        <v>1144</v>
      </c>
      <c r="C17" s="197">
        <f t="shared" si="0"/>
        <v>2.5434091464905846</v>
      </c>
      <c r="D17" s="156">
        <v>1830</v>
      </c>
      <c r="E17" s="197">
        <f t="shared" si="1"/>
        <v>2.734853692799713</v>
      </c>
      <c r="F17" s="156">
        <v>682</v>
      </c>
      <c r="G17" s="197">
        <f t="shared" si="2"/>
        <v>2.363296139718622</v>
      </c>
      <c r="H17" s="156">
        <v>749</v>
      </c>
      <c r="I17" s="197">
        <f t="shared" si="3"/>
        <v>2.204886664704151</v>
      </c>
      <c r="J17" s="157">
        <v>756</v>
      </c>
      <c r="K17" s="197">
        <f t="shared" si="4"/>
        <v>1.6951052714186416</v>
      </c>
      <c r="L17" s="157">
        <v>688</v>
      </c>
      <c r="M17" s="197">
        <f t="shared" si="5"/>
        <v>1.6652950573655418</v>
      </c>
    </row>
    <row r="18" spans="1:13" s="160" customFormat="1" ht="19.5" customHeight="1">
      <c r="A18" s="158" t="s">
        <v>161</v>
      </c>
      <c r="B18" s="156">
        <v>572</v>
      </c>
      <c r="C18" s="199">
        <f t="shared" si="0"/>
        <v>1.2717045732452923</v>
      </c>
      <c r="D18" s="156">
        <v>877</v>
      </c>
      <c r="E18" s="199">
        <f t="shared" si="1"/>
        <v>1.310637534746092</v>
      </c>
      <c r="F18" s="156">
        <v>521</v>
      </c>
      <c r="G18" s="199">
        <f t="shared" si="2"/>
        <v>1.8053919190519094</v>
      </c>
      <c r="H18" s="156">
        <v>718</v>
      </c>
      <c r="I18" s="199">
        <f t="shared" si="3"/>
        <v>2.113629673241095</v>
      </c>
      <c r="J18" s="156">
        <v>562</v>
      </c>
      <c r="K18" s="199">
        <f t="shared" si="4"/>
        <v>1.2601179398641225</v>
      </c>
      <c r="L18" s="159">
        <v>448</v>
      </c>
      <c r="M18" s="199">
        <f t="shared" si="5"/>
        <v>1.0843781768891902</v>
      </c>
    </row>
    <row r="19" spans="1:13" s="27" customFormat="1" ht="15" customHeight="1">
      <c r="A19" s="155" t="s">
        <v>162</v>
      </c>
      <c r="B19" s="156">
        <v>344</v>
      </c>
      <c r="C19" s="197">
        <f t="shared" si="0"/>
        <v>0.764801351741924</v>
      </c>
      <c r="D19" s="156">
        <v>571</v>
      </c>
      <c r="E19" s="197">
        <f t="shared" si="1"/>
        <v>0.8533341303763039</v>
      </c>
      <c r="F19" s="156">
        <v>292</v>
      </c>
      <c r="G19" s="197">
        <f t="shared" si="2"/>
        <v>1.0118511331346594</v>
      </c>
      <c r="H19" s="156">
        <v>354</v>
      </c>
      <c r="I19" s="197">
        <f t="shared" si="3"/>
        <v>1.042095967029732</v>
      </c>
      <c r="J19" s="157">
        <v>273</v>
      </c>
      <c r="K19" s="197">
        <f t="shared" si="4"/>
        <v>0.6121213480122872</v>
      </c>
      <c r="L19" s="157">
        <v>227</v>
      </c>
      <c r="M19" s="197">
        <f t="shared" si="5"/>
        <v>0.5494505494505495</v>
      </c>
    </row>
    <row r="20" spans="1:13" ht="15" customHeight="1">
      <c r="A20" s="155" t="s">
        <v>163</v>
      </c>
      <c r="B20" s="156">
        <v>273</v>
      </c>
      <c r="C20" s="197">
        <f t="shared" si="0"/>
        <v>0.6069499099579804</v>
      </c>
      <c r="D20" s="156">
        <v>444</v>
      </c>
      <c r="E20" s="197">
        <f t="shared" si="1"/>
        <v>0.6635382730071435</v>
      </c>
      <c r="F20" s="156">
        <v>150</v>
      </c>
      <c r="G20" s="197">
        <f t="shared" si="2"/>
        <v>0.5197865409938319</v>
      </c>
      <c r="H20" s="156">
        <v>187</v>
      </c>
      <c r="I20" s="197">
        <f t="shared" si="3"/>
        <v>0.5504857226964969</v>
      </c>
      <c r="J20" s="157">
        <v>215</v>
      </c>
      <c r="K20" s="197">
        <f t="shared" si="4"/>
        <v>0.48207358909392584</v>
      </c>
      <c r="L20" s="157">
        <v>119</v>
      </c>
      <c r="M20" s="197">
        <f t="shared" si="5"/>
        <v>0.28803795323619114</v>
      </c>
    </row>
    <row r="21" spans="1:13" ht="15" customHeight="1">
      <c r="A21" s="155" t="s">
        <v>164</v>
      </c>
      <c r="B21" s="156">
        <v>424</v>
      </c>
      <c r="C21" s="197">
        <f t="shared" si="0"/>
        <v>0.9426621312167901</v>
      </c>
      <c r="D21" s="156">
        <v>716</v>
      </c>
      <c r="E21" s="197">
        <f t="shared" si="1"/>
        <v>1.0700301880025107</v>
      </c>
      <c r="F21" s="156">
        <v>324</v>
      </c>
      <c r="G21" s="197">
        <f t="shared" si="2"/>
        <v>1.122738928546677</v>
      </c>
      <c r="H21" s="156">
        <v>387</v>
      </c>
      <c r="I21" s="197">
        <f t="shared" si="3"/>
        <v>1.139240506329114</v>
      </c>
      <c r="J21" s="157">
        <v>388</v>
      </c>
      <c r="K21" s="197">
        <f t="shared" si="4"/>
        <v>0.8699746631090383</v>
      </c>
      <c r="L21" s="157">
        <v>280</v>
      </c>
      <c r="M21" s="197">
        <f t="shared" si="5"/>
        <v>0.6777363605557438</v>
      </c>
    </row>
    <row r="22" spans="1:13" ht="15" customHeight="1">
      <c r="A22" s="155" t="s">
        <v>165</v>
      </c>
      <c r="B22" s="156">
        <v>545</v>
      </c>
      <c r="C22" s="197">
        <f t="shared" si="0"/>
        <v>1.211676560172525</v>
      </c>
      <c r="D22" s="156">
        <v>900</v>
      </c>
      <c r="E22" s="197">
        <f t="shared" si="1"/>
        <v>1.345010012852318</v>
      </c>
      <c r="F22" s="156">
        <v>344</v>
      </c>
      <c r="G22" s="197">
        <f t="shared" si="2"/>
        <v>1.1920438006791878</v>
      </c>
      <c r="H22" s="156">
        <v>390</v>
      </c>
      <c r="I22" s="197">
        <f t="shared" si="3"/>
        <v>1.1480718280836033</v>
      </c>
      <c r="J22" s="157">
        <v>525</v>
      </c>
      <c r="K22" s="197">
        <f t="shared" si="4"/>
        <v>1.1771564384851678</v>
      </c>
      <c r="L22" s="157">
        <v>363</v>
      </c>
      <c r="M22" s="197">
        <f t="shared" si="5"/>
        <v>0.8786367817204821</v>
      </c>
    </row>
    <row r="23" spans="1:13" ht="15" customHeight="1">
      <c r="A23" s="155" t="s">
        <v>166</v>
      </c>
      <c r="B23" s="156">
        <v>6573</v>
      </c>
      <c r="C23" s="197">
        <f t="shared" si="0"/>
        <v>14.61348629360368</v>
      </c>
      <c r="D23" s="156">
        <v>9213</v>
      </c>
      <c r="E23" s="197">
        <f t="shared" si="1"/>
        <v>13.768419164898226</v>
      </c>
      <c r="F23" s="156">
        <v>7131</v>
      </c>
      <c r="G23" s="197">
        <f t="shared" si="2"/>
        <v>24.710652158846766</v>
      </c>
      <c r="H23" s="156">
        <v>8722</v>
      </c>
      <c r="I23" s="197">
        <f t="shared" si="3"/>
        <v>25.67559611421843</v>
      </c>
      <c r="J23" s="157">
        <v>17361</v>
      </c>
      <c r="K23" s="197">
        <f t="shared" si="4"/>
        <v>38.92688176864952</v>
      </c>
      <c r="L23" s="157">
        <v>17278</v>
      </c>
      <c r="M23" s="197">
        <f t="shared" si="5"/>
        <v>41.82117442029336</v>
      </c>
    </row>
    <row r="24" spans="1:13" s="160" customFormat="1" ht="19.5" customHeight="1">
      <c r="A24" s="158" t="s">
        <v>167</v>
      </c>
      <c r="B24" s="156">
        <v>431</v>
      </c>
      <c r="C24" s="199">
        <f t="shared" si="0"/>
        <v>0.9582249494208408</v>
      </c>
      <c r="D24" s="156">
        <v>652</v>
      </c>
      <c r="E24" s="199">
        <f t="shared" si="1"/>
        <v>0.9743850315330125</v>
      </c>
      <c r="F24" s="156">
        <v>274</v>
      </c>
      <c r="G24" s="199">
        <f t="shared" si="2"/>
        <v>0.9494767482153995</v>
      </c>
      <c r="H24" s="156">
        <v>326</v>
      </c>
      <c r="I24" s="199">
        <f t="shared" si="3"/>
        <v>0.9596702973211657</v>
      </c>
      <c r="J24" s="156">
        <v>271</v>
      </c>
      <c r="K24" s="199">
        <f t="shared" si="4"/>
        <v>0.6076369425323438</v>
      </c>
      <c r="L24" s="159">
        <v>222</v>
      </c>
      <c r="M24" s="199">
        <f t="shared" si="5"/>
        <v>0.5373481144406255</v>
      </c>
    </row>
    <row r="25" spans="1:13" s="27" customFormat="1" ht="15" customHeight="1">
      <c r="A25" s="155" t="s">
        <v>168</v>
      </c>
      <c r="B25" s="156">
        <v>895</v>
      </c>
      <c r="C25" s="197">
        <f t="shared" si="0"/>
        <v>1.989817470375064</v>
      </c>
      <c r="D25" s="156">
        <v>1391</v>
      </c>
      <c r="E25" s="197">
        <f t="shared" si="1"/>
        <v>2.0787876976417494</v>
      </c>
      <c r="F25" s="156">
        <v>502</v>
      </c>
      <c r="G25" s="197">
        <f t="shared" si="2"/>
        <v>1.739552290526024</v>
      </c>
      <c r="H25" s="156">
        <v>601</v>
      </c>
      <c r="I25" s="197">
        <f t="shared" si="3"/>
        <v>1.769208124816014</v>
      </c>
      <c r="J25" s="157">
        <v>490</v>
      </c>
      <c r="K25" s="197">
        <f t="shared" si="4"/>
        <v>1.0986793425861567</v>
      </c>
      <c r="L25" s="157">
        <v>341</v>
      </c>
      <c r="M25" s="197">
        <f t="shared" si="5"/>
        <v>0.8253860676768165</v>
      </c>
    </row>
    <row r="26" spans="1:13" ht="15" customHeight="1">
      <c r="A26" s="155" t="s">
        <v>169</v>
      </c>
      <c r="B26" s="156">
        <v>3377</v>
      </c>
      <c r="C26" s="197">
        <f t="shared" si="0"/>
        <v>7.507948153582783</v>
      </c>
      <c r="D26" s="156">
        <v>4825</v>
      </c>
      <c r="E26" s="197">
        <f t="shared" si="1"/>
        <v>7.21074812445826</v>
      </c>
      <c r="F26" s="156">
        <v>2054</v>
      </c>
      <c r="G26" s="197">
        <f t="shared" si="2"/>
        <v>7.117610368008871</v>
      </c>
      <c r="H26" s="156">
        <v>2277</v>
      </c>
      <c r="I26" s="197">
        <f t="shared" si="3"/>
        <v>6.702973211657345</v>
      </c>
      <c r="J26" s="157">
        <v>2980</v>
      </c>
      <c r="K26" s="197">
        <f t="shared" si="4"/>
        <v>6.681764165115809</v>
      </c>
      <c r="L26" s="157">
        <v>2445</v>
      </c>
      <c r="M26" s="197">
        <f t="shared" si="5"/>
        <v>5.9180907198528345</v>
      </c>
    </row>
    <row r="27" spans="1:13" ht="15" customHeight="1">
      <c r="A27" s="155" t="s">
        <v>170</v>
      </c>
      <c r="B27" s="156">
        <v>284</v>
      </c>
      <c r="C27" s="197">
        <f t="shared" si="0"/>
        <v>0.6314057671357745</v>
      </c>
      <c r="D27" s="156">
        <v>569</v>
      </c>
      <c r="E27" s="197">
        <f t="shared" si="1"/>
        <v>0.8503452192366321</v>
      </c>
      <c r="F27" s="156">
        <v>177</v>
      </c>
      <c r="G27" s="197">
        <f t="shared" si="2"/>
        <v>0.6133481183727216</v>
      </c>
      <c r="H27" s="156">
        <v>201</v>
      </c>
      <c r="I27" s="197">
        <f t="shared" si="3"/>
        <v>0.59169855755078</v>
      </c>
      <c r="J27" s="157">
        <v>243</v>
      </c>
      <c r="K27" s="197">
        <f t="shared" si="4"/>
        <v>0.5448552658131348</v>
      </c>
      <c r="L27" s="157">
        <v>162</v>
      </c>
      <c r="M27" s="197">
        <f t="shared" si="5"/>
        <v>0.39211889432153746</v>
      </c>
    </row>
    <row r="28" spans="1:13" ht="15" customHeight="1">
      <c r="A28" s="155" t="s">
        <v>171</v>
      </c>
      <c r="B28" s="156">
        <v>248</v>
      </c>
      <c r="C28" s="197">
        <f t="shared" si="0"/>
        <v>0.5513684163720847</v>
      </c>
      <c r="D28" s="156">
        <v>385</v>
      </c>
      <c r="E28" s="197">
        <f t="shared" si="1"/>
        <v>0.5753653943868249</v>
      </c>
      <c r="F28" s="156">
        <v>138</v>
      </c>
      <c r="G28" s="197">
        <f t="shared" si="2"/>
        <v>0.4782036177143253</v>
      </c>
      <c r="H28" s="156">
        <v>180</v>
      </c>
      <c r="I28" s="197">
        <f t="shared" si="3"/>
        <v>0.5298793052693553</v>
      </c>
      <c r="J28" s="157">
        <v>178</v>
      </c>
      <c r="K28" s="197">
        <f t="shared" si="4"/>
        <v>0.3991120877149712</v>
      </c>
      <c r="L28" s="157">
        <v>137</v>
      </c>
      <c r="M28" s="197">
        <f t="shared" si="5"/>
        <v>0.3316067192719175</v>
      </c>
    </row>
    <row r="29" spans="1:13" ht="15" customHeight="1">
      <c r="A29" s="155" t="s">
        <v>172</v>
      </c>
      <c r="B29" s="156">
        <v>631</v>
      </c>
      <c r="C29" s="197">
        <f t="shared" si="0"/>
        <v>1.402876898108006</v>
      </c>
      <c r="D29" s="156">
        <v>920</v>
      </c>
      <c r="E29" s="197">
        <f t="shared" si="1"/>
        <v>1.374899124249036</v>
      </c>
      <c r="F29" s="156">
        <v>314</v>
      </c>
      <c r="G29" s="197">
        <f t="shared" si="2"/>
        <v>1.0880864924804212</v>
      </c>
      <c r="H29" s="156">
        <v>366</v>
      </c>
      <c r="I29" s="197">
        <f t="shared" si="3"/>
        <v>1.077421254047689</v>
      </c>
      <c r="J29" s="157">
        <v>341</v>
      </c>
      <c r="K29" s="197">
        <f t="shared" si="4"/>
        <v>0.7645911343303662</v>
      </c>
      <c r="L29" s="157">
        <v>209</v>
      </c>
      <c r="M29" s="197">
        <f t="shared" si="5"/>
        <v>0.505881783414823</v>
      </c>
    </row>
    <row r="30" spans="1:13" s="160" customFormat="1" ht="19.5" customHeight="1">
      <c r="A30" s="158" t="s">
        <v>173</v>
      </c>
      <c r="B30" s="156">
        <v>604</v>
      </c>
      <c r="C30" s="199">
        <f t="shared" si="0"/>
        <v>1.3428488850352387</v>
      </c>
      <c r="D30" s="156">
        <v>930</v>
      </c>
      <c r="E30" s="199">
        <f t="shared" si="1"/>
        <v>1.3898436799473952</v>
      </c>
      <c r="F30" s="156">
        <v>336</v>
      </c>
      <c r="G30" s="199">
        <f t="shared" si="2"/>
        <v>1.1643218518261833</v>
      </c>
      <c r="H30" s="156">
        <v>374</v>
      </c>
      <c r="I30" s="199">
        <f t="shared" si="3"/>
        <v>1.1009714453929937</v>
      </c>
      <c r="J30" s="156">
        <v>439</v>
      </c>
      <c r="K30" s="199">
        <f t="shared" si="4"/>
        <v>0.9843270028475974</v>
      </c>
      <c r="L30" s="159">
        <v>341</v>
      </c>
      <c r="M30" s="199">
        <f t="shared" si="5"/>
        <v>0.8253860676768165</v>
      </c>
    </row>
    <row r="31" spans="1:13" s="27" customFormat="1" ht="15" customHeight="1">
      <c r="A31" s="155" t="s">
        <v>174</v>
      </c>
      <c r="B31" s="156">
        <v>1897</v>
      </c>
      <c r="C31" s="197">
        <f t="shared" si="0"/>
        <v>4.217523733297761</v>
      </c>
      <c r="D31" s="156">
        <v>3045</v>
      </c>
      <c r="E31" s="197">
        <f t="shared" si="1"/>
        <v>4.550617210150342</v>
      </c>
      <c r="F31" s="156">
        <v>931</v>
      </c>
      <c r="G31" s="197">
        <f t="shared" si="2"/>
        <v>3.226141797768383</v>
      </c>
      <c r="H31" s="156">
        <v>972</v>
      </c>
      <c r="I31" s="197">
        <f t="shared" si="3"/>
        <v>2.8613482484545187</v>
      </c>
      <c r="J31" s="157">
        <v>1214</v>
      </c>
      <c r="K31" s="197">
        <f t="shared" si="4"/>
        <v>2.722034126325702</v>
      </c>
      <c r="L31" s="157">
        <v>858</v>
      </c>
      <c r="M31" s="197">
        <f t="shared" si="5"/>
        <v>2.076777847702958</v>
      </c>
    </row>
    <row r="32" spans="1:13" ht="15" customHeight="1">
      <c r="A32" s="155" t="s">
        <v>175</v>
      </c>
      <c r="B32" s="156">
        <v>1601</v>
      </c>
      <c r="C32" s="197">
        <f t="shared" si="0"/>
        <v>3.559438849240757</v>
      </c>
      <c r="D32" s="156">
        <v>2324</v>
      </c>
      <c r="E32" s="197">
        <f t="shared" si="1"/>
        <v>3.473114744298652</v>
      </c>
      <c r="F32" s="156">
        <v>859</v>
      </c>
      <c r="G32" s="197">
        <f t="shared" si="2"/>
        <v>2.976644258091344</v>
      </c>
      <c r="H32" s="156">
        <v>1020</v>
      </c>
      <c r="I32" s="197">
        <f t="shared" si="3"/>
        <v>3.0026493965263468</v>
      </c>
      <c r="J32" s="157">
        <v>740</v>
      </c>
      <c r="K32" s="197">
        <f t="shared" si="4"/>
        <v>1.6592300275790937</v>
      </c>
      <c r="L32" s="157">
        <v>561</v>
      </c>
      <c r="M32" s="197">
        <f t="shared" si="5"/>
        <v>1.3578932081134725</v>
      </c>
    </row>
    <row r="33" spans="1:13" ht="15" customHeight="1">
      <c r="A33" s="155" t="s">
        <v>176</v>
      </c>
      <c r="B33" s="156">
        <v>1088</v>
      </c>
      <c r="C33" s="197">
        <f t="shared" si="0"/>
        <v>2.418906600858178</v>
      </c>
      <c r="D33" s="156">
        <v>1590</v>
      </c>
      <c r="E33" s="197">
        <f t="shared" si="1"/>
        <v>2.376184356039095</v>
      </c>
      <c r="F33" s="156">
        <v>633</v>
      </c>
      <c r="G33" s="197">
        <f t="shared" si="2"/>
        <v>2.19349920299397</v>
      </c>
      <c r="H33" s="156">
        <v>719</v>
      </c>
      <c r="I33" s="197">
        <f t="shared" si="3"/>
        <v>2.1165734471592583</v>
      </c>
      <c r="J33" s="157">
        <v>538</v>
      </c>
      <c r="K33" s="197">
        <f t="shared" si="4"/>
        <v>1.2063050741048005</v>
      </c>
      <c r="L33" s="157">
        <v>381</v>
      </c>
      <c r="M33" s="197">
        <f t="shared" si="5"/>
        <v>0.9222055477562086</v>
      </c>
    </row>
    <row r="34" spans="1:13" ht="15" customHeight="1">
      <c r="A34" s="155" t="s">
        <v>177</v>
      </c>
      <c r="B34" s="156">
        <v>1793</v>
      </c>
      <c r="C34" s="197">
        <f t="shared" si="0"/>
        <v>3.9863047199804353</v>
      </c>
      <c r="D34" s="156">
        <v>2571</v>
      </c>
      <c r="E34" s="197">
        <f t="shared" si="1"/>
        <v>3.8422452700481218</v>
      </c>
      <c r="F34" s="156">
        <v>1028</v>
      </c>
      <c r="G34" s="197">
        <f t="shared" si="2"/>
        <v>3.562270427611061</v>
      </c>
      <c r="H34" s="156">
        <v>1176</v>
      </c>
      <c r="I34" s="197">
        <f t="shared" si="3"/>
        <v>3.4618781277597885</v>
      </c>
      <c r="J34" s="157">
        <v>1185</v>
      </c>
      <c r="K34" s="197">
        <f t="shared" si="4"/>
        <v>2.6570102468665215</v>
      </c>
      <c r="L34" s="157">
        <v>1093</v>
      </c>
      <c r="M34" s="197">
        <f t="shared" si="5"/>
        <v>2.645592293169386</v>
      </c>
    </row>
    <row r="35" spans="1:13" ht="15" customHeight="1">
      <c r="A35" s="155" t="s">
        <v>178</v>
      </c>
      <c r="B35" s="156">
        <v>4448</v>
      </c>
      <c r="C35" s="197">
        <f t="shared" si="0"/>
        <v>9.889059338802554</v>
      </c>
      <c r="D35" s="156">
        <v>6139</v>
      </c>
      <c r="E35" s="197">
        <f t="shared" si="1"/>
        <v>9.174462743222644</v>
      </c>
      <c r="F35" s="156">
        <v>2667</v>
      </c>
      <c r="G35" s="197">
        <f t="shared" si="2"/>
        <v>9.24180469887033</v>
      </c>
      <c r="H35" s="156">
        <v>2878</v>
      </c>
      <c r="I35" s="197">
        <f t="shared" si="3"/>
        <v>8.472181336473358</v>
      </c>
      <c r="J35" s="157">
        <v>3730</v>
      </c>
      <c r="K35" s="197">
        <f t="shared" si="4"/>
        <v>8.36341622009462</v>
      </c>
      <c r="L35" s="157">
        <v>3641</v>
      </c>
      <c r="M35" s="197">
        <f t="shared" si="5"/>
        <v>8.812993174226655</v>
      </c>
    </row>
    <row r="36" spans="1:13" s="160" customFormat="1" ht="19.5" customHeight="1">
      <c r="A36" s="158" t="s">
        <v>179</v>
      </c>
      <c r="B36" s="156">
        <v>1470</v>
      </c>
      <c r="C36" s="199">
        <f t="shared" si="0"/>
        <v>3.2681918228506635</v>
      </c>
      <c r="D36" s="156">
        <v>2146</v>
      </c>
      <c r="E36" s="199">
        <f t="shared" si="1"/>
        <v>3.20710165286786</v>
      </c>
      <c r="F36" s="156">
        <v>528</v>
      </c>
      <c r="G36" s="199">
        <f t="shared" si="2"/>
        <v>1.8296486242982881</v>
      </c>
      <c r="H36" s="156">
        <v>659</v>
      </c>
      <c r="I36" s="199">
        <f t="shared" si="3"/>
        <v>1.939947012069473</v>
      </c>
      <c r="J36" s="156">
        <v>386</v>
      </c>
      <c r="K36" s="199">
        <f t="shared" si="4"/>
        <v>0.8654902576290948</v>
      </c>
      <c r="L36" s="159">
        <v>319</v>
      </c>
      <c r="M36" s="199">
        <f t="shared" si="5"/>
        <v>0.772135353633151</v>
      </c>
    </row>
    <row r="37" spans="1:13" s="27" customFormat="1" ht="15" customHeight="1">
      <c r="A37" s="155" t="s">
        <v>180</v>
      </c>
      <c r="B37" s="156">
        <v>1221</v>
      </c>
      <c r="C37" s="197">
        <f t="shared" si="0"/>
        <v>2.714600146735143</v>
      </c>
      <c r="D37" s="156">
        <v>1783</v>
      </c>
      <c r="E37" s="197">
        <f t="shared" si="1"/>
        <v>2.6646142810174256</v>
      </c>
      <c r="F37" s="156">
        <v>549</v>
      </c>
      <c r="G37" s="197">
        <f t="shared" si="2"/>
        <v>1.9024187400374246</v>
      </c>
      <c r="H37" s="156">
        <v>555</v>
      </c>
      <c r="I37" s="197">
        <f t="shared" si="3"/>
        <v>1.6337945245805123</v>
      </c>
      <c r="J37" s="157">
        <v>440</v>
      </c>
      <c r="K37" s="197">
        <f t="shared" si="4"/>
        <v>0.9865692055875692</v>
      </c>
      <c r="L37" s="157">
        <v>371</v>
      </c>
      <c r="M37" s="197">
        <f t="shared" si="5"/>
        <v>0.8980006777363606</v>
      </c>
    </row>
    <row r="38" spans="1:13" ht="15" customHeight="1">
      <c r="A38" s="155" t="s">
        <v>181</v>
      </c>
      <c r="B38" s="156">
        <v>3413</v>
      </c>
      <c r="C38" s="197">
        <f t="shared" si="0"/>
        <v>7.587985504346473</v>
      </c>
      <c r="D38" s="156">
        <v>4723</v>
      </c>
      <c r="E38" s="197">
        <f t="shared" si="1"/>
        <v>7.058313656334997</v>
      </c>
      <c r="F38" s="156">
        <v>1280</v>
      </c>
      <c r="G38" s="197">
        <f t="shared" si="2"/>
        <v>4.435511816480699</v>
      </c>
      <c r="H38" s="156">
        <v>1308</v>
      </c>
      <c r="I38" s="197">
        <f t="shared" si="3"/>
        <v>3.8504562849573154</v>
      </c>
      <c r="J38" s="157">
        <v>768</v>
      </c>
      <c r="K38" s="197">
        <f t="shared" si="4"/>
        <v>1.7220117042983027</v>
      </c>
      <c r="L38" s="157">
        <v>586</v>
      </c>
      <c r="M38" s="197">
        <f t="shared" si="5"/>
        <v>1.4184053831630925</v>
      </c>
    </row>
    <row r="39" spans="1:13" ht="15" customHeight="1">
      <c r="A39" s="161" t="s">
        <v>182</v>
      </c>
      <c r="B39" s="162">
        <v>1331</v>
      </c>
      <c r="C39" s="200">
        <f t="shared" si="0"/>
        <v>2.959158718513084</v>
      </c>
      <c r="D39" s="162">
        <v>1928</v>
      </c>
      <c r="E39" s="200">
        <f t="shared" si="1"/>
        <v>2.881310338643632</v>
      </c>
      <c r="F39" s="162">
        <v>514</v>
      </c>
      <c r="G39" s="200">
        <f t="shared" si="2"/>
        <v>1.7811352138055305</v>
      </c>
      <c r="H39" s="162">
        <v>664</v>
      </c>
      <c r="I39" s="200">
        <f t="shared" si="3"/>
        <v>1.9546658816602884</v>
      </c>
      <c r="J39" s="162">
        <v>479</v>
      </c>
      <c r="K39" s="200">
        <f t="shared" si="4"/>
        <v>1.0740151124464674</v>
      </c>
      <c r="L39" s="162">
        <v>381</v>
      </c>
      <c r="M39" s="200">
        <f t="shared" si="5"/>
        <v>0.9222055477562086</v>
      </c>
    </row>
    <row r="40" spans="1:12" s="154" customFormat="1" ht="19.5" customHeight="1">
      <c r="A40" s="40"/>
      <c r="B40" s="173"/>
      <c r="C40" s="173"/>
      <c r="D40" s="173"/>
      <c r="E40" s="173"/>
      <c r="F40" s="173"/>
      <c r="G40" s="173"/>
      <c r="H40" s="173"/>
      <c r="I40" s="190"/>
      <c r="J40" s="191"/>
      <c r="K40" s="191"/>
      <c r="L40" s="174"/>
    </row>
    <row r="41" spans="1:14" s="27" customFormat="1" ht="15" customHeight="1">
      <c r="A41" s="126"/>
      <c r="B41" s="175"/>
      <c r="C41" s="176"/>
      <c r="D41" s="177"/>
      <c r="E41" s="177"/>
      <c r="F41" s="177"/>
      <c r="G41" s="177"/>
      <c r="H41" s="177"/>
      <c r="I41" s="177"/>
      <c r="J41" s="177"/>
      <c r="K41" s="201"/>
      <c r="L41" s="201"/>
      <c r="M41" s="202"/>
      <c r="N41" s="178"/>
    </row>
    <row r="42" spans="4:9" ht="15" customHeight="1">
      <c r="D42" s="38"/>
      <c r="F42" s="38"/>
      <c r="G42" s="38"/>
      <c r="H42" s="38"/>
      <c r="I42" s="179"/>
    </row>
    <row r="43" spans="1:11" ht="15" customHeight="1">
      <c r="A43" s="31"/>
      <c r="B43" s="32"/>
      <c r="C43" s="48"/>
      <c r="D43" s="32"/>
      <c r="E43" s="48"/>
      <c r="F43" s="32"/>
      <c r="G43" s="32"/>
      <c r="H43" s="32"/>
      <c r="I43" s="48"/>
      <c r="J43" s="94"/>
      <c r="K43" s="94"/>
    </row>
    <row r="44" spans="1:9" ht="15" customHeight="1">
      <c r="A44" s="31"/>
      <c r="B44" s="32"/>
      <c r="C44" s="48"/>
      <c r="D44" s="32"/>
      <c r="E44" s="48"/>
      <c r="F44" s="32"/>
      <c r="G44" s="32"/>
      <c r="H44" s="32"/>
      <c r="I44" s="48"/>
    </row>
    <row r="45" spans="4:16" ht="15" customHeight="1">
      <c r="D45" s="38"/>
      <c r="F45" s="38"/>
      <c r="G45" s="38"/>
      <c r="H45" s="38"/>
      <c r="M45" s="108"/>
      <c r="N45" s="109"/>
      <c r="O45" s="109"/>
      <c r="P45" s="38"/>
    </row>
    <row r="46" spans="4:16" ht="15" customHeight="1">
      <c r="D46" s="38"/>
      <c r="F46" s="38"/>
      <c r="G46" s="38"/>
      <c r="H46" s="38"/>
      <c r="M46" s="106"/>
      <c r="N46" s="109"/>
      <c r="O46" s="109"/>
      <c r="P46" s="38"/>
    </row>
    <row r="47" spans="4:15" ht="15" customHeight="1">
      <c r="D47" s="38"/>
      <c r="F47" s="38"/>
      <c r="G47" s="38"/>
      <c r="H47" s="38"/>
      <c r="M47" s="110"/>
      <c r="N47" s="109"/>
      <c r="O47" s="109"/>
    </row>
    <row r="48" spans="4:8" ht="15" customHeight="1">
      <c r="D48" s="38"/>
      <c r="F48" s="38"/>
      <c r="G48" s="38"/>
      <c r="H48" s="38"/>
    </row>
    <row r="49" spans="4:8" ht="15" customHeight="1">
      <c r="D49" s="38"/>
      <c r="F49" s="38"/>
      <c r="G49" s="38"/>
      <c r="H49" s="38"/>
    </row>
    <row r="50" spans="4:8" ht="11.25">
      <c r="D50" s="38"/>
      <c r="F50" s="38"/>
      <c r="G50" s="38"/>
      <c r="H50" s="38"/>
    </row>
    <row r="51" spans="4:8" ht="11.25">
      <c r="D51" s="38"/>
      <c r="F51" s="38"/>
      <c r="G51" s="38"/>
      <c r="H51" s="38"/>
    </row>
    <row r="52" spans="4:8" ht="11.25">
      <c r="D52" s="38"/>
      <c r="F52" s="38"/>
      <c r="G52" s="38"/>
      <c r="H52" s="38"/>
    </row>
    <row r="53" spans="4:8" ht="11.25">
      <c r="D53" s="38"/>
      <c r="F53" s="38"/>
      <c r="G53" s="38"/>
      <c r="H53" s="38"/>
    </row>
    <row r="54" spans="6:8" ht="11.25">
      <c r="F54" s="38"/>
      <c r="G54" s="38"/>
      <c r="H54" s="38"/>
    </row>
    <row r="55" spans="6:8" ht="11.25">
      <c r="F55" s="38"/>
      <c r="G55" s="38"/>
      <c r="H55" s="38"/>
    </row>
    <row r="56" spans="6:8" ht="11.25">
      <c r="F56" s="38"/>
      <c r="G56" s="38"/>
      <c r="H56" s="38"/>
    </row>
    <row r="57" spans="6:8" ht="11.25">
      <c r="F57" s="38"/>
      <c r="G57" s="38"/>
      <c r="H57" s="38"/>
    </row>
    <row r="58" spans="6:8" ht="11.25">
      <c r="F58" s="38"/>
      <c r="G58" s="38"/>
      <c r="H58" s="38"/>
    </row>
    <row r="59" spans="6:8" ht="11.25">
      <c r="F59" s="38"/>
      <c r="G59" s="38"/>
      <c r="H59" s="38"/>
    </row>
    <row r="60" spans="6:8" ht="11.25">
      <c r="F60" s="38"/>
      <c r="G60" s="38"/>
      <c r="H60" s="38"/>
    </row>
  </sheetData>
  <mergeCells count="4">
    <mergeCell ref="B3:E3"/>
    <mergeCell ref="J3:M3"/>
    <mergeCell ref="A1:M1"/>
    <mergeCell ref="F3:I3"/>
  </mergeCells>
  <hyperlinks>
    <hyperlink ref="M2" location="'pag 44'!A3" display="(Viene de la página anterior)"/>
    <hyperlink ref="A3" location="indice!B43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32.5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6" customFormat="1" ht="39.75" customHeight="1">
      <c r="A1" s="228" t="s">
        <v>186</v>
      </c>
      <c r="B1" s="241"/>
      <c r="C1" s="241"/>
      <c r="D1" s="241"/>
      <c r="E1" s="241"/>
      <c r="F1" s="241"/>
      <c r="G1" s="241"/>
      <c r="H1" s="241"/>
      <c r="I1" s="241"/>
      <c r="J1" s="227"/>
      <c r="K1" s="227"/>
      <c r="L1" s="227"/>
      <c r="M1" s="227"/>
    </row>
    <row r="2" spans="1:13" s="57" customFormat="1" ht="18" customHeight="1">
      <c r="A2" s="95" t="s">
        <v>80</v>
      </c>
      <c r="B2" s="96"/>
      <c r="C2" s="96"/>
      <c r="D2" s="96"/>
      <c r="E2" s="96"/>
      <c r="F2" s="96"/>
      <c r="G2" s="96"/>
      <c r="H2" s="96"/>
      <c r="I2" s="96"/>
      <c r="J2" s="192"/>
      <c r="K2" s="192"/>
      <c r="L2" s="192"/>
      <c r="M2" s="93" t="s">
        <v>123</v>
      </c>
    </row>
    <row r="3" spans="1:13" s="57" customFormat="1" ht="36" customHeight="1">
      <c r="A3" s="17" t="s">
        <v>24</v>
      </c>
      <c r="B3" s="225" t="s">
        <v>25</v>
      </c>
      <c r="C3" s="225"/>
      <c r="D3" s="225"/>
      <c r="E3" s="225"/>
      <c r="F3" s="225" t="s">
        <v>54</v>
      </c>
      <c r="G3" s="225"/>
      <c r="H3" s="225"/>
      <c r="I3" s="225"/>
      <c r="J3" s="225" t="s">
        <v>145</v>
      </c>
      <c r="K3" s="225"/>
      <c r="L3" s="225"/>
      <c r="M3" s="225"/>
    </row>
    <row r="4" spans="1:13" s="20" customFormat="1" ht="19.5" customHeight="1">
      <c r="A4" s="139"/>
      <c r="B4" s="193" t="s">
        <v>26</v>
      </c>
      <c r="C4" s="193"/>
      <c r="D4" s="193" t="s">
        <v>27</v>
      </c>
      <c r="E4" s="194"/>
      <c r="F4" s="193" t="s">
        <v>26</v>
      </c>
      <c r="G4" s="193"/>
      <c r="H4" s="193" t="s">
        <v>27</v>
      </c>
      <c r="I4" s="194"/>
      <c r="J4" s="193" t="s">
        <v>26</v>
      </c>
      <c r="K4" s="193"/>
      <c r="L4" s="193" t="s">
        <v>27</v>
      </c>
      <c r="M4" s="194"/>
    </row>
    <row r="5" spans="1:13" s="12" customFormat="1" ht="19.5" customHeight="1">
      <c r="A5" s="21"/>
      <c r="B5" s="195" t="s">
        <v>82</v>
      </c>
      <c r="C5" s="196" t="s">
        <v>83</v>
      </c>
      <c r="D5" s="195" t="s">
        <v>82</v>
      </c>
      <c r="E5" s="196" t="s">
        <v>83</v>
      </c>
      <c r="F5" s="195" t="s">
        <v>82</v>
      </c>
      <c r="G5" s="196" t="s">
        <v>83</v>
      </c>
      <c r="H5" s="195" t="s">
        <v>82</v>
      </c>
      <c r="I5" s="196" t="s">
        <v>83</v>
      </c>
      <c r="J5" s="195" t="s">
        <v>82</v>
      </c>
      <c r="K5" s="196" t="s">
        <v>83</v>
      </c>
      <c r="L5" s="195" t="s">
        <v>82</v>
      </c>
      <c r="M5" s="196" t="s">
        <v>83</v>
      </c>
    </row>
    <row r="6" spans="1:13" s="154" customFormat="1" ht="19.5" customHeight="1">
      <c r="A6" s="151" t="s">
        <v>30</v>
      </c>
      <c r="B6" s="152">
        <f>F6+J6+'pag 47'!B6+'pag 47'!F6+'pag 47'!J6</f>
        <v>122410</v>
      </c>
      <c r="C6" s="152">
        <f aca="true" t="shared" si="0" ref="C6:C39">B6/$B6*100</f>
        <v>100</v>
      </c>
      <c r="D6" s="152">
        <f>H6+L6+'pag 47'!D6+'pag 47'!H6+'pag 47'!L6</f>
        <v>147829</v>
      </c>
      <c r="E6" s="152">
        <f aca="true" t="shared" si="1" ref="E6:E39">D6/$D6*100</f>
        <v>100</v>
      </c>
      <c r="F6" s="152">
        <f>SUM(F7:F39)</f>
        <v>587</v>
      </c>
      <c r="G6" s="203">
        <f aca="true" t="shared" si="2" ref="G6:G39">F6/$B6*100</f>
        <v>0.4795359856220897</v>
      </c>
      <c r="H6" s="152">
        <f>SUM(H7:H39)</f>
        <v>637</v>
      </c>
      <c r="I6" s="203">
        <f aca="true" t="shared" si="3" ref="I6:I39">H6/$D6*100</f>
        <v>0.43090327337667167</v>
      </c>
      <c r="J6" s="152">
        <f>SUM(J7:J39)</f>
        <v>3387</v>
      </c>
      <c r="K6" s="203">
        <f aca="true" t="shared" si="4" ref="K6:K39">J6/$B6*100</f>
        <v>2.766930806306674</v>
      </c>
      <c r="L6" s="152">
        <f>SUM(L7:L39)</f>
        <v>4994</v>
      </c>
      <c r="M6" s="203">
        <f aca="true" t="shared" si="5" ref="M6:M39">L6/$D6*100</f>
        <v>3.3782275466924623</v>
      </c>
    </row>
    <row r="7" spans="1:13" s="27" customFormat="1" ht="15" customHeight="1">
      <c r="A7" s="155" t="s">
        <v>150</v>
      </c>
      <c r="B7" s="156">
        <f>F7+J7+'pag 47'!B7+'pag 47'!F7+'pag 47'!J7</f>
        <v>2942</v>
      </c>
      <c r="C7" s="204">
        <f t="shared" si="0"/>
        <v>100</v>
      </c>
      <c r="D7" s="156">
        <f>H7+L7+'pag 47'!D7+'pag 47'!H7+'pag 47'!L7</f>
        <v>3478</v>
      </c>
      <c r="E7" s="204">
        <f t="shared" si="1"/>
        <v>100</v>
      </c>
      <c r="F7" s="156">
        <v>15</v>
      </c>
      <c r="G7" s="197">
        <f t="shared" si="2"/>
        <v>0.5098572399728076</v>
      </c>
      <c r="H7" s="156">
        <v>13</v>
      </c>
      <c r="I7" s="197">
        <f t="shared" si="3"/>
        <v>0.3737780333525014</v>
      </c>
      <c r="J7" s="157">
        <v>61</v>
      </c>
      <c r="K7" s="197">
        <f t="shared" si="4"/>
        <v>2.0734194425560846</v>
      </c>
      <c r="L7" s="157">
        <v>69</v>
      </c>
      <c r="M7" s="197">
        <f t="shared" si="5"/>
        <v>1.9838987924094307</v>
      </c>
    </row>
    <row r="8" spans="1:13" ht="15" customHeight="1">
      <c r="A8" s="155" t="s">
        <v>151</v>
      </c>
      <c r="B8" s="156">
        <f>F8+J8+'pag 47'!B8+'pag 47'!F8+'pag 47'!J8</f>
        <v>876</v>
      </c>
      <c r="C8" s="204">
        <f t="shared" si="0"/>
        <v>100</v>
      </c>
      <c r="D8" s="156">
        <f>H8+L8+'pag 47'!D8+'pag 47'!H8+'pag 47'!L8</f>
        <v>1122</v>
      </c>
      <c r="E8" s="204">
        <f t="shared" si="1"/>
        <v>100</v>
      </c>
      <c r="F8" s="156">
        <v>6</v>
      </c>
      <c r="G8" s="197">
        <f t="shared" si="2"/>
        <v>0.684931506849315</v>
      </c>
      <c r="H8" s="156">
        <v>4</v>
      </c>
      <c r="I8" s="197">
        <f t="shared" si="3"/>
        <v>0.35650623885918004</v>
      </c>
      <c r="J8" s="157">
        <v>11</v>
      </c>
      <c r="K8" s="197">
        <f t="shared" si="4"/>
        <v>1.2557077625570776</v>
      </c>
      <c r="L8" s="157">
        <v>16</v>
      </c>
      <c r="M8" s="197">
        <f t="shared" si="5"/>
        <v>1.4260249554367201</v>
      </c>
    </row>
    <row r="9" spans="1:13" ht="15" customHeight="1">
      <c r="A9" s="155" t="s">
        <v>152</v>
      </c>
      <c r="B9" s="156">
        <f>F9+J9+'pag 47'!B9+'pag 47'!F9+'pag 47'!J9</f>
        <v>1512</v>
      </c>
      <c r="C9" s="204">
        <f t="shared" si="0"/>
        <v>100</v>
      </c>
      <c r="D9" s="156">
        <f>H9+L9+'pag 47'!D9+'pag 47'!H9+'pag 47'!L9</f>
        <v>2021</v>
      </c>
      <c r="E9" s="204">
        <f t="shared" si="1"/>
        <v>100</v>
      </c>
      <c r="F9" s="156">
        <v>1</v>
      </c>
      <c r="G9" s="197">
        <f t="shared" si="2"/>
        <v>0.06613756613756613</v>
      </c>
      <c r="H9" s="156">
        <v>3</v>
      </c>
      <c r="I9" s="197">
        <f t="shared" si="3"/>
        <v>0.14844136566056407</v>
      </c>
      <c r="J9" s="157">
        <v>19</v>
      </c>
      <c r="K9" s="197">
        <f t="shared" si="4"/>
        <v>1.2566137566137565</v>
      </c>
      <c r="L9" s="157">
        <v>29</v>
      </c>
      <c r="M9" s="197">
        <f t="shared" si="5"/>
        <v>1.4349332013854528</v>
      </c>
    </row>
    <row r="10" spans="1:13" ht="15" customHeight="1">
      <c r="A10" s="155" t="s">
        <v>153</v>
      </c>
      <c r="B10" s="156">
        <f>F10+J10+'pag 47'!B10+'pag 47'!F10+'pag 47'!J10</f>
        <v>3607</v>
      </c>
      <c r="C10" s="204">
        <f t="shared" si="0"/>
        <v>100</v>
      </c>
      <c r="D10" s="156">
        <f>H10+L10+'pag 47'!D10+'pag 47'!H10+'pag 47'!L10</f>
        <v>4271</v>
      </c>
      <c r="E10" s="204">
        <f t="shared" si="1"/>
        <v>100</v>
      </c>
      <c r="F10" s="156">
        <v>10</v>
      </c>
      <c r="G10" s="197">
        <f t="shared" si="2"/>
        <v>0.2772387025228722</v>
      </c>
      <c r="H10" s="156">
        <v>14</v>
      </c>
      <c r="I10" s="197">
        <f t="shared" si="3"/>
        <v>0.3277920861624912</v>
      </c>
      <c r="J10" s="157">
        <v>47</v>
      </c>
      <c r="K10" s="197">
        <f t="shared" si="4"/>
        <v>1.3030219018574993</v>
      </c>
      <c r="L10" s="157">
        <v>65</v>
      </c>
      <c r="M10" s="197">
        <f t="shared" si="5"/>
        <v>1.5218918286115664</v>
      </c>
    </row>
    <row r="11" spans="1:13" ht="15" customHeight="1">
      <c r="A11" s="155" t="s">
        <v>154</v>
      </c>
      <c r="B11" s="156">
        <f>F11+J11+'pag 47'!B11+'pag 47'!F11+'pag 47'!J11</f>
        <v>2833</v>
      </c>
      <c r="C11" s="204">
        <f t="shared" si="0"/>
        <v>100</v>
      </c>
      <c r="D11" s="156">
        <f>H11+L11+'pag 47'!D11+'pag 47'!H11+'pag 47'!L11</f>
        <v>3681</v>
      </c>
      <c r="E11" s="204">
        <f t="shared" si="1"/>
        <v>100</v>
      </c>
      <c r="F11" s="156">
        <v>11</v>
      </c>
      <c r="G11" s="197">
        <f t="shared" si="2"/>
        <v>0.3882809742322626</v>
      </c>
      <c r="H11" s="156">
        <v>10</v>
      </c>
      <c r="I11" s="197">
        <f t="shared" si="3"/>
        <v>0.271665308340125</v>
      </c>
      <c r="J11" s="157">
        <v>58</v>
      </c>
      <c r="K11" s="197">
        <f t="shared" si="4"/>
        <v>2.0472996823155665</v>
      </c>
      <c r="L11" s="157">
        <v>100</v>
      </c>
      <c r="M11" s="197">
        <f t="shared" si="5"/>
        <v>2.7166530834012494</v>
      </c>
    </row>
    <row r="12" spans="1:13" s="160" customFormat="1" ht="19.5" customHeight="1">
      <c r="A12" s="158" t="s">
        <v>155</v>
      </c>
      <c r="B12" s="156">
        <f>F12+J12+'pag 47'!B12+'pag 47'!F12+'pag 47'!J12</f>
        <v>6748</v>
      </c>
      <c r="C12" s="205">
        <f t="shared" si="0"/>
        <v>100</v>
      </c>
      <c r="D12" s="156">
        <f>H12+L12+'pag 47'!D12+'pag 47'!H12+'pag 47'!L12</f>
        <v>8493</v>
      </c>
      <c r="E12" s="205">
        <f t="shared" si="1"/>
        <v>100</v>
      </c>
      <c r="F12" s="156">
        <v>44</v>
      </c>
      <c r="G12" s="199">
        <f t="shared" si="2"/>
        <v>0.6520450503852994</v>
      </c>
      <c r="H12" s="156">
        <v>39</v>
      </c>
      <c r="I12" s="199">
        <f t="shared" si="3"/>
        <v>0.4592016955139526</v>
      </c>
      <c r="J12" s="156">
        <v>186</v>
      </c>
      <c r="K12" s="199">
        <f t="shared" si="4"/>
        <v>2.756372258446947</v>
      </c>
      <c r="L12" s="159">
        <v>219</v>
      </c>
      <c r="M12" s="199">
        <f t="shared" si="5"/>
        <v>2.5785941363475806</v>
      </c>
    </row>
    <row r="13" spans="1:13" s="27" customFormat="1" ht="15" customHeight="1">
      <c r="A13" s="155" t="s">
        <v>156</v>
      </c>
      <c r="B13" s="156">
        <f>F13+J13+'pag 47'!B13+'pag 47'!F13+'pag 47'!J13</f>
        <v>3311</v>
      </c>
      <c r="C13" s="204">
        <f t="shared" si="0"/>
        <v>100</v>
      </c>
      <c r="D13" s="156">
        <f>H13+L13+'pag 47'!D13+'pag 47'!H13+'pag 47'!L13</f>
        <v>4199</v>
      </c>
      <c r="E13" s="204">
        <f t="shared" si="1"/>
        <v>100</v>
      </c>
      <c r="F13" s="156">
        <v>20</v>
      </c>
      <c r="G13" s="197">
        <f t="shared" si="2"/>
        <v>0.6040471156750227</v>
      </c>
      <c r="H13" s="156">
        <v>11</v>
      </c>
      <c r="I13" s="197">
        <f t="shared" si="3"/>
        <v>0.2619671350321505</v>
      </c>
      <c r="J13" s="157">
        <v>79</v>
      </c>
      <c r="K13" s="197">
        <f t="shared" si="4"/>
        <v>2.3859861069163393</v>
      </c>
      <c r="L13" s="157">
        <v>118</v>
      </c>
      <c r="M13" s="197">
        <f t="shared" si="5"/>
        <v>2.81019290307216</v>
      </c>
    </row>
    <row r="14" spans="1:13" ht="15" customHeight="1">
      <c r="A14" s="155" t="s">
        <v>157</v>
      </c>
      <c r="B14" s="156">
        <f>F14+J14+'pag 47'!B14+'pag 47'!F14+'pag 47'!J14</f>
        <v>1715</v>
      </c>
      <c r="C14" s="204">
        <f t="shared" si="0"/>
        <v>100</v>
      </c>
      <c r="D14" s="156">
        <f>H14+L14+'pag 47'!D14+'pag 47'!H14+'pag 47'!L14</f>
        <v>2308</v>
      </c>
      <c r="E14" s="204">
        <f t="shared" si="1"/>
        <v>100</v>
      </c>
      <c r="F14" s="156">
        <v>5</v>
      </c>
      <c r="G14" s="197">
        <f t="shared" si="2"/>
        <v>0.2915451895043732</v>
      </c>
      <c r="H14" s="156">
        <v>6</v>
      </c>
      <c r="I14" s="197">
        <f t="shared" si="3"/>
        <v>0.25996533795493937</v>
      </c>
      <c r="J14" s="157">
        <v>31</v>
      </c>
      <c r="K14" s="197">
        <f t="shared" si="4"/>
        <v>1.8075801749271136</v>
      </c>
      <c r="L14" s="157">
        <v>54</v>
      </c>
      <c r="M14" s="197">
        <f t="shared" si="5"/>
        <v>2.3396880415944543</v>
      </c>
    </row>
    <row r="15" spans="1:13" ht="15" customHeight="1">
      <c r="A15" s="155" t="s">
        <v>158</v>
      </c>
      <c r="B15" s="156">
        <f>F15+J15+'pag 47'!B15+'pag 47'!F15+'pag 47'!J15</f>
        <v>2240</v>
      </c>
      <c r="C15" s="204">
        <f t="shared" si="0"/>
        <v>100</v>
      </c>
      <c r="D15" s="156">
        <f>H15+L15+'pag 47'!D15+'pag 47'!H15+'pag 47'!L15</f>
        <v>2963</v>
      </c>
      <c r="E15" s="204">
        <f t="shared" si="1"/>
        <v>100</v>
      </c>
      <c r="F15" s="156">
        <v>4</v>
      </c>
      <c r="G15" s="197">
        <f t="shared" si="2"/>
        <v>0.17857142857142858</v>
      </c>
      <c r="H15" s="156">
        <v>7</v>
      </c>
      <c r="I15" s="197">
        <f t="shared" si="3"/>
        <v>0.23624704691191362</v>
      </c>
      <c r="J15" s="157">
        <v>44</v>
      </c>
      <c r="K15" s="197">
        <f t="shared" si="4"/>
        <v>1.9642857142857142</v>
      </c>
      <c r="L15" s="157">
        <v>69</v>
      </c>
      <c r="M15" s="197">
        <f t="shared" si="5"/>
        <v>2.328720890988863</v>
      </c>
    </row>
    <row r="16" spans="1:13" ht="15" customHeight="1">
      <c r="A16" s="155" t="s">
        <v>159</v>
      </c>
      <c r="B16" s="156">
        <f>F16+J16+'pag 47'!B16+'pag 47'!F16+'pag 47'!J16</f>
        <v>2013</v>
      </c>
      <c r="C16" s="204">
        <f t="shared" si="0"/>
        <v>100</v>
      </c>
      <c r="D16" s="156">
        <f>H16+L16+'pag 47'!D16+'pag 47'!H16+'pag 47'!L16</f>
        <v>2867</v>
      </c>
      <c r="E16" s="204">
        <f t="shared" si="1"/>
        <v>100</v>
      </c>
      <c r="F16" s="156">
        <v>5</v>
      </c>
      <c r="G16" s="197">
        <f t="shared" si="2"/>
        <v>0.24838549428713363</v>
      </c>
      <c r="H16" s="156">
        <v>6</v>
      </c>
      <c r="I16" s="197">
        <f t="shared" si="3"/>
        <v>0.20927799093128704</v>
      </c>
      <c r="J16" s="157">
        <v>41</v>
      </c>
      <c r="K16" s="197">
        <f t="shared" si="4"/>
        <v>2.0367610531544957</v>
      </c>
      <c r="L16" s="157">
        <v>59</v>
      </c>
      <c r="M16" s="197">
        <f t="shared" si="5"/>
        <v>2.0579002441576564</v>
      </c>
    </row>
    <row r="17" spans="1:13" ht="15" customHeight="1">
      <c r="A17" s="155" t="s">
        <v>160</v>
      </c>
      <c r="B17" s="156">
        <f>F17+J17+'pag 47'!B17+'pag 47'!F17+'pag 47'!J17</f>
        <v>2642</v>
      </c>
      <c r="C17" s="204">
        <f t="shared" si="0"/>
        <v>100</v>
      </c>
      <c r="D17" s="156">
        <f>H17+L17+'pag 47'!D17+'pag 47'!H17+'pag 47'!L17</f>
        <v>3368</v>
      </c>
      <c r="E17" s="204">
        <f t="shared" si="1"/>
        <v>100</v>
      </c>
      <c r="F17" s="156">
        <v>7</v>
      </c>
      <c r="G17" s="197">
        <f t="shared" si="2"/>
        <v>0.26495079485238454</v>
      </c>
      <c r="H17" s="156">
        <v>12</v>
      </c>
      <c r="I17" s="197">
        <f t="shared" si="3"/>
        <v>0.35629453681710216</v>
      </c>
      <c r="J17" s="157">
        <v>53</v>
      </c>
      <c r="K17" s="197">
        <f t="shared" si="4"/>
        <v>2.0060560181680542</v>
      </c>
      <c r="L17" s="157">
        <v>89</v>
      </c>
      <c r="M17" s="197">
        <f t="shared" si="5"/>
        <v>2.642517814726841</v>
      </c>
    </row>
    <row r="18" spans="1:13" s="160" customFormat="1" ht="19.5" customHeight="1">
      <c r="A18" s="158" t="s">
        <v>161</v>
      </c>
      <c r="B18" s="156">
        <f>F18+J18+'pag 47'!B18+'pag 47'!F18+'pag 47'!J18</f>
        <v>1693</v>
      </c>
      <c r="C18" s="205">
        <f t="shared" si="0"/>
        <v>100</v>
      </c>
      <c r="D18" s="156">
        <f>H18+L18+'pag 47'!D18+'pag 47'!H18+'pag 47'!L18</f>
        <v>2103</v>
      </c>
      <c r="E18" s="205">
        <f t="shared" si="1"/>
        <v>100</v>
      </c>
      <c r="F18" s="156">
        <v>3</v>
      </c>
      <c r="G18" s="199">
        <f t="shared" si="2"/>
        <v>0.1772002362669817</v>
      </c>
      <c r="H18" s="156">
        <v>5</v>
      </c>
      <c r="I18" s="199">
        <f t="shared" si="3"/>
        <v>0.23775558725630053</v>
      </c>
      <c r="J18" s="156">
        <v>35</v>
      </c>
      <c r="K18" s="199">
        <f t="shared" si="4"/>
        <v>2.067336089781453</v>
      </c>
      <c r="L18" s="159">
        <v>55</v>
      </c>
      <c r="M18" s="199">
        <f t="shared" si="5"/>
        <v>2.615311459819306</v>
      </c>
    </row>
    <row r="19" spans="1:13" s="27" customFormat="1" ht="15" customHeight="1">
      <c r="A19" s="155" t="s">
        <v>162</v>
      </c>
      <c r="B19" s="156">
        <f>F19+J19+'pag 47'!B19+'pag 47'!F19+'pag 47'!J19</f>
        <v>936</v>
      </c>
      <c r="C19" s="204">
        <f t="shared" si="0"/>
        <v>100</v>
      </c>
      <c r="D19" s="156">
        <f>H19+L19+'pag 47'!D19+'pag 47'!H19+'pag 47'!L19</f>
        <v>1193</v>
      </c>
      <c r="E19" s="204">
        <f t="shared" si="1"/>
        <v>100</v>
      </c>
      <c r="F19" s="156">
        <v>2</v>
      </c>
      <c r="G19" s="197">
        <f t="shared" si="2"/>
        <v>0.2136752136752137</v>
      </c>
      <c r="H19" s="156">
        <v>1</v>
      </c>
      <c r="I19" s="197">
        <f t="shared" si="3"/>
        <v>0.08382229673093043</v>
      </c>
      <c r="J19" s="157">
        <v>25</v>
      </c>
      <c r="K19" s="197">
        <f t="shared" si="4"/>
        <v>2.6709401709401708</v>
      </c>
      <c r="L19" s="157">
        <v>40</v>
      </c>
      <c r="M19" s="197">
        <f t="shared" si="5"/>
        <v>3.352891869237217</v>
      </c>
    </row>
    <row r="20" spans="1:13" ht="15" customHeight="1">
      <c r="A20" s="155" t="s">
        <v>163</v>
      </c>
      <c r="B20" s="156">
        <f>F20+J20+'pag 47'!B20+'pag 47'!F20+'pag 47'!J20</f>
        <v>652</v>
      </c>
      <c r="C20" s="204">
        <f t="shared" si="0"/>
        <v>100</v>
      </c>
      <c r="D20" s="156">
        <f>H20+L20+'pag 47'!D20+'pag 47'!H20+'pag 47'!L20</f>
        <v>776</v>
      </c>
      <c r="E20" s="204">
        <f t="shared" si="1"/>
        <v>100</v>
      </c>
      <c r="F20" s="156">
        <v>1</v>
      </c>
      <c r="G20" s="197">
        <f t="shared" si="2"/>
        <v>0.15337423312883436</v>
      </c>
      <c r="H20" s="156">
        <v>2</v>
      </c>
      <c r="I20" s="197">
        <f t="shared" si="3"/>
        <v>0.25773195876288657</v>
      </c>
      <c r="J20" s="157">
        <v>13</v>
      </c>
      <c r="K20" s="197">
        <f t="shared" si="4"/>
        <v>1.9938650306748467</v>
      </c>
      <c r="L20" s="157">
        <v>24</v>
      </c>
      <c r="M20" s="197">
        <f t="shared" si="5"/>
        <v>3.0927835051546393</v>
      </c>
    </row>
    <row r="21" spans="1:13" ht="15" customHeight="1">
      <c r="A21" s="155" t="s">
        <v>164</v>
      </c>
      <c r="B21" s="156">
        <f>F21+J21+'pag 47'!B21+'pag 47'!F21+'pag 47'!J21</f>
        <v>1159</v>
      </c>
      <c r="C21" s="204">
        <f t="shared" si="0"/>
        <v>100</v>
      </c>
      <c r="D21" s="156">
        <f>H21+L21+'pag 47'!D21+'pag 47'!H21+'pag 47'!L21</f>
        <v>1442</v>
      </c>
      <c r="E21" s="204">
        <f t="shared" si="1"/>
        <v>100</v>
      </c>
      <c r="F21" s="156">
        <v>1</v>
      </c>
      <c r="G21" s="197">
        <f t="shared" si="2"/>
        <v>0.08628127696289906</v>
      </c>
      <c r="H21" s="156">
        <v>4</v>
      </c>
      <c r="I21" s="197">
        <f t="shared" si="3"/>
        <v>0.27739251040221913</v>
      </c>
      <c r="J21" s="157">
        <v>22</v>
      </c>
      <c r="K21" s="197">
        <f t="shared" si="4"/>
        <v>1.8981880931837791</v>
      </c>
      <c r="L21" s="157">
        <v>55</v>
      </c>
      <c r="M21" s="197">
        <f t="shared" si="5"/>
        <v>3.814147018030513</v>
      </c>
    </row>
    <row r="22" spans="1:13" ht="15" customHeight="1">
      <c r="A22" s="155" t="s">
        <v>165</v>
      </c>
      <c r="B22" s="156">
        <f>F22+J22+'pag 47'!B22+'pag 47'!F22+'pag 47'!J22</f>
        <v>1458</v>
      </c>
      <c r="C22" s="204">
        <f t="shared" si="0"/>
        <v>100</v>
      </c>
      <c r="D22" s="156">
        <f>H22+L22+'pag 47'!D22+'pag 47'!H22+'pag 47'!L22</f>
        <v>1724</v>
      </c>
      <c r="E22" s="204">
        <f t="shared" si="1"/>
        <v>100</v>
      </c>
      <c r="F22" s="156">
        <v>1</v>
      </c>
      <c r="G22" s="197">
        <f t="shared" si="2"/>
        <v>0.06858710562414265</v>
      </c>
      <c r="H22" s="156">
        <v>6</v>
      </c>
      <c r="I22" s="197">
        <f t="shared" si="3"/>
        <v>0.34802784222737815</v>
      </c>
      <c r="J22" s="157">
        <v>43</v>
      </c>
      <c r="K22" s="197">
        <f t="shared" si="4"/>
        <v>2.9492455418381343</v>
      </c>
      <c r="L22" s="157">
        <v>65</v>
      </c>
      <c r="M22" s="197">
        <f t="shared" si="5"/>
        <v>3.7703016241299308</v>
      </c>
    </row>
    <row r="23" spans="1:13" ht="15" customHeight="1">
      <c r="A23" s="155" t="s">
        <v>166</v>
      </c>
      <c r="B23" s="156">
        <f>F23+J23+'pag 47'!B23+'pag 47'!F23+'pag 47'!J23</f>
        <v>32626</v>
      </c>
      <c r="C23" s="204">
        <f t="shared" si="0"/>
        <v>100</v>
      </c>
      <c r="D23" s="156">
        <f>H23+L23+'pag 47'!D23+'pag 47'!H23+'pag 47'!L23</f>
        <v>36902</v>
      </c>
      <c r="E23" s="204">
        <f t="shared" si="1"/>
        <v>100</v>
      </c>
      <c r="F23" s="156">
        <v>275</v>
      </c>
      <c r="G23" s="197">
        <f t="shared" si="2"/>
        <v>0.8428860418071477</v>
      </c>
      <c r="H23" s="156">
        <v>297</v>
      </c>
      <c r="I23" s="197">
        <f t="shared" si="3"/>
        <v>0.8048344263183568</v>
      </c>
      <c r="J23" s="157">
        <v>1286</v>
      </c>
      <c r="K23" s="197">
        <f t="shared" si="4"/>
        <v>3.9416416355054253</v>
      </c>
      <c r="L23" s="157">
        <v>1392</v>
      </c>
      <c r="M23" s="197">
        <f t="shared" si="5"/>
        <v>3.77215327082543</v>
      </c>
    </row>
    <row r="24" spans="1:13" s="160" customFormat="1" ht="19.5" customHeight="1">
      <c r="A24" s="158" t="s">
        <v>167</v>
      </c>
      <c r="B24" s="156">
        <f>F24+J24+'pag 47'!B24+'pag 47'!F24+'pag 47'!J24</f>
        <v>1001</v>
      </c>
      <c r="C24" s="205">
        <f t="shared" si="0"/>
        <v>100</v>
      </c>
      <c r="D24" s="156">
        <f>H24+L24+'pag 47'!D24+'pag 47'!H24+'pag 47'!L24</f>
        <v>1249</v>
      </c>
      <c r="E24" s="205">
        <f t="shared" si="1"/>
        <v>100</v>
      </c>
      <c r="F24" s="156">
        <v>2</v>
      </c>
      <c r="G24" s="199">
        <f t="shared" si="2"/>
        <v>0.1998001998001998</v>
      </c>
      <c r="H24" s="156">
        <v>5</v>
      </c>
      <c r="I24" s="199">
        <f t="shared" si="3"/>
        <v>0.4003202562049639</v>
      </c>
      <c r="J24" s="156">
        <v>23</v>
      </c>
      <c r="K24" s="199">
        <f t="shared" si="4"/>
        <v>2.2977022977022976</v>
      </c>
      <c r="L24" s="159">
        <v>44</v>
      </c>
      <c r="M24" s="199">
        <f t="shared" si="5"/>
        <v>3.522818254603683</v>
      </c>
    </row>
    <row r="25" spans="1:13" s="27" customFormat="1" ht="15" customHeight="1">
      <c r="A25" s="155" t="s">
        <v>168</v>
      </c>
      <c r="B25" s="156">
        <f>F25+J25+'pag 47'!B25+'pag 47'!F25+'pag 47'!J25</f>
        <v>1951</v>
      </c>
      <c r="C25" s="204">
        <f t="shared" si="0"/>
        <v>100</v>
      </c>
      <c r="D25" s="156">
        <f>H25+L25+'pag 47'!D25+'pag 47'!H25+'pag 47'!L25</f>
        <v>2451</v>
      </c>
      <c r="E25" s="204">
        <f t="shared" si="1"/>
        <v>100</v>
      </c>
      <c r="F25" s="156">
        <v>4</v>
      </c>
      <c r="G25" s="197">
        <f t="shared" si="2"/>
        <v>0.20502306509482315</v>
      </c>
      <c r="H25" s="156">
        <v>5</v>
      </c>
      <c r="I25" s="197">
        <f t="shared" si="3"/>
        <v>0.2039983680130559</v>
      </c>
      <c r="J25" s="157">
        <v>60</v>
      </c>
      <c r="K25" s="197">
        <f t="shared" si="4"/>
        <v>3.075345976422348</v>
      </c>
      <c r="L25" s="157">
        <v>113</v>
      </c>
      <c r="M25" s="197">
        <f t="shared" si="5"/>
        <v>4.610363117095064</v>
      </c>
    </row>
    <row r="26" spans="1:13" ht="15" customHeight="1">
      <c r="A26" s="155" t="s">
        <v>169</v>
      </c>
      <c r="B26" s="156">
        <f>F26+J26+'pag 47'!B26+'pag 47'!F26+'pag 47'!J26</f>
        <v>8640</v>
      </c>
      <c r="C26" s="204">
        <f t="shared" si="0"/>
        <v>100</v>
      </c>
      <c r="D26" s="156">
        <f>H26+L26+'pag 47'!D26+'pag 47'!H26+'pag 47'!L26</f>
        <v>9926</v>
      </c>
      <c r="E26" s="204">
        <f t="shared" si="1"/>
        <v>100</v>
      </c>
      <c r="F26" s="156">
        <v>51</v>
      </c>
      <c r="G26" s="197">
        <f t="shared" si="2"/>
        <v>0.5902777777777778</v>
      </c>
      <c r="H26" s="156">
        <v>51</v>
      </c>
      <c r="I26" s="197">
        <f t="shared" si="3"/>
        <v>0.5138021358049567</v>
      </c>
      <c r="J26" s="157">
        <v>178</v>
      </c>
      <c r="K26" s="197">
        <f t="shared" si="4"/>
        <v>2.060185185185185</v>
      </c>
      <c r="L26" s="157">
        <v>328</v>
      </c>
      <c r="M26" s="197">
        <f t="shared" si="5"/>
        <v>3.304452951843643</v>
      </c>
    </row>
    <row r="27" spans="1:13" ht="15" customHeight="1">
      <c r="A27" s="155" t="s">
        <v>170</v>
      </c>
      <c r="B27" s="156">
        <f>F27+J27+'pag 47'!B27+'pag 47'!F27+'pag 47'!J27</f>
        <v>720</v>
      </c>
      <c r="C27" s="204">
        <f t="shared" si="0"/>
        <v>100</v>
      </c>
      <c r="D27" s="156">
        <f>H27+L27+'pag 47'!D27+'pag 47'!H27+'pag 47'!L27</f>
        <v>957</v>
      </c>
      <c r="E27" s="204">
        <f t="shared" si="1"/>
        <v>100</v>
      </c>
      <c r="F27" s="156">
        <v>1</v>
      </c>
      <c r="G27" s="197">
        <f t="shared" si="2"/>
        <v>0.1388888888888889</v>
      </c>
      <c r="H27" s="156">
        <v>0</v>
      </c>
      <c r="I27" s="197">
        <f t="shared" si="3"/>
        <v>0</v>
      </c>
      <c r="J27" s="157">
        <v>15</v>
      </c>
      <c r="K27" s="197">
        <f t="shared" si="4"/>
        <v>2.083333333333333</v>
      </c>
      <c r="L27" s="157">
        <v>25</v>
      </c>
      <c r="M27" s="197">
        <f t="shared" si="5"/>
        <v>2.612330198537095</v>
      </c>
    </row>
    <row r="28" spans="1:13" ht="15" customHeight="1">
      <c r="A28" s="155" t="s">
        <v>171</v>
      </c>
      <c r="B28" s="156">
        <f>F28+J28+'pag 47'!B28+'pag 47'!F28+'pag 47'!J28</f>
        <v>577</v>
      </c>
      <c r="C28" s="204">
        <f t="shared" si="0"/>
        <v>100</v>
      </c>
      <c r="D28" s="156">
        <f>H28+L28+'pag 47'!D28+'pag 47'!H28+'pag 47'!L28</f>
        <v>741</v>
      </c>
      <c r="E28" s="204">
        <f t="shared" si="1"/>
        <v>100</v>
      </c>
      <c r="F28" s="156">
        <v>1</v>
      </c>
      <c r="G28" s="197">
        <f t="shared" si="2"/>
        <v>0.17331022530329288</v>
      </c>
      <c r="H28" s="156">
        <v>6</v>
      </c>
      <c r="I28" s="197">
        <f t="shared" si="3"/>
        <v>0.8097165991902834</v>
      </c>
      <c r="J28" s="157">
        <v>12</v>
      </c>
      <c r="K28" s="197">
        <f t="shared" si="4"/>
        <v>2.079722703639515</v>
      </c>
      <c r="L28" s="157">
        <v>33</v>
      </c>
      <c r="M28" s="197">
        <f t="shared" si="5"/>
        <v>4.4534412955465585</v>
      </c>
    </row>
    <row r="29" spans="1:13" ht="15" customHeight="1">
      <c r="A29" s="155" t="s">
        <v>172</v>
      </c>
      <c r="B29" s="156">
        <f>F29+J29+'pag 47'!B29+'pag 47'!F29+'pag 47'!J29</f>
        <v>1314</v>
      </c>
      <c r="C29" s="204">
        <f t="shared" si="0"/>
        <v>100</v>
      </c>
      <c r="D29" s="156">
        <f>H29+L29+'pag 47'!D29+'pag 47'!H29+'pag 47'!L29</f>
        <v>1564</v>
      </c>
      <c r="E29" s="204">
        <f t="shared" si="1"/>
        <v>100</v>
      </c>
      <c r="F29" s="156">
        <v>3</v>
      </c>
      <c r="G29" s="197">
        <f t="shared" si="2"/>
        <v>0.228310502283105</v>
      </c>
      <c r="H29" s="156">
        <v>4</v>
      </c>
      <c r="I29" s="197">
        <f t="shared" si="3"/>
        <v>0.2557544757033248</v>
      </c>
      <c r="J29" s="157">
        <v>25</v>
      </c>
      <c r="K29" s="197">
        <f t="shared" si="4"/>
        <v>1.9025875190258752</v>
      </c>
      <c r="L29" s="157">
        <v>65</v>
      </c>
      <c r="M29" s="197">
        <f t="shared" si="5"/>
        <v>4.156010230179028</v>
      </c>
    </row>
    <row r="30" spans="1:13" s="160" customFormat="1" ht="19.5" customHeight="1">
      <c r="A30" s="158" t="s">
        <v>173</v>
      </c>
      <c r="B30" s="156">
        <f>F30+J30+'pag 47'!B30+'pag 47'!F30+'pag 47'!J30</f>
        <v>1422</v>
      </c>
      <c r="C30" s="205">
        <f t="shared" si="0"/>
        <v>100</v>
      </c>
      <c r="D30" s="156">
        <f>H30+L30+'pag 47'!D30+'pag 47'!H30+'pag 47'!L30</f>
        <v>1715</v>
      </c>
      <c r="E30" s="205">
        <f t="shared" si="1"/>
        <v>100</v>
      </c>
      <c r="F30" s="156">
        <v>6</v>
      </c>
      <c r="G30" s="199">
        <f t="shared" si="2"/>
        <v>0.42194092827004215</v>
      </c>
      <c r="H30" s="156">
        <v>4</v>
      </c>
      <c r="I30" s="199">
        <f t="shared" si="3"/>
        <v>0.23323615160349853</v>
      </c>
      <c r="J30" s="156">
        <v>37</v>
      </c>
      <c r="K30" s="199">
        <f t="shared" si="4"/>
        <v>2.60196905766526</v>
      </c>
      <c r="L30" s="159">
        <v>66</v>
      </c>
      <c r="M30" s="199">
        <f t="shared" si="5"/>
        <v>3.8483965014577257</v>
      </c>
    </row>
    <row r="31" spans="1:13" s="27" customFormat="1" ht="15" customHeight="1">
      <c r="A31" s="155" t="s">
        <v>174</v>
      </c>
      <c r="B31" s="156">
        <f>F31+J31+'pag 47'!B31+'pag 47'!F31+'pag 47'!J31</f>
        <v>4131</v>
      </c>
      <c r="C31" s="204">
        <f t="shared" si="0"/>
        <v>100</v>
      </c>
      <c r="D31" s="156">
        <f>H31+L31+'pag 47'!D31+'pag 47'!H31+'pag 47'!L31</f>
        <v>5074</v>
      </c>
      <c r="E31" s="204">
        <f t="shared" si="1"/>
        <v>100</v>
      </c>
      <c r="F31" s="156">
        <v>10</v>
      </c>
      <c r="G31" s="197">
        <f t="shared" si="2"/>
        <v>0.2420721374969741</v>
      </c>
      <c r="H31" s="156">
        <v>16</v>
      </c>
      <c r="I31" s="197">
        <f t="shared" si="3"/>
        <v>0.31533307055577453</v>
      </c>
      <c r="J31" s="157">
        <v>79</v>
      </c>
      <c r="K31" s="197">
        <f t="shared" si="4"/>
        <v>1.9123698862260956</v>
      </c>
      <c r="L31" s="157">
        <v>183</v>
      </c>
      <c r="M31" s="197">
        <f t="shared" si="5"/>
        <v>3.6066219944816713</v>
      </c>
    </row>
    <row r="32" spans="1:13" ht="15" customHeight="1">
      <c r="A32" s="155" t="s">
        <v>175</v>
      </c>
      <c r="B32" s="156">
        <f>F32+J32+'pag 47'!B32+'pag 47'!F32+'pag 47'!J32</f>
        <v>3273</v>
      </c>
      <c r="C32" s="204">
        <f t="shared" si="0"/>
        <v>100</v>
      </c>
      <c r="D32" s="156">
        <f>H32+L32+'pag 47'!D32+'pag 47'!H32+'pag 47'!L32</f>
        <v>4007</v>
      </c>
      <c r="E32" s="204">
        <f t="shared" si="1"/>
        <v>100</v>
      </c>
      <c r="F32" s="156">
        <v>11</v>
      </c>
      <c r="G32" s="197">
        <f t="shared" si="2"/>
        <v>0.3360831041857623</v>
      </c>
      <c r="H32" s="156">
        <v>6</v>
      </c>
      <c r="I32" s="197">
        <f t="shared" si="3"/>
        <v>0.1497379585724981</v>
      </c>
      <c r="J32" s="157">
        <v>62</v>
      </c>
      <c r="K32" s="197">
        <f t="shared" si="4"/>
        <v>1.8942865872288421</v>
      </c>
      <c r="L32" s="157">
        <v>96</v>
      </c>
      <c r="M32" s="197">
        <f t="shared" si="5"/>
        <v>2.3958073371599697</v>
      </c>
    </row>
    <row r="33" spans="1:13" ht="15" customHeight="1">
      <c r="A33" s="155" t="s">
        <v>176</v>
      </c>
      <c r="B33" s="156">
        <f>F33+J33+'pag 47'!B33+'pag 47'!F33+'pag 47'!J33</f>
        <v>2308</v>
      </c>
      <c r="C33" s="204">
        <f t="shared" si="0"/>
        <v>100</v>
      </c>
      <c r="D33" s="156">
        <f>H33+L33+'pag 47'!D33+'pag 47'!H33+'pag 47'!L33</f>
        <v>2769</v>
      </c>
      <c r="E33" s="204">
        <f t="shared" si="1"/>
        <v>100</v>
      </c>
      <c r="F33" s="156">
        <v>9</v>
      </c>
      <c r="G33" s="197">
        <f t="shared" si="2"/>
        <v>0.389948006932409</v>
      </c>
      <c r="H33" s="156">
        <v>8</v>
      </c>
      <c r="I33" s="197">
        <f t="shared" si="3"/>
        <v>0.288912964969303</v>
      </c>
      <c r="J33" s="157">
        <v>40</v>
      </c>
      <c r="K33" s="197">
        <f t="shared" si="4"/>
        <v>1.733102253032929</v>
      </c>
      <c r="L33" s="157">
        <v>71</v>
      </c>
      <c r="M33" s="197">
        <f t="shared" si="5"/>
        <v>2.564102564102564</v>
      </c>
    </row>
    <row r="34" spans="1:13" ht="15" customHeight="1">
      <c r="A34" s="155" t="s">
        <v>177</v>
      </c>
      <c r="B34" s="156">
        <f>F34+J34+'pag 47'!B34+'pag 47'!F34+'pag 47'!J34</f>
        <v>4119</v>
      </c>
      <c r="C34" s="204">
        <f t="shared" si="0"/>
        <v>100</v>
      </c>
      <c r="D34" s="156">
        <f>H34+L34+'pag 47'!D34+'pag 47'!H34+'pag 47'!L34</f>
        <v>5002</v>
      </c>
      <c r="E34" s="204">
        <f t="shared" si="1"/>
        <v>100</v>
      </c>
      <c r="F34" s="156">
        <v>11</v>
      </c>
      <c r="G34" s="197">
        <f t="shared" si="2"/>
        <v>0.2670551104637048</v>
      </c>
      <c r="H34" s="156">
        <v>14</v>
      </c>
      <c r="I34" s="197">
        <f t="shared" si="3"/>
        <v>0.2798880447820872</v>
      </c>
      <c r="J34" s="157">
        <v>102</v>
      </c>
      <c r="K34" s="197">
        <f t="shared" si="4"/>
        <v>2.4763292061179896</v>
      </c>
      <c r="L34" s="157">
        <v>148</v>
      </c>
      <c r="M34" s="197">
        <f t="shared" si="5"/>
        <v>2.9588164734106357</v>
      </c>
    </row>
    <row r="35" spans="1:13" ht="15" customHeight="1">
      <c r="A35" s="155" t="s">
        <v>178</v>
      </c>
      <c r="B35" s="156">
        <f>F35+J35+'pag 47'!B35+'pag 47'!F35+'pag 47'!J35</f>
        <v>11215</v>
      </c>
      <c r="C35" s="204">
        <f t="shared" si="0"/>
        <v>100</v>
      </c>
      <c r="D35" s="156">
        <f>H35+L35+'pag 47'!D35+'pag 47'!H35+'pag 47'!L35</f>
        <v>13244</v>
      </c>
      <c r="E35" s="204">
        <f t="shared" si="1"/>
        <v>100</v>
      </c>
      <c r="F35" s="156">
        <v>41</v>
      </c>
      <c r="G35" s="197">
        <f t="shared" si="2"/>
        <v>0.3655818100757914</v>
      </c>
      <c r="H35" s="156">
        <v>49</v>
      </c>
      <c r="I35" s="197">
        <f t="shared" si="3"/>
        <v>0.36997885835095135</v>
      </c>
      <c r="J35" s="157">
        <v>329</v>
      </c>
      <c r="K35" s="197">
        <f t="shared" si="4"/>
        <v>2.9335711101203743</v>
      </c>
      <c r="L35" s="157">
        <v>537</v>
      </c>
      <c r="M35" s="197">
        <f t="shared" si="5"/>
        <v>4.05466626396859</v>
      </c>
    </row>
    <row r="36" spans="1:13" s="160" customFormat="1" ht="19.5" customHeight="1">
      <c r="A36" s="158" t="s">
        <v>179</v>
      </c>
      <c r="B36" s="156">
        <f>F36+J36+'pag 47'!B36+'pag 47'!F36+'pag 47'!J36</f>
        <v>2452</v>
      </c>
      <c r="C36" s="205">
        <f t="shared" si="0"/>
        <v>100</v>
      </c>
      <c r="D36" s="156">
        <f>H36+L36+'pag 47'!D36+'pag 47'!H36+'pag 47'!L36</f>
        <v>3261</v>
      </c>
      <c r="E36" s="205">
        <f t="shared" si="1"/>
        <v>100</v>
      </c>
      <c r="F36" s="156">
        <v>1</v>
      </c>
      <c r="G36" s="199">
        <f t="shared" si="2"/>
        <v>0.040783034257748776</v>
      </c>
      <c r="H36" s="156">
        <v>4</v>
      </c>
      <c r="I36" s="199">
        <f t="shared" si="3"/>
        <v>0.12266176019625882</v>
      </c>
      <c r="J36" s="156">
        <v>67</v>
      </c>
      <c r="K36" s="199">
        <f t="shared" si="4"/>
        <v>2.732463295269168</v>
      </c>
      <c r="L36" s="159">
        <v>133</v>
      </c>
      <c r="M36" s="199">
        <f t="shared" si="5"/>
        <v>4.078503526525606</v>
      </c>
    </row>
    <row r="37" spans="1:13" s="27" customFormat="1" ht="15" customHeight="1">
      <c r="A37" s="155" t="s">
        <v>180</v>
      </c>
      <c r="B37" s="156">
        <f>F37+J37+'pag 47'!B37+'pag 47'!F37+'pag 47'!J37</f>
        <v>2279</v>
      </c>
      <c r="C37" s="204">
        <f t="shared" si="0"/>
        <v>100</v>
      </c>
      <c r="D37" s="156">
        <f>H37+L37+'pag 47'!D37+'pag 47'!H37+'pag 47'!L37</f>
        <v>2866</v>
      </c>
      <c r="E37" s="204">
        <f t="shared" si="1"/>
        <v>100</v>
      </c>
      <c r="F37" s="156">
        <v>9</v>
      </c>
      <c r="G37" s="197">
        <f t="shared" si="2"/>
        <v>0.39491004826678366</v>
      </c>
      <c r="H37" s="156">
        <v>5</v>
      </c>
      <c r="I37" s="197">
        <f t="shared" si="3"/>
        <v>0.17445917655268667</v>
      </c>
      <c r="J37" s="157">
        <v>60</v>
      </c>
      <c r="K37" s="197">
        <f t="shared" si="4"/>
        <v>2.632733655111891</v>
      </c>
      <c r="L37" s="157">
        <v>152</v>
      </c>
      <c r="M37" s="197">
        <f t="shared" si="5"/>
        <v>5.303558967201675</v>
      </c>
    </row>
    <row r="38" spans="1:13" ht="15" customHeight="1">
      <c r="A38" s="155" t="s">
        <v>181</v>
      </c>
      <c r="B38" s="156">
        <f>F38+J38+'pag 47'!B38+'pag 47'!F38+'pag 47'!J38</f>
        <v>5642</v>
      </c>
      <c r="C38" s="204">
        <f t="shared" si="0"/>
        <v>100</v>
      </c>
      <c r="D38" s="156">
        <f>H38+L38+'pag 47'!D38+'pag 47'!H38+'pag 47'!L38</f>
        <v>6987</v>
      </c>
      <c r="E38" s="204">
        <f t="shared" si="1"/>
        <v>100</v>
      </c>
      <c r="F38" s="156">
        <v>11</v>
      </c>
      <c r="G38" s="197">
        <f t="shared" si="2"/>
        <v>0.19496632399858208</v>
      </c>
      <c r="H38" s="156">
        <v>11</v>
      </c>
      <c r="I38" s="197">
        <f t="shared" si="3"/>
        <v>0.15743523686847002</v>
      </c>
      <c r="J38" s="157">
        <v>170</v>
      </c>
      <c r="K38" s="197">
        <f t="shared" si="4"/>
        <v>3.013115916341723</v>
      </c>
      <c r="L38" s="157">
        <v>359</v>
      </c>
      <c r="M38" s="197">
        <f t="shared" si="5"/>
        <v>5.138113639616431</v>
      </c>
    </row>
    <row r="39" spans="1:13" ht="15" customHeight="1">
      <c r="A39" s="161" t="s">
        <v>182</v>
      </c>
      <c r="B39" s="162">
        <f>F39+J39+'pag 47'!B39+'pag 47'!F39+'pag 47'!J39</f>
        <v>2403</v>
      </c>
      <c r="C39" s="206">
        <f t="shared" si="0"/>
        <v>100</v>
      </c>
      <c r="D39" s="162">
        <f>H39+L39+'pag 47'!D39+'pag 47'!H39+'pag 47'!L39</f>
        <v>3105</v>
      </c>
      <c r="E39" s="206">
        <f t="shared" si="1"/>
        <v>100</v>
      </c>
      <c r="F39" s="162">
        <v>5</v>
      </c>
      <c r="G39" s="200">
        <f t="shared" si="2"/>
        <v>0.20807324178110698</v>
      </c>
      <c r="H39" s="162">
        <v>9</v>
      </c>
      <c r="I39" s="200">
        <f t="shared" si="3"/>
        <v>0.2898550724637681</v>
      </c>
      <c r="J39" s="162">
        <v>74</v>
      </c>
      <c r="K39" s="200">
        <f t="shared" si="4"/>
        <v>3.0794839783603827</v>
      </c>
      <c r="L39" s="162">
        <v>123</v>
      </c>
      <c r="M39" s="200">
        <f t="shared" si="5"/>
        <v>3.961352657004831</v>
      </c>
    </row>
    <row r="40" spans="1:14" s="154" customFormat="1" ht="16.5" customHeight="1">
      <c r="A40" s="40" t="s">
        <v>183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90"/>
      <c r="L40" s="191"/>
      <c r="N40" s="174"/>
    </row>
    <row r="41" spans="1:14" s="27" customFormat="1" ht="15" customHeight="1">
      <c r="A41" s="126"/>
      <c r="B41" s="175"/>
      <c r="C41" s="176"/>
      <c r="D41" s="177"/>
      <c r="E41" s="177"/>
      <c r="F41" s="177"/>
      <c r="G41" s="177"/>
      <c r="H41" s="177"/>
      <c r="I41" s="177"/>
      <c r="J41" s="177"/>
      <c r="K41" s="201"/>
      <c r="L41" s="201"/>
      <c r="M41" s="202"/>
      <c r="N41" s="178"/>
    </row>
    <row r="42" spans="4:9" ht="15" customHeight="1">
      <c r="D42" s="38"/>
      <c r="F42" s="38"/>
      <c r="G42" s="38"/>
      <c r="H42" s="38"/>
      <c r="I42" s="179"/>
    </row>
    <row r="43" spans="1:11" ht="15" customHeight="1">
      <c r="A43" s="31"/>
      <c r="B43" s="32"/>
      <c r="C43" s="48"/>
      <c r="D43" s="32"/>
      <c r="E43" s="48"/>
      <c r="F43" s="32"/>
      <c r="G43" s="32"/>
      <c r="H43" s="32"/>
      <c r="I43" s="48"/>
      <c r="J43" s="94"/>
      <c r="K43" s="94"/>
    </row>
    <row r="44" spans="1:9" ht="15" customHeight="1">
      <c r="A44" s="31"/>
      <c r="B44" s="32"/>
      <c r="C44" s="48"/>
      <c r="D44" s="32"/>
      <c r="E44" s="48"/>
      <c r="F44" s="32"/>
      <c r="G44" s="32"/>
      <c r="H44" s="32"/>
      <c r="I44" s="48"/>
    </row>
    <row r="45" spans="4:16" ht="15" customHeight="1">
      <c r="D45" s="38"/>
      <c r="F45" s="38"/>
      <c r="G45" s="38"/>
      <c r="H45" s="38"/>
      <c r="M45" s="108"/>
      <c r="N45" s="109"/>
      <c r="O45" s="109"/>
      <c r="P45" s="38"/>
    </row>
    <row r="46" spans="4:16" ht="15" customHeight="1">
      <c r="D46" s="38"/>
      <c r="F46" s="38"/>
      <c r="G46" s="38"/>
      <c r="H46" s="38"/>
      <c r="M46" s="106"/>
      <c r="N46" s="109"/>
      <c r="O46" s="109"/>
      <c r="P46" s="38"/>
    </row>
    <row r="47" spans="4:15" ht="15" customHeight="1">
      <c r="D47" s="38"/>
      <c r="F47" s="38"/>
      <c r="G47" s="38"/>
      <c r="H47" s="38"/>
      <c r="M47" s="110"/>
      <c r="N47" s="109"/>
      <c r="O47" s="109"/>
    </row>
    <row r="48" spans="4:8" ht="15" customHeight="1">
      <c r="D48" s="38"/>
      <c r="F48" s="38"/>
      <c r="G48" s="38"/>
      <c r="H48" s="38"/>
    </row>
    <row r="49" spans="4:8" ht="15" customHeight="1">
      <c r="D49" s="38"/>
      <c r="F49" s="38"/>
      <c r="G49" s="38"/>
      <c r="H49" s="38"/>
    </row>
    <row r="50" spans="4:8" ht="11.25">
      <c r="D50" s="38"/>
      <c r="F50" s="38"/>
      <c r="G50" s="38"/>
      <c r="H50" s="38"/>
    </row>
    <row r="51" spans="4:8" ht="11.25">
      <c r="D51" s="38"/>
      <c r="F51" s="38"/>
      <c r="G51" s="38"/>
      <c r="H51" s="38"/>
    </row>
    <row r="52" spans="4:8" ht="11.25">
      <c r="D52" s="38"/>
      <c r="F52" s="38"/>
      <c r="G52" s="38"/>
      <c r="H52" s="38"/>
    </row>
    <row r="53" spans="4:8" ht="11.25">
      <c r="D53" s="38"/>
      <c r="F53" s="38"/>
      <c r="G53" s="38"/>
      <c r="H53" s="38"/>
    </row>
    <row r="54" spans="6:8" ht="11.25">
      <c r="F54" s="38"/>
      <c r="G54" s="38"/>
      <c r="H54" s="38"/>
    </row>
    <row r="55" spans="6:8" ht="11.25">
      <c r="F55" s="38"/>
      <c r="G55" s="38"/>
      <c r="H55" s="38"/>
    </row>
    <row r="56" spans="6:8" ht="11.25">
      <c r="F56" s="38"/>
      <c r="G56" s="38"/>
      <c r="H56" s="38"/>
    </row>
    <row r="57" spans="6:8" ht="11.25">
      <c r="F57" s="38"/>
      <c r="G57" s="38"/>
      <c r="H57" s="38"/>
    </row>
    <row r="58" spans="6:8" ht="11.25">
      <c r="F58" s="38"/>
      <c r="G58" s="38"/>
      <c r="H58" s="38"/>
    </row>
    <row r="59" spans="6:8" ht="11.25">
      <c r="F59" s="38"/>
      <c r="G59" s="38"/>
      <c r="H59" s="38"/>
    </row>
    <row r="60" spans="6:8" ht="11.25">
      <c r="F60" s="38"/>
      <c r="G60" s="38"/>
      <c r="H60" s="38"/>
    </row>
  </sheetData>
  <mergeCells count="4">
    <mergeCell ref="B3:E3"/>
    <mergeCell ref="J3:M3"/>
    <mergeCell ref="A1:M1"/>
    <mergeCell ref="F3:I3"/>
  </mergeCells>
  <hyperlinks>
    <hyperlink ref="A3" location="indice!B43" display="Índice"/>
    <hyperlink ref="M2" location="'pag 47'!A3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workbookViewId="0" topLeftCell="A1">
      <selection activeCell="M2" sqref="M2"/>
    </sheetView>
  </sheetViews>
  <sheetFormatPr defaultColWidth="12" defaultRowHeight="11.25"/>
  <cols>
    <col min="1" max="1" width="32.5" style="0" customWidth="1"/>
    <col min="2" max="2" width="7.66015625" style="0" customWidth="1"/>
    <col min="3" max="3" width="5.5" style="0" customWidth="1"/>
    <col min="4" max="4" width="7.66015625" style="0" customWidth="1"/>
    <col min="5" max="5" width="5.5" style="0" customWidth="1"/>
    <col min="6" max="6" width="6.83203125" style="0" customWidth="1"/>
    <col min="7" max="7" width="5.5" style="0" customWidth="1"/>
    <col min="8" max="8" width="6.83203125" style="0" customWidth="1"/>
    <col min="9" max="9" width="5.5" style="0" customWidth="1"/>
    <col min="10" max="10" width="6.83203125" style="0" customWidth="1"/>
    <col min="11" max="11" width="5.5" style="0" customWidth="1"/>
    <col min="12" max="12" width="6.83203125" style="0" customWidth="1"/>
    <col min="13" max="13" width="5.5" style="0" customWidth="1"/>
    <col min="14" max="14" width="11" style="0" bestFit="1" customWidth="1"/>
    <col min="15" max="15" width="10.33203125" style="0" bestFit="1" customWidth="1"/>
  </cols>
  <sheetData>
    <row r="1" spans="1:13" s="16" customFormat="1" ht="39.75" customHeight="1">
      <c r="A1" s="228" t="s">
        <v>186</v>
      </c>
      <c r="B1" s="241"/>
      <c r="C1" s="241"/>
      <c r="D1" s="241"/>
      <c r="E1" s="241"/>
      <c r="F1" s="241"/>
      <c r="G1" s="241"/>
      <c r="H1" s="241"/>
      <c r="I1" s="241"/>
      <c r="J1" s="227"/>
      <c r="K1" s="227"/>
      <c r="L1" s="227"/>
      <c r="M1" s="227"/>
    </row>
    <row r="2" spans="1:13" s="57" customFormat="1" ht="18" customHeight="1">
      <c r="A2" s="95" t="s">
        <v>80</v>
      </c>
      <c r="B2" s="96"/>
      <c r="C2" s="96"/>
      <c r="D2" s="96"/>
      <c r="E2" s="96"/>
      <c r="F2" s="96"/>
      <c r="G2" s="96"/>
      <c r="H2" s="96"/>
      <c r="I2" s="96"/>
      <c r="J2" s="192"/>
      <c r="K2" s="192"/>
      <c r="L2" s="192"/>
      <c r="M2" s="123" t="s">
        <v>124</v>
      </c>
    </row>
    <row r="3" spans="1:13" s="57" customFormat="1" ht="36" customHeight="1">
      <c r="A3" s="17" t="s">
        <v>24</v>
      </c>
      <c r="B3" s="237" t="s">
        <v>146</v>
      </c>
      <c r="C3" s="237"/>
      <c r="D3" s="237"/>
      <c r="E3" s="237"/>
      <c r="F3" s="237" t="s">
        <v>147</v>
      </c>
      <c r="G3" s="237"/>
      <c r="H3" s="237"/>
      <c r="I3" s="237"/>
      <c r="J3" s="237" t="s">
        <v>85</v>
      </c>
      <c r="K3" s="237"/>
      <c r="L3" s="237"/>
      <c r="M3" s="237"/>
    </row>
    <row r="4" spans="1:13" s="20" customFormat="1" ht="19.5" customHeight="1">
      <c r="A4" s="139"/>
      <c r="B4" s="193" t="s">
        <v>26</v>
      </c>
      <c r="C4" s="193"/>
      <c r="D4" s="193" t="s">
        <v>27</v>
      </c>
      <c r="E4" s="194"/>
      <c r="F4" s="193" t="s">
        <v>26</v>
      </c>
      <c r="G4" s="193"/>
      <c r="H4" s="193" t="s">
        <v>27</v>
      </c>
      <c r="I4" s="194"/>
      <c r="J4" s="193" t="s">
        <v>26</v>
      </c>
      <c r="K4" s="193"/>
      <c r="L4" s="193" t="s">
        <v>27</v>
      </c>
      <c r="M4" s="194"/>
    </row>
    <row r="5" spans="1:13" s="12" customFormat="1" ht="19.5" customHeight="1">
      <c r="A5" s="21"/>
      <c r="B5" s="195" t="s">
        <v>82</v>
      </c>
      <c r="C5" s="196" t="s">
        <v>83</v>
      </c>
      <c r="D5" s="195" t="s">
        <v>82</v>
      </c>
      <c r="E5" s="196" t="s">
        <v>83</v>
      </c>
      <c r="F5" s="195" t="s">
        <v>82</v>
      </c>
      <c r="G5" s="196" t="s">
        <v>83</v>
      </c>
      <c r="H5" s="195" t="s">
        <v>82</v>
      </c>
      <c r="I5" s="196" t="s">
        <v>83</v>
      </c>
      <c r="J5" s="195" t="s">
        <v>82</v>
      </c>
      <c r="K5" s="196" t="s">
        <v>83</v>
      </c>
      <c r="L5" s="195" t="s">
        <v>82</v>
      </c>
      <c r="M5" s="196" t="s">
        <v>83</v>
      </c>
    </row>
    <row r="6" spans="1:14" s="154" customFormat="1" ht="19.5" customHeight="1">
      <c r="A6" s="151" t="s">
        <v>30</v>
      </c>
      <c r="B6" s="152">
        <f>SUM(B7:B39)</f>
        <v>44979</v>
      </c>
      <c r="C6" s="203">
        <f>B6/'pag 46'!$B6*100</f>
        <v>36.744547014132834</v>
      </c>
      <c r="D6" s="152">
        <f>SUM(D7:D39)</f>
        <v>66914</v>
      </c>
      <c r="E6" s="203">
        <f>D6/'pag 46'!$D6*100</f>
        <v>45.264460965033926</v>
      </c>
      <c r="F6" s="152">
        <f>SUM(F7:F39)</f>
        <v>28858</v>
      </c>
      <c r="G6" s="203">
        <f>F6/'pag 46'!$B6*100</f>
        <v>23.574871334041337</v>
      </c>
      <c r="H6" s="152">
        <f>SUM(H7:H39)</f>
        <v>33970</v>
      </c>
      <c r="I6" s="203">
        <f>H6/'pag 46'!$D6*100</f>
        <v>22.97925305589566</v>
      </c>
      <c r="J6" s="152">
        <f>SUM(J7:J39)</f>
        <v>44599</v>
      </c>
      <c r="K6" s="203">
        <f>J6/'pag 46'!$B6*100</f>
        <v>36.434114859897065</v>
      </c>
      <c r="L6" s="152">
        <f>SUM(L7:L39)</f>
        <v>41314</v>
      </c>
      <c r="M6" s="203">
        <f>L6/'pag 46'!$D6*100</f>
        <v>27.94715515900128</v>
      </c>
      <c r="N6" s="207"/>
    </row>
    <row r="7" spans="1:14" s="27" customFormat="1" ht="15" customHeight="1">
      <c r="A7" s="155" t="s">
        <v>150</v>
      </c>
      <c r="B7" s="156">
        <v>835</v>
      </c>
      <c r="C7" s="197">
        <f>B7/'pag 46'!$B7*100</f>
        <v>28.38205302515296</v>
      </c>
      <c r="D7" s="156">
        <v>1217</v>
      </c>
      <c r="E7" s="197">
        <f>D7/'pag 46'!$D7*100</f>
        <v>34.99137435307648</v>
      </c>
      <c r="F7" s="156">
        <v>749</v>
      </c>
      <c r="G7" s="197">
        <f>F7/'pag 46'!$B7*100</f>
        <v>25.458871515975527</v>
      </c>
      <c r="H7" s="156">
        <v>904</v>
      </c>
      <c r="I7" s="197">
        <f>H7/'pag 46'!$D7*100</f>
        <v>25.991949396204717</v>
      </c>
      <c r="J7" s="157">
        <v>1282</v>
      </c>
      <c r="K7" s="197">
        <f>J7/'pag 46'!$B7*100</f>
        <v>43.57579877634262</v>
      </c>
      <c r="L7" s="157">
        <v>1275</v>
      </c>
      <c r="M7" s="197">
        <f>L7/'pag 46'!$D7*100</f>
        <v>36.658999424956875</v>
      </c>
      <c r="N7" s="207"/>
    </row>
    <row r="8" spans="1:14" ht="15" customHeight="1">
      <c r="A8" s="155" t="s">
        <v>151</v>
      </c>
      <c r="B8" s="156">
        <v>309</v>
      </c>
      <c r="C8" s="197">
        <f>B8/'pag 46'!$B8*100</f>
        <v>35.273972602739725</v>
      </c>
      <c r="D8" s="156">
        <v>462</v>
      </c>
      <c r="E8" s="197">
        <f>D8/'pag 46'!$D8*100</f>
        <v>41.17647058823529</v>
      </c>
      <c r="F8" s="156">
        <v>229</v>
      </c>
      <c r="G8" s="197">
        <f>F8/'pag 46'!$B8*100</f>
        <v>26.14155251141553</v>
      </c>
      <c r="H8" s="156">
        <v>305</v>
      </c>
      <c r="I8" s="197">
        <f>H8/'pag 46'!$D8*100</f>
        <v>27.183600713012478</v>
      </c>
      <c r="J8" s="157">
        <v>321</v>
      </c>
      <c r="K8" s="197">
        <f>J8/'pag 46'!$B8*100</f>
        <v>36.64383561643836</v>
      </c>
      <c r="L8" s="157">
        <v>335</v>
      </c>
      <c r="M8" s="197">
        <f>L8/'pag 46'!$D8*100</f>
        <v>29.85739750445633</v>
      </c>
      <c r="N8" s="207"/>
    </row>
    <row r="9" spans="1:14" ht="15" customHeight="1">
      <c r="A9" s="155" t="s">
        <v>152</v>
      </c>
      <c r="B9" s="156">
        <v>763</v>
      </c>
      <c r="C9" s="197">
        <f>B9/'pag 46'!$B9*100</f>
        <v>50.46296296296296</v>
      </c>
      <c r="D9" s="156">
        <v>1196</v>
      </c>
      <c r="E9" s="197">
        <f>D9/'pag 46'!$D9*100</f>
        <v>59.17862444334487</v>
      </c>
      <c r="F9" s="156">
        <v>321</v>
      </c>
      <c r="G9" s="197">
        <f>F9/'pag 46'!$B9*100</f>
        <v>21.23015873015873</v>
      </c>
      <c r="H9" s="156">
        <v>433</v>
      </c>
      <c r="I9" s="197">
        <f>H9/'pag 46'!$D9*100</f>
        <v>21.425037110341417</v>
      </c>
      <c r="J9" s="157">
        <v>408</v>
      </c>
      <c r="K9" s="197">
        <f>J9/'pag 46'!$B9*100</f>
        <v>26.984126984126984</v>
      </c>
      <c r="L9" s="157">
        <v>360</v>
      </c>
      <c r="M9" s="197">
        <f>L9/'pag 46'!$D9*100</f>
        <v>17.81296387926769</v>
      </c>
      <c r="N9" s="207"/>
    </row>
    <row r="10" spans="1:14" ht="15" customHeight="1">
      <c r="A10" s="155" t="s">
        <v>153</v>
      </c>
      <c r="B10" s="156">
        <v>1775</v>
      </c>
      <c r="C10" s="197">
        <f>B10/'pag 46'!$B10*100</f>
        <v>49.209869697809815</v>
      </c>
      <c r="D10" s="156">
        <v>2369</v>
      </c>
      <c r="E10" s="197">
        <f>D10/'pag 46'!$D10*100</f>
        <v>55.46710372278155</v>
      </c>
      <c r="F10" s="156">
        <v>832</v>
      </c>
      <c r="G10" s="197">
        <f>F10/'pag 46'!$B10*100</f>
        <v>23.06626004990297</v>
      </c>
      <c r="H10" s="156">
        <v>948</v>
      </c>
      <c r="I10" s="197">
        <f>H10/'pag 46'!$D10*100</f>
        <v>22.19620697728869</v>
      </c>
      <c r="J10" s="157">
        <v>943</v>
      </c>
      <c r="K10" s="197">
        <f>J10/'pag 46'!$B10*100</f>
        <v>26.143609647906846</v>
      </c>
      <c r="L10" s="157">
        <v>875</v>
      </c>
      <c r="M10" s="197">
        <f>L10/'pag 46'!$D10*100</f>
        <v>20.4870053851557</v>
      </c>
      <c r="N10" s="207"/>
    </row>
    <row r="11" spans="1:14" ht="15" customHeight="1">
      <c r="A11" s="155" t="s">
        <v>154</v>
      </c>
      <c r="B11" s="156">
        <v>993</v>
      </c>
      <c r="C11" s="197">
        <f>B11/'pag 46'!$B11*100</f>
        <v>35.05118249205789</v>
      </c>
      <c r="D11" s="156">
        <v>1618</v>
      </c>
      <c r="E11" s="197">
        <f>D11/'pag 46'!$D11*100</f>
        <v>43.95544688943222</v>
      </c>
      <c r="F11" s="156">
        <v>902</v>
      </c>
      <c r="G11" s="197">
        <f>F11/'pag 46'!$B11*100</f>
        <v>31.839039887045534</v>
      </c>
      <c r="H11" s="156">
        <v>1143</v>
      </c>
      <c r="I11" s="197">
        <f>H11/'pag 46'!$D11*100</f>
        <v>31.05134474327628</v>
      </c>
      <c r="J11" s="157">
        <v>869</v>
      </c>
      <c r="K11" s="197">
        <f>J11/'pag 46'!$B11*100</f>
        <v>30.67419696434875</v>
      </c>
      <c r="L11" s="157">
        <v>810</v>
      </c>
      <c r="M11" s="197">
        <f>L11/'pag 46'!$D11*100</f>
        <v>22.00488997555012</v>
      </c>
      <c r="N11" s="207"/>
    </row>
    <row r="12" spans="1:14" s="160" customFormat="1" ht="19.5" customHeight="1">
      <c r="A12" s="158" t="s">
        <v>155</v>
      </c>
      <c r="B12" s="156">
        <v>2124</v>
      </c>
      <c r="C12" s="199">
        <f>B12/'pag 46'!$B12*100</f>
        <v>31.475992886781267</v>
      </c>
      <c r="D12" s="156">
        <v>3269</v>
      </c>
      <c r="E12" s="199">
        <f>D12/'pag 46'!$D12*100</f>
        <v>38.490521606028494</v>
      </c>
      <c r="F12" s="156">
        <v>1468</v>
      </c>
      <c r="G12" s="199">
        <f>F12/'pag 46'!$B12*100</f>
        <v>21.75459395376408</v>
      </c>
      <c r="H12" s="156">
        <v>1814</v>
      </c>
      <c r="I12" s="199">
        <f>H12/'pag 46'!$D12*100</f>
        <v>21.358766042623337</v>
      </c>
      <c r="J12" s="156">
        <v>2926</v>
      </c>
      <c r="K12" s="199">
        <f>J12/'pag 46'!$B12*100</f>
        <v>43.36099585062241</v>
      </c>
      <c r="L12" s="159">
        <v>3152</v>
      </c>
      <c r="M12" s="199">
        <f>L12/'pag 46'!$D12*100</f>
        <v>37.11291651948664</v>
      </c>
      <c r="N12" s="207"/>
    </row>
    <row r="13" spans="1:14" s="27" customFormat="1" ht="15" customHeight="1">
      <c r="A13" s="155" t="s">
        <v>156</v>
      </c>
      <c r="B13" s="156">
        <v>1108</v>
      </c>
      <c r="C13" s="197">
        <f>B13/'pag 46'!$B13*100</f>
        <v>33.46421020839625</v>
      </c>
      <c r="D13" s="156">
        <v>1907</v>
      </c>
      <c r="E13" s="197">
        <f>D13/'pag 46'!$D13*100</f>
        <v>45.41557513693736</v>
      </c>
      <c r="F13" s="156">
        <v>784</v>
      </c>
      <c r="G13" s="197">
        <f>F13/'pag 46'!$B13*100</f>
        <v>23.678646934460886</v>
      </c>
      <c r="H13" s="156">
        <v>895</v>
      </c>
      <c r="I13" s="197">
        <f>H13/'pag 46'!$D13*100</f>
        <v>21.314598713979517</v>
      </c>
      <c r="J13" s="157">
        <v>1320</v>
      </c>
      <c r="K13" s="197">
        <f>J13/'pag 46'!$B13*100</f>
        <v>39.8671096345515</v>
      </c>
      <c r="L13" s="157">
        <v>1268</v>
      </c>
      <c r="M13" s="197">
        <f>L13/'pag 46'!$D13*100</f>
        <v>30.197666110978805</v>
      </c>
      <c r="N13" s="207"/>
    </row>
    <row r="14" spans="1:14" ht="15" customHeight="1">
      <c r="A14" s="155" t="s">
        <v>157</v>
      </c>
      <c r="B14" s="156">
        <v>608</v>
      </c>
      <c r="C14" s="197">
        <f>B14/'pag 46'!$B14*100</f>
        <v>35.45189504373178</v>
      </c>
      <c r="D14" s="156">
        <v>1158</v>
      </c>
      <c r="E14" s="197">
        <f>D14/'pag 46'!$D14*100</f>
        <v>50.17331022530329</v>
      </c>
      <c r="F14" s="156">
        <v>413</v>
      </c>
      <c r="G14" s="197">
        <f>F14/'pag 46'!$B14*100</f>
        <v>24.081632653061224</v>
      </c>
      <c r="H14" s="156">
        <v>525</v>
      </c>
      <c r="I14" s="197">
        <f>H14/'pag 46'!$D14*100</f>
        <v>22.746967071057192</v>
      </c>
      <c r="J14" s="157">
        <v>658</v>
      </c>
      <c r="K14" s="197">
        <f>J14/'pag 46'!$B14*100</f>
        <v>38.36734693877551</v>
      </c>
      <c r="L14" s="157">
        <v>565</v>
      </c>
      <c r="M14" s="197">
        <f>L14/'pag 46'!$D14*100</f>
        <v>24.48006932409012</v>
      </c>
      <c r="N14" s="207"/>
    </row>
    <row r="15" spans="1:14" ht="15" customHeight="1">
      <c r="A15" s="155" t="s">
        <v>158</v>
      </c>
      <c r="B15" s="156">
        <v>939</v>
      </c>
      <c r="C15" s="197">
        <f>B15/'pag 46'!$B15*100</f>
        <v>41.91964285714286</v>
      </c>
      <c r="D15" s="156">
        <v>1566</v>
      </c>
      <c r="E15" s="197">
        <f>D15/'pag 46'!$D15*100</f>
        <v>52.8518393520081</v>
      </c>
      <c r="F15" s="156">
        <v>496</v>
      </c>
      <c r="G15" s="197">
        <f>F15/'pag 46'!$B15*100</f>
        <v>22.142857142857142</v>
      </c>
      <c r="H15" s="156">
        <v>585</v>
      </c>
      <c r="I15" s="197">
        <f>H15/'pag 46'!$D15*100</f>
        <v>19.743503206209922</v>
      </c>
      <c r="J15" s="157">
        <v>757</v>
      </c>
      <c r="K15" s="197">
        <f>J15/'pag 46'!$B15*100</f>
        <v>33.79464285714286</v>
      </c>
      <c r="L15" s="157">
        <v>736</v>
      </c>
      <c r="M15" s="197">
        <f>L15/'pag 46'!$D15*100</f>
        <v>24.839689503881203</v>
      </c>
      <c r="N15" s="207"/>
    </row>
    <row r="16" spans="1:14" ht="15" customHeight="1">
      <c r="A16" s="155" t="s">
        <v>159</v>
      </c>
      <c r="B16" s="156">
        <v>918</v>
      </c>
      <c r="C16" s="197">
        <f>B16/'pag 46'!$B16*100</f>
        <v>45.603576751117735</v>
      </c>
      <c r="D16" s="156">
        <v>1680</v>
      </c>
      <c r="E16" s="197">
        <f>D16/'pag 46'!$D16*100</f>
        <v>58.597837460760374</v>
      </c>
      <c r="F16" s="156">
        <v>436</v>
      </c>
      <c r="G16" s="197">
        <f>F16/'pag 46'!$B16*100</f>
        <v>21.659215101838054</v>
      </c>
      <c r="H16" s="156">
        <v>635</v>
      </c>
      <c r="I16" s="197">
        <f>H16/'pag 46'!$D16*100</f>
        <v>22.148587373561213</v>
      </c>
      <c r="J16" s="157">
        <v>613</v>
      </c>
      <c r="K16" s="197">
        <f>J16/'pag 46'!$B16*100</f>
        <v>30.45206159960258</v>
      </c>
      <c r="L16" s="157">
        <v>487</v>
      </c>
      <c r="M16" s="197">
        <f>L16/'pag 46'!$D16*100</f>
        <v>16.986396930589468</v>
      </c>
      <c r="N16" s="207"/>
    </row>
    <row r="17" spans="1:14" ht="15" customHeight="1">
      <c r="A17" s="155" t="s">
        <v>160</v>
      </c>
      <c r="B17" s="156">
        <v>1144</v>
      </c>
      <c r="C17" s="197">
        <f>B17/'pag 46'!$B17*100</f>
        <v>43.300529901589705</v>
      </c>
      <c r="D17" s="156">
        <v>1830</v>
      </c>
      <c r="E17" s="197">
        <f>D17/'pag 46'!$D17*100</f>
        <v>54.334916864608076</v>
      </c>
      <c r="F17" s="156">
        <v>682</v>
      </c>
      <c r="G17" s="197">
        <f>F17/'pag 46'!$B17*100</f>
        <v>25.813777441332324</v>
      </c>
      <c r="H17" s="156">
        <v>749</v>
      </c>
      <c r="I17" s="197">
        <f>H17/'pag 46'!$D17*100</f>
        <v>22.238717339667456</v>
      </c>
      <c r="J17" s="157">
        <v>756</v>
      </c>
      <c r="K17" s="197">
        <f>J17/'pag 46'!$B17*100</f>
        <v>28.61468584405753</v>
      </c>
      <c r="L17" s="157">
        <v>688</v>
      </c>
      <c r="M17" s="197">
        <f>L17/'pag 46'!$D17*100</f>
        <v>20.42755344418052</v>
      </c>
      <c r="N17" s="207"/>
    </row>
    <row r="18" spans="1:14" s="160" customFormat="1" ht="19.5" customHeight="1">
      <c r="A18" s="158" t="s">
        <v>161</v>
      </c>
      <c r="B18" s="156">
        <v>572</v>
      </c>
      <c r="C18" s="199">
        <f>B18/'pag 46'!$B18*100</f>
        <v>33.786178381571176</v>
      </c>
      <c r="D18" s="156">
        <v>877</v>
      </c>
      <c r="E18" s="199">
        <f>D18/'pag 46'!$D18*100</f>
        <v>41.70233000475511</v>
      </c>
      <c r="F18" s="156">
        <v>521</v>
      </c>
      <c r="G18" s="199">
        <f>F18/'pag 46'!$B18*100</f>
        <v>30.773774365032487</v>
      </c>
      <c r="H18" s="156">
        <v>718</v>
      </c>
      <c r="I18" s="199">
        <f>H18/'pag 46'!$D18*100</f>
        <v>34.141702330004755</v>
      </c>
      <c r="J18" s="156">
        <v>562</v>
      </c>
      <c r="K18" s="199">
        <f>J18/'pag 46'!$B18*100</f>
        <v>33.195510927347904</v>
      </c>
      <c r="L18" s="159">
        <v>448</v>
      </c>
      <c r="M18" s="199">
        <f>L18/'pag 46'!$D18*100</f>
        <v>21.30290061816453</v>
      </c>
      <c r="N18" s="207"/>
    </row>
    <row r="19" spans="1:14" s="27" customFormat="1" ht="15" customHeight="1">
      <c r="A19" s="155" t="s">
        <v>162</v>
      </c>
      <c r="B19" s="156">
        <v>344</v>
      </c>
      <c r="C19" s="197">
        <f>B19/'pag 46'!$B19*100</f>
        <v>36.75213675213676</v>
      </c>
      <c r="D19" s="156">
        <v>571</v>
      </c>
      <c r="E19" s="197">
        <f>D19/'pag 46'!$D19*100</f>
        <v>47.86253143336127</v>
      </c>
      <c r="F19" s="156">
        <v>292</v>
      </c>
      <c r="G19" s="197">
        <f>F19/'pag 46'!$B19*100</f>
        <v>31.196581196581196</v>
      </c>
      <c r="H19" s="156">
        <v>354</v>
      </c>
      <c r="I19" s="197">
        <f>H19/'pag 46'!$D19*100</f>
        <v>29.67309304274937</v>
      </c>
      <c r="J19" s="157">
        <v>273</v>
      </c>
      <c r="K19" s="197">
        <f>J19/'pag 46'!$B19*100</f>
        <v>29.166666666666668</v>
      </c>
      <c r="L19" s="157">
        <v>227</v>
      </c>
      <c r="M19" s="197">
        <f>L19/'pag 46'!$D19*100</f>
        <v>19.027661357921207</v>
      </c>
      <c r="N19" s="207"/>
    </row>
    <row r="20" spans="1:14" ht="15" customHeight="1">
      <c r="A20" s="155" t="s">
        <v>163</v>
      </c>
      <c r="B20" s="156">
        <v>273</v>
      </c>
      <c r="C20" s="197">
        <f>B20/'pag 46'!$B20*100</f>
        <v>41.87116564417178</v>
      </c>
      <c r="D20" s="156">
        <v>444</v>
      </c>
      <c r="E20" s="197">
        <f>D20/'pag 46'!$D20*100</f>
        <v>57.21649484536082</v>
      </c>
      <c r="F20" s="156">
        <v>150</v>
      </c>
      <c r="G20" s="197">
        <f>F20/'pag 46'!$B20*100</f>
        <v>23.006134969325153</v>
      </c>
      <c r="H20" s="156">
        <v>187</v>
      </c>
      <c r="I20" s="197">
        <f>H20/'pag 46'!$D20*100</f>
        <v>24.0979381443299</v>
      </c>
      <c r="J20" s="157">
        <v>215</v>
      </c>
      <c r="K20" s="197">
        <f>J20/'pag 46'!$B20*100</f>
        <v>32.97546012269939</v>
      </c>
      <c r="L20" s="157">
        <v>119</v>
      </c>
      <c r="M20" s="197">
        <f>L20/'pag 46'!$D20*100</f>
        <v>15.335051546391753</v>
      </c>
      <c r="N20" s="207"/>
    </row>
    <row r="21" spans="1:14" ht="15" customHeight="1">
      <c r="A21" s="155" t="s">
        <v>164</v>
      </c>
      <c r="B21" s="156">
        <v>424</v>
      </c>
      <c r="C21" s="197">
        <f>B21/'pag 46'!$B21*100</f>
        <v>36.5832614322692</v>
      </c>
      <c r="D21" s="156">
        <v>716</v>
      </c>
      <c r="E21" s="197">
        <f>D21/'pag 46'!$D21*100</f>
        <v>49.65325936199723</v>
      </c>
      <c r="F21" s="156">
        <v>324</v>
      </c>
      <c r="G21" s="197">
        <f>F21/'pag 46'!$B21*100</f>
        <v>27.95513373597929</v>
      </c>
      <c r="H21" s="156">
        <v>387</v>
      </c>
      <c r="I21" s="197">
        <f>H21/'pag 46'!$D21*100</f>
        <v>26.8377253814147</v>
      </c>
      <c r="J21" s="157">
        <v>388</v>
      </c>
      <c r="K21" s="197">
        <f>J21/'pag 46'!$B21*100</f>
        <v>33.47713546160483</v>
      </c>
      <c r="L21" s="157">
        <v>280</v>
      </c>
      <c r="M21" s="197">
        <f>L21/'pag 46'!$D21*100</f>
        <v>19.41747572815534</v>
      </c>
      <c r="N21" s="207"/>
    </row>
    <row r="22" spans="1:14" ht="15" customHeight="1">
      <c r="A22" s="155" t="s">
        <v>165</v>
      </c>
      <c r="B22" s="156">
        <v>545</v>
      </c>
      <c r="C22" s="197">
        <f>B22/'pag 46'!$B22*100</f>
        <v>37.37997256515775</v>
      </c>
      <c r="D22" s="156">
        <v>900</v>
      </c>
      <c r="E22" s="197">
        <f>D22/'pag 46'!$D22*100</f>
        <v>52.204176334106734</v>
      </c>
      <c r="F22" s="156">
        <v>344</v>
      </c>
      <c r="G22" s="197">
        <f>F22/'pag 46'!$B22*100</f>
        <v>23.593964334705074</v>
      </c>
      <c r="H22" s="156">
        <v>390</v>
      </c>
      <c r="I22" s="197">
        <f>H22/'pag 46'!$D22*100</f>
        <v>22.621809744779583</v>
      </c>
      <c r="J22" s="157">
        <v>525</v>
      </c>
      <c r="K22" s="197">
        <f>J22/'pag 46'!$B22*100</f>
        <v>36.0082304526749</v>
      </c>
      <c r="L22" s="157">
        <v>363</v>
      </c>
      <c r="M22" s="197">
        <f>L22/'pag 46'!$D22*100</f>
        <v>21.055684454756378</v>
      </c>
      <c r="N22" s="207"/>
    </row>
    <row r="23" spans="1:14" ht="15" customHeight="1">
      <c r="A23" s="155" t="s">
        <v>166</v>
      </c>
      <c r="B23" s="156">
        <v>6573</v>
      </c>
      <c r="C23" s="197">
        <f>B23/'pag 46'!$B23*100</f>
        <v>20.146508919266843</v>
      </c>
      <c r="D23" s="156">
        <v>9213</v>
      </c>
      <c r="E23" s="197">
        <f>D23/'pag 46'!$D23*100</f>
        <v>24.966126497208823</v>
      </c>
      <c r="F23" s="156">
        <v>7131</v>
      </c>
      <c r="G23" s="197">
        <f>F23/'pag 46'!$B23*100</f>
        <v>21.856801324097347</v>
      </c>
      <c r="H23" s="156">
        <v>8722</v>
      </c>
      <c r="I23" s="197">
        <f>H23/'pag 46'!$D23*100</f>
        <v>23.635575307571404</v>
      </c>
      <c r="J23" s="157">
        <v>17361</v>
      </c>
      <c r="K23" s="197">
        <f>J23/'pag 46'!$B23*100</f>
        <v>53.21216207932324</v>
      </c>
      <c r="L23" s="157">
        <v>17278</v>
      </c>
      <c r="M23" s="197">
        <f>L23/'pag 46'!$D23*100</f>
        <v>46.82131049807599</v>
      </c>
      <c r="N23" s="207"/>
    </row>
    <row r="24" spans="1:14" s="160" customFormat="1" ht="19.5" customHeight="1">
      <c r="A24" s="158" t="s">
        <v>167</v>
      </c>
      <c r="B24" s="156">
        <v>431</v>
      </c>
      <c r="C24" s="199">
        <f>B24/'pag 46'!$B24*100</f>
        <v>43.05694305694306</v>
      </c>
      <c r="D24" s="156">
        <v>652</v>
      </c>
      <c r="E24" s="199">
        <f>D24/'pag 46'!$D24*100</f>
        <v>52.2017614091273</v>
      </c>
      <c r="F24" s="156">
        <v>274</v>
      </c>
      <c r="G24" s="199">
        <f>F24/'pag 46'!$B24*100</f>
        <v>27.372627372627374</v>
      </c>
      <c r="H24" s="156">
        <v>326</v>
      </c>
      <c r="I24" s="199">
        <f>H24/'pag 46'!$D24*100</f>
        <v>26.10088070456365</v>
      </c>
      <c r="J24" s="156">
        <v>271</v>
      </c>
      <c r="K24" s="199">
        <f>J24/'pag 46'!$B24*100</f>
        <v>27.072927072927072</v>
      </c>
      <c r="L24" s="159">
        <v>222</v>
      </c>
      <c r="M24" s="199">
        <f>L24/'pag 46'!$D24*100</f>
        <v>17.7742193755004</v>
      </c>
      <c r="N24" s="207"/>
    </row>
    <row r="25" spans="1:14" s="27" customFormat="1" ht="15" customHeight="1">
      <c r="A25" s="155" t="s">
        <v>168</v>
      </c>
      <c r="B25" s="156">
        <v>895</v>
      </c>
      <c r="C25" s="197">
        <f>B25/'pag 46'!$B25*100</f>
        <v>45.873910814966685</v>
      </c>
      <c r="D25" s="156">
        <v>1391</v>
      </c>
      <c r="E25" s="197">
        <f>D25/'pag 46'!$D25*100</f>
        <v>56.75234598123215</v>
      </c>
      <c r="F25" s="156">
        <v>502</v>
      </c>
      <c r="G25" s="197">
        <f>F25/'pag 46'!$B25*100</f>
        <v>25.730394669400308</v>
      </c>
      <c r="H25" s="156">
        <v>601</v>
      </c>
      <c r="I25" s="197">
        <f>H25/'pag 46'!$D25*100</f>
        <v>24.520603835169318</v>
      </c>
      <c r="J25" s="157">
        <v>490</v>
      </c>
      <c r="K25" s="197">
        <f>J25/'pag 46'!$B25*100</f>
        <v>25.115325474115842</v>
      </c>
      <c r="L25" s="157">
        <v>341</v>
      </c>
      <c r="M25" s="197">
        <f>L25/'pag 46'!$D25*100</f>
        <v>13.912688698490411</v>
      </c>
      <c r="N25" s="207"/>
    </row>
    <row r="26" spans="1:14" ht="15" customHeight="1">
      <c r="A26" s="155" t="s">
        <v>169</v>
      </c>
      <c r="B26" s="156">
        <v>3377</v>
      </c>
      <c r="C26" s="197">
        <f>B26/'pag 46'!$B26*100</f>
        <v>39.08564814814815</v>
      </c>
      <c r="D26" s="156">
        <v>4825</v>
      </c>
      <c r="E26" s="197">
        <f>D26/'pag 46'!$D26*100</f>
        <v>48.60971186782188</v>
      </c>
      <c r="F26" s="156">
        <v>2054</v>
      </c>
      <c r="G26" s="197">
        <f>F26/'pag 46'!$B26*100</f>
        <v>23.77314814814815</v>
      </c>
      <c r="H26" s="156">
        <v>2277</v>
      </c>
      <c r="I26" s="197">
        <f>H26/'pag 46'!$D26*100</f>
        <v>22.939754180938948</v>
      </c>
      <c r="J26" s="157">
        <v>2980</v>
      </c>
      <c r="K26" s="197">
        <f>J26/'pag 46'!$B26*100</f>
        <v>34.49074074074074</v>
      </c>
      <c r="L26" s="157">
        <v>2445</v>
      </c>
      <c r="M26" s="197">
        <f>L26/'pag 46'!$D26*100</f>
        <v>24.63227886359057</v>
      </c>
      <c r="N26" s="207"/>
    </row>
    <row r="27" spans="1:14" ht="15" customHeight="1">
      <c r="A27" s="155" t="s">
        <v>170</v>
      </c>
      <c r="B27" s="156">
        <v>284</v>
      </c>
      <c r="C27" s="197">
        <f>B27/'pag 46'!$B27*100</f>
        <v>39.44444444444444</v>
      </c>
      <c r="D27" s="156">
        <v>569</v>
      </c>
      <c r="E27" s="197">
        <f>D27/'pag 46'!$D27*100</f>
        <v>59.456635318704286</v>
      </c>
      <c r="F27" s="156">
        <v>177</v>
      </c>
      <c r="G27" s="197">
        <f>F27/'pag 46'!$B27*100</f>
        <v>24.583333333333332</v>
      </c>
      <c r="H27" s="156">
        <v>201</v>
      </c>
      <c r="I27" s="197">
        <f>H27/'pag 46'!$D27*100</f>
        <v>21.003134796238246</v>
      </c>
      <c r="J27" s="157">
        <v>243</v>
      </c>
      <c r="K27" s="197">
        <f>J27/'pag 46'!$B27*100</f>
        <v>33.75</v>
      </c>
      <c r="L27" s="157">
        <v>162</v>
      </c>
      <c r="M27" s="197">
        <f>L27/'pag 46'!$D27*100</f>
        <v>16.927899686520377</v>
      </c>
      <c r="N27" s="207"/>
    </row>
    <row r="28" spans="1:14" ht="15" customHeight="1">
      <c r="A28" s="155" t="s">
        <v>171</v>
      </c>
      <c r="B28" s="156">
        <v>248</v>
      </c>
      <c r="C28" s="197">
        <f>B28/'pag 46'!$B28*100</f>
        <v>42.98093587521664</v>
      </c>
      <c r="D28" s="156">
        <v>385</v>
      </c>
      <c r="E28" s="197">
        <f>D28/'pag 46'!$D28*100</f>
        <v>51.956815114709855</v>
      </c>
      <c r="F28" s="156">
        <v>138</v>
      </c>
      <c r="G28" s="197">
        <f>F28/'pag 46'!$B28*100</f>
        <v>23.91681109185442</v>
      </c>
      <c r="H28" s="156">
        <v>180</v>
      </c>
      <c r="I28" s="197">
        <f>H28/'pag 46'!$D28*100</f>
        <v>24.291497975708502</v>
      </c>
      <c r="J28" s="157">
        <v>178</v>
      </c>
      <c r="K28" s="197">
        <f>J28/'pag 46'!$B28*100</f>
        <v>30.849220103986134</v>
      </c>
      <c r="L28" s="157">
        <v>137</v>
      </c>
      <c r="M28" s="197">
        <f>L28/'pag 46'!$D28*100</f>
        <v>18.488529014844804</v>
      </c>
      <c r="N28" s="207"/>
    </row>
    <row r="29" spans="1:14" ht="15" customHeight="1">
      <c r="A29" s="155" t="s">
        <v>172</v>
      </c>
      <c r="B29" s="156">
        <v>631</v>
      </c>
      <c r="C29" s="197">
        <f>B29/'pag 46'!$B29*100</f>
        <v>48.02130898021309</v>
      </c>
      <c r="D29" s="156">
        <v>920</v>
      </c>
      <c r="E29" s="197">
        <f>D29/'pag 46'!$D29*100</f>
        <v>58.82352941176471</v>
      </c>
      <c r="F29" s="156">
        <v>314</v>
      </c>
      <c r="G29" s="197">
        <f>F29/'pag 46'!$B29*100</f>
        <v>23.896499238964992</v>
      </c>
      <c r="H29" s="156">
        <v>366</v>
      </c>
      <c r="I29" s="197">
        <f>H29/'pag 46'!$D29*100</f>
        <v>23.40153452685422</v>
      </c>
      <c r="J29" s="157">
        <v>341</v>
      </c>
      <c r="K29" s="197">
        <f>J29/'pag 46'!$B29*100</f>
        <v>25.95129375951294</v>
      </c>
      <c r="L29" s="157">
        <v>209</v>
      </c>
      <c r="M29" s="197">
        <f>L29/'pag 46'!$D29*100</f>
        <v>13.363171355498721</v>
      </c>
      <c r="N29" s="207"/>
    </row>
    <row r="30" spans="1:14" s="160" customFormat="1" ht="19.5" customHeight="1">
      <c r="A30" s="158" t="s">
        <v>173</v>
      </c>
      <c r="B30" s="156">
        <v>604</v>
      </c>
      <c r="C30" s="199">
        <f>B30/'pag 46'!$B30*100</f>
        <v>42.47538677918425</v>
      </c>
      <c r="D30" s="156">
        <v>930</v>
      </c>
      <c r="E30" s="199">
        <f>D30/'pag 46'!$D30*100</f>
        <v>54.22740524781341</v>
      </c>
      <c r="F30" s="156">
        <v>336</v>
      </c>
      <c r="G30" s="199">
        <f>F30/'pag 46'!$B30*100</f>
        <v>23.628691983122362</v>
      </c>
      <c r="H30" s="156">
        <v>374</v>
      </c>
      <c r="I30" s="199">
        <f>H30/'pag 46'!$D30*100</f>
        <v>21.807580174927114</v>
      </c>
      <c r="J30" s="156">
        <v>439</v>
      </c>
      <c r="K30" s="199">
        <f>J30/'pag 46'!$B30*100</f>
        <v>30.872011251758085</v>
      </c>
      <c r="L30" s="159">
        <v>341</v>
      </c>
      <c r="M30" s="199">
        <f>L30/'pag 46'!$D30*100</f>
        <v>19.88338192419825</v>
      </c>
      <c r="N30" s="207"/>
    </row>
    <row r="31" spans="1:14" s="27" customFormat="1" ht="15" customHeight="1">
      <c r="A31" s="155" t="s">
        <v>174</v>
      </c>
      <c r="B31" s="156">
        <v>1897</v>
      </c>
      <c r="C31" s="197">
        <f>B31/'pag 46'!$B31*100</f>
        <v>45.92108448317599</v>
      </c>
      <c r="D31" s="156">
        <v>3045</v>
      </c>
      <c r="E31" s="197">
        <f>D31/'pag 46'!$D31*100</f>
        <v>60.01182499014585</v>
      </c>
      <c r="F31" s="156">
        <v>931</v>
      </c>
      <c r="G31" s="197">
        <f>F31/'pag 46'!$B31*100</f>
        <v>22.536916000968287</v>
      </c>
      <c r="H31" s="156">
        <v>972</v>
      </c>
      <c r="I31" s="197">
        <f>H31/'pag 46'!$D31*100</f>
        <v>19.1564840362633</v>
      </c>
      <c r="J31" s="157">
        <v>1214</v>
      </c>
      <c r="K31" s="197">
        <f>J31/'pag 46'!$B31*100</f>
        <v>29.387557492132654</v>
      </c>
      <c r="L31" s="157">
        <v>858</v>
      </c>
      <c r="M31" s="197">
        <f>L31/'pag 46'!$D31*100</f>
        <v>16.909735908553408</v>
      </c>
      <c r="N31" s="207"/>
    </row>
    <row r="32" spans="1:14" ht="15" customHeight="1">
      <c r="A32" s="155" t="s">
        <v>175</v>
      </c>
      <c r="B32" s="156">
        <v>1601</v>
      </c>
      <c r="C32" s="197">
        <f>B32/'pag 46'!$B32*100</f>
        <v>48.91536816376413</v>
      </c>
      <c r="D32" s="156">
        <v>2324</v>
      </c>
      <c r="E32" s="197">
        <f>D32/'pag 46'!$D32*100</f>
        <v>57.99850262041427</v>
      </c>
      <c r="F32" s="156">
        <v>859</v>
      </c>
      <c r="G32" s="197">
        <f>F32/'pag 46'!$B32*100</f>
        <v>26.245035135960894</v>
      </c>
      <c r="H32" s="156">
        <v>1020</v>
      </c>
      <c r="I32" s="197">
        <f>H32/'pag 46'!$D32*100</f>
        <v>25.45545295732468</v>
      </c>
      <c r="J32" s="157">
        <v>740</v>
      </c>
      <c r="K32" s="197">
        <f>J32/'pag 46'!$B32*100</f>
        <v>22.609227008860373</v>
      </c>
      <c r="L32" s="157">
        <v>561</v>
      </c>
      <c r="M32" s="197">
        <f>L32/'pag 46'!$D32*100</f>
        <v>14.000499126528576</v>
      </c>
      <c r="N32" s="207"/>
    </row>
    <row r="33" spans="1:14" ht="15" customHeight="1">
      <c r="A33" s="155" t="s">
        <v>176</v>
      </c>
      <c r="B33" s="156">
        <v>1088</v>
      </c>
      <c r="C33" s="197">
        <f>B33/'pag 46'!$B33*100</f>
        <v>47.14038128249567</v>
      </c>
      <c r="D33" s="156">
        <v>1590</v>
      </c>
      <c r="E33" s="197">
        <f>D33/'pag 46'!$D33*100</f>
        <v>57.42145178764897</v>
      </c>
      <c r="F33" s="156">
        <v>633</v>
      </c>
      <c r="G33" s="197">
        <f>F33/'pag 46'!$B33*100</f>
        <v>27.4263431542461</v>
      </c>
      <c r="H33" s="156">
        <v>719</v>
      </c>
      <c r="I33" s="197">
        <f>H33/'pag 46'!$D33*100</f>
        <v>25.966052726616105</v>
      </c>
      <c r="J33" s="157">
        <v>538</v>
      </c>
      <c r="K33" s="197">
        <f>J33/'pag 46'!$B33*100</f>
        <v>23.310225303292896</v>
      </c>
      <c r="L33" s="157">
        <v>381</v>
      </c>
      <c r="M33" s="197">
        <f>L33/'pag 46'!$D33*100</f>
        <v>13.759479956663057</v>
      </c>
      <c r="N33" s="207"/>
    </row>
    <row r="34" spans="1:14" ht="15" customHeight="1">
      <c r="A34" s="155" t="s">
        <v>177</v>
      </c>
      <c r="B34" s="156">
        <v>1793</v>
      </c>
      <c r="C34" s="197">
        <f>B34/'pag 46'!$B34*100</f>
        <v>43.52998300558388</v>
      </c>
      <c r="D34" s="156">
        <v>2571</v>
      </c>
      <c r="E34" s="197">
        <f>D34/'pag 46'!$D34*100</f>
        <v>51.39944022391043</v>
      </c>
      <c r="F34" s="156">
        <v>1028</v>
      </c>
      <c r="G34" s="197">
        <f>F34/'pag 46'!$B34*100</f>
        <v>24.957513959698957</v>
      </c>
      <c r="H34" s="156">
        <v>1176</v>
      </c>
      <c r="I34" s="197">
        <f>H34/'pag 46'!$D34*100</f>
        <v>23.51059576169532</v>
      </c>
      <c r="J34" s="157">
        <v>1185</v>
      </c>
      <c r="K34" s="197">
        <f>J34/'pag 46'!$B34*100</f>
        <v>28.769118718135474</v>
      </c>
      <c r="L34" s="157">
        <v>1093</v>
      </c>
      <c r="M34" s="197">
        <f>L34/'pag 46'!$D34*100</f>
        <v>21.851259496201518</v>
      </c>
      <c r="N34" s="207"/>
    </row>
    <row r="35" spans="1:14" ht="15" customHeight="1">
      <c r="A35" s="155" t="s">
        <v>178</v>
      </c>
      <c r="B35" s="156">
        <v>4448</v>
      </c>
      <c r="C35" s="197">
        <f>B35/'pag 46'!$B35*100</f>
        <v>39.66116807846634</v>
      </c>
      <c r="D35" s="156">
        <v>6139</v>
      </c>
      <c r="E35" s="197">
        <f>D35/'pag 46'!$D35*100</f>
        <v>46.35306553911205</v>
      </c>
      <c r="F35" s="156">
        <v>2667</v>
      </c>
      <c r="G35" s="197">
        <f>F35/'pag 46'!$B35*100</f>
        <v>23.780650913954528</v>
      </c>
      <c r="H35" s="156">
        <v>2878</v>
      </c>
      <c r="I35" s="197">
        <f>H35/'pag 46'!$D35*100</f>
        <v>21.730594986408942</v>
      </c>
      <c r="J35" s="157">
        <v>3730</v>
      </c>
      <c r="K35" s="197">
        <f>J35/'pag 46'!$B35*100</f>
        <v>33.25902808738297</v>
      </c>
      <c r="L35" s="157">
        <v>3641</v>
      </c>
      <c r="M35" s="197">
        <f>L35/'pag 46'!$D35*100</f>
        <v>27.491694352159467</v>
      </c>
      <c r="N35" s="207"/>
    </row>
    <row r="36" spans="1:14" s="160" customFormat="1" ht="19.5" customHeight="1">
      <c r="A36" s="158" t="s">
        <v>179</v>
      </c>
      <c r="B36" s="156">
        <v>1470</v>
      </c>
      <c r="C36" s="199">
        <f>B36/'pag 46'!$B36*100</f>
        <v>59.95106035889071</v>
      </c>
      <c r="D36" s="156">
        <v>2146</v>
      </c>
      <c r="E36" s="199">
        <f>D36/'pag 46'!$D36*100</f>
        <v>65.80803434529285</v>
      </c>
      <c r="F36" s="156">
        <v>528</v>
      </c>
      <c r="G36" s="199">
        <f>F36/'pag 46'!$B36*100</f>
        <v>21.533442088091352</v>
      </c>
      <c r="H36" s="156">
        <v>659</v>
      </c>
      <c r="I36" s="199">
        <f>H36/'pag 46'!$D36*100</f>
        <v>20.20852499233364</v>
      </c>
      <c r="J36" s="156">
        <v>386</v>
      </c>
      <c r="K36" s="199">
        <f>J36/'pag 46'!$B36*100</f>
        <v>15.742251223491028</v>
      </c>
      <c r="L36" s="159">
        <v>319</v>
      </c>
      <c r="M36" s="199">
        <f>L36/'pag 46'!$D36*100</f>
        <v>9.78227537565164</v>
      </c>
      <c r="N36" s="207"/>
    </row>
    <row r="37" spans="1:14" s="27" customFormat="1" ht="15" customHeight="1">
      <c r="A37" s="155" t="s">
        <v>180</v>
      </c>
      <c r="B37" s="156">
        <v>1221</v>
      </c>
      <c r="C37" s="197">
        <f>B37/'pag 46'!$B37*100</f>
        <v>53.57612988152699</v>
      </c>
      <c r="D37" s="156">
        <v>1783</v>
      </c>
      <c r="E37" s="197">
        <f>D37/'pag 46'!$D37*100</f>
        <v>62.21214235868807</v>
      </c>
      <c r="F37" s="156">
        <v>549</v>
      </c>
      <c r="G37" s="197">
        <f>F37/'pag 46'!$B37*100</f>
        <v>24.089512944273807</v>
      </c>
      <c r="H37" s="156">
        <v>555</v>
      </c>
      <c r="I37" s="197">
        <f>H37/'pag 46'!$D37*100</f>
        <v>19.36496859734822</v>
      </c>
      <c r="J37" s="157">
        <v>440</v>
      </c>
      <c r="K37" s="197">
        <f>J37/'pag 46'!$B37*100</f>
        <v>19.306713470820537</v>
      </c>
      <c r="L37" s="157">
        <v>371</v>
      </c>
      <c r="M37" s="197">
        <f>L37/'pag 46'!$D37*100</f>
        <v>12.944870900209352</v>
      </c>
      <c r="N37" s="207"/>
    </row>
    <row r="38" spans="1:14" ht="15" customHeight="1">
      <c r="A38" s="155" t="s">
        <v>181</v>
      </c>
      <c r="B38" s="156">
        <v>3413</v>
      </c>
      <c r="C38" s="197">
        <f>B38/'pag 46'!$B38*100</f>
        <v>60.49273307337823</v>
      </c>
      <c r="D38" s="156">
        <v>4723</v>
      </c>
      <c r="E38" s="197">
        <f>D38/'pag 46'!$D38*100</f>
        <v>67.59696579361672</v>
      </c>
      <c r="F38" s="156">
        <v>1280</v>
      </c>
      <c r="G38" s="197">
        <f>F38/'pag 46'!$B38*100</f>
        <v>22.686990428925913</v>
      </c>
      <c r="H38" s="156">
        <v>1308</v>
      </c>
      <c r="I38" s="197">
        <f>H38/'pag 46'!$D38*100</f>
        <v>18.720480893087164</v>
      </c>
      <c r="J38" s="157">
        <v>768</v>
      </c>
      <c r="K38" s="197">
        <f>J38/'pag 46'!$B38*100</f>
        <v>13.612194257355547</v>
      </c>
      <c r="L38" s="157">
        <v>586</v>
      </c>
      <c r="M38" s="197">
        <f>L38/'pag 46'!$D38*100</f>
        <v>8.387004436811221</v>
      </c>
      <c r="N38" s="207"/>
    </row>
    <row r="39" spans="1:14" ht="15" customHeight="1">
      <c r="A39" s="161" t="s">
        <v>182</v>
      </c>
      <c r="B39" s="162">
        <v>1331</v>
      </c>
      <c r="C39" s="200">
        <f>B39/'pag 46'!$B39*100</f>
        <v>55.389096962130665</v>
      </c>
      <c r="D39" s="162">
        <v>1928</v>
      </c>
      <c r="E39" s="200">
        <f>D39/'pag 46'!$D39*100</f>
        <v>62.09339774557166</v>
      </c>
      <c r="F39" s="162">
        <v>514</v>
      </c>
      <c r="G39" s="200">
        <f>F39/'pag 46'!$B39*100</f>
        <v>21.389929255097794</v>
      </c>
      <c r="H39" s="162">
        <v>664</v>
      </c>
      <c r="I39" s="200">
        <f>H39/'pag 46'!$D39*100</f>
        <v>21.384863123993558</v>
      </c>
      <c r="J39" s="162">
        <v>479</v>
      </c>
      <c r="K39" s="200">
        <f>J39/'pag 46'!$B39*100</f>
        <v>19.933416562630047</v>
      </c>
      <c r="L39" s="162">
        <v>381</v>
      </c>
      <c r="M39" s="200">
        <f>L39/'pag 46'!$D39*100</f>
        <v>12.270531400966183</v>
      </c>
      <c r="N39" s="207"/>
    </row>
    <row r="40" spans="1:14" s="154" customFormat="1" ht="19.5" customHeight="1">
      <c r="A40" s="208"/>
      <c r="B40" s="173"/>
      <c r="C40" s="173"/>
      <c r="D40" s="173"/>
      <c r="E40" s="173"/>
      <c r="F40" s="173"/>
      <c r="G40" s="173"/>
      <c r="H40" s="173"/>
      <c r="I40" s="173"/>
      <c r="J40" s="173"/>
      <c r="K40" s="190"/>
      <c r="L40" s="191"/>
      <c r="M40" s="191"/>
      <c r="N40" s="174"/>
    </row>
    <row r="41" spans="1:14" s="27" customFormat="1" ht="15" customHeight="1">
      <c r="A41" s="126"/>
      <c r="B41" s="175"/>
      <c r="C41" s="176"/>
      <c r="D41" s="177"/>
      <c r="E41" s="177"/>
      <c r="F41" s="177"/>
      <c r="G41" s="177"/>
      <c r="H41" s="177"/>
      <c r="I41" s="177"/>
      <c r="J41" s="177"/>
      <c r="K41" s="201"/>
      <c r="L41" s="201"/>
      <c r="M41" s="202"/>
      <c r="N41" s="178"/>
    </row>
    <row r="42" spans="4:9" ht="15" customHeight="1">
      <c r="D42" s="38"/>
      <c r="F42" s="38"/>
      <c r="G42" s="38"/>
      <c r="H42" s="38"/>
      <c r="I42" s="179"/>
    </row>
    <row r="43" spans="1:11" ht="15" customHeight="1">
      <c r="A43" s="31"/>
      <c r="B43" s="32"/>
      <c r="C43" s="48"/>
      <c r="D43" s="32"/>
      <c r="E43" s="48"/>
      <c r="F43" s="32"/>
      <c r="G43" s="32"/>
      <c r="H43" s="32"/>
      <c r="I43" s="48"/>
      <c r="J43" s="94"/>
      <c r="K43" s="94"/>
    </row>
    <row r="44" spans="1:9" ht="15" customHeight="1">
      <c r="A44" s="31"/>
      <c r="B44" s="32"/>
      <c r="C44" s="48"/>
      <c r="D44" s="32"/>
      <c r="E44" s="48"/>
      <c r="F44" s="32"/>
      <c r="G44" s="32"/>
      <c r="H44" s="32"/>
      <c r="I44" s="48"/>
    </row>
    <row r="45" spans="4:16" ht="15" customHeight="1">
      <c r="D45" s="38"/>
      <c r="F45" s="38"/>
      <c r="G45" s="38"/>
      <c r="H45" s="38"/>
      <c r="M45" s="108"/>
      <c r="N45" s="109"/>
      <c r="O45" s="109"/>
      <c r="P45" s="38"/>
    </row>
    <row r="46" spans="4:16" ht="15" customHeight="1">
      <c r="D46" s="38"/>
      <c r="F46" s="38"/>
      <c r="G46" s="38"/>
      <c r="H46" s="38"/>
      <c r="M46" s="106"/>
      <c r="N46" s="109"/>
      <c r="O46" s="109"/>
      <c r="P46" s="38"/>
    </row>
    <row r="47" spans="4:15" ht="15" customHeight="1">
      <c r="D47" s="38"/>
      <c r="F47" s="38"/>
      <c r="G47" s="38"/>
      <c r="H47" s="38"/>
      <c r="M47" s="110"/>
      <c r="N47" s="109"/>
      <c r="O47" s="109"/>
    </row>
    <row r="48" spans="4:8" ht="15" customHeight="1">
      <c r="D48" s="38"/>
      <c r="F48" s="38"/>
      <c r="G48" s="38"/>
      <c r="H48" s="38"/>
    </row>
    <row r="49" spans="4:8" ht="15" customHeight="1">
      <c r="D49" s="38"/>
      <c r="F49" s="38"/>
      <c r="G49" s="38"/>
      <c r="H49" s="38"/>
    </row>
    <row r="50" spans="4:8" ht="11.25">
      <c r="D50" s="38"/>
      <c r="F50" s="38"/>
      <c r="G50" s="38"/>
      <c r="H50" s="38"/>
    </row>
    <row r="51" spans="4:8" ht="11.25">
      <c r="D51" s="38"/>
      <c r="F51" s="38"/>
      <c r="G51" s="38"/>
      <c r="H51" s="38"/>
    </row>
    <row r="52" spans="4:8" ht="11.25">
      <c r="D52" s="38"/>
      <c r="F52" s="38"/>
      <c r="G52" s="38"/>
      <c r="H52" s="38"/>
    </row>
    <row r="53" spans="4:8" ht="11.25">
      <c r="D53" s="38"/>
      <c r="F53" s="38"/>
      <c r="G53" s="38"/>
      <c r="H53" s="38"/>
    </row>
    <row r="54" spans="6:8" ht="11.25">
      <c r="F54" s="38"/>
      <c r="G54" s="38"/>
      <c r="H54" s="38"/>
    </row>
    <row r="55" spans="6:8" ht="11.25">
      <c r="F55" s="38"/>
      <c r="G55" s="38"/>
      <c r="H55" s="38"/>
    </row>
    <row r="56" spans="6:8" ht="11.25">
      <c r="F56" s="38"/>
      <c r="G56" s="38"/>
      <c r="H56" s="38"/>
    </row>
    <row r="57" spans="6:8" ht="11.25">
      <c r="F57" s="38"/>
      <c r="G57" s="38"/>
      <c r="H57" s="38"/>
    </row>
    <row r="58" spans="6:8" ht="11.25">
      <c r="F58" s="38"/>
      <c r="G58" s="38"/>
      <c r="H58" s="38"/>
    </row>
    <row r="59" spans="6:8" ht="11.25">
      <c r="F59" s="38"/>
      <c r="G59" s="38"/>
      <c r="H59" s="38"/>
    </row>
    <row r="60" spans="6:8" ht="11.25">
      <c r="F60" s="38"/>
      <c r="G60" s="38"/>
      <c r="H60" s="38"/>
    </row>
  </sheetData>
  <mergeCells count="4">
    <mergeCell ref="B3:E3"/>
    <mergeCell ref="J3:M3"/>
    <mergeCell ref="A1:M1"/>
    <mergeCell ref="F3:I3"/>
  </mergeCells>
  <hyperlinks>
    <hyperlink ref="M2" location="'pag 46'!A3" display="(Viene de la página anterior)"/>
    <hyperlink ref="A3" location="indice!B43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A2" sqref="A2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4" customWidth="1"/>
    <col min="11" max="11" width="7.16015625" style="144" bestFit="1" customWidth="1"/>
    <col min="12" max="12" width="7.66015625" style="144" bestFit="1" customWidth="1"/>
    <col min="13" max="13" width="6.83203125" style="144" bestFit="1" customWidth="1"/>
    <col min="14" max="14" width="12" style="144" customWidth="1"/>
  </cols>
  <sheetData>
    <row r="1" spans="1:14" s="16" customFormat="1" ht="39.75" customHeight="1">
      <c r="A1" s="226" t="s">
        <v>52</v>
      </c>
      <c r="B1" s="227"/>
      <c r="C1" s="227"/>
      <c r="D1" s="227"/>
      <c r="E1" s="227"/>
      <c r="F1" s="227"/>
      <c r="G1" s="227"/>
      <c r="J1" s="242"/>
      <c r="K1" s="242"/>
      <c r="L1" s="242"/>
      <c r="M1" s="242"/>
      <c r="N1" s="242"/>
    </row>
    <row r="2" spans="1:14" s="20" customFormat="1" ht="36" customHeight="1">
      <c r="A2" s="17" t="s">
        <v>24</v>
      </c>
      <c r="B2" s="225" t="s">
        <v>25</v>
      </c>
      <c r="C2" s="225"/>
      <c r="D2" s="225" t="s">
        <v>26</v>
      </c>
      <c r="E2" s="225"/>
      <c r="F2" s="225" t="s">
        <v>27</v>
      </c>
      <c r="G2" s="225" t="s">
        <v>6</v>
      </c>
      <c r="H2" s="19"/>
      <c r="I2" s="19"/>
      <c r="J2" s="243"/>
      <c r="K2" s="243"/>
      <c r="L2" s="243"/>
      <c r="M2" s="243"/>
      <c r="N2" s="243"/>
    </row>
    <row r="3" spans="1:14" s="12" customFormat="1" ht="19.5" customHeight="1">
      <c r="A3" s="21"/>
      <c r="B3" s="22" t="s">
        <v>28</v>
      </c>
      <c r="C3" s="23" t="s">
        <v>29</v>
      </c>
      <c r="D3" s="22" t="s">
        <v>28</v>
      </c>
      <c r="E3" s="23" t="s">
        <v>29</v>
      </c>
      <c r="F3" s="22" t="s">
        <v>28</v>
      </c>
      <c r="G3" s="23" t="s">
        <v>29</v>
      </c>
      <c r="H3" s="24"/>
      <c r="I3" s="24"/>
      <c r="J3" s="244"/>
      <c r="K3" s="244"/>
      <c r="L3" s="244"/>
      <c r="M3" s="244"/>
      <c r="N3" s="244"/>
    </row>
    <row r="4" spans="1:14" s="27" customFormat="1" ht="15" customHeight="1">
      <c r="A4" s="25" t="s">
        <v>30</v>
      </c>
      <c r="B4" s="26">
        <f aca="true" t="shared" si="0" ref="B4:B23">D4+F4</f>
        <v>123471</v>
      </c>
      <c r="C4" s="26">
        <f aca="true" t="shared" si="1" ref="C4:C23">B4/B$4*100</f>
        <v>100</v>
      </c>
      <c r="D4" s="26">
        <f>SUM(D5:D23)</f>
        <v>56964</v>
      </c>
      <c r="E4" s="26">
        <f aca="true" t="shared" si="2" ref="E4:E23">D4/D$4*100</f>
        <v>100</v>
      </c>
      <c r="F4" s="26">
        <f>SUM(F5:F23)</f>
        <v>66507</v>
      </c>
      <c r="G4" s="26">
        <f aca="true" t="shared" si="3" ref="G4:G23">F4/F$4*100</f>
        <v>100</v>
      </c>
      <c r="H4"/>
      <c r="I4"/>
      <c r="J4" s="245"/>
      <c r="K4" s="245"/>
      <c r="L4" s="245"/>
      <c r="M4" s="245"/>
      <c r="N4" s="245"/>
    </row>
    <row r="5" spans="1:7" ht="15" customHeight="1">
      <c r="A5" s="28" t="s">
        <v>31</v>
      </c>
      <c r="B5" s="29">
        <f t="shared" si="0"/>
        <v>1130</v>
      </c>
      <c r="C5" s="30">
        <f t="shared" si="1"/>
        <v>0.9151946610945081</v>
      </c>
      <c r="D5" s="29">
        <v>573</v>
      </c>
      <c r="E5" s="30">
        <f t="shared" si="2"/>
        <v>1.0058984621866442</v>
      </c>
      <c r="F5" s="29">
        <v>557</v>
      </c>
      <c r="G5" s="30">
        <f t="shared" si="3"/>
        <v>0.8375058264543582</v>
      </c>
    </row>
    <row r="6" spans="1:7" ht="15" customHeight="1">
      <c r="A6" s="28" t="s">
        <v>32</v>
      </c>
      <c r="B6" s="29">
        <f t="shared" si="0"/>
        <v>1861</v>
      </c>
      <c r="C6" s="30">
        <f t="shared" si="1"/>
        <v>1.5072365170768844</v>
      </c>
      <c r="D6" s="29">
        <v>953</v>
      </c>
      <c r="E6" s="30">
        <f t="shared" si="2"/>
        <v>1.6729864475809282</v>
      </c>
      <c r="F6" s="29">
        <v>908</v>
      </c>
      <c r="G6" s="30">
        <f t="shared" si="3"/>
        <v>1.3652698212218264</v>
      </c>
    </row>
    <row r="7" spans="1:7" ht="15" customHeight="1">
      <c r="A7" s="28" t="s">
        <v>33</v>
      </c>
      <c r="B7" s="29">
        <f t="shared" si="0"/>
        <v>2225</v>
      </c>
      <c r="C7" s="30">
        <f t="shared" si="1"/>
        <v>1.8020425848984782</v>
      </c>
      <c r="D7" s="29">
        <v>1114</v>
      </c>
      <c r="E7" s="30">
        <f t="shared" si="2"/>
        <v>1.9556210940242962</v>
      </c>
      <c r="F7" s="29">
        <v>1111</v>
      </c>
      <c r="G7" s="30">
        <f t="shared" si="3"/>
        <v>1.6705008495346354</v>
      </c>
    </row>
    <row r="8" spans="1:7" ht="15" customHeight="1">
      <c r="A8" s="28" t="s">
        <v>34</v>
      </c>
      <c r="B8" s="29">
        <f t="shared" si="0"/>
        <v>3017</v>
      </c>
      <c r="C8" s="30">
        <f t="shared" si="1"/>
        <v>2.4434887544443633</v>
      </c>
      <c r="D8" s="29">
        <v>1517</v>
      </c>
      <c r="E8" s="30">
        <f t="shared" si="2"/>
        <v>2.6630854574819183</v>
      </c>
      <c r="F8" s="29">
        <v>1500</v>
      </c>
      <c r="G8" s="30">
        <f t="shared" si="3"/>
        <v>2.255401687040462</v>
      </c>
    </row>
    <row r="9" spans="1:7" ht="22.5" customHeight="1">
      <c r="A9" s="31" t="s">
        <v>35</v>
      </c>
      <c r="B9" s="32">
        <f t="shared" si="0"/>
        <v>4530</v>
      </c>
      <c r="C9" s="30">
        <f t="shared" si="1"/>
        <v>3.6688777121753287</v>
      </c>
      <c r="D9" s="32">
        <v>2191</v>
      </c>
      <c r="E9" s="30">
        <f t="shared" si="2"/>
        <v>3.8462888842075693</v>
      </c>
      <c r="F9" s="32">
        <v>2339</v>
      </c>
      <c r="G9" s="30">
        <f t="shared" si="3"/>
        <v>3.5169230306584267</v>
      </c>
    </row>
    <row r="10" spans="1:7" ht="15" customHeight="1">
      <c r="A10" s="31" t="s">
        <v>36</v>
      </c>
      <c r="B10" s="32">
        <f t="shared" si="0"/>
        <v>7029</v>
      </c>
      <c r="C10" s="30">
        <f t="shared" si="1"/>
        <v>5.6928347547197315</v>
      </c>
      <c r="D10" s="32">
        <v>3339</v>
      </c>
      <c r="E10" s="30">
        <f t="shared" si="2"/>
        <v>5.86159679797767</v>
      </c>
      <c r="F10" s="32">
        <v>3690</v>
      </c>
      <c r="G10" s="30">
        <f t="shared" si="3"/>
        <v>5.548288150119536</v>
      </c>
    </row>
    <row r="11" spans="1:7" ht="15" customHeight="1">
      <c r="A11" s="31" t="s">
        <v>37</v>
      </c>
      <c r="B11" s="32">
        <f t="shared" si="0"/>
        <v>8544</v>
      </c>
      <c r="C11" s="30">
        <f t="shared" si="1"/>
        <v>6.9198435260101565</v>
      </c>
      <c r="D11" s="32">
        <v>4123</v>
      </c>
      <c r="E11" s="30">
        <f t="shared" si="2"/>
        <v>7.237904641527983</v>
      </c>
      <c r="F11" s="32">
        <v>4421</v>
      </c>
      <c r="G11" s="30">
        <f t="shared" si="3"/>
        <v>6.647420572270588</v>
      </c>
    </row>
    <row r="12" spans="1:7" ht="15" customHeight="1">
      <c r="A12" s="31" t="s">
        <v>38</v>
      </c>
      <c r="B12" s="32">
        <f t="shared" si="0"/>
        <v>9723</v>
      </c>
      <c r="C12" s="30">
        <f t="shared" si="1"/>
        <v>7.874723619311418</v>
      </c>
      <c r="D12" s="32">
        <v>4648</v>
      </c>
      <c r="E12" s="30">
        <f t="shared" si="2"/>
        <v>8.159539358191138</v>
      </c>
      <c r="F12" s="32">
        <v>5075</v>
      </c>
      <c r="G12" s="30">
        <f t="shared" si="3"/>
        <v>7.63077570782023</v>
      </c>
    </row>
    <row r="13" spans="1:7" ht="15" customHeight="1">
      <c r="A13" s="31" t="s">
        <v>39</v>
      </c>
      <c r="B13" s="32">
        <f t="shared" si="0"/>
        <v>10156</v>
      </c>
      <c r="C13" s="30">
        <f t="shared" si="1"/>
        <v>8.225413254934356</v>
      </c>
      <c r="D13" s="32">
        <v>4985</v>
      </c>
      <c r="E13" s="30">
        <f t="shared" si="2"/>
        <v>8.751141071553963</v>
      </c>
      <c r="F13" s="32">
        <v>5171</v>
      </c>
      <c r="G13" s="30">
        <f t="shared" si="3"/>
        <v>7.775121415790818</v>
      </c>
    </row>
    <row r="14" spans="1:7" ht="22.5" customHeight="1">
      <c r="A14" s="31" t="s">
        <v>40</v>
      </c>
      <c r="B14" s="32">
        <f t="shared" si="0"/>
        <v>10091</v>
      </c>
      <c r="C14" s="30">
        <f t="shared" si="1"/>
        <v>8.17276931425193</v>
      </c>
      <c r="D14" s="32">
        <v>4807</v>
      </c>
      <c r="E14" s="30">
        <f t="shared" si="2"/>
        <v>8.438663015237694</v>
      </c>
      <c r="F14" s="32">
        <v>5284</v>
      </c>
      <c r="G14" s="30">
        <f t="shared" si="3"/>
        <v>7.945028342881201</v>
      </c>
    </row>
    <row r="15" spans="1:7" ht="15" customHeight="1">
      <c r="A15" s="31" t="s">
        <v>41</v>
      </c>
      <c r="B15" s="32">
        <f t="shared" si="0"/>
        <v>10704</v>
      </c>
      <c r="C15" s="30">
        <f t="shared" si="1"/>
        <v>8.669242170226207</v>
      </c>
      <c r="D15" s="32">
        <v>5337</v>
      </c>
      <c r="E15" s="30">
        <f t="shared" si="2"/>
        <v>9.36907520539288</v>
      </c>
      <c r="F15" s="32">
        <v>5367</v>
      </c>
      <c r="G15" s="30">
        <f t="shared" si="3"/>
        <v>8.069827236230772</v>
      </c>
    </row>
    <row r="16" spans="1:7" ht="15" customHeight="1">
      <c r="A16" s="31" t="s">
        <v>42</v>
      </c>
      <c r="B16" s="32">
        <f t="shared" si="0"/>
        <v>10871</v>
      </c>
      <c r="C16" s="30">
        <f t="shared" si="1"/>
        <v>8.80449660244106</v>
      </c>
      <c r="D16" s="32">
        <v>5241</v>
      </c>
      <c r="E16" s="30">
        <f t="shared" si="2"/>
        <v>9.200547714345902</v>
      </c>
      <c r="F16" s="32">
        <v>5630</v>
      </c>
      <c r="G16" s="30">
        <f t="shared" si="3"/>
        <v>8.465274332025201</v>
      </c>
    </row>
    <row r="17" spans="1:7" ht="15" customHeight="1">
      <c r="A17" s="31" t="s">
        <v>43</v>
      </c>
      <c r="B17" s="32">
        <f t="shared" si="0"/>
        <v>9092</v>
      </c>
      <c r="C17" s="30">
        <f t="shared" si="1"/>
        <v>7.363672441302007</v>
      </c>
      <c r="D17" s="32">
        <v>4427</v>
      </c>
      <c r="E17" s="30">
        <f t="shared" si="2"/>
        <v>7.77157502984341</v>
      </c>
      <c r="F17" s="32">
        <v>4665</v>
      </c>
      <c r="G17" s="30">
        <f t="shared" si="3"/>
        <v>7.0142992466958365</v>
      </c>
    </row>
    <row r="18" spans="1:14" s="34" customFormat="1" ht="15" customHeight="1">
      <c r="A18" s="31" t="s">
        <v>44</v>
      </c>
      <c r="B18" s="33">
        <f t="shared" si="0"/>
        <v>9033</v>
      </c>
      <c r="C18" s="30">
        <f t="shared" si="1"/>
        <v>7.315887941297956</v>
      </c>
      <c r="D18" s="33">
        <v>4120</v>
      </c>
      <c r="E18" s="30">
        <f t="shared" si="2"/>
        <v>7.232638157432765</v>
      </c>
      <c r="F18" s="33">
        <v>4913</v>
      </c>
      <c r="G18" s="30">
        <f t="shared" si="3"/>
        <v>7.38719232561986</v>
      </c>
      <c r="H18"/>
      <c r="I18"/>
      <c r="J18" s="246"/>
      <c r="K18" s="246"/>
      <c r="L18" s="246"/>
      <c r="M18" s="246"/>
      <c r="N18" s="246"/>
    </row>
    <row r="19" spans="1:7" ht="22.5" customHeight="1">
      <c r="A19" t="s">
        <v>45</v>
      </c>
      <c r="B19" s="33">
        <f t="shared" si="0"/>
        <v>8619</v>
      </c>
      <c r="C19" s="30">
        <f t="shared" si="1"/>
        <v>6.98058653448988</v>
      </c>
      <c r="D19" s="33">
        <v>3760</v>
      </c>
      <c r="E19" s="30">
        <f t="shared" si="2"/>
        <v>6.6006600660066</v>
      </c>
      <c r="F19" s="33">
        <v>4859</v>
      </c>
      <c r="G19" s="30">
        <f t="shared" si="3"/>
        <v>7.305997864886403</v>
      </c>
    </row>
    <row r="20" spans="1:7" ht="15" customHeight="1">
      <c r="A20" t="s">
        <v>46</v>
      </c>
      <c r="B20" s="33">
        <f t="shared" si="0"/>
        <v>7203</v>
      </c>
      <c r="C20" s="30">
        <f t="shared" si="1"/>
        <v>5.833758534392691</v>
      </c>
      <c r="D20" s="33">
        <v>2944</v>
      </c>
      <c r="E20" s="30">
        <f t="shared" si="2"/>
        <v>5.168176392107296</v>
      </c>
      <c r="F20" s="33">
        <v>4259</v>
      </c>
      <c r="G20" s="30">
        <f t="shared" si="3"/>
        <v>6.403837190070218</v>
      </c>
    </row>
    <row r="21" spans="1:7" ht="15" customHeight="1">
      <c r="A21" t="s">
        <v>47</v>
      </c>
      <c r="B21" s="33">
        <f t="shared" si="0"/>
        <v>5309</v>
      </c>
      <c r="C21" s="30">
        <f t="shared" si="1"/>
        <v>4.299795093584728</v>
      </c>
      <c r="D21" s="33">
        <v>1736</v>
      </c>
      <c r="E21" s="30">
        <f t="shared" si="2"/>
        <v>3.047538796432835</v>
      </c>
      <c r="F21" s="33">
        <v>3573</v>
      </c>
      <c r="G21" s="30">
        <f t="shared" si="3"/>
        <v>5.37236681853038</v>
      </c>
    </row>
    <row r="22" spans="1:7" ht="15" customHeight="1">
      <c r="A22" t="s">
        <v>48</v>
      </c>
      <c r="B22" s="33">
        <f t="shared" si="0"/>
        <v>2775</v>
      </c>
      <c r="C22" s="30">
        <f t="shared" si="1"/>
        <v>2.247491313749787</v>
      </c>
      <c r="D22" s="33">
        <v>787</v>
      </c>
      <c r="E22" s="30">
        <f t="shared" si="2"/>
        <v>1.3815743276455306</v>
      </c>
      <c r="F22" s="33">
        <v>1988</v>
      </c>
      <c r="G22" s="30">
        <f t="shared" si="3"/>
        <v>2.989159035890959</v>
      </c>
    </row>
    <row r="23" spans="1:7" ht="15" customHeight="1">
      <c r="A23" s="35" t="s">
        <v>49</v>
      </c>
      <c r="B23" s="36">
        <f t="shared" si="0"/>
        <v>1559</v>
      </c>
      <c r="C23" s="37">
        <f t="shared" si="1"/>
        <v>1.2626446695985292</v>
      </c>
      <c r="D23" s="36">
        <v>362</v>
      </c>
      <c r="E23" s="37">
        <f t="shared" si="2"/>
        <v>0.635489080822976</v>
      </c>
      <c r="F23" s="36">
        <v>1197</v>
      </c>
      <c r="G23" s="37">
        <f t="shared" si="3"/>
        <v>1.7998105462582885</v>
      </c>
    </row>
    <row r="24" spans="2:5" ht="30" customHeight="1">
      <c r="B24" s="31"/>
      <c r="C24" s="31"/>
      <c r="D24" s="31"/>
      <c r="E24" s="31"/>
    </row>
    <row r="25" spans="11:13" ht="15" customHeight="1">
      <c r="K25" s="246"/>
      <c r="L25" s="246" t="s">
        <v>26</v>
      </c>
      <c r="M25" s="246" t="s">
        <v>27</v>
      </c>
    </row>
    <row r="26" spans="11:14" ht="15" customHeight="1">
      <c r="K26" s="248" t="s">
        <v>31</v>
      </c>
      <c r="L26" s="249">
        <f aca="true" t="shared" si="4" ref="L26:L44">-$D5</f>
        <v>-573</v>
      </c>
      <c r="M26" s="249">
        <f aca="true" t="shared" si="5" ref="M26:M44">$F5</f>
        <v>557</v>
      </c>
      <c r="N26" s="247"/>
    </row>
    <row r="27" spans="11:14" ht="15" customHeight="1">
      <c r="K27" s="248" t="s">
        <v>32</v>
      </c>
      <c r="L27" s="249">
        <f t="shared" si="4"/>
        <v>-953</v>
      </c>
      <c r="M27" s="249">
        <f t="shared" si="5"/>
        <v>908</v>
      </c>
      <c r="N27" s="247"/>
    </row>
    <row r="28" spans="11:14" ht="15" customHeight="1">
      <c r="K28" s="248" t="s">
        <v>33</v>
      </c>
      <c r="L28" s="249">
        <f t="shared" si="4"/>
        <v>-1114</v>
      </c>
      <c r="M28" s="249">
        <f t="shared" si="5"/>
        <v>1111</v>
      </c>
      <c r="N28" s="247"/>
    </row>
    <row r="29" spans="11:14" ht="15" customHeight="1">
      <c r="K29" s="248" t="s">
        <v>34</v>
      </c>
      <c r="L29" s="249">
        <f t="shared" si="4"/>
        <v>-1517</v>
      </c>
      <c r="M29" s="249">
        <f t="shared" si="5"/>
        <v>1500</v>
      </c>
      <c r="N29" s="247"/>
    </row>
    <row r="30" spans="11:14" ht="15" customHeight="1">
      <c r="K30" s="248" t="s">
        <v>35</v>
      </c>
      <c r="L30" s="249">
        <f t="shared" si="4"/>
        <v>-2191</v>
      </c>
      <c r="M30" s="249">
        <f t="shared" si="5"/>
        <v>2339</v>
      </c>
      <c r="N30" s="247"/>
    </row>
    <row r="31" spans="11:14" ht="15" customHeight="1">
      <c r="K31" s="223" t="s">
        <v>36</v>
      </c>
      <c r="L31" s="249">
        <f t="shared" si="4"/>
        <v>-3339</v>
      </c>
      <c r="M31" s="249">
        <f t="shared" si="5"/>
        <v>3690</v>
      </c>
      <c r="N31" s="247"/>
    </row>
    <row r="32" spans="11:14" ht="15" customHeight="1">
      <c r="K32" s="223" t="s">
        <v>37</v>
      </c>
      <c r="L32" s="249">
        <f t="shared" si="4"/>
        <v>-4123</v>
      </c>
      <c r="M32" s="249">
        <f t="shared" si="5"/>
        <v>4421</v>
      </c>
      <c r="N32" s="247"/>
    </row>
    <row r="33" spans="11:14" ht="15" customHeight="1">
      <c r="K33" s="223" t="s">
        <v>38</v>
      </c>
      <c r="L33" s="249">
        <f t="shared" si="4"/>
        <v>-4648</v>
      </c>
      <c r="M33" s="249">
        <f t="shared" si="5"/>
        <v>5075</v>
      </c>
      <c r="N33" s="247"/>
    </row>
    <row r="34" spans="11:14" ht="15" customHeight="1">
      <c r="K34" s="223" t="s">
        <v>39</v>
      </c>
      <c r="L34" s="249">
        <f t="shared" si="4"/>
        <v>-4985</v>
      </c>
      <c r="M34" s="249">
        <f t="shared" si="5"/>
        <v>5171</v>
      </c>
      <c r="N34" s="247"/>
    </row>
    <row r="35" spans="11:14" ht="15" customHeight="1">
      <c r="K35" s="223" t="s">
        <v>40</v>
      </c>
      <c r="L35" s="249">
        <f t="shared" si="4"/>
        <v>-4807</v>
      </c>
      <c r="M35" s="249">
        <f t="shared" si="5"/>
        <v>5284</v>
      </c>
      <c r="N35" s="247"/>
    </row>
    <row r="36" spans="11:14" ht="15" customHeight="1">
      <c r="K36" s="223" t="s">
        <v>41</v>
      </c>
      <c r="L36" s="249">
        <f t="shared" si="4"/>
        <v>-5337</v>
      </c>
      <c r="M36" s="249">
        <f t="shared" si="5"/>
        <v>5367</v>
      </c>
      <c r="N36" s="247"/>
    </row>
    <row r="37" spans="11:14" ht="15" customHeight="1">
      <c r="K37" s="223" t="s">
        <v>42</v>
      </c>
      <c r="L37" s="249">
        <f t="shared" si="4"/>
        <v>-5241</v>
      </c>
      <c r="M37" s="249">
        <f t="shared" si="5"/>
        <v>5630</v>
      </c>
      <c r="N37" s="247"/>
    </row>
    <row r="38" spans="11:14" ht="15" customHeight="1">
      <c r="K38" s="223" t="s">
        <v>43</v>
      </c>
      <c r="L38" s="249">
        <f t="shared" si="4"/>
        <v>-4427</v>
      </c>
      <c r="M38" s="249">
        <f t="shared" si="5"/>
        <v>4665</v>
      </c>
      <c r="N38" s="247"/>
    </row>
    <row r="39" spans="11:14" ht="15" customHeight="1">
      <c r="K39" s="223" t="s">
        <v>44</v>
      </c>
      <c r="L39" s="249">
        <f t="shared" si="4"/>
        <v>-4120</v>
      </c>
      <c r="M39" s="249">
        <f t="shared" si="5"/>
        <v>4913</v>
      </c>
      <c r="N39" s="247"/>
    </row>
    <row r="40" spans="11:14" ht="15" customHeight="1">
      <c r="K40" s="246" t="s">
        <v>45</v>
      </c>
      <c r="L40" s="249">
        <f t="shared" si="4"/>
        <v>-3760</v>
      </c>
      <c r="M40" s="249">
        <f t="shared" si="5"/>
        <v>4859</v>
      </c>
      <c r="N40" s="247"/>
    </row>
    <row r="41" spans="11:14" ht="15" customHeight="1">
      <c r="K41" s="246" t="s">
        <v>46</v>
      </c>
      <c r="L41" s="249">
        <f t="shared" si="4"/>
        <v>-2944</v>
      </c>
      <c r="M41" s="249">
        <f t="shared" si="5"/>
        <v>4259</v>
      </c>
      <c r="N41" s="247"/>
    </row>
    <row r="42" spans="11:14" ht="15" customHeight="1">
      <c r="K42" s="246" t="s">
        <v>47</v>
      </c>
      <c r="L42" s="249">
        <f t="shared" si="4"/>
        <v>-1736</v>
      </c>
      <c r="M42" s="249">
        <f t="shared" si="5"/>
        <v>3573</v>
      </c>
      <c r="N42" s="247"/>
    </row>
    <row r="43" spans="11:14" ht="15" customHeight="1">
      <c r="K43" s="223" t="s">
        <v>48</v>
      </c>
      <c r="L43" s="249">
        <f t="shared" si="4"/>
        <v>-787</v>
      </c>
      <c r="M43" s="249">
        <f t="shared" si="5"/>
        <v>1988</v>
      </c>
      <c r="N43" s="247"/>
    </row>
    <row r="44" spans="11:13" ht="11.25">
      <c r="K44" s="224" t="s">
        <v>49</v>
      </c>
      <c r="L44" s="249">
        <f t="shared" si="4"/>
        <v>-362</v>
      </c>
      <c r="M44" s="249">
        <f t="shared" si="5"/>
        <v>1197</v>
      </c>
    </row>
    <row r="45" spans="11:13" ht="11.25">
      <c r="K45" s="246"/>
      <c r="L45" s="246"/>
      <c r="M45" s="246"/>
    </row>
  </sheetData>
  <mergeCells count="4">
    <mergeCell ref="F2:G2"/>
    <mergeCell ref="A1:G1"/>
    <mergeCell ref="B2:C2"/>
    <mergeCell ref="D2:E2"/>
  </mergeCells>
  <hyperlinks>
    <hyperlink ref="A2" location="indice!B6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&amp;L&amp;9&amp;P+6&amp;R&amp;"Times New Roman,Normal"&amp;7Nacidos en Aragon residentes en otras Comunidades Autónomas. Padrón 2003.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workbookViewId="0" topLeftCell="A1">
      <selection activeCell="A2" sqref="A2"/>
    </sheetView>
  </sheetViews>
  <sheetFormatPr defaultColWidth="12" defaultRowHeight="11.25"/>
  <cols>
    <col min="1" max="1" width="20.8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16" customFormat="1" ht="39.75" customHeight="1">
      <c r="A1" s="228" t="s">
        <v>53</v>
      </c>
      <c r="B1" s="229"/>
      <c r="C1" s="229"/>
      <c r="D1" s="229"/>
      <c r="E1" s="229"/>
      <c r="F1" s="229"/>
      <c r="G1" s="229"/>
    </row>
    <row r="2" spans="1:9" s="20" customFormat="1" ht="36" customHeight="1">
      <c r="A2" s="17" t="s">
        <v>24</v>
      </c>
      <c r="B2" s="225" t="s">
        <v>25</v>
      </c>
      <c r="C2" s="225"/>
      <c r="D2" s="225" t="s">
        <v>26</v>
      </c>
      <c r="E2" s="225"/>
      <c r="F2" s="225" t="s">
        <v>27</v>
      </c>
      <c r="G2" s="225" t="s">
        <v>6</v>
      </c>
      <c r="H2" s="19"/>
      <c r="I2" s="19"/>
    </row>
    <row r="3" spans="1:9" s="12" customFormat="1" ht="19.5" customHeight="1">
      <c r="A3" s="21"/>
      <c r="B3" s="22" t="s">
        <v>28</v>
      </c>
      <c r="C3" s="23" t="s">
        <v>29</v>
      </c>
      <c r="D3" s="22" t="s">
        <v>28</v>
      </c>
      <c r="E3" s="23" t="s">
        <v>29</v>
      </c>
      <c r="F3" s="22" t="s">
        <v>28</v>
      </c>
      <c r="G3" s="23" t="s">
        <v>29</v>
      </c>
      <c r="H3" s="24"/>
      <c r="I3" s="24"/>
    </row>
    <row r="4" spans="1:9" s="27" customFormat="1" ht="15" customHeight="1">
      <c r="A4" s="25" t="s">
        <v>25</v>
      </c>
      <c r="B4" s="26">
        <f aca="true" t="shared" si="0" ref="B4:B34">D4+F4</f>
        <v>270239</v>
      </c>
      <c r="C4" s="41">
        <f aca="true" t="shared" si="1" ref="C4:C34">B4/B$4*100</f>
        <v>100</v>
      </c>
      <c r="D4" s="26">
        <f>D5+D11+D17+D23+D29</f>
        <v>122410</v>
      </c>
      <c r="E4" s="41">
        <f aca="true" t="shared" si="2" ref="E4:E34">D4/D$4*100</f>
        <v>100</v>
      </c>
      <c r="F4" s="26">
        <f>F5+F11+F17+F23+F29</f>
        <v>147829</v>
      </c>
      <c r="G4" s="41">
        <f aca="true" t="shared" si="3" ref="G4:G34">F4/F$4*100</f>
        <v>100</v>
      </c>
      <c r="H4"/>
      <c r="I4"/>
    </row>
    <row r="5" spans="1:7" ht="22.5" customHeight="1">
      <c r="A5" s="42" t="s">
        <v>54</v>
      </c>
      <c r="B5" s="29">
        <f t="shared" si="0"/>
        <v>1224</v>
      </c>
      <c r="C5" s="43">
        <f t="shared" si="1"/>
        <v>0.45293240427917514</v>
      </c>
      <c r="D5" s="29">
        <f>SUM(D6:D10)</f>
        <v>587</v>
      </c>
      <c r="E5" s="43">
        <f t="shared" si="2"/>
        <v>0.4795359856220897</v>
      </c>
      <c r="F5" s="38">
        <f>SUM(F6:F10)</f>
        <v>637</v>
      </c>
      <c r="G5" s="30">
        <f t="shared" si="3"/>
        <v>0.43090327337667167</v>
      </c>
    </row>
    <row r="6" spans="1:7" ht="15" customHeight="1">
      <c r="A6" s="42" t="s">
        <v>55</v>
      </c>
      <c r="B6" s="29">
        <f t="shared" si="0"/>
        <v>517</v>
      </c>
      <c r="C6" s="43">
        <f t="shared" si="1"/>
        <v>0.19131213481399797</v>
      </c>
      <c r="D6" s="29">
        <v>270</v>
      </c>
      <c r="E6" s="43">
        <f t="shared" si="2"/>
        <v>0.22057021485172779</v>
      </c>
      <c r="F6">
        <v>247</v>
      </c>
      <c r="G6" s="30">
        <f t="shared" si="3"/>
        <v>0.16708494273789312</v>
      </c>
    </row>
    <row r="7" spans="1:7" ht="15" customHeight="1">
      <c r="A7" s="42" t="s">
        <v>56</v>
      </c>
      <c r="B7" s="29">
        <f t="shared" si="0"/>
        <v>113</v>
      </c>
      <c r="C7" s="43">
        <f t="shared" si="1"/>
        <v>0.04181483797675391</v>
      </c>
      <c r="D7" s="29">
        <v>53</v>
      </c>
      <c r="E7" s="43">
        <f t="shared" si="2"/>
        <v>0.043297116248672496</v>
      </c>
      <c r="F7">
        <v>60</v>
      </c>
      <c r="G7" s="30">
        <f t="shared" si="3"/>
        <v>0.04058743548288901</v>
      </c>
    </row>
    <row r="8" spans="1:7" ht="15" customHeight="1">
      <c r="A8" s="42" t="s">
        <v>57</v>
      </c>
      <c r="B8" s="29">
        <f t="shared" si="0"/>
        <v>213</v>
      </c>
      <c r="C8" s="43">
        <f t="shared" si="1"/>
        <v>0.07881911937211135</v>
      </c>
      <c r="D8" s="29">
        <v>103</v>
      </c>
      <c r="E8" s="43">
        <f t="shared" si="2"/>
        <v>0.0841434523323258</v>
      </c>
      <c r="F8">
        <v>110</v>
      </c>
      <c r="G8" s="30">
        <f t="shared" si="3"/>
        <v>0.07441029838529652</v>
      </c>
    </row>
    <row r="9" spans="1:7" ht="15" customHeight="1">
      <c r="A9" s="42" t="s">
        <v>58</v>
      </c>
      <c r="B9" s="29">
        <f t="shared" si="0"/>
        <v>139</v>
      </c>
      <c r="C9" s="43">
        <f t="shared" si="1"/>
        <v>0.05143595113954685</v>
      </c>
      <c r="D9" s="29">
        <v>71</v>
      </c>
      <c r="E9" s="43">
        <f t="shared" si="2"/>
        <v>0.05800179723878768</v>
      </c>
      <c r="F9">
        <v>68</v>
      </c>
      <c r="G9" s="30">
        <f t="shared" si="3"/>
        <v>0.04599909354727422</v>
      </c>
    </row>
    <row r="10" spans="1:7" ht="15" customHeight="1">
      <c r="A10" s="44" t="s">
        <v>59</v>
      </c>
      <c r="B10" s="32">
        <f t="shared" si="0"/>
        <v>242</v>
      </c>
      <c r="C10" s="45">
        <f t="shared" si="1"/>
        <v>0.08955036097676501</v>
      </c>
      <c r="D10" s="32">
        <v>90</v>
      </c>
      <c r="E10" s="45">
        <f t="shared" si="2"/>
        <v>0.07352340495057594</v>
      </c>
      <c r="F10">
        <v>152</v>
      </c>
      <c r="G10" s="30">
        <f t="shared" si="3"/>
        <v>0.10282150322331884</v>
      </c>
    </row>
    <row r="11" spans="1:7" ht="22.5" customHeight="1">
      <c r="A11" s="44" t="s">
        <v>60</v>
      </c>
      <c r="B11" s="32">
        <f t="shared" si="0"/>
        <v>8381</v>
      </c>
      <c r="C11" s="45">
        <f t="shared" si="1"/>
        <v>3.1013288237449075</v>
      </c>
      <c r="D11" s="32">
        <f>SUM(D12:D16)</f>
        <v>3387</v>
      </c>
      <c r="E11" s="45">
        <f t="shared" si="2"/>
        <v>2.766930806306674</v>
      </c>
      <c r="F11" s="38">
        <f>SUM(F12:F16)</f>
        <v>4994</v>
      </c>
      <c r="G11" s="30">
        <f t="shared" si="3"/>
        <v>3.3782275466924623</v>
      </c>
    </row>
    <row r="12" spans="1:7" ht="15" customHeight="1">
      <c r="A12" s="42" t="s">
        <v>55</v>
      </c>
      <c r="B12" s="32">
        <f t="shared" si="0"/>
        <v>2615</v>
      </c>
      <c r="C12" s="45">
        <f t="shared" si="1"/>
        <v>0.9676619584885973</v>
      </c>
      <c r="D12">
        <v>1358</v>
      </c>
      <c r="E12" s="45">
        <f t="shared" si="2"/>
        <v>1.1093864880320234</v>
      </c>
      <c r="F12">
        <v>1257</v>
      </c>
      <c r="G12" s="30">
        <f t="shared" si="3"/>
        <v>0.8503067733665248</v>
      </c>
    </row>
    <row r="13" spans="1:7" ht="15" customHeight="1">
      <c r="A13" s="42" t="s">
        <v>56</v>
      </c>
      <c r="B13" s="32">
        <f t="shared" si="0"/>
        <v>414</v>
      </c>
      <c r="C13" s="45">
        <f t="shared" si="1"/>
        <v>0.1531977249767798</v>
      </c>
      <c r="D13">
        <v>225</v>
      </c>
      <c r="E13" s="45">
        <f t="shared" si="2"/>
        <v>0.18380851237643983</v>
      </c>
      <c r="F13">
        <v>189</v>
      </c>
      <c r="G13" s="30">
        <f t="shared" si="3"/>
        <v>0.1278504217711004</v>
      </c>
    </row>
    <row r="14" spans="1:7" ht="15" customHeight="1">
      <c r="A14" s="42" t="s">
        <v>57</v>
      </c>
      <c r="B14" s="32">
        <f t="shared" si="0"/>
        <v>814</v>
      </c>
      <c r="C14" s="45">
        <f t="shared" si="1"/>
        <v>0.30121485055820957</v>
      </c>
      <c r="D14">
        <v>364</v>
      </c>
      <c r="E14" s="45">
        <f t="shared" si="2"/>
        <v>0.297361326688996</v>
      </c>
      <c r="F14">
        <v>450</v>
      </c>
      <c r="G14" s="30">
        <f t="shared" si="3"/>
        <v>0.30440576612166764</v>
      </c>
    </row>
    <row r="15" spans="1:7" ht="15" customHeight="1">
      <c r="A15" s="42" t="s">
        <v>58</v>
      </c>
      <c r="B15" s="32">
        <f t="shared" si="0"/>
        <v>1102</v>
      </c>
      <c r="C15" s="45">
        <f t="shared" si="1"/>
        <v>0.4077871809768391</v>
      </c>
      <c r="D15">
        <v>474</v>
      </c>
      <c r="E15" s="45">
        <f t="shared" si="2"/>
        <v>0.38722326607303326</v>
      </c>
      <c r="F15">
        <v>628</v>
      </c>
      <c r="G15" s="30">
        <f t="shared" si="3"/>
        <v>0.42481515805423836</v>
      </c>
    </row>
    <row r="16" spans="1:7" ht="15" customHeight="1">
      <c r="A16" s="44" t="s">
        <v>59</v>
      </c>
      <c r="B16" s="32">
        <f t="shared" si="0"/>
        <v>3436</v>
      </c>
      <c r="C16" s="45">
        <f t="shared" si="1"/>
        <v>1.2714671087444818</v>
      </c>
      <c r="D16">
        <v>966</v>
      </c>
      <c r="E16" s="45">
        <f t="shared" si="2"/>
        <v>0.7891512131361818</v>
      </c>
      <c r="F16">
        <v>2470</v>
      </c>
      <c r="G16" s="30">
        <f t="shared" si="3"/>
        <v>1.6708494273789312</v>
      </c>
    </row>
    <row r="17" spans="1:7" ht="30" customHeight="1">
      <c r="A17" s="46" t="s">
        <v>61</v>
      </c>
      <c r="B17" s="32">
        <f t="shared" si="0"/>
        <v>111893</v>
      </c>
      <c r="C17" s="45">
        <f t="shared" si="1"/>
        <v>41.405200581707305</v>
      </c>
      <c r="D17" s="32">
        <f>SUM(D18:D22)</f>
        <v>44979</v>
      </c>
      <c r="E17" s="45">
        <f t="shared" si="2"/>
        <v>36.744547014132834</v>
      </c>
      <c r="F17" s="38">
        <f>SUM(F18:F22)</f>
        <v>66914</v>
      </c>
      <c r="G17" s="30">
        <f t="shared" si="3"/>
        <v>45.264460965033926</v>
      </c>
    </row>
    <row r="18" spans="1:9" s="34" customFormat="1" ht="15" customHeight="1">
      <c r="A18" s="42" t="s">
        <v>55</v>
      </c>
      <c r="B18" s="33">
        <f t="shared" si="0"/>
        <v>3879</v>
      </c>
      <c r="C18" s="47">
        <f t="shared" si="1"/>
        <v>1.4353960753259152</v>
      </c>
      <c r="D18">
        <v>1954</v>
      </c>
      <c r="E18" s="47">
        <f t="shared" si="2"/>
        <v>1.596274814149171</v>
      </c>
      <c r="F18">
        <v>1925</v>
      </c>
      <c r="G18" s="30">
        <f t="shared" si="3"/>
        <v>1.3021802217426892</v>
      </c>
      <c r="H18"/>
      <c r="I18"/>
    </row>
    <row r="19" spans="1:7" ht="15" customHeight="1">
      <c r="A19" s="42" t="s">
        <v>56</v>
      </c>
      <c r="B19" s="33">
        <f t="shared" si="0"/>
        <v>5176</v>
      </c>
      <c r="C19" s="47">
        <f t="shared" si="1"/>
        <v>1.915341605023701</v>
      </c>
      <c r="D19">
        <v>2680</v>
      </c>
      <c r="E19" s="47">
        <f t="shared" si="2"/>
        <v>2.1893636140838164</v>
      </c>
      <c r="F19">
        <v>2496</v>
      </c>
      <c r="G19" s="30">
        <f t="shared" si="3"/>
        <v>1.688437316088183</v>
      </c>
    </row>
    <row r="20" spans="1:7" ht="15" customHeight="1">
      <c r="A20" s="42" t="s">
        <v>57</v>
      </c>
      <c r="B20" s="33">
        <f t="shared" si="0"/>
        <v>11778</v>
      </c>
      <c r="C20" s="47">
        <f t="shared" si="1"/>
        <v>4.3583642627452</v>
      </c>
      <c r="D20">
        <v>5519</v>
      </c>
      <c r="E20" s="47">
        <f t="shared" si="2"/>
        <v>4.50861857691365</v>
      </c>
      <c r="F20" s="34">
        <v>6259</v>
      </c>
      <c r="G20" s="30">
        <f t="shared" si="3"/>
        <v>4.233945978123372</v>
      </c>
    </row>
    <row r="21" spans="1:8" ht="15" customHeight="1">
      <c r="A21" s="42" t="s">
        <v>58</v>
      </c>
      <c r="B21" s="33">
        <f t="shared" si="0"/>
        <v>28062</v>
      </c>
      <c r="C21" s="47">
        <f t="shared" si="1"/>
        <v>10.384141445165206</v>
      </c>
      <c r="D21">
        <v>11893</v>
      </c>
      <c r="E21" s="47">
        <f t="shared" si="2"/>
        <v>9.715709500857773</v>
      </c>
      <c r="F21">
        <v>16169</v>
      </c>
      <c r="G21" s="48">
        <f t="shared" si="3"/>
        <v>10.937637405380542</v>
      </c>
      <c r="H21" s="31"/>
    </row>
    <row r="22" spans="1:8" ht="15" customHeight="1">
      <c r="A22" s="44" t="s">
        <v>59</v>
      </c>
      <c r="B22" s="33">
        <f t="shared" si="0"/>
        <v>62998</v>
      </c>
      <c r="C22" s="47">
        <f t="shared" si="1"/>
        <v>23.311957193447284</v>
      </c>
      <c r="D22">
        <v>22933</v>
      </c>
      <c r="E22" s="47">
        <f t="shared" si="2"/>
        <v>18.73458050812842</v>
      </c>
      <c r="F22">
        <v>40065</v>
      </c>
      <c r="G22" s="48">
        <f t="shared" si="3"/>
        <v>27.10226004369914</v>
      </c>
      <c r="H22" s="31"/>
    </row>
    <row r="23" spans="1:8" ht="30" customHeight="1">
      <c r="A23" s="46" t="s">
        <v>62</v>
      </c>
      <c r="B23" s="33">
        <f t="shared" si="0"/>
        <v>62828</v>
      </c>
      <c r="C23" s="47">
        <f t="shared" si="1"/>
        <v>23.249049915075172</v>
      </c>
      <c r="D23" s="33">
        <f>SUM(D24:D28)</f>
        <v>28858</v>
      </c>
      <c r="E23" s="47">
        <f t="shared" si="2"/>
        <v>23.574871334041337</v>
      </c>
      <c r="F23" s="49">
        <f>SUM(F24:F28)</f>
        <v>33970</v>
      </c>
      <c r="G23" s="48">
        <f t="shared" si="3"/>
        <v>22.97925305589566</v>
      </c>
      <c r="H23" s="31"/>
    </row>
    <row r="24" spans="1:8" ht="15" customHeight="1">
      <c r="A24" s="42" t="s">
        <v>55</v>
      </c>
      <c r="B24" s="33">
        <f t="shared" si="0"/>
        <v>196</v>
      </c>
      <c r="C24" s="47">
        <f t="shared" si="1"/>
        <v>0.07252839153490058</v>
      </c>
      <c r="D24">
        <v>105</v>
      </c>
      <c r="E24" s="47">
        <f t="shared" si="2"/>
        <v>0.08577730577567193</v>
      </c>
      <c r="F24">
        <v>91</v>
      </c>
      <c r="G24" s="48">
        <f t="shared" si="3"/>
        <v>0.06155761048238167</v>
      </c>
      <c r="H24" s="31"/>
    </row>
    <row r="25" spans="1:8" ht="15" customHeight="1">
      <c r="A25" s="42" t="s">
        <v>56</v>
      </c>
      <c r="B25" s="33">
        <f t="shared" si="0"/>
        <v>6901</v>
      </c>
      <c r="C25" s="47">
        <f t="shared" si="1"/>
        <v>2.553665459093617</v>
      </c>
      <c r="D25">
        <v>3610</v>
      </c>
      <c r="E25" s="47">
        <f t="shared" si="2"/>
        <v>2.949105465239768</v>
      </c>
      <c r="F25">
        <v>3291</v>
      </c>
      <c r="G25" s="48">
        <f t="shared" si="3"/>
        <v>2.2262208362364624</v>
      </c>
      <c r="H25" s="31"/>
    </row>
    <row r="26" spans="1:8" ht="15" customHeight="1">
      <c r="A26" s="42" t="s">
        <v>57</v>
      </c>
      <c r="B26" s="33">
        <f t="shared" si="0"/>
        <v>21217</v>
      </c>
      <c r="C26" s="47">
        <f t="shared" si="1"/>
        <v>7.851198383652988</v>
      </c>
      <c r="D26">
        <v>9888</v>
      </c>
      <c r="E26" s="47">
        <f t="shared" si="2"/>
        <v>8.077771423903275</v>
      </c>
      <c r="F26">
        <v>11329</v>
      </c>
      <c r="G26" s="48">
        <f t="shared" si="3"/>
        <v>7.663584276427494</v>
      </c>
      <c r="H26" s="31"/>
    </row>
    <row r="27" spans="1:8" ht="15" customHeight="1">
      <c r="A27" s="42" t="s">
        <v>58</v>
      </c>
      <c r="B27" s="33">
        <f t="shared" si="0"/>
        <v>19726</v>
      </c>
      <c r="C27" s="47">
        <f t="shared" si="1"/>
        <v>7.29946454804821</v>
      </c>
      <c r="D27">
        <v>8937</v>
      </c>
      <c r="E27" s="47">
        <f t="shared" si="2"/>
        <v>7.30087411159219</v>
      </c>
      <c r="F27">
        <v>10789</v>
      </c>
      <c r="G27" s="48">
        <f t="shared" si="3"/>
        <v>7.298297357081493</v>
      </c>
      <c r="H27" s="31"/>
    </row>
    <row r="28" spans="1:8" ht="15" customHeight="1">
      <c r="A28" s="44" t="s">
        <v>59</v>
      </c>
      <c r="B28" s="33">
        <f t="shared" si="0"/>
        <v>14788</v>
      </c>
      <c r="C28" s="47">
        <f t="shared" si="1"/>
        <v>5.472193132745459</v>
      </c>
      <c r="D28">
        <v>6318</v>
      </c>
      <c r="E28" s="47">
        <f t="shared" si="2"/>
        <v>5.16134302753043</v>
      </c>
      <c r="F28">
        <v>8470</v>
      </c>
      <c r="G28" s="48">
        <f t="shared" si="3"/>
        <v>5.729592975667833</v>
      </c>
      <c r="H28" s="31"/>
    </row>
    <row r="29" spans="1:8" ht="30" customHeight="1">
      <c r="A29" s="46" t="s">
        <v>63</v>
      </c>
      <c r="B29" s="33">
        <f t="shared" si="0"/>
        <v>85913</v>
      </c>
      <c r="C29" s="47">
        <f t="shared" si="1"/>
        <v>31.79148827519344</v>
      </c>
      <c r="D29" s="33">
        <f>SUM(D30:D34)</f>
        <v>44599</v>
      </c>
      <c r="E29" s="47">
        <f t="shared" si="2"/>
        <v>36.434114859897065</v>
      </c>
      <c r="F29" s="29">
        <f>SUM(F30:F34)</f>
        <v>41314</v>
      </c>
      <c r="G29" s="48">
        <f t="shared" si="3"/>
        <v>27.94715515900128</v>
      </c>
      <c r="H29" s="31"/>
    </row>
    <row r="30" spans="1:8" ht="15" customHeight="1">
      <c r="A30" s="42" t="s">
        <v>55</v>
      </c>
      <c r="B30" s="33">
        <f t="shared" si="0"/>
        <v>85</v>
      </c>
      <c r="C30" s="47">
        <f t="shared" si="1"/>
        <v>0.031453639186053824</v>
      </c>
      <c r="D30" s="31">
        <v>43</v>
      </c>
      <c r="E30" s="47">
        <f t="shared" si="2"/>
        <v>0.03512784903194184</v>
      </c>
      <c r="F30" s="31">
        <v>42</v>
      </c>
      <c r="G30" s="48">
        <f t="shared" si="3"/>
        <v>0.02841120483802231</v>
      </c>
      <c r="H30" s="31"/>
    </row>
    <row r="31" spans="1:8" ht="15" customHeight="1">
      <c r="A31" s="42" t="s">
        <v>56</v>
      </c>
      <c r="B31" s="33">
        <f t="shared" si="0"/>
        <v>9475</v>
      </c>
      <c r="C31" s="47">
        <f t="shared" si="1"/>
        <v>3.5061556622101175</v>
      </c>
      <c r="D31" s="31">
        <v>4122</v>
      </c>
      <c r="E31" s="47">
        <f t="shared" si="2"/>
        <v>3.3673719467363776</v>
      </c>
      <c r="F31" s="31">
        <v>5353</v>
      </c>
      <c r="G31" s="48">
        <f t="shared" si="3"/>
        <v>3.621075702331748</v>
      </c>
      <c r="H31" s="31"/>
    </row>
    <row r="32" spans="1:8" ht="15" customHeight="1">
      <c r="A32" s="42" t="s">
        <v>57</v>
      </c>
      <c r="B32" s="33">
        <f t="shared" si="0"/>
        <v>42201</v>
      </c>
      <c r="C32" s="47">
        <f t="shared" si="1"/>
        <v>15.616176791654796</v>
      </c>
      <c r="D32" s="31">
        <v>20608</v>
      </c>
      <c r="E32" s="47">
        <f t="shared" si="2"/>
        <v>16.835225880238543</v>
      </c>
      <c r="F32" s="31">
        <v>21593</v>
      </c>
      <c r="G32" s="48">
        <f t="shared" si="3"/>
        <v>14.606741573033707</v>
      </c>
      <c r="H32" s="31"/>
    </row>
    <row r="33" spans="1:8" ht="15" customHeight="1">
      <c r="A33" s="42" t="s">
        <v>58</v>
      </c>
      <c r="B33" s="33">
        <f t="shared" si="0"/>
        <v>22327</v>
      </c>
      <c r="C33" s="47">
        <f t="shared" si="1"/>
        <v>8.261945907141456</v>
      </c>
      <c r="D33" s="31">
        <v>13021</v>
      </c>
      <c r="E33" s="47">
        <f t="shared" si="2"/>
        <v>10.63720284290499</v>
      </c>
      <c r="F33" s="31">
        <v>9306</v>
      </c>
      <c r="G33" s="48">
        <f t="shared" si="3"/>
        <v>6.295111243396086</v>
      </c>
      <c r="H33" s="31"/>
    </row>
    <row r="34" spans="1:8" ht="15" customHeight="1">
      <c r="A34" s="50" t="s">
        <v>59</v>
      </c>
      <c r="B34" s="36">
        <f t="shared" si="0"/>
        <v>11825</v>
      </c>
      <c r="C34" s="51">
        <f t="shared" si="1"/>
        <v>4.3757562750010175</v>
      </c>
      <c r="D34" s="35">
        <v>6805</v>
      </c>
      <c r="E34" s="51">
        <f t="shared" si="2"/>
        <v>5.559186340985214</v>
      </c>
      <c r="F34" s="35">
        <v>5020</v>
      </c>
      <c r="G34" s="37">
        <f t="shared" si="3"/>
        <v>3.395815435401714</v>
      </c>
      <c r="H34" s="31"/>
    </row>
    <row r="35" spans="11:14" ht="15" customHeight="1">
      <c r="K35" s="52"/>
      <c r="L35" s="53"/>
      <c r="M35" s="53"/>
      <c r="N35" s="38"/>
    </row>
    <row r="36" spans="11:14" ht="15" customHeight="1">
      <c r="K36" s="52"/>
      <c r="L36" s="53"/>
      <c r="M36" s="53"/>
      <c r="N36" s="38"/>
    </row>
    <row r="37" spans="11:14" ht="15" customHeight="1">
      <c r="K37" s="52"/>
      <c r="L37" s="53"/>
      <c r="M37" s="53"/>
      <c r="N37" s="38"/>
    </row>
    <row r="38" spans="11:14" ht="15" customHeight="1">
      <c r="K38" s="52"/>
      <c r="L38" s="53"/>
      <c r="M38" s="53"/>
      <c r="N38" s="38"/>
    </row>
    <row r="39" spans="11:14" ht="15" customHeight="1">
      <c r="K39" s="52"/>
      <c r="L39" s="53"/>
      <c r="M39" s="53"/>
      <c r="N39" s="38"/>
    </row>
    <row r="40" spans="11:14" ht="15" customHeight="1">
      <c r="K40" s="54"/>
      <c r="L40" s="53"/>
      <c r="M40" s="53"/>
      <c r="N40" s="38"/>
    </row>
    <row r="41" spans="11:14" ht="15" customHeight="1">
      <c r="K41" s="54"/>
      <c r="L41" s="53"/>
      <c r="M41" s="53"/>
      <c r="N41" s="38"/>
    </row>
    <row r="42" spans="11:14" ht="15" customHeight="1">
      <c r="K42" s="54"/>
      <c r="L42" s="53"/>
      <c r="M42" s="53"/>
      <c r="N42" s="38"/>
    </row>
    <row r="43" spans="11:14" ht="15" customHeight="1">
      <c r="K43" s="52"/>
      <c r="L43" s="53"/>
      <c r="M43" s="53"/>
      <c r="N43" s="38"/>
    </row>
    <row r="44" spans="11:13" ht="15" customHeight="1">
      <c r="K44" s="55"/>
      <c r="L44" s="53"/>
      <c r="M44" s="53"/>
    </row>
    <row r="45" ht="15" customHeight="1"/>
    <row r="46" ht="15" customHeight="1"/>
  </sheetData>
  <mergeCells count="4">
    <mergeCell ref="A1:G1"/>
    <mergeCell ref="F2:G2"/>
    <mergeCell ref="B2:C2"/>
    <mergeCell ref="D2:E2"/>
  </mergeCells>
  <hyperlinks>
    <hyperlink ref="A2" location="indice!B12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Normal="75" zoomScaleSheetLayoutView="100" workbookViewId="0" topLeftCell="A1">
      <selection activeCell="A3" sqref="A3"/>
    </sheetView>
  </sheetViews>
  <sheetFormatPr defaultColWidth="12" defaultRowHeight="11.25"/>
  <cols>
    <col min="1" max="1" width="20.83203125" style="0" customWidth="1"/>
    <col min="2" max="7" width="12.83203125" style="0" customWidth="1"/>
    <col min="8" max="8" width="10.83203125" style="0" customWidth="1"/>
    <col min="9" max="9" width="10.33203125" style="0" bestFit="1" customWidth="1"/>
    <col min="10" max="10" width="7.5" style="0" bestFit="1" customWidth="1"/>
  </cols>
  <sheetData>
    <row r="1" spans="1:7" s="16" customFormat="1" ht="39.75" customHeight="1">
      <c r="A1" s="228" t="s">
        <v>64</v>
      </c>
      <c r="B1" s="229"/>
      <c r="C1" s="229"/>
      <c r="D1" s="229"/>
      <c r="E1" s="229"/>
      <c r="F1" s="229"/>
      <c r="G1" s="229"/>
    </row>
    <row r="2" spans="1:8" s="57" customFormat="1" ht="18" customHeight="1">
      <c r="A2" s="24" t="s">
        <v>65</v>
      </c>
      <c r="B2" s="31"/>
      <c r="C2" s="31"/>
      <c r="D2" s="31"/>
      <c r="E2" s="31"/>
      <c r="F2" s="31"/>
      <c r="G2" s="31"/>
      <c r="H2" s="56"/>
    </row>
    <row r="3" spans="1:8" s="20" customFormat="1" ht="36" customHeight="1">
      <c r="A3" s="17" t="s">
        <v>24</v>
      </c>
      <c r="B3" s="225" t="s">
        <v>25</v>
      </c>
      <c r="C3" s="225"/>
      <c r="D3" s="225" t="s">
        <v>26</v>
      </c>
      <c r="E3" s="225"/>
      <c r="F3" s="225" t="s">
        <v>27</v>
      </c>
      <c r="G3" s="225" t="s">
        <v>6</v>
      </c>
      <c r="H3" s="19"/>
    </row>
    <row r="4" spans="1:8" s="12" customFormat="1" ht="19.5" customHeight="1">
      <c r="A4" s="21"/>
      <c r="B4" s="22" t="s">
        <v>28</v>
      </c>
      <c r="C4" s="23" t="s">
        <v>29</v>
      </c>
      <c r="D4" s="22" t="s">
        <v>28</v>
      </c>
      <c r="E4" s="23" t="s">
        <v>29</v>
      </c>
      <c r="F4" s="22" t="s">
        <v>28</v>
      </c>
      <c r="G4" s="23" t="s">
        <v>29</v>
      </c>
      <c r="H4" s="24"/>
    </row>
    <row r="5" spans="1:8" s="27" customFormat="1" ht="15" customHeight="1">
      <c r="A5" s="25" t="s">
        <v>30</v>
      </c>
      <c r="B5" s="26">
        <f aca="true" t="shared" si="0" ref="B5:B23">D5+F5</f>
        <v>270239</v>
      </c>
      <c r="C5" s="41">
        <f aca="true" t="shared" si="1" ref="C5:C23">B5/B$5*100</f>
        <v>100</v>
      </c>
      <c r="D5" s="26">
        <f>SUM(D6:D23)</f>
        <v>122410</v>
      </c>
      <c r="E5" s="41">
        <f aca="true" t="shared" si="2" ref="E5:E23">D5/D$5*100</f>
        <v>100</v>
      </c>
      <c r="F5" s="26">
        <f>SUM(F6:F23)</f>
        <v>147829</v>
      </c>
      <c r="G5" s="41">
        <f aca="true" t="shared" si="3" ref="G5:G23">F5/F$5*100</f>
        <v>100</v>
      </c>
      <c r="H5"/>
    </row>
    <row r="6" spans="1:7" ht="15" customHeight="1">
      <c r="A6" s="28" t="s">
        <v>66</v>
      </c>
      <c r="B6" s="29">
        <f t="shared" si="0"/>
        <v>10840</v>
      </c>
      <c r="C6" s="43">
        <f t="shared" si="1"/>
        <v>4.011264103256747</v>
      </c>
      <c r="D6" s="29">
        <v>5226</v>
      </c>
      <c r="E6" s="43">
        <f t="shared" si="2"/>
        <v>4.269259047463443</v>
      </c>
      <c r="F6" s="38">
        <v>5614</v>
      </c>
      <c r="G6" s="30">
        <f t="shared" si="3"/>
        <v>3.7976310466823158</v>
      </c>
    </row>
    <row r="7" spans="1:7" ht="15" customHeight="1">
      <c r="A7" s="42" t="s">
        <v>187</v>
      </c>
      <c r="B7" s="29">
        <f t="shared" si="0"/>
        <v>1569</v>
      </c>
      <c r="C7" s="43">
        <f t="shared" si="1"/>
        <v>0.5805971750931582</v>
      </c>
      <c r="D7" s="29">
        <v>753</v>
      </c>
      <c r="E7" s="43">
        <f t="shared" si="2"/>
        <v>0.6151458214198187</v>
      </c>
      <c r="F7" s="38">
        <v>816</v>
      </c>
      <c r="G7" s="30">
        <f t="shared" si="3"/>
        <v>0.5519891225672906</v>
      </c>
    </row>
    <row r="8" spans="1:7" ht="15" customHeight="1">
      <c r="A8" s="42" t="s">
        <v>188</v>
      </c>
      <c r="B8" s="29">
        <f t="shared" si="0"/>
        <v>4294</v>
      </c>
      <c r="C8" s="43">
        <f t="shared" si="1"/>
        <v>1.5889638431166486</v>
      </c>
      <c r="D8" s="29">
        <v>2083</v>
      </c>
      <c r="E8" s="43">
        <f t="shared" si="2"/>
        <v>1.7016583612449965</v>
      </c>
      <c r="F8" s="38">
        <v>2211</v>
      </c>
      <c r="G8" s="30">
        <f t="shared" si="3"/>
        <v>1.4956469975444602</v>
      </c>
    </row>
    <row r="9" spans="1:7" ht="15" customHeight="1">
      <c r="A9" s="28" t="s">
        <v>67</v>
      </c>
      <c r="B9" s="29">
        <f t="shared" si="0"/>
        <v>3957</v>
      </c>
      <c r="C9" s="43">
        <f t="shared" si="1"/>
        <v>1.464259414814294</v>
      </c>
      <c r="D9" s="29">
        <v>2151</v>
      </c>
      <c r="E9" s="43">
        <f t="shared" si="2"/>
        <v>1.7572093783187648</v>
      </c>
      <c r="F9" s="38">
        <v>1806</v>
      </c>
      <c r="G9" s="30">
        <f t="shared" si="3"/>
        <v>1.2216818080349592</v>
      </c>
    </row>
    <row r="10" spans="1:7" ht="15" customHeight="1">
      <c r="A10" s="28" t="s">
        <v>68</v>
      </c>
      <c r="B10" s="29">
        <f t="shared" si="0"/>
        <v>1358</v>
      </c>
      <c r="C10" s="43">
        <f t="shared" si="1"/>
        <v>0.502518141348954</v>
      </c>
      <c r="D10" s="29">
        <v>679</v>
      </c>
      <c r="E10" s="43">
        <f t="shared" si="2"/>
        <v>0.5546932440160117</v>
      </c>
      <c r="F10" s="38">
        <v>679</v>
      </c>
      <c r="G10" s="30">
        <f t="shared" si="3"/>
        <v>0.45931447821469396</v>
      </c>
    </row>
    <row r="11" spans="1:7" ht="22.5" customHeight="1">
      <c r="A11" s="31" t="s">
        <v>69</v>
      </c>
      <c r="B11" s="32">
        <f t="shared" si="0"/>
        <v>5064</v>
      </c>
      <c r="C11" s="45">
        <f t="shared" si="1"/>
        <v>1.8738968098609008</v>
      </c>
      <c r="D11" s="32">
        <v>2460</v>
      </c>
      <c r="E11" s="45">
        <f t="shared" si="2"/>
        <v>2.009639735315742</v>
      </c>
      <c r="F11" s="38">
        <v>2604</v>
      </c>
      <c r="G11" s="30">
        <f t="shared" si="3"/>
        <v>1.7614946999573833</v>
      </c>
    </row>
    <row r="12" spans="1:7" ht="15" customHeight="1">
      <c r="A12" s="31" t="s">
        <v>70</v>
      </c>
      <c r="B12" s="32">
        <f t="shared" si="0"/>
        <v>7428</v>
      </c>
      <c r="C12" s="45">
        <f t="shared" si="1"/>
        <v>2.7486780220471507</v>
      </c>
      <c r="D12" s="32">
        <v>3525</v>
      </c>
      <c r="E12" s="45">
        <f t="shared" si="2"/>
        <v>2.8796666938975575</v>
      </c>
      <c r="F12" s="38">
        <v>3903</v>
      </c>
      <c r="G12" s="30">
        <f t="shared" si="3"/>
        <v>2.64021267816193</v>
      </c>
    </row>
    <row r="13" spans="1:7" ht="15" customHeight="1">
      <c r="A13" s="31" t="s">
        <v>71</v>
      </c>
      <c r="B13" s="32">
        <f t="shared" si="0"/>
        <v>126790</v>
      </c>
      <c r="C13" s="45">
        <f t="shared" si="1"/>
        <v>46.9177283811737</v>
      </c>
      <c r="D13" s="32">
        <v>55817</v>
      </c>
      <c r="E13" s="45">
        <f t="shared" si="2"/>
        <v>45.598398823625516</v>
      </c>
      <c r="F13" s="38">
        <v>70973</v>
      </c>
      <c r="G13" s="30">
        <f t="shared" si="3"/>
        <v>48.01020097545137</v>
      </c>
    </row>
    <row r="14" spans="1:7" ht="15" customHeight="1">
      <c r="A14" s="31" t="s">
        <v>72</v>
      </c>
      <c r="B14" s="32">
        <f t="shared" si="0"/>
        <v>47349</v>
      </c>
      <c r="C14" s="45">
        <f t="shared" si="1"/>
        <v>17.521157197887796</v>
      </c>
      <c r="D14" s="32">
        <v>21178</v>
      </c>
      <c r="E14" s="45">
        <f t="shared" si="2"/>
        <v>17.30087411159219</v>
      </c>
      <c r="F14" s="38">
        <v>26171</v>
      </c>
      <c r="G14" s="30">
        <f t="shared" si="3"/>
        <v>17.703562900378138</v>
      </c>
    </row>
    <row r="15" spans="1:7" ht="15" customHeight="1">
      <c r="A15" s="31" t="s">
        <v>73</v>
      </c>
      <c r="B15" s="32">
        <f t="shared" si="0"/>
        <v>1357</v>
      </c>
      <c r="C15" s="45">
        <f t="shared" si="1"/>
        <v>0.5021480985350004</v>
      </c>
      <c r="D15" s="32">
        <v>647</v>
      </c>
      <c r="E15" s="45">
        <f t="shared" si="2"/>
        <v>0.5285515889224737</v>
      </c>
      <c r="F15" s="38">
        <v>710</v>
      </c>
      <c r="G15" s="30">
        <f t="shared" si="3"/>
        <v>0.4802846532141867</v>
      </c>
    </row>
    <row r="16" spans="1:7" ht="15" customHeight="1">
      <c r="A16" s="31" t="s">
        <v>74</v>
      </c>
      <c r="B16" s="32">
        <f t="shared" si="0"/>
        <v>2510</v>
      </c>
      <c r="C16" s="45">
        <f t="shared" si="1"/>
        <v>0.928807463023472</v>
      </c>
      <c r="D16" s="32">
        <v>1215</v>
      </c>
      <c r="E16" s="45">
        <f t="shared" si="2"/>
        <v>0.9925659668327751</v>
      </c>
      <c r="F16" s="38">
        <v>1295</v>
      </c>
      <c r="G16" s="30">
        <f t="shared" si="3"/>
        <v>0.8760121491723545</v>
      </c>
    </row>
    <row r="17" spans="1:7" ht="22.5" customHeight="1">
      <c r="A17" s="31" t="s">
        <v>189</v>
      </c>
      <c r="B17" s="32">
        <f t="shared" si="0"/>
        <v>32731</v>
      </c>
      <c r="C17" s="45">
        <f t="shared" si="1"/>
        <v>12.111871343514444</v>
      </c>
      <c r="D17" s="32">
        <v>14860</v>
      </c>
      <c r="E17" s="45">
        <f t="shared" si="2"/>
        <v>12.13953108406176</v>
      </c>
      <c r="F17" s="38">
        <v>17871</v>
      </c>
      <c r="G17" s="30">
        <f t="shared" si="3"/>
        <v>12.088967658578492</v>
      </c>
    </row>
    <row r="18" spans="1:7" ht="15" customHeight="1">
      <c r="A18" s="31" t="s">
        <v>190</v>
      </c>
      <c r="B18" s="32">
        <f t="shared" si="0"/>
        <v>1964</v>
      </c>
      <c r="C18" s="45">
        <f t="shared" si="1"/>
        <v>0.7267640866048202</v>
      </c>
      <c r="D18" s="32">
        <v>890</v>
      </c>
      <c r="E18" s="45">
        <f t="shared" si="2"/>
        <v>0.7270647822890287</v>
      </c>
      <c r="F18" s="38">
        <v>1074</v>
      </c>
      <c r="G18" s="30">
        <f t="shared" si="3"/>
        <v>0.7265150951437134</v>
      </c>
    </row>
    <row r="19" spans="1:8" s="34" customFormat="1" ht="15" customHeight="1">
      <c r="A19" s="31" t="s">
        <v>191</v>
      </c>
      <c r="B19" s="33">
        <f t="shared" si="0"/>
        <v>11582</v>
      </c>
      <c r="C19" s="47">
        <f t="shared" si="1"/>
        <v>4.285835871210299</v>
      </c>
      <c r="D19" s="33">
        <v>5443</v>
      </c>
      <c r="E19" s="47">
        <f t="shared" si="2"/>
        <v>4.446532146066498</v>
      </c>
      <c r="F19" s="38">
        <v>6139</v>
      </c>
      <c r="G19" s="30">
        <f t="shared" si="3"/>
        <v>4.152771107157594</v>
      </c>
      <c r="H19"/>
    </row>
    <row r="20" spans="1:7" ht="15" customHeight="1">
      <c r="A20" t="s">
        <v>75</v>
      </c>
      <c r="B20" s="33">
        <f t="shared" si="0"/>
        <v>7191</v>
      </c>
      <c r="C20" s="47">
        <f t="shared" si="1"/>
        <v>2.660977875140154</v>
      </c>
      <c r="D20" s="33">
        <v>3365</v>
      </c>
      <c r="E20" s="47">
        <f t="shared" si="2"/>
        <v>2.7489584184298668</v>
      </c>
      <c r="F20" s="38">
        <v>3826</v>
      </c>
      <c r="G20" s="30">
        <f t="shared" si="3"/>
        <v>2.588125469292223</v>
      </c>
    </row>
    <row r="21" spans="1:7" ht="15" customHeight="1">
      <c r="A21" t="s">
        <v>76</v>
      </c>
      <c r="B21" s="33">
        <f t="shared" si="0"/>
        <v>3711</v>
      </c>
      <c r="C21" s="47">
        <f t="shared" si="1"/>
        <v>1.3732288825817147</v>
      </c>
      <c r="D21" s="33">
        <v>1829</v>
      </c>
      <c r="E21" s="47">
        <f t="shared" si="2"/>
        <v>1.4941589739400376</v>
      </c>
      <c r="F21" s="38">
        <v>1882</v>
      </c>
      <c r="G21" s="30">
        <f t="shared" si="3"/>
        <v>1.2730925596466187</v>
      </c>
    </row>
    <row r="22" spans="1:7" ht="15" customHeight="1">
      <c r="A22" t="s">
        <v>77</v>
      </c>
      <c r="B22" s="33">
        <f t="shared" si="0"/>
        <v>276</v>
      </c>
      <c r="C22" s="47">
        <f t="shared" si="1"/>
        <v>0.10213181665118655</v>
      </c>
      <c r="D22" s="33">
        <v>148</v>
      </c>
      <c r="E22" s="47">
        <f t="shared" si="2"/>
        <v>0.12090515480761374</v>
      </c>
      <c r="F22" s="38">
        <v>128</v>
      </c>
      <c r="G22" s="30">
        <f t="shared" si="3"/>
        <v>0.08658652903016323</v>
      </c>
    </row>
    <row r="23" spans="1:7" ht="15" customHeight="1">
      <c r="A23" s="35" t="s">
        <v>78</v>
      </c>
      <c r="B23" s="36">
        <f t="shared" si="0"/>
        <v>268</v>
      </c>
      <c r="C23" s="51">
        <f t="shared" si="1"/>
        <v>0.09917147413955796</v>
      </c>
      <c r="D23" s="36">
        <v>141</v>
      </c>
      <c r="E23" s="51">
        <f t="shared" si="2"/>
        <v>0.11518666775590229</v>
      </c>
      <c r="F23" s="58">
        <v>127</v>
      </c>
      <c r="G23" s="37">
        <f t="shared" si="3"/>
        <v>0.08591007177211507</v>
      </c>
    </row>
    <row r="24" spans="2:5" ht="15" customHeight="1">
      <c r="B24" s="31"/>
      <c r="C24" s="31"/>
      <c r="D24" s="31"/>
      <c r="E24" s="31"/>
    </row>
    <row r="25" ht="15" customHeight="1"/>
    <row r="26" spans="9:10" ht="15" customHeight="1">
      <c r="I26" s="54"/>
      <c r="J26" s="54"/>
    </row>
    <row r="27" spans="9:11" ht="15" customHeight="1">
      <c r="I27" s="53"/>
      <c r="J27" s="53"/>
      <c r="K27" s="38"/>
    </row>
    <row r="28" spans="9:11" ht="15" customHeight="1">
      <c r="I28" s="53"/>
      <c r="J28" s="53"/>
      <c r="K28" s="38"/>
    </row>
    <row r="29" spans="9:11" ht="15" customHeight="1">
      <c r="I29" s="53"/>
      <c r="J29" s="53"/>
      <c r="K29" s="38"/>
    </row>
    <row r="30" spans="9:11" ht="15" customHeight="1">
      <c r="I30" s="53"/>
      <c r="J30" s="53"/>
      <c r="K30" s="38"/>
    </row>
    <row r="31" spans="9:11" ht="15" customHeight="1">
      <c r="I31" s="53"/>
      <c r="J31" s="53"/>
      <c r="K31" s="38"/>
    </row>
    <row r="32" spans="9:11" ht="15" customHeight="1">
      <c r="I32" s="53"/>
      <c r="J32" s="53"/>
      <c r="K32" s="38"/>
    </row>
    <row r="33" spans="9:11" ht="15" customHeight="1">
      <c r="I33" s="53"/>
      <c r="J33" s="53"/>
      <c r="K33" s="38"/>
    </row>
    <row r="34" spans="9:11" ht="15" customHeight="1">
      <c r="I34" s="53"/>
      <c r="J34" s="53"/>
      <c r="K34" s="38"/>
    </row>
    <row r="35" spans="9:11" ht="15" customHeight="1">
      <c r="I35" s="53"/>
      <c r="J35" s="53"/>
      <c r="K35" s="38"/>
    </row>
    <row r="36" spans="9:11" ht="15" customHeight="1">
      <c r="I36" s="53"/>
      <c r="J36" s="53"/>
      <c r="K36" s="38"/>
    </row>
    <row r="37" spans="9:11" ht="15" customHeight="1">
      <c r="I37" s="53"/>
      <c r="J37" s="53"/>
      <c r="K37" s="38"/>
    </row>
    <row r="38" spans="9:11" ht="15" customHeight="1">
      <c r="I38" s="53"/>
      <c r="J38" s="53"/>
      <c r="K38" s="38"/>
    </row>
    <row r="39" spans="9:11" ht="15" customHeight="1">
      <c r="I39" s="53"/>
      <c r="J39" s="53"/>
      <c r="K39" s="38"/>
    </row>
    <row r="40" spans="9:11" ht="15" customHeight="1">
      <c r="I40" s="53"/>
      <c r="J40" s="53"/>
      <c r="K40" s="38"/>
    </row>
    <row r="41" spans="9:11" ht="15" customHeight="1">
      <c r="I41" s="53"/>
      <c r="J41" s="53"/>
      <c r="K41" s="38"/>
    </row>
    <row r="42" spans="9:11" ht="15" customHeight="1">
      <c r="I42" s="53"/>
      <c r="J42" s="53"/>
      <c r="K42" s="38"/>
    </row>
    <row r="43" spans="9:11" ht="15" customHeight="1">
      <c r="I43" s="53"/>
      <c r="J43" s="53"/>
      <c r="K43" s="38"/>
    </row>
    <row r="44" spans="9:11" ht="15" customHeight="1">
      <c r="I44" s="53"/>
      <c r="J44" s="53"/>
      <c r="K44" s="38"/>
    </row>
    <row r="45" spans="9:10" ht="15" customHeight="1">
      <c r="I45" s="53"/>
      <c r="J45" s="53"/>
    </row>
    <row r="46" ht="15" customHeight="1"/>
    <row r="47" ht="15" customHeight="1"/>
  </sheetData>
  <mergeCells count="4">
    <mergeCell ref="A1:G1"/>
    <mergeCell ref="F3:G3"/>
    <mergeCell ref="B3:C3"/>
    <mergeCell ref="D3:E3"/>
  </mergeCells>
  <hyperlinks>
    <hyperlink ref="A3" location="indice!B1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25.3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16" customFormat="1" ht="39.75" customHeight="1">
      <c r="A1" s="228" t="s">
        <v>79</v>
      </c>
      <c r="B1" s="229"/>
      <c r="C1" s="229"/>
      <c r="D1" s="229"/>
      <c r="E1" s="229"/>
      <c r="F1" s="229"/>
      <c r="G1" s="229"/>
    </row>
    <row r="2" spans="1:9" s="57" customFormat="1" ht="18" customHeight="1">
      <c r="A2" s="24" t="s">
        <v>80</v>
      </c>
      <c r="B2" s="31"/>
      <c r="C2" s="31"/>
      <c r="D2" s="31"/>
      <c r="E2" s="31"/>
      <c r="F2" s="31"/>
      <c r="G2" s="31"/>
      <c r="H2" s="56"/>
      <c r="I2" s="56"/>
    </row>
    <row r="3" spans="1:9" s="20" customFormat="1" ht="36" customHeight="1">
      <c r="A3" s="17" t="s">
        <v>24</v>
      </c>
      <c r="B3" s="225" t="s">
        <v>25</v>
      </c>
      <c r="C3" s="225"/>
      <c r="D3" s="225" t="s">
        <v>26</v>
      </c>
      <c r="E3" s="225"/>
      <c r="F3" s="225" t="s">
        <v>27</v>
      </c>
      <c r="G3" s="225" t="s">
        <v>6</v>
      </c>
      <c r="H3" s="19"/>
      <c r="I3" s="19"/>
    </row>
    <row r="4" spans="1:9" s="12" customFormat="1" ht="19.5" customHeight="1">
      <c r="A4" s="21"/>
      <c r="B4" s="22" t="s">
        <v>28</v>
      </c>
      <c r="C4" s="23" t="s">
        <v>29</v>
      </c>
      <c r="D4" s="22" t="s">
        <v>28</v>
      </c>
      <c r="E4" s="23" t="s">
        <v>29</v>
      </c>
      <c r="F4" s="22" t="s">
        <v>28</v>
      </c>
      <c r="G4" s="23" t="s">
        <v>29</v>
      </c>
      <c r="H4" s="24"/>
      <c r="I4" s="24"/>
    </row>
    <row r="5" spans="1:9" s="27" customFormat="1" ht="15" customHeight="1">
      <c r="A5" s="25" t="s">
        <v>30</v>
      </c>
      <c r="B5" s="26">
        <f aca="true" t="shared" si="0" ref="B5:B23">D5+F5</f>
        <v>270239</v>
      </c>
      <c r="C5" s="41">
        <f aca="true" t="shared" si="1" ref="C5:C23">B5/$B5*100</f>
        <v>100</v>
      </c>
      <c r="D5" s="26">
        <v>122410</v>
      </c>
      <c r="E5" s="59">
        <f aca="true" t="shared" si="2" ref="E5:E23">D5/$B5*100</f>
        <v>45.29694085605704</v>
      </c>
      <c r="F5" s="26">
        <v>147829</v>
      </c>
      <c r="G5" s="59">
        <f aca="true" t="shared" si="3" ref="G5:G23">F5/$B5*100</f>
        <v>54.70305914394296</v>
      </c>
      <c r="H5"/>
      <c r="I5"/>
    </row>
    <row r="6" spans="1:7" ht="15" customHeight="1">
      <c r="A6" s="28" t="s">
        <v>66</v>
      </c>
      <c r="B6" s="29">
        <f t="shared" si="0"/>
        <v>10840</v>
      </c>
      <c r="C6" s="60">
        <f t="shared" si="1"/>
        <v>100</v>
      </c>
      <c r="D6" s="29">
        <v>5226</v>
      </c>
      <c r="E6" s="30">
        <f t="shared" si="2"/>
        <v>48.210332103321036</v>
      </c>
      <c r="F6" s="29">
        <v>5614</v>
      </c>
      <c r="G6" s="30">
        <f t="shared" si="3"/>
        <v>51.78966789667897</v>
      </c>
    </row>
    <row r="7" spans="1:7" ht="15" customHeight="1">
      <c r="A7" s="42" t="s">
        <v>187</v>
      </c>
      <c r="B7" s="29">
        <f t="shared" si="0"/>
        <v>1569</v>
      </c>
      <c r="C7" s="60">
        <f t="shared" si="1"/>
        <v>100</v>
      </c>
      <c r="D7" s="29">
        <v>753</v>
      </c>
      <c r="E7" s="30">
        <f t="shared" si="2"/>
        <v>47.992351816443595</v>
      </c>
      <c r="F7" s="29">
        <v>816</v>
      </c>
      <c r="G7" s="30">
        <f t="shared" si="3"/>
        <v>52.00764818355641</v>
      </c>
    </row>
    <row r="8" spans="1:7" ht="15" customHeight="1">
      <c r="A8" s="42" t="s">
        <v>188</v>
      </c>
      <c r="B8" s="29">
        <f t="shared" si="0"/>
        <v>4294</v>
      </c>
      <c r="C8" s="60">
        <f t="shared" si="1"/>
        <v>100</v>
      </c>
      <c r="D8" s="29">
        <v>2083</v>
      </c>
      <c r="E8" s="30">
        <f t="shared" si="2"/>
        <v>48.50954820680018</v>
      </c>
      <c r="F8" s="29">
        <v>2211</v>
      </c>
      <c r="G8" s="30">
        <f t="shared" si="3"/>
        <v>51.49045179319981</v>
      </c>
    </row>
    <row r="9" spans="1:7" ht="15" customHeight="1">
      <c r="A9" s="28" t="s">
        <v>67</v>
      </c>
      <c r="B9" s="29">
        <f t="shared" si="0"/>
        <v>3957</v>
      </c>
      <c r="C9" s="60">
        <f t="shared" si="1"/>
        <v>100</v>
      </c>
      <c r="D9" s="29">
        <v>2151</v>
      </c>
      <c r="E9" s="30">
        <f t="shared" si="2"/>
        <v>54.359363153904475</v>
      </c>
      <c r="F9" s="29">
        <v>1806</v>
      </c>
      <c r="G9" s="30">
        <f t="shared" si="3"/>
        <v>45.640636846095525</v>
      </c>
    </row>
    <row r="10" spans="1:7" ht="15" customHeight="1">
      <c r="A10" s="28" t="s">
        <v>68</v>
      </c>
      <c r="B10" s="29">
        <f t="shared" si="0"/>
        <v>1358</v>
      </c>
      <c r="C10" s="60">
        <f t="shared" si="1"/>
        <v>100</v>
      </c>
      <c r="D10" s="29">
        <v>679</v>
      </c>
      <c r="E10" s="30">
        <f t="shared" si="2"/>
        <v>50</v>
      </c>
      <c r="F10" s="29">
        <v>679</v>
      </c>
      <c r="G10" s="30">
        <f t="shared" si="3"/>
        <v>50</v>
      </c>
    </row>
    <row r="11" spans="1:7" ht="22.5" customHeight="1">
      <c r="A11" s="31" t="s">
        <v>69</v>
      </c>
      <c r="B11" s="32">
        <f t="shared" si="0"/>
        <v>5064</v>
      </c>
      <c r="C11" s="61">
        <f t="shared" si="1"/>
        <v>100</v>
      </c>
      <c r="D11" s="32">
        <v>2460</v>
      </c>
      <c r="E11" s="30">
        <f t="shared" si="2"/>
        <v>48.5781990521327</v>
      </c>
      <c r="F11" s="32">
        <v>2604</v>
      </c>
      <c r="G11" s="30">
        <f t="shared" si="3"/>
        <v>51.421800947867304</v>
      </c>
    </row>
    <row r="12" spans="1:7" ht="15" customHeight="1">
      <c r="A12" s="31" t="s">
        <v>70</v>
      </c>
      <c r="B12" s="32">
        <f t="shared" si="0"/>
        <v>7428</v>
      </c>
      <c r="C12" s="61">
        <f t="shared" si="1"/>
        <v>100</v>
      </c>
      <c r="D12" s="32">
        <v>3525</v>
      </c>
      <c r="E12" s="30">
        <f t="shared" si="2"/>
        <v>47.45557350565428</v>
      </c>
      <c r="F12" s="32">
        <v>3903</v>
      </c>
      <c r="G12" s="30">
        <f t="shared" si="3"/>
        <v>52.54442649434572</v>
      </c>
    </row>
    <row r="13" spans="1:7" ht="15" customHeight="1">
      <c r="A13" s="31" t="s">
        <v>71</v>
      </c>
      <c r="B13" s="32">
        <f t="shared" si="0"/>
        <v>126790</v>
      </c>
      <c r="C13" s="61">
        <f t="shared" si="1"/>
        <v>100</v>
      </c>
      <c r="D13" s="32">
        <v>55817</v>
      </c>
      <c r="E13" s="30">
        <f t="shared" si="2"/>
        <v>44.023187948576386</v>
      </c>
      <c r="F13" s="32">
        <v>70973</v>
      </c>
      <c r="G13" s="30">
        <f t="shared" si="3"/>
        <v>55.97681205142362</v>
      </c>
    </row>
    <row r="14" spans="1:7" ht="15" customHeight="1">
      <c r="A14" s="31" t="s">
        <v>72</v>
      </c>
      <c r="B14" s="32">
        <f t="shared" si="0"/>
        <v>47349</v>
      </c>
      <c r="C14" s="61">
        <f t="shared" si="1"/>
        <v>100</v>
      </c>
      <c r="D14" s="32">
        <v>21178</v>
      </c>
      <c r="E14" s="30">
        <f t="shared" si="2"/>
        <v>44.72744936535091</v>
      </c>
      <c r="F14" s="32">
        <v>26171</v>
      </c>
      <c r="G14" s="30">
        <f t="shared" si="3"/>
        <v>55.2725506346491</v>
      </c>
    </row>
    <row r="15" spans="1:7" ht="15" customHeight="1">
      <c r="A15" s="31" t="s">
        <v>73</v>
      </c>
      <c r="B15" s="32">
        <f t="shared" si="0"/>
        <v>1357</v>
      </c>
      <c r="C15" s="61">
        <f t="shared" si="1"/>
        <v>100</v>
      </c>
      <c r="D15" s="32">
        <v>647</v>
      </c>
      <c r="E15" s="30">
        <f t="shared" si="2"/>
        <v>47.67870302137067</v>
      </c>
      <c r="F15" s="32">
        <v>710</v>
      </c>
      <c r="G15" s="30">
        <f t="shared" si="3"/>
        <v>52.32129697862933</v>
      </c>
    </row>
    <row r="16" spans="1:7" ht="15" customHeight="1">
      <c r="A16" s="31" t="s">
        <v>74</v>
      </c>
      <c r="B16" s="32">
        <f t="shared" si="0"/>
        <v>2510</v>
      </c>
      <c r="C16" s="61">
        <f t="shared" si="1"/>
        <v>100</v>
      </c>
      <c r="D16" s="32">
        <v>1215</v>
      </c>
      <c r="E16" s="30">
        <f t="shared" si="2"/>
        <v>48.40637450199203</v>
      </c>
      <c r="F16" s="32">
        <v>1295</v>
      </c>
      <c r="G16" s="30">
        <f t="shared" si="3"/>
        <v>51.59362549800797</v>
      </c>
    </row>
    <row r="17" spans="1:7" ht="22.5" customHeight="1">
      <c r="A17" s="31" t="s">
        <v>189</v>
      </c>
      <c r="B17" s="32">
        <f t="shared" si="0"/>
        <v>32731</v>
      </c>
      <c r="C17" s="61">
        <f t="shared" si="1"/>
        <v>100</v>
      </c>
      <c r="D17" s="32">
        <v>14860</v>
      </c>
      <c r="E17" s="30">
        <f t="shared" si="2"/>
        <v>45.400384956157765</v>
      </c>
      <c r="F17" s="32">
        <v>17871</v>
      </c>
      <c r="G17" s="30">
        <f t="shared" si="3"/>
        <v>54.599615043842235</v>
      </c>
    </row>
    <row r="18" spans="1:7" ht="15" customHeight="1">
      <c r="A18" s="31" t="s">
        <v>190</v>
      </c>
      <c r="B18" s="32">
        <f t="shared" si="0"/>
        <v>1964</v>
      </c>
      <c r="C18" s="61">
        <f t="shared" si="1"/>
        <v>100</v>
      </c>
      <c r="D18" s="32">
        <v>890</v>
      </c>
      <c r="E18" s="30">
        <f t="shared" si="2"/>
        <v>45.31568228105906</v>
      </c>
      <c r="F18" s="32">
        <v>1074</v>
      </c>
      <c r="G18" s="30">
        <f t="shared" si="3"/>
        <v>54.68431771894093</v>
      </c>
    </row>
    <row r="19" spans="1:9" s="34" customFormat="1" ht="15" customHeight="1">
      <c r="A19" s="31" t="s">
        <v>191</v>
      </c>
      <c r="B19" s="33">
        <f t="shared" si="0"/>
        <v>11582</v>
      </c>
      <c r="C19" s="62">
        <f t="shared" si="1"/>
        <v>100</v>
      </c>
      <c r="D19" s="33">
        <v>5443</v>
      </c>
      <c r="E19" s="30">
        <f t="shared" si="2"/>
        <v>46.99533759281644</v>
      </c>
      <c r="F19" s="33">
        <v>6139</v>
      </c>
      <c r="G19" s="30">
        <f t="shared" si="3"/>
        <v>53.00466240718356</v>
      </c>
      <c r="H19"/>
      <c r="I19"/>
    </row>
    <row r="20" spans="1:7" ht="15" customHeight="1">
      <c r="A20" t="s">
        <v>75</v>
      </c>
      <c r="B20" s="33">
        <f t="shared" si="0"/>
        <v>7191</v>
      </c>
      <c r="C20" s="62">
        <f t="shared" si="1"/>
        <v>100</v>
      </c>
      <c r="D20" s="33">
        <v>3365</v>
      </c>
      <c r="E20" s="30">
        <f t="shared" si="2"/>
        <v>46.79460436656932</v>
      </c>
      <c r="F20" s="33">
        <v>3826</v>
      </c>
      <c r="G20" s="30">
        <f t="shared" si="3"/>
        <v>53.205395633430676</v>
      </c>
    </row>
    <row r="21" spans="1:7" ht="15" customHeight="1">
      <c r="A21" t="s">
        <v>76</v>
      </c>
      <c r="B21" s="33">
        <f t="shared" si="0"/>
        <v>3711</v>
      </c>
      <c r="C21" s="62">
        <f t="shared" si="1"/>
        <v>100</v>
      </c>
      <c r="D21" s="33">
        <v>1829</v>
      </c>
      <c r="E21" s="30">
        <f t="shared" si="2"/>
        <v>49.285906763675555</v>
      </c>
      <c r="F21" s="33">
        <v>1882</v>
      </c>
      <c r="G21" s="30">
        <f t="shared" si="3"/>
        <v>50.714093236324445</v>
      </c>
    </row>
    <row r="22" spans="1:7" ht="15" customHeight="1">
      <c r="A22" t="s">
        <v>77</v>
      </c>
      <c r="B22" s="33">
        <f t="shared" si="0"/>
        <v>276</v>
      </c>
      <c r="C22" s="62">
        <f t="shared" si="1"/>
        <v>100</v>
      </c>
      <c r="D22" s="33">
        <v>148</v>
      </c>
      <c r="E22" s="30">
        <f t="shared" si="2"/>
        <v>53.62318840579711</v>
      </c>
      <c r="F22" s="33">
        <v>128</v>
      </c>
      <c r="G22" s="30">
        <f t="shared" si="3"/>
        <v>46.3768115942029</v>
      </c>
    </row>
    <row r="23" spans="1:7" ht="15" customHeight="1">
      <c r="A23" s="35" t="s">
        <v>78</v>
      </c>
      <c r="B23" s="36">
        <f t="shared" si="0"/>
        <v>268</v>
      </c>
      <c r="C23" s="63">
        <f t="shared" si="1"/>
        <v>100</v>
      </c>
      <c r="D23" s="36">
        <v>141</v>
      </c>
      <c r="E23" s="37">
        <f t="shared" si="2"/>
        <v>52.61194029850746</v>
      </c>
      <c r="F23" s="36">
        <v>127</v>
      </c>
      <c r="G23" s="37">
        <f t="shared" si="3"/>
        <v>47.38805970149254</v>
      </c>
    </row>
    <row r="24" spans="2:5" ht="15" customHeight="1">
      <c r="B24" s="31"/>
      <c r="C24" s="31"/>
      <c r="D24" s="31"/>
      <c r="E24" s="31"/>
    </row>
    <row r="25" ht="15" customHeight="1"/>
    <row r="26" spans="11:13" ht="15" customHeight="1">
      <c r="K26" s="54"/>
      <c r="L26" s="54"/>
      <c r="M26" s="54"/>
    </row>
    <row r="27" spans="11:14" ht="15" customHeight="1">
      <c r="K27" s="28"/>
      <c r="L27" s="53"/>
      <c r="M27" s="53"/>
      <c r="N27" s="38"/>
    </row>
    <row r="28" spans="11:14" ht="15" customHeight="1">
      <c r="K28" s="28"/>
      <c r="L28" s="53"/>
      <c r="M28" s="53"/>
      <c r="N28" s="38"/>
    </row>
    <row r="29" spans="11:14" ht="15" customHeight="1">
      <c r="K29" s="28"/>
      <c r="L29" s="53"/>
      <c r="M29" s="53"/>
      <c r="N29" s="38"/>
    </row>
    <row r="30" spans="11:14" ht="15" customHeight="1">
      <c r="K30" s="28"/>
      <c r="L30" s="53"/>
      <c r="M30" s="53"/>
      <c r="N30" s="38"/>
    </row>
    <row r="31" spans="11:14" ht="15" customHeight="1">
      <c r="K31" s="28"/>
      <c r="L31" s="53"/>
      <c r="M31" s="53"/>
      <c r="N31" s="38"/>
    </row>
    <row r="32" spans="11:14" ht="15" customHeight="1">
      <c r="K32" s="52"/>
      <c r="L32" s="53"/>
      <c r="M32" s="53"/>
      <c r="N32" s="38"/>
    </row>
    <row r="33" spans="11:14" ht="15" customHeight="1">
      <c r="K33" s="52"/>
      <c r="L33" s="53"/>
      <c r="M33" s="53"/>
      <c r="N33" s="38"/>
    </row>
    <row r="34" spans="11:14" ht="15" customHeight="1">
      <c r="K34" s="52"/>
      <c r="L34" s="53"/>
      <c r="M34" s="53"/>
      <c r="N34" s="38"/>
    </row>
    <row r="35" spans="11:14" ht="15" customHeight="1">
      <c r="K35" s="52"/>
      <c r="L35" s="53"/>
      <c r="M35" s="53"/>
      <c r="N35" s="38"/>
    </row>
    <row r="36" spans="11:14" ht="15" customHeight="1">
      <c r="K36" s="52"/>
      <c r="L36" s="53"/>
      <c r="M36" s="53"/>
      <c r="N36" s="38"/>
    </row>
    <row r="37" spans="11:14" ht="15" customHeight="1">
      <c r="K37" s="52"/>
      <c r="L37" s="53"/>
      <c r="M37" s="53"/>
      <c r="N37" s="38"/>
    </row>
    <row r="38" spans="11:14" ht="15" customHeight="1">
      <c r="K38" s="52"/>
      <c r="L38" s="53"/>
      <c r="M38" s="53"/>
      <c r="N38" s="38"/>
    </row>
    <row r="39" spans="11:14" ht="15" customHeight="1">
      <c r="K39" s="52"/>
      <c r="L39" s="53"/>
      <c r="M39" s="53"/>
      <c r="N39" s="38"/>
    </row>
    <row r="40" spans="11:14" ht="15" customHeight="1">
      <c r="K40" s="52"/>
      <c r="L40" s="53"/>
      <c r="M40" s="53"/>
      <c r="N40" s="38"/>
    </row>
    <row r="41" spans="11:14" ht="15" customHeight="1">
      <c r="K41" s="54"/>
      <c r="L41" s="53"/>
      <c r="M41" s="53"/>
      <c r="N41" s="38"/>
    </row>
    <row r="42" spans="11:14" ht="15" customHeight="1">
      <c r="K42" s="54"/>
      <c r="L42" s="53"/>
      <c r="M42" s="53"/>
      <c r="N42" s="38"/>
    </row>
    <row r="43" spans="11:14" ht="15" customHeight="1">
      <c r="K43" s="54"/>
      <c r="L43" s="53"/>
      <c r="M43" s="53"/>
      <c r="N43" s="38"/>
    </row>
    <row r="44" spans="11:14" ht="15" customHeight="1">
      <c r="K44" s="52"/>
      <c r="L44" s="53"/>
      <c r="M44" s="53"/>
      <c r="N44" s="38"/>
    </row>
    <row r="45" spans="11:13" ht="15" customHeight="1">
      <c r="K45" s="55"/>
      <c r="L45" s="53"/>
      <c r="M45" s="53"/>
    </row>
    <row r="46" ht="15" customHeight="1"/>
    <row r="47" ht="15" customHeight="1"/>
  </sheetData>
  <mergeCells count="4">
    <mergeCell ref="A1:G1"/>
    <mergeCell ref="F3:G3"/>
    <mergeCell ref="B3:C3"/>
    <mergeCell ref="D3:E3"/>
  </mergeCells>
  <hyperlinks>
    <hyperlink ref="A3" location="indice!B1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Roman,Normal"&amp;7Nacidos en Aragon residentes en otras Comunidades Autónomas. Padrón 2003.&amp;R&amp;9&amp;P+6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workbookViewId="0" topLeftCell="A1">
      <selection activeCell="A3" sqref="A3"/>
    </sheetView>
  </sheetViews>
  <sheetFormatPr defaultColWidth="12" defaultRowHeight="11.25"/>
  <cols>
    <col min="1" max="1" width="21.5" style="0" customWidth="1"/>
    <col min="2" max="2" width="8.5" style="0" customWidth="1"/>
    <col min="3" max="3" width="6.5" style="0" customWidth="1"/>
    <col min="4" max="4" width="7.83203125" style="0" customWidth="1"/>
    <col min="5" max="5" width="6.5" style="0" customWidth="1"/>
    <col min="6" max="6" width="7.83203125" style="0" customWidth="1"/>
    <col min="7" max="7" width="6.5" style="0" customWidth="1"/>
    <col min="8" max="8" width="7.83203125" style="38" customWidth="1"/>
    <col min="9" max="9" width="6.5" style="70" customWidth="1"/>
    <col min="10" max="10" width="7.83203125" style="71" customWidth="1"/>
    <col min="11" max="11" width="6.5" style="72" customWidth="1"/>
    <col min="12" max="12" width="7.83203125" style="71" customWidth="1"/>
    <col min="13" max="13" width="6.5" style="72" customWidth="1"/>
  </cols>
  <sheetData>
    <row r="1" spans="1:13" s="16" customFormat="1" ht="39.75" customHeight="1">
      <c r="A1" s="230" t="s">
        <v>81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57" customFormat="1" ht="18" customHeight="1">
      <c r="A2" s="24" t="s">
        <v>65</v>
      </c>
      <c r="B2" s="31"/>
      <c r="C2" s="31"/>
      <c r="D2" s="31"/>
      <c r="E2" s="31"/>
      <c r="F2" s="31"/>
      <c r="G2" s="31"/>
      <c r="H2" s="65"/>
      <c r="I2" s="66"/>
      <c r="J2" s="67"/>
      <c r="K2" s="68"/>
      <c r="L2" s="67"/>
      <c r="M2" s="68"/>
    </row>
    <row r="3" spans="1:13" s="20" customFormat="1" ht="36" customHeight="1">
      <c r="A3" s="17" t="s">
        <v>24</v>
      </c>
      <c r="B3" s="225" t="s">
        <v>25</v>
      </c>
      <c r="C3" s="225"/>
      <c r="D3" s="225" t="s">
        <v>55</v>
      </c>
      <c r="E3" s="225"/>
      <c r="F3" s="225" t="s">
        <v>56</v>
      </c>
      <c r="G3" s="225"/>
      <c r="H3" s="225" t="s">
        <v>57</v>
      </c>
      <c r="I3" s="225"/>
      <c r="J3" s="225" t="s">
        <v>58</v>
      </c>
      <c r="K3" s="225"/>
      <c r="L3" s="225" t="s">
        <v>59</v>
      </c>
      <c r="M3" s="225"/>
    </row>
    <row r="4" spans="1:13" s="12" customFormat="1" ht="19.5" customHeight="1">
      <c r="A4" s="21"/>
      <c r="B4" s="22" t="s">
        <v>82</v>
      </c>
      <c r="C4" s="23" t="s">
        <v>83</v>
      </c>
      <c r="D4" s="22" t="s">
        <v>82</v>
      </c>
      <c r="E4" s="23" t="s">
        <v>83</v>
      </c>
      <c r="F4" s="22" t="s">
        <v>82</v>
      </c>
      <c r="G4" s="23" t="s">
        <v>83</v>
      </c>
      <c r="H4" s="22" t="s">
        <v>82</v>
      </c>
      <c r="I4" s="23" t="s">
        <v>83</v>
      </c>
      <c r="J4" s="22" t="s">
        <v>82</v>
      </c>
      <c r="K4" s="23" t="s">
        <v>83</v>
      </c>
      <c r="L4" s="22" t="s">
        <v>82</v>
      </c>
      <c r="M4" s="23" t="s">
        <v>83</v>
      </c>
    </row>
    <row r="5" spans="1:13" s="69" customFormat="1" ht="15" customHeight="1">
      <c r="A5" s="25" t="s">
        <v>30</v>
      </c>
      <c r="B5" s="26">
        <f>SUM(B6:B23)</f>
        <v>270239</v>
      </c>
      <c r="C5" s="41">
        <f aca="true" t="shared" si="0" ref="C5:C23">B5/B$5*100</f>
        <v>100</v>
      </c>
      <c r="D5" s="26">
        <f>SUM(D6:D23)</f>
        <v>7292</v>
      </c>
      <c r="E5" s="41">
        <f aca="true" t="shared" si="1" ref="E5:E23">D5/D$5*100</f>
        <v>100</v>
      </c>
      <c r="F5" s="26">
        <f>SUM(F6:F23)</f>
        <v>22079</v>
      </c>
      <c r="G5" s="41">
        <f aca="true" t="shared" si="2" ref="G5:G23">F5/F$5*100</f>
        <v>100</v>
      </c>
      <c r="H5" s="26">
        <f>SUM(H6:H23)</f>
        <v>76223</v>
      </c>
      <c r="I5" s="41">
        <f aca="true" t="shared" si="3" ref="I5:I23">H5/H$5*100</f>
        <v>100</v>
      </c>
      <c r="J5" s="26">
        <f>SUM(J6:J23)</f>
        <v>71356</v>
      </c>
      <c r="K5" s="41">
        <f aca="true" t="shared" si="4" ref="K5:K23">J5/J$5*100</f>
        <v>100</v>
      </c>
      <c r="L5" s="26">
        <f>SUM(L6:L23)</f>
        <v>93289</v>
      </c>
      <c r="M5" s="41">
        <f aca="true" t="shared" si="5" ref="M5:M23">L5/L$5*100</f>
        <v>100</v>
      </c>
    </row>
    <row r="6" spans="1:13" ht="15" customHeight="1">
      <c r="A6" s="28" t="s">
        <v>66</v>
      </c>
      <c r="B6" s="29">
        <f aca="true" t="shared" si="6" ref="B6:B23">D6+F6+H6+J6+L6</f>
        <v>10840</v>
      </c>
      <c r="C6" s="43">
        <f t="shared" si="0"/>
        <v>4.011264103256747</v>
      </c>
      <c r="D6" s="29">
        <v>665</v>
      </c>
      <c r="E6" s="43">
        <f t="shared" si="1"/>
        <v>9.119583104772353</v>
      </c>
      <c r="F6" s="38">
        <v>2219</v>
      </c>
      <c r="G6" s="30">
        <f t="shared" si="2"/>
        <v>10.050274016033335</v>
      </c>
      <c r="H6" s="38">
        <v>3949</v>
      </c>
      <c r="I6" s="70">
        <f t="shared" si="3"/>
        <v>5.180850924261706</v>
      </c>
      <c r="J6" s="71">
        <v>2180</v>
      </c>
      <c r="K6" s="72">
        <f t="shared" si="4"/>
        <v>3.0551039856494198</v>
      </c>
      <c r="L6" s="71">
        <v>1827</v>
      </c>
      <c r="M6" s="72">
        <f t="shared" si="5"/>
        <v>1.958430254370826</v>
      </c>
    </row>
    <row r="7" spans="1:13" ht="15" customHeight="1">
      <c r="A7" s="42" t="s">
        <v>187</v>
      </c>
      <c r="B7" s="29">
        <f t="shared" si="6"/>
        <v>1569</v>
      </c>
      <c r="C7" s="43">
        <f t="shared" si="0"/>
        <v>0.5805971750931582</v>
      </c>
      <c r="D7" s="29">
        <v>78</v>
      </c>
      <c r="E7" s="43">
        <f t="shared" si="1"/>
        <v>1.0696653867251782</v>
      </c>
      <c r="F7" s="38">
        <v>221</v>
      </c>
      <c r="G7" s="30">
        <f t="shared" si="2"/>
        <v>1.0009511300330631</v>
      </c>
      <c r="H7" s="38">
        <v>496</v>
      </c>
      <c r="I7" s="70">
        <f t="shared" si="3"/>
        <v>0.6507222229510777</v>
      </c>
      <c r="J7" s="71">
        <v>428</v>
      </c>
      <c r="K7" s="72">
        <f t="shared" si="4"/>
        <v>0.5998094063568586</v>
      </c>
      <c r="L7" s="71">
        <v>346</v>
      </c>
      <c r="M7" s="72">
        <f t="shared" si="5"/>
        <v>0.37089045868215975</v>
      </c>
    </row>
    <row r="8" spans="1:13" ht="15" customHeight="1">
      <c r="A8" s="42" t="s">
        <v>188</v>
      </c>
      <c r="B8" s="29">
        <f t="shared" si="6"/>
        <v>4294</v>
      </c>
      <c r="C8" s="43">
        <f t="shared" si="0"/>
        <v>1.5889638431166486</v>
      </c>
      <c r="D8" s="29">
        <v>161</v>
      </c>
      <c r="E8" s="43">
        <f t="shared" si="1"/>
        <v>2.2078990674712013</v>
      </c>
      <c r="F8" s="38">
        <v>653</v>
      </c>
      <c r="G8" s="30">
        <f t="shared" si="2"/>
        <v>2.9575614837628517</v>
      </c>
      <c r="H8" s="38">
        <v>1704</v>
      </c>
      <c r="I8" s="70">
        <f t="shared" si="3"/>
        <v>2.2355457014287023</v>
      </c>
      <c r="J8" s="71">
        <v>1029</v>
      </c>
      <c r="K8" s="72">
        <f t="shared" si="4"/>
        <v>1.4420651381803913</v>
      </c>
      <c r="L8" s="71">
        <v>747</v>
      </c>
      <c r="M8" s="72">
        <f t="shared" si="5"/>
        <v>0.800737493166397</v>
      </c>
    </row>
    <row r="9" spans="1:13" ht="15" customHeight="1">
      <c r="A9" s="28" t="s">
        <v>67</v>
      </c>
      <c r="B9" s="29">
        <f t="shared" si="6"/>
        <v>3957</v>
      </c>
      <c r="C9" s="43">
        <f t="shared" si="0"/>
        <v>1.464259414814294</v>
      </c>
      <c r="D9" s="29">
        <v>220</v>
      </c>
      <c r="E9" s="43">
        <f t="shared" si="1"/>
        <v>3.017004936917169</v>
      </c>
      <c r="F9" s="38">
        <v>741</v>
      </c>
      <c r="G9" s="30">
        <f t="shared" si="2"/>
        <v>3.3561302595226232</v>
      </c>
      <c r="H9" s="38">
        <v>1673</v>
      </c>
      <c r="I9" s="70">
        <f t="shared" si="3"/>
        <v>2.19487556249426</v>
      </c>
      <c r="J9" s="71">
        <v>891</v>
      </c>
      <c r="K9" s="72">
        <f t="shared" si="4"/>
        <v>1.2486686473457032</v>
      </c>
      <c r="L9" s="71">
        <v>432</v>
      </c>
      <c r="M9" s="72">
        <f t="shared" si="5"/>
        <v>0.4630771044817717</v>
      </c>
    </row>
    <row r="10" spans="1:13" ht="15" customHeight="1">
      <c r="A10" s="28" t="s">
        <v>68</v>
      </c>
      <c r="B10" s="29">
        <f t="shared" si="6"/>
        <v>1358</v>
      </c>
      <c r="C10" s="43">
        <f t="shared" si="0"/>
        <v>0.502518141348954</v>
      </c>
      <c r="D10" s="29">
        <v>105</v>
      </c>
      <c r="E10" s="43">
        <f t="shared" si="1"/>
        <v>1.4399341744377399</v>
      </c>
      <c r="F10" s="38">
        <v>183</v>
      </c>
      <c r="G10" s="30">
        <f t="shared" si="2"/>
        <v>0.8288418859549798</v>
      </c>
      <c r="H10" s="38">
        <v>480</v>
      </c>
      <c r="I10" s="70">
        <f t="shared" si="3"/>
        <v>0.629731183501043</v>
      </c>
      <c r="J10" s="71">
        <v>318</v>
      </c>
      <c r="K10" s="72">
        <f t="shared" si="4"/>
        <v>0.4456527832277594</v>
      </c>
      <c r="L10" s="71">
        <v>272</v>
      </c>
      <c r="M10" s="72">
        <f t="shared" si="5"/>
        <v>0.2915670657848192</v>
      </c>
    </row>
    <row r="11" spans="1:13" ht="22.5" customHeight="1">
      <c r="A11" s="31" t="s">
        <v>69</v>
      </c>
      <c r="B11" s="32">
        <f t="shared" si="6"/>
        <v>5064</v>
      </c>
      <c r="C11" s="45">
        <f t="shared" si="0"/>
        <v>1.8738968098609008</v>
      </c>
      <c r="D11" s="32">
        <v>412</v>
      </c>
      <c r="E11" s="45">
        <f t="shared" si="1"/>
        <v>5.6500274273176085</v>
      </c>
      <c r="F11" s="38">
        <v>1027</v>
      </c>
      <c r="G11" s="30">
        <f t="shared" si="2"/>
        <v>4.651478780741882</v>
      </c>
      <c r="H11" s="38">
        <v>1888</v>
      </c>
      <c r="I11" s="70">
        <f t="shared" si="3"/>
        <v>2.4769426551041027</v>
      </c>
      <c r="J11" s="71">
        <v>878</v>
      </c>
      <c r="K11" s="72">
        <f t="shared" si="4"/>
        <v>1.230450137339537</v>
      </c>
      <c r="L11" s="71">
        <v>859</v>
      </c>
      <c r="M11" s="72">
        <f t="shared" si="5"/>
        <v>0.9207945202542636</v>
      </c>
    </row>
    <row r="12" spans="1:13" ht="15" customHeight="1">
      <c r="A12" s="31" t="s">
        <v>70</v>
      </c>
      <c r="B12" s="32">
        <f t="shared" si="6"/>
        <v>7428</v>
      </c>
      <c r="C12" s="45">
        <f t="shared" si="0"/>
        <v>2.7486780220471507</v>
      </c>
      <c r="D12" s="32">
        <v>469</v>
      </c>
      <c r="E12" s="45">
        <f t="shared" si="1"/>
        <v>6.431705979155239</v>
      </c>
      <c r="F12" s="38">
        <v>1267</v>
      </c>
      <c r="G12" s="30">
        <f t="shared" si="2"/>
        <v>5.7384845328139855</v>
      </c>
      <c r="H12" s="38">
        <v>2551</v>
      </c>
      <c r="I12" s="70">
        <f t="shared" si="3"/>
        <v>3.3467588523149185</v>
      </c>
      <c r="J12" s="71">
        <v>1581</v>
      </c>
      <c r="K12" s="72">
        <f t="shared" si="4"/>
        <v>2.2156511015191436</v>
      </c>
      <c r="L12" s="71">
        <v>1560</v>
      </c>
      <c r="M12" s="72">
        <f t="shared" si="5"/>
        <v>1.6722228772952867</v>
      </c>
    </row>
    <row r="13" spans="1:13" ht="15" customHeight="1">
      <c r="A13" s="31" t="s">
        <v>71</v>
      </c>
      <c r="B13" s="32">
        <f t="shared" si="6"/>
        <v>126790</v>
      </c>
      <c r="C13" s="45">
        <f t="shared" si="0"/>
        <v>46.9177283811737</v>
      </c>
      <c r="D13" s="32">
        <v>1585</v>
      </c>
      <c r="E13" s="45">
        <f t="shared" si="1"/>
        <v>21.736149204607788</v>
      </c>
      <c r="F13" s="38">
        <v>5428</v>
      </c>
      <c r="G13" s="30">
        <f t="shared" si="2"/>
        <v>24.584446759364102</v>
      </c>
      <c r="H13" s="38">
        <v>29732</v>
      </c>
      <c r="I13" s="70">
        <f t="shared" si="3"/>
        <v>39.006599058027106</v>
      </c>
      <c r="J13" s="71">
        <v>36297</v>
      </c>
      <c r="K13" s="72">
        <f t="shared" si="4"/>
        <v>50.867481361062836</v>
      </c>
      <c r="L13" s="71">
        <v>53748</v>
      </c>
      <c r="M13" s="72">
        <f t="shared" si="5"/>
        <v>57.61450974927376</v>
      </c>
    </row>
    <row r="14" spans="1:13" ht="15" customHeight="1">
      <c r="A14" s="31" t="s">
        <v>72</v>
      </c>
      <c r="B14" s="32">
        <f t="shared" si="6"/>
        <v>47349</v>
      </c>
      <c r="C14" s="45">
        <f t="shared" si="0"/>
        <v>17.521157197887796</v>
      </c>
      <c r="D14" s="32">
        <v>1077</v>
      </c>
      <c r="E14" s="45">
        <f t="shared" si="1"/>
        <v>14.76961053208996</v>
      </c>
      <c r="F14" s="38">
        <v>3382</v>
      </c>
      <c r="G14" s="30">
        <f t="shared" si="2"/>
        <v>15.317722722949409</v>
      </c>
      <c r="H14" s="38">
        <v>13535</v>
      </c>
      <c r="I14" s="70">
        <f t="shared" si="3"/>
        <v>17.757107434763785</v>
      </c>
      <c r="J14" s="71">
        <v>12321</v>
      </c>
      <c r="K14" s="72">
        <f t="shared" si="4"/>
        <v>17.266943214305737</v>
      </c>
      <c r="L14" s="71">
        <v>17034</v>
      </c>
      <c r="M14" s="72">
        <f t="shared" si="5"/>
        <v>18.259387494774305</v>
      </c>
    </row>
    <row r="15" spans="1:13" ht="15" customHeight="1">
      <c r="A15" s="31" t="s">
        <v>73</v>
      </c>
      <c r="B15" s="32">
        <f t="shared" si="6"/>
        <v>1357</v>
      </c>
      <c r="C15" s="45">
        <f t="shared" si="0"/>
        <v>0.5021480985350004</v>
      </c>
      <c r="D15" s="32">
        <v>142</v>
      </c>
      <c r="E15" s="45">
        <f t="shared" si="1"/>
        <v>1.9473395501919912</v>
      </c>
      <c r="F15" s="38">
        <v>345</v>
      </c>
      <c r="G15" s="30">
        <f t="shared" si="2"/>
        <v>1.5625707686036505</v>
      </c>
      <c r="H15" s="38">
        <v>500</v>
      </c>
      <c r="I15" s="70">
        <f t="shared" si="3"/>
        <v>0.6559699828135864</v>
      </c>
      <c r="J15" s="71">
        <v>202</v>
      </c>
      <c r="K15" s="72">
        <f t="shared" si="4"/>
        <v>0.2830876170188912</v>
      </c>
      <c r="L15" s="71">
        <v>168</v>
      </c>
      <c r="M15" s="72">
        <f t="shared" si="5"/>
        <v>0.1800855406318001</v>
      </c>
    </row>
    <row r="16" spans="1:13" ht="15" customHeight="1">
      <c r="A16" s="31" t="s">
        <v>74</v>
      </c>
      <c r="B16" s="32">
        <f t="shared" si="6"/>
        <v>2510</v>
      </c>
      <c r="C16" s="45">
        <f t="shared" si="0"/>
        <v>0.928807463023472</v>
      </c>
      <c r="D16" s="32">
        <v>155</v>
      </c>
      <c r="E16" s="45">
        <f t="shared" si="1"/>
        <v>2.1256171146461873</v>
      </c>
      <c r="F16" s="38">
        <v>357</v>
      </c>
      <c r="G16" s="30">
        <f t="shared" si="2"/>
        <v>1.6169210562072558</v>
      </c>
      <c r="H16" s="38">
        <v>877</v>
      </c>
      <c r="I16" s="70">
        <f t="shared" si="3"/>
        <v>1.1505713498550305</v>
      </c>
      <c r="J16" s="71">
        <v>620</v>
      </c>
      <c r="K16" s="72">
        <f t="shared" si="4"/>
        <v>0.868882784909468</v>
      </c>
      <c r="L16" s="71">
        <v>501</v>
      </c>
      <c r="M16" s="72">
        <f t="shared" si="5"/>
        <v>0.5370408086698325</v>
      </c>
    </row>
    <row r="17" spans="1:13" ht="22.5" customHeight="1">
      <c r="A17" s="31" t="s">
        <v>189</v>
      </c>
      <c r="B17" s="32">
        <f t="shared" si="6"/>
        <v>32731</v>
      </c>
      <c r="C17" s="45">
        <f t="shared" si="0"/>
        <v>12.111871343514444</v>
      </c>
      <c r="D17" s="32">
        <v>1063</v>
      </c>
      <c r="E17" s="45">
        <f t="shared" si="1"/>
        <v>14.577619308831597</v>
      </c>
      <c r="F17" s="38">
        <v>3119</v>
      </c>
      <c r="G17" s="30">
        <f t="shared" si="2"/>
        <v>14.126545586303726</v>
      </c>
      <c r="H17" s="38">
        <v>10882</v>
      </c>
      <c r="I17" s="70">
        <f t="shared" si="3"/>
        <v>14.276530705954896</v>
      </c>
      <c r="J17" s="71">
        <v>8491</v>
      </c>
      <c r="K17" s="72">
        <f t="shared" si="4"/>
        <v>11.899489881719827</v>
      </c>
      <c r="L17" s="71">
        <v>9176</v>
      </c>
      <c r="M17" s="72">
        <f t="shared" si="5"/>
        <v>9.836100719270224</v>
      </c>
    </row>
    <row r="18" spans="1:13" ht="15" customHeight="1">
      <c r="A18" s="31" t="s">
        <v>190</v>
      </c>
      <c r="B18" s="32">
        <f t="shared" si="6"/>
        <v>1964</v>
      </c>
      <c r="C18" s="45">
        <f t="shared" si="0"/>
        <v>0.7267640866048202</v>
      </c>
      <c r="D18" s="32">
        <v>122</v>
      </c>
      <c r="E18" s="45">
        <f t="shared" si="1"/>
        <v>1.6730663741086123</v>
      </c>
      <c r="F18" s="38">
        <v>287</v>
      </c>
      <c r="G18" s="30">
        <f t="shared" si="2"/>
        <v>1.299877711852892</v>
      </c>
      <c r="H18" s="38">
        <v>709</v>
      </c>
      <c r="I18" s="70">
        <f t="shared" si="3"/>
        <v>0.9301654356296657</v>
      </c>
      <c r="J18" s="71">
        <v>413</v>
      </c>
      <c r="K18" s="72">
        <f t="shared" si="4"/>
        <v>0.5787880486574359</v>
      </c>
      <c r="L18" s="71">
        <v>433</v>
      </c>
      <c r="M18" s="72">
        <f t="shared" si="5"/>
        <v>0.46414904222362763</v>
      </c>
    </row>
    <row r="19" spans="1:13" s="34" customFormat="1" ht="15" customHeight="1">
      <c r="A19" s="31" t="s">
        <v>191</v>
      </c>
      <c r="B19" s="33">
        <f t="shared" si="6"/>
        <v>11582</v>
      </c>
      <c r="C19" s="47">
        <f t="shared" si="0"/>
        <v>4.285835871210299</v>
      </c>
      <c r="D19" s="33">
        <v>476</v>
      </c>
      <c r="E19" s="47">
        <f t="shared" si="1"/>
        <v>6.527701590784421</v>
      </c>
      <c r="F19" s="38">
        <v>1454</v>
      </c>
      <c r="G19" s="30">
        <f t="shared" si="2"/>
        <v>6.585443181303501</v>
      </c>
      <c r="H19" s="38">
        <v>3660</v>
      </c>
      <c r="I19" s="70">
        <f t="shared" si="3"/>
        <v>4.801700274195452</v>
      </c>
      <c r="J19" s="71">
        <v>2834</v>
      </c>
      <c r="K19" s="72">
        <f t="shared" si="4"/>
        <v>3.9716351813442454</v>
      </c>
      <c r="L19" s="71">
        <v>3158</v>
      </c>
      <c r="M19" s="72">
        <f t="shared" si="5"/>
        <v>3.3851793887810997</v>
      </c>
    </row>
    <row r="20" spans="1:13" ht="15" customHeight="1">
      <c r="A20" t="s">
        <v>75</v>
      </c>
      <c r="B20" s="33">
        <f t="shared" si="6"/>
        <v>7191</v>
      </c>
      <c r="C20" s="47">
        <f t="shared" si="0"/>
        <v>2.660977875140154</v>
      </c>
      <c r="D20" s="33">
        <v>176</v>
      </c>
      <c r="E20" s="47">
        <f t="shared" si="1"/>
        <v>2.413603949533736</v>
      </c>
      <c r="F20" s="38">
        <v>561</v>
      </c>
      <c r="G20" s="30">
        <f t="shared" si="2"/>
        <v>2.540875945468545</v>
      </c>
      <c r="H20" s="38">
        <v>1952</v>
      </c>
      <c r="I20" s="70">
        <f t="shared" si="3"/>
        <v>2.5609068129042414</v>
      </c>
      <c r="J20" s="71">
        <v>2114</v>
      </c>
      <c r="K20" s="72">
        <f t="shared" si="4"/>
        <v>2.9626100117719605</v>
      </c>
      <c r="L20" s="71">
        <v>2388</v>
      </c>
      <c r="M20" s="72">
        <f t="shared" si="5"/>
        <v>2.5597873275520158</v>
      </c>
    </row>
    <row r="21" spans="1:13" ht="15" customHeight="1">
      <c r="A21" t="s">
        <v>76</v>
      </c>
      <c r="B21" s="33">
        <f t="shared" si="6"/>
        <v>3711</v>
      </c>
      <c r="C21" s="47">
        <f t="shared" si="0"/>
        <v>1.3732288825817147</v>
      </c>
      <c r="D21" s="33">
        <v>344</v>
      </c>
      <c r="E21" s="47">
        <f t="shared" si="1"/>
        <v>4.71749862863412</v>
      </c>
      <c r="F21" s="38">
        <v>672</v>
      </c>
      <c r="G21" s="30">
        <f t="shared" si="2"/>
        <v>3.043616105801893</v>
      </c>
      <c r="H21" s="38">
        <v>1446</v>
      </c>
      <c r="I21" s="70">
        <f t="shared" si="3"/>
        <v>1.897065190296892</v>
      </c>
      <c r="J21" s="71">
        <v>675</v>
      </c>
      <c r="K21" s="72">
        <f t="shared" si="4"/>
        <v>0.9459610964740177</v>
      </c>
      <c r="L21" s="71">
        <v>574</v>
      </c>
      <c r="M21" s="72">
        <f t="shared" si="5"/>
        <v>0.615292263825317</v>
      </c>
    </row>
    <row r="22" spans="1:13" ht="15" customHeight="1">
      <c r="A22" t="s">
        <v>77</v>
      </c>
      <c r="B22" s="33">
        <f t="shared" si="6"/>
        <v>276</v>
      </c>
      <c r="C22" s="47">
        <f t="shared" si="0"/>
        <v>0.10213181665118655</v>
      </c>
      <c r="D22" s="33">
        <v>23</v>
      </c>
      <c r="E22" s="47">
        <f t="shared" si="1"/>
        <v>0.3154141524958859</v>
      </c>
      <c r="F22" s="38">
        <v>83</v>
      </c>
      <c r="G22" s="30">
        <f t="shared" si="2"/>
        <v>0.37592282259160287</v>
      </c>
      <c r="H22" s="38">
        <v>90</v>
      </c>
      <c r="I22" s="70">
        <f t="shared" si="3"/>
        <v>0.11807459690644556</v>
      </c>
      <c r="J22" s="71">
        <v>42</v>
      </c>
      <c r="K22" s="72">
        <f t="shared" si="4"/>
        <v>0.058859801558383315</v>
      </c>
      <c r="L22" s="71">
        <v>38</v>
      </c>
      <c r="M22" s="72">
        <f t="shared" si="5"/>
        <v>0.04073363419052621</v>
      </c>
    </row>
    <row r="23" spans="1:13" ht="15" customHeight="1">
      <c r="A23" s="35" t="s">
        <v>78</v>
      </c>
      <c r="B23" s="36">
        <f t="shared" si="6"/>
        <v>268</v>
      </c>
      <c r="C23" s="51">
        <f t="shared" si="0"/>
        <v>0.09917147413955796</v>
      </c>
      <c r="D23" s="36">
        <v>19</v>
      </c>
      <c r="E23" s="51">
        <f t="shared" si="1"/>
        <v>0.2605595172792101</v>
      </c>
      <c r="F23" s="58">
        <v>80</v>
      </c>
      <c r="G23" s="37">
        <f t="shared" si="2"/>
        <v>0.36233525069070155</v>
      </c>
      <c r="H23" s="58">
        <v>99</v>
      </c>
      <c r="I23" s="73">
        <f t="shared" si="3"/>
        <v>0.12988205659709012</v>
      </c>
      <c r="J23" s="74">
        <v>42</v>
      </c>
      <c r="K23" s="75">
        <f t="shared" si="4"/>
        <v>0.058859801558383315</v>
      </c>
      <c r="L23" s="74">
        <v>28</v>
      </c>
      <c r="M23" s="75">
        <f t="shared" si="5"/>
        <v>0.030014256771966685</v>
      </c>
    </row>
    <row r="24" spans="2:5" ht="15" customHeight="1">
      <c r="B24" s="31"/>
      <c r="C24" s="31"/>
      <c r="D24" s="31"/>
      <c r="E24" s="31"/>
    </row>
    <row r="25" ht="15" customHeight="1"/>
    <row r="26" ht="15" customHeight="1"/>
    <row r="27" spans="11:14" ht="15" customHeight="1">
      <c r="K27" s="76"/>
      <c r="N27" s="38"/>
    </row>
    <row r="28" spans="11:14" ht="15" customHeight="1">
      <c r="K28" s="76"/>
      <c r="N28" s="38"/>
    </row>
    <row r="29" spans="11:14" ht="15" customHeight="1">
      <c r="K29" s="76"/>
      <c r="N29" s="38"/>
    </row>
    <row r="30" spans="11:14" ht="15" customHeight="1">
      <c r="K30" s="76"/>
      <c r="N30" s="38"/>
    </row>
    <row r="31" spans="11:14" ht="15" customHeight="1">
      <c r="K31" s="76"/>
      <c r="N31" s="38"/>
    </row>
    <row r="32" spans="11:14" ht="15" customHeight="1">
      <c r="K32" s="77"/>
      <c r="N32" s="38"/>
    </row>
    <row r="33" spans="11:14" ht="15" customHeight="1">
      <c r="K33" s="77"/>
      <c r="N33" s="38"/>
    </row>
    <row r="34" spans="11:14" ht="15" customHeight="1">
      <c r="K34" s="77"/>
      <c r="N34" s="38"/>
    </row>
    <row r="35" spans="11:14" ht="15" customHeight="1">
      <c r="K35" s="77"/>
      <c r="N35" s="38"/>
    </row>
    <row r="36" spans="11:14" ht="15" customHeight="1">
      <c r="K36" s="77"/>
      <c r="N36" s="38"/>
    </row>
    <row r="37" spans="11:14" ht="15" customHeight="1">
      <c r="K37" s="77"/>
      <c r="N37" s="38"/>
    </row>
    <row r="38" spans="11:14" ht="15" customHeight="1">
      <c r="K38" s="77"/>
      <c r="N38" s="38"/>
    </row>
    <row r="39" spans="11:14" ht="15" customHeight="1">
      <c r="K39" s="77"/>
      <c r="N39" s="38"/>
    </row>
    <row r="40" spans="11:14" ht="15" customHeight="1">
      <c r="K40" s="77"/>
      <c r="N40" s="38"/>
    </row>
    <row r="41" ht="15" customHeight="1">
      <c r="N41" s="38"/>
    </row>
    <row r="42" ht="15" customHeight="1">
      <c r="N42" s="38"/>
    </row>
    <row r="43" ht="15" customHeight="1">
      <c r="N43" s="38"/>
    </row>
    <row r="44" spans="11:14" ht="15" customHeight="1">
      <c r="K44" s="77"/>
      <c r="N44" s="38"/>
    </row>
    <row r="45" ht="15" customHeight="1">
      <c r="K45" s="78"/>
    </row>
    <row r="46" ht="15" customHeight="1"/>
    <row r="47" ht="15" customHeight="1"/>
  </sheetData>
  <mergeCells count="7">
    <mergeCell ref="B3:C3"/>
    <mergeCell ref="D3:E3"/>
    <mergeCell ref="A1:M1"/>
    <mergeCell ref="H3:I3"/>
    <mergeCell ref="J3:K3"/>
    <mergeCell ref="L3:M3"/>
    <mergeCell ref="F3:G3"/>
  </mergeCells>
  <hyperlinks>
    <hyperlink ref="A3" location="indice!B14" display="Índice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&amp;L&amp;9&amp;P+6&amp;R&amp;"Times New Roman,Normal"&amp;7Nacidos en Aragon residentes en otras Comunidades Autónomas. Padrón 2003.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IAEST</cp:lastModifiedBy>
  <cp:lastPrinted>2004-12-13T11:37:05Z</cp:lastPrinted>
  <dcterms:created xsi:type="dcterms:W3CDTF">2004-12-07T12:43:44Z</dcterms:created>
  <dcterms:modified xsi:type="dcterms:W3CDTF">2004-12-14T08:01:48Z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