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610" windowHeight="10005" activeTab="0"/>
  </bookViews>
  <sheets>
    <sheet name="   AÑO 2015" sheetId="1" r:id="rId1"/>
    <sheet name="   AÑO 2010    " sheetId="2" r:id="rId2"/>
    <sheet name="   AÑO 2009   " sheetId="3" r:id="rId3"/>
    <sheet name="   AÑO 2008  " sheetId="4" r:id="rId4"/>
    <sheet name="  AÑO 2006  " sheetId="5" r:id="rId5"/>
    <sheet name="  AÑO 2002  " sheetId="6" r:id="rId6"/>
  </sheets>
  <definedNames/>
  <calcPr fullCalcOnLoad="1"/>
</workbook>
</file>

<file path=xl/sharedStrings.xml><?xml version="1.0" encoding="utf-8"?>
<sst xmlns="http://schemas.openxmlformats.org/spreadsheetml/2006/main" count="2069" uniqueCount="304">
  <si>
    <t>Información estadística de Aragón</t>
  </si>
  <si>
    <t>Naturaleza y Biodiversidad / Espacios Naturales Protegidos</t>
  </si>
  <si>
    <t>Medio Ambiente</t>
  </si>
  <si>
    <t>Municipio</t>
  </si>
  <si>
    <t>Alto Gállego</t>
  </si>
  <si>
    <t>Somontano de Barbastro</t>
  </si>
  <si>
    <t>Sobrarbe</t>
  </si>
  <si>
    <t>Albarracín</t>
  </si>
  <si>
    <t>Aranda</t>
  </si>
  <si>
    <t>Tarazona y el Moncayo</t>
  </si>
  <si>
    <t>Campo de Borja</t>
  </si>
  <si>
    <t>Zaragoza</t>
  </si>
  <si>
    <t>Espacio protegido</t>
  </si>
  <si>
    <t>Total Alto Gállego</t>
  </si>
  <si>
    <t>Total Aranda</t>
  </si>
  <si>
    <t>Total Campo de Borja</t>
  </si>
  <si>
    <t>Total Sobrarbe</t>
  </si>
  <si>
    <t>Total Somontano de Barbastro</t>
  </si>
  <si>
    <t>Total Tarazona y el Moncayo</t>
  </si>
  <si>
    <t>Total Zaragoza</t>
  </si>
  <si>
    <t>Paisaje protegido de los Pinares de Rodeno</t>
  </si>
  <si>
    <t>Monumento natural de los glaciares pirenáicos</t>
  </si>
  <si>
    <t>Parque natural de Guara</t>
  </si>
  <si>
    <t>Parque natural del Moncayo</t>
  </si>
  <si>
    <t>Monumento natural de San Juan de la Peña</t>
  </si>
  <si>
    <t>Parque natural de Posets-Maladeta</t>
  </si>
  <si>
    <t>Parque nacional de Ordesa y Monte Perdido</t>
  </si>
  <si>
    <t>Reserva natural dirigida de Los Galachos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</si>
  <si>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agosto de 2003.</t>
    </r>
    <r>
      <rPr>
        <b/>
        <sz val="7"/>
        <color indexed="8"/>
        <rFont val="Arial"/>
        <family val="2"/>
      </rPr>
      <t xml:space="preserve"> </t>
    </r>
  </si>
  <si>
    <r>
      <t>Fuente: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agosto de 2003.</t>
    </r>
    <r>
      <rPr>
        <b/>
        <sz val="7"/>
        <color indexed="8"/>
        <rFont val="Arial"/>
        <family val="2"/>
      </rPr>
      <t xml:space="preserve"> </t>
    </r>
  </si>
  <si>
    <r>
      <t>Unidad: km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y porcentaje</t>
    </r>
  </si>
  <si>
    <t>Total Sierra de Albarracín</t>
  </si>
  <si>
    <t>Total Hoya de Huesca / Plana de Uesca</t>
  </si>
  <si>
    <t>Total La Jacetania</t>
  </si>
  <si>
    <t>Total La Ribagorza</t>
  </si>
  <si>
    <t>Bezas</t>
  </si>
  <si>
    <t>Panticosa</t>
  </si>
  <si>
    <t>Sallent de Gállego</t>
  </si>
  <si>
    <t>Sabiñánigo</t>
  </si>
  <si>
    <t>Calcena</t>
  </si>
  <si>
    <t>Purujosa</t>
  </si>
  <si>
    <t>Talamantes</t>
  </si>
  <si>
    <t>Casbas de Huesca</t>
  </si>
  <si>
    <t>Huesca</t>
  </si>
  <si>
    <t>Loporzano</t>
  </si>
  <si>
    <t>Nueno</t>
  </si>
  <si>
    <t>Jaca</t>
  </si>
  <si>
    <t>Benasque</t>
  </si>
  <si>
    <t>Montanuy</t>
  </si>
  <si>
    <t>Sahún</t>
  </si>
  <si>
    <t>Aínsa-Sobrarbe</t>
  </si>
  <si>
    <t>Bárcabo</t>
  </si>
  <si>
    <t>Puértolas</t>
  </si>
  <si>
    <t>Tella-Sin</t>
  </si>
  <si>
    <t>Torla</t>
  </si>
  <si>
    <t>Bielsa</t>
  </si>
  <si>
    <t>Fanlo</t>
  </si>
  <si>
    <t>Gistaín</t>
  </si>
  <si>
    <t>San Juan de Plan</t>
  </si>
  <si>
    <t>Abiego</t>
  </si>
  <si>
    <t>Adahuesca</t>
  </si>
  <si>
    <t>Alquézar</t>
  </si>
  <si>
    <t>Bierge</t>
  </si>
  <si>
    <t>Colungo</t>
  </si>
  <si>
    <t>Añón de Moncayo</t>
  </si>
  <si>
    <t>Litago</t>
  </si>
  <si>
    <t>Lituénigo</t>
  </si>
  <si>
    <t>San Martín de la Virgen del Moncayo</t>
  </si>
  <si>
    <t>Tarazona</t>
  </si>
  <si>
    <t>Trasmoz</t>
  </si>
  <si>
    <t>Gea de Albarracín</t>
  </si>
  <si>
    <t>El Burgo de Ebro</t>
  </si>
  <si>
    <t>Pastriz</t>
  </si>
  <si>
    <t>Comarca</t>
  </si>
  <si>
    <t>Sierra de Albarracín</t>
  </si>
  <si>
    <t>Hoya de Huesca/Plana de Uesca</t>
  </si>
  <si>
    <t>La Jacetania</t>
  </si>
  <si>
    <t>La Ribagorza</t>
  </si>
  <si>
    <r>
      <t>Superficie municipal / comarcal que es espacio protegido (km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</si>
  <si>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Superficie total del municipio / comarca (km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</si>
  <si>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t>Porcentaje de superficie municipal / comarcal que es espacio protegido</t>
  </si>
  <si>
    <t>Distribución comarcal de los espacios naturales protegidos en Aragón. Año 2002.</t>
  </si>
  <si>
    <t>Código de la comarca</t>
  </si>
  <si>
    <t>Código ine del municipio</t>
  </si>
  <si>
    <t>Provincia</t>
  </si>
  <si>
    <t>Categoría</t>
  </si>
  <si>
    <r>
      <t>Superficie del espacio protegido en el municipio / comarca (km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</si>
  <si>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t>01</t>
  </si>
  <si>
    <t>LA JACETANIA</t>
  </si>
  <si>
    <t>Aísa</t>
  </si>
  <si>
    <t>Parque Natural de los Valles Occidentales</t>
  </si>
  <si>
    <t>Parque Natural</t>
  </si>
  <si>
    <t>Aragüés del Puerto</t>
  </si>
  <si>
    <t>Paisaje Protegido de San Juan de la Peña y Monte Oroel</t>
  </si>
  <si>
    <t>Paisaje Protegido</t>
  </si>
  <si>
    <t>Borau</t>
  </si>
  <si>
    <t>Comunal Ansó - Fago</t>
  </si>
  <si>
    <t>Municipios de Ansó y Fago</t>
  </si>
  <si>
    <t>Valle de Echo</t>
  </si>
  <si>
    <t>Villanúa</t>
  </si>
  <si>
    <t>02</t>
  </si>
  <si>
    <t>ALTO GÁLLEGO</t>
  </si>
  <si>
    <t>Monumento Natural de los Glaciares Pirenaicos - Macizo de Infierno o Quijada de Pondiellos</t>
  </si>
  <si>
    <t>Monumento Natural</t>
  </si>
  <si>
    <t>Parque Natural de la Sierra y los Cañones de Guara</t>
  </si>
  <si>
    <t>Monumento Natural de los Glaciares Pirenaicos - Macizo de Balaitus o Moros</t>
  </si>
  <si>
    <t>03</t>
  </si>
  <si>
    <t>SOBRARBE</t>
  </si>
  <si>
    <t>Monumento Natural de los Glaciares Pirenaicos - Macizo de la Munia</t>
  </si>
  <si>
    <t>Parque Nacional de Ordesa y Monte Perdido</t>
  </si>
  <si>
    <t>Parque Nacional</t>
  </si>
  <si>
    <t>Boltaña</t>
  </si>
  <si>
    <t>Parque Natural Posets-Maladeta</t>
  </si>
  <si>
    <t>Monumento Natural de los Glaciares Pirneaicos - Macizo de Posets o Llardana</t>
  </si>
  <si>
    <t>Tella-Sín</t>
  </si>
  <si>
    <t>Monumento Natural de los Glaciares Pirenaicos - Macizo de Viñamala o Comachibosa</t>
  </si>
  <si>
    <t>04</t>
  </si>
  <si>
    <t>Monumento Natural de los Glaciares Pirenaicos - Macizo de la Maladeta o Montes Malditos</t>
  </si>
  <si>
    <t>Monumento Natural de los Glaciares Pirenaicos - Macizo de Perdiguero</t>
  </si>
  <si>
    <t>06</t>
  </si>
  <si>
    <t>HOYA DE HUESCA / PLANA DE UESCA</t>
  </si>
  <si>
    <t>Las Peñas de Riglos</t>
  </si>
  <si>
    <t>07</t>
  </si>
  <si>
    <t>SOMONTANO DE BARBASTRO</t>
  </si>
  <si>
    <t>12</t>
  </si>
  <si>
    <t>TARAZONA Y EL MONCAYO</t>
  </si>
  <si>
    <t>Parque Natural del Moncayo</t>
  </si>
  <si>
    <t>13</t>
  </si>
  <si>
    <t>CAMPO DE BORJA</t>
  </si>
  <si>
    <t>14</t>
  </si>
  <si>
    <t>ARANDA</t>
  </si>
  <si>
    <t>17</t>
  </si>
  <si>
    <t>ZARAGOZA</t>
  </si>
  <si>
    <t>Reserva Natural Dirigida de los Galachos de la Alfranca de Pastriz, La Cartuja y El Burgo de Ebro</t>
  </si>
  <si>
    <t>Reserva Natural Dirigida</t>
  </si>
  <si>
    <t>Puebla de Alfindén</t>
  </si>
  <si>
    <t>19</t>
  </si>
  <si>
    <t>BAJO ARAGÓN - CASPE / BAIX ARAGÓ - CASP</t>
  </si>
  <si>
    <t>Chiprana</t>
  </si>
  <si>
    <t>Reserva Natural Dirigida de las Saladas de Chiprana</t>
  </si>
  <si>
    <t>24</t>
  </si>
  <si>
    <t>CAMPO DE DAROCA</t>
  </si>
  <si>
    <t>Berrueco</t>
  </si>
  <si>
    <t>Reserva Natural Dirigida de la Laguna de Gallocanta</t>
  </si>
  <si>
    <t>Gallocanta</t>
  </si>
  <si>
    <t>Las Cuerlas</t>
  </si>
  <si>
    <t>25</t>
  </si>
  <si>
    <t>JILOCA</t>
  </si>
  <si>
    <t>Bello</t>
  </si>
  <si>
    <t>Teruel</t>
  </si>
  <si>
    <t>Tornos</t>
  </si>
  <si>
    <t>30</t>
  </si>
  <si>
    <t>MAESTRAZGO</t>
  </si>
  <si>
    <t>Castellote</t>
  </si>
  <si>
    <t>Monumento Natural del Puente de la Fonseca</t>
  </si>
  <si>
    <t>Molinos</t>
  </si>
  <si>
    <t>Monumento Natural de las Grutas de Cristal de Molinos</t>
  </si>
  <si>
    <t>31</t>
  </si>
  <si>
    <t>SIERRA DE ALBARRACÍN</t>
  </si>
  <si>
    <t>Paisaje Protegido Rodeno de Albarracín</t>
  </si>
  <si>
    <t>Distribución comarcal de los espacios naturales protegidos en Aragón. Año 2006.</t>
  </si>
  <si>
    <t>TOTAL LA JACETANIA</t>
  </si>
  <si>
    <t>TOTAL ALTO GÁLLEGO</t>
  </si>
  <si>
    <t>TOTAL SOBRARBE</t>
  </si>
  <si>
    <t>LA RIBAGORZA</t>
  </si>
  <si>
    <t>TOTAL LA RIBAGORZA</t>
  </si>
  <si>
    <t>TOTAL HOYA DE HUESCA/PLANA DE UESCA</t>
  </si>
  <si>
    <t>TOTAL SOMONTANO DE BARBASTRO</t>
  </si>
  <si>
    <t>TOTAL TARAZONA Y EL MONCAYO</t>
  </si>
  <si>
    <t>TOTAL CAMPO DE BORJA</t>
  </si>
  <si>
    <t>TOTAL ARANDA</t>
  </si>
  <si>
    <t>TOTAL ZARAGOZA</t>
  </si>
  <si>
    <t>TOTAL BAJO ARAGÓN-CASPE/BAIX ARAGÓ-CASP</t>
  </si>
  <si>
    <t>TOTAL CAMPO DE DAROCA</t>
  </si>
  <si>
    <t>TOTAL JILOCA</t>
  </si>
  <si>
    <t>TOTAL MAESTRAZGO</t>
  </si>
  <si>
    <t>TOTAL SIERRA DE ALBARRACÍN</t>
  </si>
  <si>
    <t xml:space="preserve"> -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</si>
  <si>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febrero de 2007.</t>
    </r>
    <r>
      <rPr>
        <b/>
        <sz val="7"/>
        <color indexed="8"/>
        <rFont val="Arial"/>
        <family val="2"/>
      </rPr>
      <t xml:space="preserve"> </t>
    </r>
  </si>
  <si>
    <r>
      <t>Nota: Los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de cada espacio por municipio han sido obtenidos mediante un sistema de información geográfica (GIS).</t>
    </r>
  </si>
  <si>
    <r>
      <t>Fuente: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a partir de datos del Dpto. de Medio Ambiente, febrero de 2007.</t>
    </r>
    <r>
      <rPr>
        <b/>
        <sz val="7"/>
        <color indexed="8"/>
        <rFont val="Arial"/>
        <family val="2"/>
      </rPr>
      <t xml:space="preserve"> </t>
    </r>
  </si>
  <si>
    <t>Bailo</t>
  </si>
  <si>
    <t>Santa Cilia de Jaca</t>
  </si>
  <si>
    <t>Santa Cruz de la Serós</t>
  </si>
  <si>
    <t>Caldearenas</t>
  </si>
  <si>
    <t>22028 / 22106</t>
  </si>
  <si>
    <t>Distribución comarcal de los espacios naturales protegidos en Aragón. Año 2008.</t>
  </si>
  <si>
    <r>
      <t>Fuente: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a partir de datos del Dpto. de Medio Ambiente del Gobierno de Aragón.</t>
    </r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</si>
  <si>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abril de 2009.</t>
    </r>
    <r>
      <rPr>
        <b/>
        <sz val="7"/>
        <color indexed="8"/>
        <rFont val="Arial"/>
        <family val="2"/>
      </rPr>
      <t xml:space="preserve"> </t>
    </r>
  </si>
  <si>
    <t>Tarazona y El Moncayo</t>
  </si>
  <si>
    <t>Campo de Daroca</t>
  </si>
  <si>
    <t>Jiloca</t>
  </si>
  <si>
    <t>Maestrazgo</t>
  </si>
  <si>
    <t>Espacio/s protegido/s</t>
  </si>
  <si>
    <t>Superficie protegida</t>
  </si>
  <si>
    <t>Superficie de la comarca</t>
  </si>
  <si>
    <t>Porcentaje de superficie  comarcal que es protegida</t>
  </si>
  <si>
    <t>22208</t>
  </si>
  <si>
    <t>Santa Cilia</t>
  </si>
  <si>
    <t>22006</t>
  </si>
  <si>
    <t>22028</t>
  </si>
  <si>
    <t>22032</t>
  </si>
  <si>
    <t>22044</t>
  </si>
  <si>
    <t>22068</t>
  </si>
  <si>
    <t>22130</t>
  </si>
  <si>
    <t>Parque Natural de los Valles Occidentales, Paisaje Protegido de San Juan de la Peña y Monte Oroel</t>
  </si>
  <si>
    <t>22209</t>
  </si>
  <si>
    <t>22901</t>
  </si>
  <si>
    <t>22072</t>
  </si>
  <si>
    <t>22170</t>
  </si>
  <si>
    <t>Monumento Natural de los Glaciares Pirenaicos - Macizo del Infierno o Quijadar de Pondiellos</t>
  </si>
  <si>
    <t>22199</t>
  </si>
  <si>
    <t>22204</t>
  </si>
  <si>
    <t>Monumento Natural de los Glaciares Pirenaicos - Macizo del Infierno o Quijadar de Pondiellos, Monumento Natural de los Glaciares Pirenaicos - Macizo de Balaitus o Moros</t>
  </si>
  <si>
    <t>22051</t>
  </si>
  <si>
    <t>22057</t>
  </si>
  <si>
    <t>Monumento Natural de los Glaciares Pirenaicos - Macizo de la Munia, Parque Nacional de Ordesa y Monte Perdido</t>
  </si>
  <si>
    <t>22066</t>
  </si>
  <si>
    <t>22189</t>
  </si>
  <si>
    <t>22107</t>
  </si>
  <si>
    <t>22114</t>
  </si>
  <si>
    <t>Parque Natural Posets - Maladeta</t>
  </si>
  <si>
    <t>22227</t>
  </si>
  <si>
    <t>22907</t>
  </si>
  <si>
    <t>22207</t>
  </si>
  <si>
    <t>22230</t>
  </si>
  <si>
    <t>Parque Nacional de Ordesa y Monte Perdido, Monumento Natural de los Glaciares Pirenaicos - Macizo de Viñamala o Comachibosa</t>
  </si>
  <si>
    <t>22157</t>
  </si>
  <si>
    <t>22054</t>
  </si>
  <si>
    <t>22200</t>
  </si>
  <si>
    <t>22163</t>
  </si>
  <si>
    <t>22125</t>
  </si>
  <si>
    <t>22173</t>
  </si>
  <si>
    <t>Peñas de Riglos (Las)</t>
  </si>
  <si>
    <t>22081</t>
  </si>
  <si>
    <t>22150</t>
  </si>
  <si>
    <t>22090</t>
  </si>
  <si>
    <t>22003</t>
  </si>
  <si>
    <t>22024</t>
  </si>
  <si>
    <t>22058</t>
  </si>
  <si>
    <t>22001</t>
  </si>
  <si>
    <t>50140</t>
  </si>
  <si>
    <t>50265</t>
  </si>
  <si>
    <t>50251</t>
  </si>
  <si>
    <t>50234</t>
  </si>
  <si>
    <t>50030</t>
  </si>
  <si>
    <t>50141</t>
  </si>
  <si>
    <t>50250</t>
  </si>
  <si>
    <t>50069</t>
  </si>
  <si>
    <t>50221</t>
  </si>
  <si>
    <t>50062</t>
  </si>
  <si>
    <t>Burgo de Ebro (El)</t>
  </si>
  <si>
    <t>D.C. Zaragoza</t>
  </si>
  <si>
    <t>50219</t>
  </si>
  <si>
    <t>50203</t>
  </si>
  <si>
    <t>50297</t>
  </si>
  <si>
    <t>50092</t>
  </si>
  <si>
    <t>Bajo Aragón-Caspe/Baix Aragó-Casp</t>
  </si>
  <si>
    <t>50048</t>
  </si>
  <si>
    <t>50091</t>
  </si>
  <si>
    <t>Cuerlas (Las)</t>
  </si>
  <si>
    <t>50117</t>
  </si>
  <si>
    <t>44219</t>
  </si>
  <si>
    <t>44039</t>
  </si>
  <si>
    <t>44071</t>
  </si>
  <si>
    <t>44151</t>
  </si>
  <si>
    <t>44117</t>
  </si>
  <si>
    <t>44041</t>
  </si>
  <si>
    <t>44009</t>
  </si>
  <si>
    <t>Total la Ribagorza</t>
  </si>
  <si>
    <t>Total Hoya de Huesca/Plana de Uesca</t>
  </si>
  <si>
    <t>Total Tarazona y El Moncayo</t>
  </si>
  <si>
    <t>Total D.C. Zaragoza</t>
  </si>
  <si>
    <t>Total Bajo Aragón-Caspe/Baix Aragó-Casp</t>
  </si>
  <si>
    <t>Total Campo de Daroca</t>
  </si>
  <si>
    <t>Total Jiloca</t>
  </si>
  <si>
    <t>Total Maestrazgo</t>
  </si>
  <si>
    <t>Unidad: hectáreas y porcentaje.</t>
  </si>
  <si>
    <t xml:space="preserve">Nota: La superficie de cada espacio por municipio ha sido obtenida mediante un sistema de información geográfica (GIS). </t>
  </si>
  <si>
    <t>Distribución comarcal de los espacios naturales protegidos en Aragón. Año 2009.</t>
  </si>
  <si>
    <t>44183</t>
  </si>
  <si>
    <t>Pitarque</t>
  </si>
  <si>
    <t>Monumento Natural Nacedero del Río Pitarque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</si>
  <si>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junio de 2010.</t>
    </r>
    <r>
      <rPr>
        <b/>
        <sz val="7"/>
        <color indexed="8"/>
        <rFont val="Arial"/>
        <family val="2"/>
      </rPr>
      <t xml:space="preserve"> </t>
    </r>
  </si>
  <si>
    <t>Distribución comarcal de los espacios naturales protegidos en Aragón. Año 2010 (A fecha 30/06/2010).</t>
  </si>
  <si>
    <t>Ansó</t>
  </si>
  <si>
    <t>Paisaje Protegido Fozes de Fago y Biniés</t>
  </si>
  <si>
    <t>22076</t>
  </si>
  <si>
    <t>Canal de Berdún</t>
  </si>
  <si>
    <t>Parque Natural de los Valles Occidentales, Paisaje Protegido Fozes de Fago y Biniés</t>
  </si>
  <si>
    <t>Andorra-Sierra de Arcos</t>
  </si>
  <si>
    <t>Alfajarín</t>
  </si>
  <si>
    <t>Fuentes de Ebro</t>
  </si>
  <si>
    <t>Nuez de Ebro</t>
  </si>
  <si>
    <t>Osera de Ebro</t>
  </si>
  <si>
    <t>Puebla de Alfindén (La)</t>
  </si>
  <si>
    <t>Monumento Natural de los Órganos de Montoro</t>
  </si>
  <si>
    <t>Distribución comarcal de los espacios naturales protegidos en Aragón. Año 2015.</t>
  </si>
  <si>
    <t>Código INE del municipio</t>
  </si>
  <si>
    <t>Villarluengo</t>
  </si>
  <si>
    <t>Ejulve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</si>
  <si>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,agosto de 2016.</t>
    </r>
    <r>
      <rPr>
        <b/>
        <sz val="7"/>
        <color indexed="8"/>
        <rFont val="Arial"/>
        <family val="2"/>
      </rPr>
      <t xml:space="preserve"> </t>
    </r>
  </si>
  <si>
    <r>
      <t>Fuente: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a partir de datos del Dpto. de Desarrollo Rural y Sostenibilidad.</t>
    </r>
  </si>
  <si>
    <t>Reserva Natural Dirigida de los  Sotos y  Galachos del Ebro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</si>
</sst>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00"/>
    <numFmt numFmtId="181" formatCode="#,##0.0"/>
    <numFmt numFmtId="182" formatCode="#,##0.000000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Univers"/>
      <family val="2"/>
    </font>
    <font>
      <b/>
      <sz val="10"/>
      <color indexed="8"/>
      <name val="Univers"/>
      <family val="2"/>
    </font>
    <font>
      <sz val="12"/>
      <color indexed="8"/>
      <name val="Arial Black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 Black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indent="4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Alignment="1">
      <alignment horizontal="left" indent="5"/>
    </xf>
    <xf numFmtId="0" fontId="2" fillId="0" borderId="0" xfId="0" applyFont="1" applyFill="1" applyAlignment="1">
      <alignment horizontal="left" indent="4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1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/>
    </xf>
    <xf numFmtId="4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/>
    </xf>
    <xf numFmtId="0" fontId="1" fillId="2" borderId="0" xfId="0" applyFont="1" applyFill="1" applyAlignment="1">
      <alignment horizontal="left" indent="5"/>
    </xf>
    <xf numFmtId="0" fontId="2" fillId="2" borderId="0" xfId="0" applyFont="1" applyFill="1" applyBorder="1" applyAlignment="1">
      <alignment horizontal="left" indent="4"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5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13" fillId="2" borderId="2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right" wrapText="1"/>
    </xf>
    <xf numFmtId="0" fontId="0" fillId="2" borderId="0" xfId="0" applyFill="1" applyBorder="1" applyAlignment="1">
      <alignment/>
    </xf>
    <xf numFmtId="0" fontId="16" fillId="2" borderId="0" xfId="0" applyFont="1" applyFill="1" applyAlignment="1">
      <alignment/>
    </xf>
    <xf numFmtId="0" fontId="16" fillId="2" borderId="3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3" fillId="2" borderId="2" xfId="0" applyFont="1" applyFill="1" applyBorder="1" applyAlignment="1">
      <alignment wrapText="1"/>
    </xf>
    <xf numFmtId="0" fontId="16" fillId="2" borderId="3" xfId="0" applyFont="1" applyFill="1" applyBorder="1" applyAlignment="1">
      <alignment/>
    </xf>
    <xf numFmtId="0" fontId="16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180" fontId="2" fillId="2" borderId="0" xfId="0" applyNumberFormat="1" applyFont="1" applyFill="1" applyAlignment="1">
      <alignment horizontal="right"/>
    </xf>
    <xf numFmtId="180" fontId="4" fillId="2" borderId="0" xfId="0" applyNumberFormat="1" applyFont="1" applyFill="1" applyAlignment="1">
      <alignment horizontal="right"/>
    </xf>
    <xf numFmtId="180" fontId="5" fillId="2" borderId="0" xfId="0" applyNumberFormat="1" applyFont="1" applyFill="1" applyAlignment="1">
      <alignment horizontal="right"/>
    </xf>
    <xf numFmtId="180" fontId="12" fillId="2" borderId="0" xfId="0" applyNumberFormat="1" applyFont="1" applyFill="1" applyBorder="1" applyAlignment="1">
      <alignment horizontal="right"/>
    </xf>
    <xf numFmtId="180" fontId="15" fillId="2" borderId="1" xfId="0" applyNumberFormat="1" applyFont="1" applyFill="1" applyBorder="1" applyAlignment="1">
      <alignment horizontal="right"/>
    </xf>
    <xf numFmtId="180" fontId="13" fillId="2" borderId="2" xfId="0" applyNumberFormat="1" applyFont="1" applyFill="1" applyBorder="1" applyAlignment="1">
      <alignment horizontal="right" wrapText="1"/>
    </xf>
    <xf numFmtId="180" fontId="16" fillId="2" borderId="3" xfId="0" applyNumberFormat="1" applyFont="1" applyFill="1" applyBorder="1" applyAlignment="1">
      <alignment/>
    </xf>
    <xf numFmtId="180" fontId="16" fillId="2" borderId="0" xfId="0" applyNumberFormat="1" applyFont="1" applyFill="1" applyAlignment="1">
      <alignment/>
    </xf>
    <xf numFmtId="180" fontId="0" fillId="2" borderId="0" xfId="0" applyNumberFormat="1" applyFill="1" applyAlignment="1">
      <alignment/>
    </xf>
    <xf numFmtId="0" fontId="18" fillId="2" borderId="0" xfId="0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17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/>
    </xf>
    <xf numFmtId="180" fontId="17" fillId="2" borderId="1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4" xfId="0" applyFont="1" applyFill="1" applyBorder="1" applyAlignment="1">
      <alignment/>
    </xf>
    <xf numFmtId="0" fontId="17" fillId="2" borderId="4" xfId="0" applyFont="1" applyFill="1" applyBorder="1" applyAlignment="1">
      <alignment horizontal="left"/>
    </xf>
    <xf numFmtId="0" fontId="17" fillId="2" borderId="4" xfId="0" applyFont="1" applyFill="1" applyBorder="1" applyAlignment="1">
      <alignment/>
    </xf>
    <xf numFmtId="180" fontId="17" fillId="2" borderId="4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3" fontId="9" fillId="2" borderId="0" xfId="0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/>
    </xf>
    <xf numFmtId="181" fontId="6" fillId="2" borderId="0" xfId="0" applyNumberFormat="1" applyFont="1" applyFill="1" applyAlignment="1">
      <alignment/>
    </xf>
    <xf numFmtId="181" fontId="6" fillId="2" borderId="0" xfId="0" applyNumberFormat="1" applyFont="1" applyFill="1" applyAlignment="1">
      <alignment/>
    </xf>
    <xf numFmtId="181" fontId="19" fillId="2" borderId="0" xfId="0" applyNumberFormat="1" applyFont="1" applyFill="1" applyBorder="1" applyAlignment="1">
      <alignment/>
    </xf>
    <xf numFmtId="181" fontId="6" fillId="2" borderId="1" xfId="0" applyNumberFormat="1" applyFont="1" applyFill="1" applyBorder="1" applyAlignment="1">
      <alignment/>
    </xf>
    <xf numFmtId="181" fontId="13" fillId="2" borderId="2" xfId="0" applyNumberFormat="1" applyFont="1" applyFill="1" applyBorder="1" applyAlignment="1">
      <alignment horizontal="right" wrapText="1"/>
    </xf>
    <xf numFmtId="181" fontId="16" fillId="2" borderId="3" xfId="0" applyNumberFormat="1" applyFont="1" applyFill="1" applyBorder="1" applyAlignment="1">
      <alignment/>
    </xf>
    <xf numFmtId="181" fontId="16" fillId="2" borderId="0" xfId="0" applyNumberFormat="1" applyFont="1" applyFill="1" applyAlignment="1">
      <alignment/>
    </xf>
    <xf numFmtId="181" fontId="16" fillId="2" borderId="0" xfId="0" applyNumberFormat="1" applyFont="1" applyFill="1" applyAlignment="1">
      <alignment horizontal="right"/>
    </xf>
    <xf numFmtId="181" fontId="17" fillId="2" borderId="4" xfId="0" applyNumberFormat="1" applyFont="1" applyFill="1" applyBorder="1" applyAlignment="1">
      <alignment/>
    </xf>
    <xf numFmtId="181" fontId="17" fillId="2" borderId="1" xfId="0" applyNumberFormat="1" applyFont="1" applyFill="1" applyBorder="1" applyAlignment="1">
      <alignment/>
    </xf>
    <xf numFmtId="181" fontId="9" fillId="2" borderId="0" xfId="0" applyNumberFormat="1" applyFont="1" applyFill="1" applyBorder="1" applyAlignment="1">
      <alignment/>
    </xf>
    <xf numFmtId="181" fontId="6" fillId="2" borderId="0" xfId="0" applyNumberFormat="1" applyFont="1" applyFill="1" applyBorder="1" applyAlignment="1">
      <alignment horizontal="right"/>
    </xf>
    <xf numFmtId="181" fontId="6" fillId="2" borderId="0" xfId="0" applyNumberFormat="1" applyFont="1" applyFill="1" applyBorder="1" applyAlignment="1">
      <alignment horizontal="right"/>
    </xf>
    <xf numFmtId="181" fontId="19" fillId="2" borderId="0" xfId="0" applyNumberFormat="1" applyFont="1" applyFill="1" applyBorder="1" applyAlignment="1">
      <alignment horizontal="right"/>
    </xf>
    <xf numFmtId="181" fontId="16" fillId="2" borderId="3" xfId="0" applyNumberFormat="1" applyFont="1" applyFill="1" applyBorder="1" applyAlignment="1">
      <alignment horizontal="right"/>
    </xf>
    <xf numFmtId="181" fontId="17" fillId="2" borderId="4" xfId="0" applyNumberFormat="1" applyFont="1" applyFill="1" applyBorder="1" applyAlignment="1">
      <alignment horizontal="right"/>
    </xf>
    <xf numFmtId="181" fontId="17" fillId="2" borderId="1" xfId="0" applyNumberFormat="1" applyFont="1" applyFill="1" applyBorder="1" applyAlignment="1">
      <alignment horizontal="right"/>
    </xf>
    <xf numFmtId="181" fontId="9" fillId="2" borderId="0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/>
    </xf>
    <xf numFmtId="180" fontId="20" fillId="2" borderId="0" xfId="0" applyNumberFormat="1" applyFont="1" applyFill="1" applyBorder="1" applyAlignment="1">
      <alignment/>
    </xf>
    <xf numFmtId="181" fontId="20" fillId="2" borderId="0" xfId="0" applyNumberFormat="1" applyFont="1" applyFill="1" applyBorder="1" applyAlignment="1">
      <alignment/>
    </xf>
    <xf numFmtId="181" fontId="20" fillId="2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right" wrapText="1"/>
    </xf>
    <xf numFmtId="0" fontId="16" fillId="2" borderId="0" xfId="0" applyFont="1" applyFill="1" applyAlignment="1">
      <alignment horizontal="right" wrapText="1"/>
    </xf>
    <xf numFmtId="182" fontId="16" fillId="2" borderId="0" xfId="0" applyNumberFormat="1" applyFont="1" applyFill="1" applyAlignment="1">
      <alignment/>
    </xf>
    <xf numFmtId="0" fontId="16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left"/>
    </xf>
    <xf numFmtId="181" fontId="16" fillId="2" borderId="0" xfId="0" applyNumberFormat="1" applyFont="1" applyFill="1" applyBorder="1" applyAlignment="1">
      <alignment/>
    </xf>
    <xf numFmtId="181" fontId="16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 indent="4"/>
    </xf>
    <xf numFmtId="187" fontId="17" fillId="2" borderId="4" xfId="0" applyNumberFormat="1" applyFont="1" applyFill="1" applyBorder="1" applyAlignment="1">
      <alignment/>
    </xf>
    <xf numFmtId="3" fontId="17" fillId="2" borderId="4" xfId="0" applyNumberFormat="1" applyFont="1" applyFill="1" applyBorder="1" applyAlignment="1">
      <alignment/>
    </xf>
    <xf numFmtId="3" fontId="17" fillId="2" borderId="1" xfId="0" applyNumberFormat="1" applyFont="1" applyFill="1" applyBorder="1" applyAlignment="1">
      <alignment/>
    </xf>
    <xf numFmtId="187" fontId="17" fillId="2" borderId="1" xfId="0" applyNumberFormat="1" applyFont="1" applyFill="1" applyBorder="1" applyAlignment="1">
      <alignment/>
    </xf>
    <xf numFmtId="0" fontId="16" fillId="0" borderId="0" xfId="0" applyFont="1" applyFill="1" applyAlignment="1">
      <alignment horizontal="left"/>
    </xf>
    <xf numFmtId="49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0" fillId="3" borderId="0" xfId="0" applyFill="1" applyBorder="1" applyAlignment="1">
      <alignment/>
    </xf>
    <xf numFmtId="0" fontId="18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" fillId="0" borderId="0" xfId="0" applyFont="1" applyFill="1" applyAlignment="1">
      <alignment horizontal="left" indent="4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80" fontId="4" fillId="0" borderId="0" xfId="0" applyNumberFormat="1" applyFont="1" applyFill="1" applyAlignment="1">
      <alignment horizontal="right"/>
    </xf>
    <xf numFmtId="181" fontId="6" fillId="0" borderId="0" xfId="0" applyNumberFormat="1" applyFont="1" applyFill="1" applyAlignment="1">
      <alignment/>
    </xf>
    <xf numFmtId="181" fontId="6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180" fontId="5" fillId="0" borderId="0" xfId="0" applyNumberFormat="1" applyFont="1" applyFill="1" applyAlignment="1">
      <alignment horizontal="right"/>
    </xf>
    <xf numFmtId="181" fontId="6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left"/>
    </xf>
    <xf numFmtId="180" fontId="12" fillId="0" borderId="0" xfId="0" applyNumberFormat="1" applyFont="1" applyFill="1" applyBorder="1" applyAlignment="1">
      <alignment horizontal="right"/>
    </xf>
    <xf numFmtId="181" fontId="19" fillId="0" borderId="0" xfId="0" applyNumberFormat="1" applyFont="1" applyFill="1" applyBorder="1" applyAlignment="1">
      <alignment/>
    </xf>
    <xf numFmtId="181" fontId="19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left"/>
    </xf>
    <xf numFmtId="180" fontId="15" fillId="0" borderId="1" xfId="0" applyNumberFormat="1" applyFont="1" applyFill="1" applyBorder="1" applyAlignment="1">
      <alignment horizontal="right"/>
    </xf>
    <xf numFmtId="181" fontId="6" fillId="0" borderId="1" xfId="0" applyNumberFormat="1" applyFont="1" applyFill="1" applyBorder="1" applyAlignment="1">
      <alignment/>
    </xf>
    <xf numFmtId="0" fontId="13" fillId="0" borderId="2" xfId="0" applyFont="1" applyFill="1" applyBorder="1" applyAlignment="1">
      <alignment horizontal="left" wrapText="1"/>
    </xf>
    <xf numFmtId="180" fontId="13" fillId="0" borderId="2" xfId="0" applyNumberFormat="1" applyFont="1" applyFill="1" applyBorder="1" applyAlignment="1">
      <alignment horizontal="right" wrapText="1"/>
    </xf>
    <xf numFmtId="181" fontId="13" fillId="0" borderId="2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181" fontId="16" fillId="0" borderId="0" xfId="0" applyNumberFormat="1" applyFont="1" applyFill="1" applyBorder="1" applyAlignment="1">
      <alignment/>
    </xf>
    <xf numFmtId="181" fontId="1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9" fontId="16" fillId="0" borderId="0" xfId="0" applyNumberFormat="1" applyFont="1" applyFill="1" applyAlignment="1">
      <alignment/>
    </xf>
    <xf numFmtId="0" fontId="17" fillId="0" borderId="4" xfId="0" applyFont="1" applyFill="1" applyBorder="1" applyAlignment="1">
      <alignment horizontal="left"/>
    </xf>
    <xf numFmtId="0" fontId="17" fillId="0" borderId="4" xfId="0" applyFont="1" applyFill="1" applyBorder="1" applyAlignment="1">
      <alignment/>
    </xf>
    <xf numFmtId="181" fontId="17" fillId="0" borderId="4" xfId="0" applyNumberFormat="1" applyFont="1" applyFill="1" applyBorder="1" applyAlignment="1">
      <alignment/>
    </xf>
    <xf numFmtId="181" fontId="17" fillId="0" borderId="4" xfId="0" applyNumberFormat="1" applyFont="1" applyFill="1" applyBorder="1" applyAlignment="1">
      <alignment horizontal="right"/>
    </xf>
    <xf numFmtId="3" fontId="17" fillId="0" borderId="4" xfId="0" applyNumberFormat="1" applyFont="1" applyFill="1" applyBorder="1" applyAlignment="1">
      <alignment/>
    </xf>
    <xf numFmtId="187" fontId="17" fillId="0" borderId="4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81" fontId="16" fillId="0" borderId="0" xfId="0" applyNumberFormat="1" applyFont="1" applyFill="1" applyBorder="1" applyAlignment="1">
      <alignment horizontal="left"/>
    </xf>
    <xf numFmtId="187" fontId="17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/>
    </xf>
    <xf numFmtId="181" fontId="17" fillId="0" borderId="1" xfId="0" applyNumberFormat="1" applyFont="1" applyFill="1" applyBorder="1" applyAlignment="1">
      <alignment/>
    </xf>
    <xf numFmtId="181" fontId="17" fillId="0" borderId="1" xfId="0" applyNumberFormat="1" applyFont="1" applyFill="1" applyBorder="1" applyAlignment="1">
      <alignment horizontal="right"/>
    </xf>
    <xf numFmtId="3" fontId="17" fillId="0" borderId="1" xfId="0" applyNumberFormat="1" applyFont="1" applyFill="1" applyBorder="1" applyAlignment="1">
      <alignment/>
    </xf>
    <xf numFmtId="187" fontId="17" fillId="0" borderId="1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81924"/>
      <rgbColor rgb="0099CCFF"/>
      <rgbColor rgb="00893C00"/>
      <rgbColor rgb="00CC99FF"/>
      <rgbColor rgb="0000477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457200</xdr:colOff>
      <xdr:row>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457200</xdr:colOff>
      <xdr:row>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457200</xdr:colOff>
      <xdr:row>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457200</xdr:colOff>
      <xdr:row>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457200</xdr:colOff>
      <xdr:row>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457200</xdr:colOff>
      <xdr:row>0</xdr:row>
      <xdr:rowOff>314325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showGridLines="0" tabSelected="1" workbookViewId="0" topLeftCell="A1">
      <selection activeCell="E75" sqref="E75"/>
    </sheetView>
  </sheetViews>
  <sheetFormatPr defaultColWidth="11.421875" defaultRowHeight="12.75"/>
  <cols>
    <col min="1" max="1" width="8.140625" style="95" customWidth="1"/>
    <col min="2" max="2" width="31.00390625" style="82" bestFit="1" customWidth="1"/>
    <col min="3" max="3" width="14.7109375" style="95" customWidth="1"/>
    <col min="4" max="4" width="27.00390625" style="82" customWidth="1"/>
    <col min="5" max="5" width="60.57421875" style="95" customWidth="1"/>
    <col min="6" max="6" width="9.8515625" style="113" customWidth="1"/>
    <col min="7" max="7" width="9.8515625" style="134" customWidth="1"/>
    <col min="8" max="8" width="18.00390625" style="135" customWidth="1"/>
    <col min="9" max="9" width="12.140625" style="85" customWidth="1"/>
    <col min="10" max="16384" width="12.140625" style="85" hidden="1" customWidth="1"/>
  </cols>
  <sheetData>
    <row r="1" spans="1:9" s="68" customFormat="1" ht="27" customHeight="1">
      <c r="A1" s="173" t="s">
        <v>0</v>
      </c>
      <c r="B1" s="1"/>
      <c r="C1" s="174"/>
      <c r="D1" s="17"/>
      <c r="E1" s="175"/>
      <c r="F1" s="176"/>
      <c r="G1" s="152"/>
      <c r="H1" s="177"/>
      <c r="I1" s="1"/>
    </row>
    <row r="2" spans="1:9" s="70" customFormat="1" ht="18" customHeight="1">
      <c r="A2" s="178" t="s">
        <v>2</v>
      </c>
      <c r="B2" s="2"/>
      <c r="C2" s="174"/>
      <c r="D2" s="20"/>
      <c r="E2" s="175"/>
      <c r="F2" s="176"/>
      <c r="G2" s="152"/>
      <c r="H2" s="177"/>
      <c r="I2" s="2"/>
    </row>
    <row r="3" spans="1:9" s="72" customFormat="1" ht="15.75" customHeight="1">
      <c r="A3" s="179" t="s">
        <v>1</v>
      </c>
      <c r="B3" s="3"/>
      <c r="C3" s="180"/>
      <c r="D3" s="22"/>
      <c r="E3" s="181"/>
      <c r="F3" s="182"/>
      <c r="G3" s="183"/>
      <c r="H3" s="184"/>
      <c r="I3" s="3"/>
    </row>
    <row r="4" spans="1:9" s="74" customFormat="1" ht="8.25" customHeight="1">
      <c r="A4" s="185"/>
      <c r="B4" s="4"/>
      <c r="C4" s="186"/>
      <c r="D4" s="25"/>
      <c r="E4" s="185"/>
      <c r="F4" s="187"/>
      <c r="G4" s="188"/>
      <c r="H4" s="177"/>
      <c r="I4" s="4"/>
    </row>
    <row r="5" spans="1:9" s="76" customFormat="1" ht="21" customHeight="1">
      <c r="A5" s="189" t="s">
        <v>297</v>
      </c>
      <c r="B5" s="53"/>
      <c r="C5" s="189"/>
      <c r="D5" s="53"/>
      <c r="E5" s="189"/>
      <c r="F5" s="190"/>
      <c r="G5" s="191"/>
      <c r="H5" s="192"/>
      <c r="I5" s="53"/>
    </row>
    <row r="6" spans="1:9" s="81" customFormat="1" ht="15.75" customHeight="1">
      <c r="A6" s="193" t="s">
        <v>277</v>
      </c>
      <c r="B6" s="60"/>
      <c r="C6" s="193"/>
      <c r="D6" s="60"/>
      <c r="E6" s="57"/>
      <c r="F6" s="194"/>
      <c r="G6" s="195"/>
      <c r="H6" s="184"/>
      <c r="I6" s="54"/>
    </row>
    <row r="7" spans="1:9" s="84" customFormat="1" ht="78" customHeight="1">
      <c r="A7" s="196" t="s">
        <v>82</v>
      </c>
      <c r="B7" s="196" t="s">
        <v>73</v>
      </c>
      <c r="C7" s="196" t="s">
        <v>298</v>
      </c>
      <c r="D7" s="196" t="s">
        <v>3</v>
      </c>
      <c r="E7" s="196" t="s">
        <v>193</v>
      </c>
      <c r="F7" s="197" t="s">
        <v>194</v>
      </c>
      <c r="G7" s="198" t="s">
        <v>195</v>
      </c>
      <c r="H7" s="198" t="s">
        <v>196</v>
      </c>
      <c r="I7" s="199"/>
    </row>
    <row r="8" spans="1:9" s="170" customFormat="1" ht="12.75">
      <c r="A8" s="200" t="s">
        <v>87</v>
      </c>
      <c r="B8" s="201" t="s">
        <v>76</v>
      </c>
      <c r="C8" s="200" t="s">
        <v>197</v>
      </c>
      <c r="D8" s="201" t="s">
        <v>198</v>
      </c>
      <c r="E8" s="202" t="s">
        <v>93</v>
      </c>
      <c r="F8" s="203">
        <v>275.56</v>
      </c>
      <c r="G8" s="204"/>
      <c r="H8" s="204"/>
      <c r="I8" s="204"/>
    </row>
    <row r="9" spans="1:9" s="170" customFormat="1" ht="12.75">
      <c r="A9" s="200" t="s">
        <v>87</v>
      </c>
      <c r="B9" s="201" t="s">
        <v>76</v>
      </c>
      <c r="C9" s="200" t="s">
        <v>202</v>
      </c>
      <c r="D9" s="201" t="s">
        <v>181</v>
      </c>
      <c r="E9" s="202" t="s">
        <v>93</v>
      </c>
      <c r="F9" s="203">
        <v>932.27</v>
      </c>
      <c r="G9" s="204"/>
      <c r="H9" s="204"/>
      <c r="I9" s="204"/>
    </row>
    <row r="10" spans="1:9" s="170" customFormat="1" ht="12.75">
      <c r="A10" s="200" t="s">
        <v>87</v>
      </c>
      <c r="B10" s="201" t="s">
        <v>76</v>
      </c>
      <c r="C10" s="200" t="s">
        <v>206</v>
      </c>
      <c r="D10" s="201" t="s">
        <v>183</v>
      </c>
      <c r="E10" s="202" t="s">
        <v>93</v>
      </c>
      <c r="F10" s="203">
        <v>1376.26</v>
      </c>
      <c r="G10" s="204"/>
      <c r="H10" s="204"/>
      <c r="I10" s="204"/>
    </row>
    <row r="11" spans="1:9" s="170" customFormat="1" ht="12.75">
      <c r="A11" s="200" t="s">
        <v>87</v>
      </c>
      <c r="B11" s="201" t="s">
        <v>76</v>
      </c>
      <c r="C11" s="200" t="s">
        <v>199</v>
      </c>
      <c r="D11" s="201" t="s">
        <v>89</v>
      </c>
      <c r="E11" s="202" t="s">
        <v>90</v>
      </c>
      <c r="F11" s="203">
        <v>2524.68</v>
      </c>
      <c r="G11" s="204"/>
      <c r="H11" s="204"/>
      <c r="I11" s="204"/>
    </row>
    <row r="12" spans="1:9" s="170" customFormat="1" ht="12.75">
      <c r="A12" s="200" t="s">
        <v>87</v>
      </c>
      <c r="B12" s="201" t="s">
        <v>76</v>
      </c>
      <c r="C12" s="200" t="s">
        <v>200</v>
      </c>
      <c r="D12" s="201" t="s">
        <v>97</v>
      </c>
      <c r="E12" s="202" t="s">
        <v>90</v>
      </c>
      <c r="F12" s="203">
        <v>14478.95</v>
      </c>
      <c r="G12" s="204"/>
      <c r="H12" s="204"/>
      <c r="I12" s="204"/>
    </row>
    <row r="13" spans="1:9" s="170" customFormat="1" ht="12.75">
      <c r="A13" s="200" t="s">
        <v>87</v>
      </c>
      <c r="B13" s="201" t="s">
        <v>76</v>
      </c>
      <c r="C13" s="200" t="s">
        <v>201</v>
      </c>
      <c r="D13" s="201" t="s">
        <v>92</v>
      </c>
      <c r="E13" s="202" t="s">
        <v>90</v>
      </c>
      <c r="F13" s="203">
        <v>2648.97</v>
      </c>
      <c r="G13" s="204"/>
      <c r="H13" s="204"/>
      <c r="I13" s="204"/>
    </row>
    <row r="14" spans="1:9" s="170" customFormat="1" ht="12.75">
      <c r="A14" s="200" t="s">
        <v>87</v>
      </c>
      <c r="B14" s="201" t="s">
        <v>76</v>
      </c>
      <c r="C14" s="200" t="s">
        <v>203</v>
      </c>
      <c r="D14" s="201" t="s">
        <v>95</v>
      </c>
      <c r="E14" s="202" t="s">
        <v>90</v>
      </c>
      <c r="F14" s="203">
        <v>379.46</v>
      </c>
      <c r="G14" s="204"/>
      <c r="H14" s="204"/>
      <c r="I14" s="204"/>
    </row>
    <row r="15" spans="1:9" s="170" customFormat="1" ht="12.75">
      <c r="A15" s="200" t="s">
        <v>87</v>
      </c>
      <c r="B15" s="201" t="s">
        <v>76</v>
      </c>
      <c r="C15" s="200" t="s">
        <v>207</v>
      </c>
      <c r="D15" s="201" t="s">
        <v>98</v>
      </c>
      <c r="E15" s="202" t="s">
        <v>289</v>
      </c>
      <c r="F15" s="203">
        <f>6482.74+568</f>
        <v>7050.74</v>
      </c>
      <c r="G15" s="204"/>
      <c r="H15" s="204"/>
      <c r="I15" s="204"/>
    </row>
    <row r="16" spans="1:9" s="170" customFormat="1" ht="12.75">
      <c r="A16" s="200" t="s">
        <v>87</v>
      </c>
      <c r="B16" s="201" t="s">
        <v>76</v>
      </c>
      <c r="C16" s="200" t="s">
        <v>204</v>
      </c>
      <c r="D16" s="201" t="s">
        <v>46</v>
      </c>
      <c r="E16" s="202" t="s">
        <v>205</v>
      </c>
      <c r="F16" s="203">
        <v>6951.93</v>
      </c>
      <c r="G16" s="204"/>
      <c r="H16" s="204"/>
      <c r="I16" s="204"/>
    </row>
    <row r="17" spans="1:9" s="170" customFormat="1" ht="12.75">
      <c r="A17" s="200" t="s">
        <v>87</v>
      </c>
      <c r="B17" s="201" t="s">
        <v>76</v>
      </c>
      <c r="C17" s="167" t="s">
        <v>200</v>
      </c>
      <c r="D17" s="205" t="s">
        <v>285</v>
      </c>
      <c r="E17" s="169" t="s">
        <v>286</v>
      </c>
      <c r="F17" s="203">
        <v>1469</v>
      </c>
      <c r="G17" s="204"/>
      <c r="H17" s="204"/>
      <c r="I17" s="204"/>
    </row>
    <row r="18" spans="1:9" s="170" customFormat="1" ht="12.75">
      <c r="A18" s="200" t="s">
        <v>87</v>
      </c>
      <c r="B18" s="201" t="s">
        <v>76</v>
      </c>
      <c r="C18" s="167" t="s">
        <v>287</v>
      </c>
      <c r="D18" s="205" t="s">
        <v>288</v>
      </c>
      <c r="E18" s="169" t="s">
        <v>286</v>
      </c>
      <c r="F18" s="203">
        <v>403</v>
      </c>
      <c r="G18" s="204"/>
      <c r="H18" s="204"/>
      <c r="I18" s="204"/>
    </row>
    <row r="19" spans="1:9" s="171" customFormat="1" ht="12.75">
      <c r="A19" s="206"/>
      <c r="B19" s="207" t="s">
        <v>33</v>
      </c>
      <c r="C19" s="206"/>
      <c r="D19" s="207"/>
      <c r="E19" s="208"/>
      <c r="F19" s="209">
        <f>SUM(F8:F18)</f>
        <v>38490.82</v>
      </c>
      <c r="G19" s="210">
        <v>185790</v>
      </c>
      <c r="H19" s="211">
        <f>F19*100/G19</f>
        <v>20.717379837450885</v>
      </c>
      <c r="I19" s="212"/>
    </row>
    <row r="20" spans="1:9" s="170" customFormat="1" ht="12.75">
      <c r="A20" s="200" t="s">
        <v>100</v>
      </c>
      <c r="B20" s="201" t="s">
        <v>4</v>
      </c>
      <c r="C20" s="200" t="s">
        <v>209</v>
      </c>
      <c r="D20" s="201" t="s">
        <v>36</v>
      </c>
      <c r="E20" s="202" t="s">
        <v>210</v>
      </c>
      <c r="F20" s="203">
        <v>64.65</v>
      </c>
      <c r="G20" s="204"/>
      <c r="H20" s="204"/>
      <c r="I20" s="204"/>
    </row>
    <row r="21" spans="1:9" s="170" customFormat="1" ht="12.75">
      <c r="A21" s="200" t="s">
        <v>100</v>
      </c>
      <c r="B21" s="201" t="s">
        <v>4</v>
      </c>
      <c r="C21" s="200" t="s">
        <v>212</v>
      </c>
      <c r="D21" s="201" t="s">
        <v>37</v>
      </c>
      <c r="E21" s="202" t="s">
        <v>213</v>
      </c>
      <c r="F21" s="203">
        <v>138.81</v>
      </c>
      <c r="G21" s="204"/>
      <c r="H21" s="204"/>
      <c r="I21" s="204"/>
    </row>
    <row r="22" spans="1:9" s="170" customFormat="1" ht="12.75">
      <c r="A22" s="200" t="s">
        <v>100</v>
      </c>
      <c r="B22" s="201" t="s">
        <v>4</v>
      </c>
      <c r="C22" s="200" t="s">
        <v>208</v>
      </c>
      <c r="D22" s="201" t="s">
        <v>184</v>
      </c>
      <c r="E22" s="202" t="s">
        <v>93</v>
      </c>
      <c r="F22" s="203">
        <v>363.8</v>
      </c>
      <c r="G22" s="204"/>
      <c r="H22" s="204"/>
      <c r="I22" s="204"/>
    </row>
    <row r="23" spans="1:9" s="170" customFormat="1" ht="12.75">
      <c r="A23" s="200" t="s">
        <v>100</v>
      </c>
      <c r="B23" s="201" t="s">
        <v>4</v>
      </c>
      <c r="C23" s="200" t="s">
        <v>211</v>
      </c>
      <c r="D23" s="201" t="s">
        <v>38</v>
      </c>
      <c r="E23" s="202" t="s">
        <v>104</v>
      </c>
      <c r="F23" s="203">
        <v>1231.26</v>
      </c>
      <c r="G23" s="204"/>
      <c r="H23" s="204"/>
      <c r="I23" s="204"/>
    </row>
    <row r="24" spans="1:9" s="171" customFormat="1" ht="12.75">
      <c r="A24" s="206"/>
      <c r="B24" s="207" t="s">
        <v>13</v>
      </c>
      <c r="C24" s="206"/>
      <c r="D24" s="207"/>
      <c r="E24" s="208"/>
      <c r="F24" s="209">
        <f>SUM(F20:F23)</f>
        <v>1798.52</v>
      </c>
      <c r="G24" s="210">
        <v>135980</v>
      </c>
      <c r="H24" s="211">
        <f>F24*100/G24</f>
        <v>1.3226356817178997</v>
      </c>
      <c r="I24" s="212"/>
    </row>
    <row r="25" spans="1:9" s="170" customFormat="1" ht="12.75">
      <c r="A25" s="200" t="s">
        <v>106</v>
      </c>
      <c r="B25" s="201" t="s">
        <v>6</v>
      </c>
      <c r="C25" s="200" t="s">
        <v>215</v>
      </c>
      <c r="D25" s="201" t="s">
        <v>55</v>
      </c>
      <c r="E25" s="202" t="s">
        <v>216</v>
      </c>
      <c r="F25" s="203">
        <v>1837.83</v>
      </c>
      <c r="G25" s="204"/>
      <c r="H25" s="204"/>
      <c r="I25" s="204"/>
    </row>
    <row r="26" spans="1:9" s="170" customFormat="1" ht="12.75">
      <c r="A26" s="200" t="s">
        <v>106</v>
      </c>
      <c r="B26" s="201" t="s">
        <v>6</v>
      </c>
      <c r="C26" s="200" t="s">
        <v>218</v>
      </c>
      <c r="D26" s="201" t="s">
        <v>52</v>
      </c>
      <c r="E26" s="202" t="s">
        <v>109</v>
      </c>
      <c r="F26" s="203">
        <v>2670.59</v>
      </c>
      <c r="G26" s="204"/>
      <c r="H26" s="204"/>
      <c r="I26" s="204"/>
    </row>
    <row r="27" spans="1:9" s="170" customFormat="1" ht="12.75">
      <c r="A27" s="200" t="s">
        <v>106</v>
      </c>
      <c r="B27" s="201" t="s">
        <v>6</v>
      </c>
      <c r="C27" s="200" t="s">
        <v>219</v>
      </c>
      <c r="D27" s="201" t="s">
        <v>56</v>
      </c>
      <c r="E27" s="202" t="s">
        <v>109</v>
      </c>
      <c r="F27" s="203">
        <v>8116.24</v>
      </c>
      <c r="G27" s="204"/>
      <c r="H27" s="204"/>
      <c r="I27" s="204"/>
    </row>
    <row r="28" spans="1:9" s="170" customFormat="1" ht="12.75">
      <c r="A28" s="200" t="s">
        <v>106</v>
      </c>
      <c r="B28" s="201" t="s">
        <v>6</v>
      </c>
      <c r="C28" s="200" t="s">
        <v>222</v>
      </c>
      <c r="D28" s="201" t="s">
        <v>114</v>
      </c>
      <c r="E28" s="202" t="s">
        <v>109</v>
      </c>
      <c r="F28" s="203">
        <v>763.22</v>
      </c>
      <c r="G28" s="204"/>
      <c r="H28" s="204"/>
      <c r="I28" s="204"/>
    </row>
    <row r="29" spans="1:9" s="170" customFormat="1" ht="12.75">
      <c r="A29" s="200" t="s">
        <v>106</v>
      </c>
      <c r="B29" s="201" t="s">
        <v>6</v>
      </c>
      <c r="C29" s="200" t="s">
        <v>225</v>
      </c>
      <c r="D29" s="201" t="s">
        <v>54</v>
      </c>
      <c r="E29" s="202" t="s">
        <v>226</v>
      </c>
      <c r="F29" s="203">
        <v>2382.39</v>
      </c>
      <c r="G29" s="204"/>
      <c r="H29" s="204"/>
      <c r="I29" s="204"/>
    </row>
    <row r="30" spans="1:9" s="170" customFormat="1" ht="12.75">
      <c r="A30" s="200" t="s">
        <v>106</v>
      </c>
      <c r="B30" s="201" t="s">
        <v>6</v>
      </c>
      <c r="C30" s="200" t="s">
        <v>214</v>
      </c>
      <c r="D30" s="201" t="s">
        <v>51</v>
      </c>
      <c r="E30" s="202" t="s">
        <v>104</v>
      </c>
      <c r="F30" s="203">
        <v>5932.09</v>
      </c>
      <c r="G30" s="204"/>
      <c r="H30" s="204"/>
      <c r="I30" s="204"/>
    </row>
    <row r="31" spans="1:9" s="170" customFormat="1" ht="12.75">
      <c r="A31" s="200" t="s">
        <v>106</v>
      </c>
      <c r="B31" s="201" t="s">
        <v>6</v>
      </c>
      <c r="C31" s="200" t="s">
        <v>217</v>
      </c>
      <c r="D31" s="201" t="s">
        <v>111</v>
      </c>
      <c r="E31" s="202" t="s">
        <v>104</v>
      </c>
      <c r="F31" s="203">
        <v>0.47</v>
      </c>
      <c r="G31" s="204"/>
      <c r="H31" s="204"/>
      <c r="I31" s="204"/>
    </row>
    <row r="32" spans="1:9" s="170" customFormat="1" ht="12.75">
      <c r="A32" s="200" t="s">
        <v>106</v>
      </c>
      <c r="B32" s="201" t="s">
        <v>6</v>
      </c>
      <c r="C32" s="200" t="s">
        <v>223</v>
      </c>
      <c r="D32" s="201" t="s">
        <v>50</v>
      </c>
      <c r="E32" s="202" t="s">
        <v>104</v>
      </c>
      <c r="F32" s="203">
        <v>4476.46</v>
      </c>
      <c r="G32" s="204"/>
      <c r="H32" s="204"/>
      <c r="I32" s="204"/>
    </row>
    <row r="33" spans="1:9" s="170" customFormat="1" ht="12.75">
      <c r="A33" s="200" t="s">
        <v>106</v>
      </c>
      <c r="B33" s="201" t="s">
        <v>6</v>
      </c>
      <c r="C33" s="200" t="s">
        <v>220</v>
      </c>
      <c r="D33" s="201" t="s">
        <v>57</v>
      </c>
      <c r="E33" s="202" t="s">
        <v>221</v>
      </c>
      <c r="F33" s="203">
        <v>3730.94</v>
      </c>
      <c r="G33" s="204"/>
      <c r="H33" s="204"/>
      <c r="I33" s="204"/>
    </row>
    <row r="34" spans="1:9" s="170" customFormat="1" ht="12.75">
      <c r="A34" s="200" t="s">
        <v>106</v>
      </c>
      <c r="B34" s="201" t="s">
        <v>6</v>
      </c>
      <c r="C34" s="200" t="s">
        <v>224</v>
      </c>
      <c r="D34" s="201" t="s">
        <v>58</v>
      </c>
      <c r="E34" s="202" t="s">
        <v>221</v>
      </c>
      <c r="F34" s="203">
        <v>3925.57</v>
      </c>
      <c r="G34" s="204"/>
      <c r="H34" s="204"/>
      <c r="I34" s="204"/>
    </row>
    <row r="35" spans="1:9" s="171" customFormat="1" ht="12.75">
      <c r="A35" s="206"/>
      <c r="B35" s="207" t="s">
        <v>16</v>
      </c>
      <c r="C35" s="206"/>
      <c r="D35" s="207"/>
      <c r="E35" s="208"/>
      <c r="F35" s="209">
        <f>SUM(F25:F34)</f>
        <v>33835.8</v>
      </c>
      <c r="G35" s="210">
        <v>220270</v>
      </c>
      <c r="H35" s="211">
        <f>F35*100/G35</f>
        <v>15.361056884732376</v>
      </c>
      <c r="I35" s="212"/>
    </row>
    <row r="36" spans="1:9" s="170" customFormat="1" ht="12.75">
      <c r="A36" s="200" t="s">
        <v>116</v>
      </c>
      <c r="B36" s="201" t="s">
        <v>77</v>
      </c>
      <c r="C36" s="200" t="s">
        <v>227</v>
      </c>
      <c r="D36" s="201" t="s">
        <v>48</v>
      </c>
      <c r="E36" s="202" t="s">
        <v>221</v>
      </c>
      <c r="F36" s="203">
        <v>3616.2</v>
      </c>
      <c r="G36" s="204"/>
      <c r="H36" s="204"/>
      <c r="I36" s="204"/>
    </row>
    <row r="37" spans="1:9" s="170" customFormat="1" ht="12.75">
      <c r="A37" s="200" t="s">
        <v>116</v>
      </c>
      <c r="B37" s="201" t="s">
        <v>77</v>
      </c>
      <c r="C37" s="200" t="s">
        <v>228</v>
      </c>
      <c r="D37" s="201" t="s">
        <v>47</v>
      </c>
      <c r="E37" s="202" t="s">
        <v>221</v>
      </c>
      <c r="F37" s="203">
        <v>17428.33</v>
      </c>
      <c r="G37" s="204"/>
      <c r="H37" s="204"/>
      <c r="I37" s="204"/>
    </row>
    <row r="38" spans="1:9" s="170" customFormat="1" ht="12.75">
      <c r="A38" s="200" t="s">
        <v>116</v>
      </c>
      <c r="B38" s="201" t="s">
        <v>77</v>
      </c>
      <c r="C38" s="200" t="s">
        <v>229</v>
      </c>
      <c r="D38" s="201" t="s">
        <v>49</v>
      </c>
      <c r="E38" s="202" t="s">
        <v>221</v>
      </c>
      <c r="F38" s="203">
        <v>4693.65</v>
      </c>
      <c r="G38" s="204"/>
      <c r="H38" s="204"/>
      <c r="I38" s="204"/>
    </row>
    <row r="39" spans="1:9" s="171" customFormat="1" ht="12.75">
      <c r="A39" s="206"/>
      <c r="B39" s="207" t="s">
        <v>269</v>
      </c>
      <c r="C39" s="206"/>
      <c r="D39" s="207"/>
      <c r="E39" s="208"/>
      <c r="F39" s="209">
        <f>SUM(F36:F38)</f>
        <v>25738.18</v>
      </c>
      <c r="G39" s="210">
        <v>145980</v>
      </c>
      <c r="H39" s="211">
        <f>F39*100/G39</f>
        <v>17.63130565830936</v>
      </c>
      <c r="I39" s="212"/>
    </row>
    <row r="40" spans="1:9" s="170" customFormat="1" ht="12.75">
      <c r="A40" s="200" t="s">
        <v>119</v>
      </c>
      <c r="B40" s="201" t="s">
        <v>75</v>
      </c>
      <c r="C40" s="200" t="s">
        <v>232</v>
      </c>
      <c r="D40" s="201" t="s">
        <v>233</v>
      </c>
      <c r="E40" s="202" t="s">
        <v>93</v>
      </c>
      <c r="F40" s="203">
        <v>215.49</v>
      </c>
      <c r="G40" s="204"/>
      <c r="H40" s="204"/>
      <c r="I40" s="204"/>
    </row>
    <row r="41" spans="1:9" s="170" customFormat="1" ht="12.75">
      <c r="A41" s="200" t="s">
        <v>119</v>
      </c>
      <c r="B41" s="201" t="s">
        <v>75</v>
      </c>
      <c r="C41" s="200" t="s">
        <v>230</v>
      </c>
      <c r="D41" s="201" t="s">
        <v>45</v>
      </c>
      <c r="E41" s="202" t="s">
        <v>104</v>
      </c>
      <c r="F41" s="203">
        <v>4955.17</v>
      </c>
      <c r="G41" s="204"/>
      <c r="H41" s="204"/>
      <c r="I41" s="204"/>
    </row>
    <row r="42" spans="1:9" s="170" customFormat="1" ht="12.75">
      <c r="A42" s="200" t="s">
        <v>119</v>
      </c>
      <c r="B42" s="201" t="s">
        <v>75</v>
      </c>
      <c r="C42" s="200" t="s">
        <v>231</v>
      </c>
      <c r="D42" s="201" t="s">
        <v>43</v>
      </c>
      <c r="E42" s="202" t="s">
        <v>104</v>
      </c>
      <c r="F42" s="203">
        <v>54.4</v>
      </c>
      <c r="G42" s="204"/>
      <c r="H42" s="204"/>
      <c r="I42" s="204"/>
    </row>
    <row r="43" spans="1:9" s="170" customFormat="1" ht="12.75">
      <c r="A43" s="200" t="s">
        <v>119</v>
      </c>
      <c r="B43" s="201" t="s">
        <v>75</v>
      </c>
      <c r="C43" s="200" t="s">
        <v>234</v>
      </c>
      <c r="D43" s="201" t="s">
        <v>42</v>
      </c>
      <c r="E43" s="202" t="s">
        <v>104</v>
      </c>
      <c r="F43" s="203">
        <v>6557.82</v>
      </c>
      <c r="G43" s="204"/>
      <c r="H43" s="204"/>
      <c r="I43" s="204"/>
    </row>
    <row r="44" spans="1:9" s="170" customFormat="1" ht="12.75">
      <c r="A44" s="200" t="s">
        <v>119</v>
      </c>
      <c r="B44" s="201" t="s">
        <v>75</v>
      </c>
      <c r="C44" s="200" t="s">
        <v>235</v>
      </c>
      <c r="D44" s="201" t="s">
        <v>44</v>
      </c>
      <c r="E44" s="202" t="s">
        <v>104</v>
      </c>
      <c r="F44" s="203">
        <v>6793.6</v>
      </c>
      <c r="G44" s="204"/>
      <c r="H44" s="204"/>
      <c r="I44" s="204"/>
    </row>
    <row r="45" spans="1:9" s="171" customFormat="1" ht="12.75">
      <c r="A45" s="206"/>
      <c r="B45" s="207" t="s">
        <v>270</v>
      </c>
      <c r="C45" s="206"/>
      <c r="D45" s="207"/>
      <c r="E45" s="208"/>
      <c r="F45" s="209">
        <f>SUM(F40:F44)</f>
        <v>18576.48</v>
      </c>
      <c r="G45" s="210">
        <v>252560</v>
      </c>
      <c r="H45" s="211">
        <f>F45*100/G45</f>
        <v>7.3552739942983845</v>
      </c>
      <c r="I45" s="212"/>
    </row>
    <row r="46" spans="1:9" s="170" customFormat="1" ht="12.75">
      <c r="A46" s="200" t="s">
        <v>122</v>
      </c>
      <c r="B46" s="201" t="s">
        <v>5</v>
      </c>
      <c r="C46" s="200" t="s">
        <v>236</v>
      </c>
      <c r="D46" s="201" t="s">
        <v>63</v>
      </c>
      <c r="E46" s="202" t="s">
        <v>104</v>
      </c>
      <c r="F46" s="203">
        <v>1792.75</v>
      </c>
      <c r="G46" s="204"/>
      <c r="H46" s="204"/>
      <c r="I46" s="204"/>
    </row>
    <row r="47" spans="1:9" s="170" customFormat="1" ht="12.75">
      <c r="A47" s="200" t="s">
        <v>122</v>
      </c>
      <c r="B47" s="201" t="s">
        <v>5</v>
      </c>
      <c r="C47" s="200" t="s">
        <v>237</v>
      </c>
      <c r="D47" s="201" t="s">
        <v>60</v>
      </c>
      <c r="E47" s="202" t="s">
        <v>104</v>
      </c>
      <c r="F47" s="203">
        <v>3661.97</v>
      </c>
      <c r="G47" s="204"/>
      <c r="H47" s="204"/>
      <c r="I47" s="204"/>
    </row>
    <row r="48" spans="1:9" s="170" customFormat="1" ht="12.75">
      <c r="A48" s="200" t="s">
        <v>122</v>
      </c>
      <c r="B48" s="201" t="s">
        <v>5</v>
      </c>
      <c r="C48" s="200" t="s">
        <v>238</v>
      </c>
      <c r="D48" s="201" t="s">
        <v>61</v>
      </c>
      <c r="E48" s="202" t="s">
        <v>104</v>
      </c>
      <c r="F48" s="203">
        <v>1005.84</v>
      </c>
      <c r="G48" s="204"/>
      <c r="H48" s="204"/>
      <c r="I48" s="204"/>
    </row>
    <row r="49" spans="1:9" s="170" customFormat="1" ht="12.75">
      <c r="A49" s="200" t="s">
        <v>122</v>
      </c>
      <c r="B49" s="201" t="s">
        <v>5</v>
      </c>
      <c r="C49" s="200" t="s">
        <v>239</v>
      </c>
      <c r="D49" s="201" t="s">
        <v>62</v>
      </c>
      <c r="E49" s="202" t="s">
        <v>104</v>
      </c>
      <c r="F49" s="203">
        <v>11226.87</v>
      </c>
      <c r="G49" s="204"/>
      <c r="H49" s="204"/>
      <c r="I49" s="204"/>
    </row>
    <row r="50" spans="1:9" s="170" customFormat="1" ht="12.75">
      <c r="A50" s="200" t="s">
        <v>122</v>
      </c>
      <c r="B50" s="201" t="s">
        <v>5</v>
      </c>
      <c r="C50" s="200" t="s">
        <v>240</v>
      </c>
      <c r="D50" s="201" t="s">
        <v>59</v>
      </c>
      <c r="E50" s="202" t="s">
        <v>104</v>
      </c>
      <c r="F50" s="203">
        <v>105.05</v>
      </c>
      <c r="G50" s="204"/>
      <c r="H50" s="204"/>
      <c r="I50" s="204"/>
    </row>
    <row r="51" spans="1:9" s="171" customFormat="1" ht="12.75">
      <c r="A51" s="206"/>
      <c r="B51" s="207" t="s">
        <v>17</v>
      </c>
      <c r="C51" s="206"/>
      <c r="D51" s="207"/>
      <c r="E51" s="208"/>
      <c r="F51" s="209">
        <f>SUM(F46:F50)</f>
        <v>17792.48</v>
      </c>
      <c r="G51" s="210">
        <v>116660</v>
      </c>
      <c r="H51" s="211">
        <f>F51*100/G51</f>
        <v>15.251568661066347</v>
      </c>
      <c r="I51" s="212"/>
    </row>
    <row r="52" spans="1:9" s="170" customFormat="1" ht="12.75">
      <c r="A52" s="200" t="s">
        <v>124</v>
      </c>
      <c r="B52" s="201" t="s">
        <v>189</v>
      </c>
      <c r="C52" s="200" t="s">
        <v>241</v>
      </c>
      <c r="D52" s="201" t="s">
        <v>65</v>
      </c>
      <c r="E52" s="202" t="s">
        <v>126</v>
      </c>
      <c r="F52" s="203">
        <v>104.96</v>
      </c>
      <c r="G52" s="204"/>
      <c r="H52" s="204"/>
      <c r="I52" s="204"/>
    </row>
    <row r="53" spans="1:9" s="170" customFormat="1" ht="12.75">
      <c r="A53" s="200" t="s">
        <v>124</v>
      </c>
      <c r="B53" s="201" t="s">
        <v>189</v>
      </c>
      <c r="C53" s="200" t="s">
        <v>242</v>
      </c>
      <c r="D53" s="201" t="s">
        <v>69</v>
      </c>
      <c r="E53" s="202" t="s">
        <v>126</v>
      </c>
      <c r="F53" s="203">
        <v>300.56</v>
      </c>
      <c r="G53" s="204"/>
      <c r="H53" s="204"/>
      <c r="I53" s="204"/>
    </row>
    <row r="54" spans="1:9" s="170" customFormat="1" ht="12.75">
      <c r="A54" s="200" t="s">
        <v>124</v>
      </c>
      <c r="B54" s="201" t="s">
        <v>189</v>
      </c>
      <c r="C54" s="200" t="s">
        <v>243</v>
      </c>
      <c r="D54" s="201" t="s">
        <v>68</v>
      </c>
      <c r="E54" s="202" t="s">
        <v>126</v>
      </c>
      <c r="F54" s="203">
        <v>1473.28</v>
      </c>
      <c r="G54" s="204"/>
      <c r="H54" s="204"/>
      <c r="I54" s="204"/>
    </row>
    <row r="55" spans="1:9" s="170" customFormat="1" ht="12.75">
      <c r="A55" s="200" t="s">
        <v>124</v>
      </c>
      <c r="B55" s="201" t="s">
        <v>189</v>
      </c>
      <c r="C55" s="200" t="s">
        <v>244</v>
      </c>
      <c r="D55" s="201" t="s">
        <v>67</v>
      </c>
      <c r="E55" s="202" t="s">
        <v>126</v>
      </c>
      <c r="F55" s="203">
        <v>31.85</v>
      </c>
      <c r="G55" s="204"/>
      <c r="H55" s="204"/>
      <c r="I55" s="204"/>
    </row>
    <row r="56" spans="1:9" s="170" customFormat="1" ht="12.75">
      <c r="A56" s="200" t="s">
        <v>124</v>
      </c>
      <c r="B56" s="201" t="s">
        <v>189</v>
      </c>
      <c r="C56" s="200" t="s">
        <v>245</v>
      </c>
      <c r="D56" s="201" t="s">
        <v>64</v>
      </c>
      <c r="E56" s="202" t="s">
        <v>126</v>
      </c>
      <c r="F56" s="203">
        <v>3955.72</v>
      </c>
      <c r="G56" s="204"/>
      <c r="H56" s="204"/>
      <c r="I56" s="204"/>
    </row>
    <row r="57" spans="1:9" s="170" customFormat="1" ht="12.75">
      <c r="A57" s="200" t="s">
        <v>124</v>
      </c>
      <c r="B57" s="201" t="s">
        <v>189</v>
      </c>
      <c r="C57" s="200" t="s">
        <v>246</v>
      </c>
      <c r="D57" s="201" t="s">
        <v>66</v>
      </c>
      <c r="E57" s="202" t="s">
        <v>126</v>
      </c>
      <c r="F57" s="203">
        <v>15.07</v>
      </c>
      <c r="G57" s="204"/>
      <c r="H57" s="204"/>
      <c r="I57" s="204"/>
    </row>
    <row r="58" spans="1:9" s="171" customFormat="1" ht="12.75">
      <c r="A58" s="206"/>
      <c r="B58" s="207" t="s">
        <v>271</v>
      </c>
      <c r="C58" s="206"/>
      <c r="D58" s="207"/>
      <c r="E58" s="208"/>
      <c r="F58" s="209">
        <f>SUM(F52:F57)</f>
        <v>5881.44</v>
      </c>
      <c r="G58" s="210">
        <v>45240</v>
      </c>
      <c r="H58" s="211">
        <f>F58*100/G58</f>
        <v>13.00053050397878</v>
      </c>
      <c r="I58" s="212"/>
    </row>
    <row r="59" spans="1:9" s="170" customFormat="1" ht="12.75">
      <c r="A59" s="200" t="s">
        <v>127</v>
      </c>
      <c r="B59" s="201" t="s">
        <v>10</v>
      </c>
      <c r="C59" s="200" t="s">
        <v>247</v>
      </c>
      <c r="D59" s="201" t="s">
        <v>41</v>
      </c>
      <c r="E59" s="202" t="s">
        <v>126</v>
      </c>
      <c r="F59" s="203">
        <v>975.83</v>
      </c>
      <c r="G59" s="204"/>
      <c r="H59" s="204"/>
      <c r="I59" s="204"/>
    </row>
    <row r="60" spans="1:9" s="171" customFormat="1" ht="12.75">
      <c r="A60" s="206"/>
      <c r="B60" s="207" t="s">
        <v>15</v>
      </c>
      <c r="C60" s="206"/>
      <c r="D60" s="207"/>
      <c r="E60" s="208"/>
      <c r="F60" s="209">
        <v>975.83</v>
      </c>
      <c r="G60" s="210">
        <v>69050</v>
      </c>
      <c r="H60" s="211">
        <f>F60*100/G60</f>
        <v>1.413222302679218</v>
      </c>
      <c r="I60" s="212"/>
    </row>
    <row r="61" spans="1:9" s="170" customFormat="1" ht="12.75">
      <c r="A61" s="200" t="s">
        <v>129</v>
      </c>
      <c r="B61" s="201" t="s">
        <v>8</v>
      </c>
      <c r="C61" s="200" t="s">
        <v>248</v>
      </c>
      <c r="D61" s="201" t="s">
        <v>39</v>
      </c>
      <c r="E61" s="202" t="s">
        <v>126</v>
      </c>
      <c r="F61" s="203">
        <v>1353.9</v>
      </c>
      <c r="G61" s="204"/>
      <c r="H61" s="204"/>
      <c r="I61" s="204"/>
    </row>
    <row r="62" spans="1:9" s="170" customFormat="1" ht="12.75">
      <c r="A62" s="200" t="s">
        <v>129</v>
      </c>
      <c r="B62" s="201" t="s">
        <v>8</v>
      </c>
      <c r="C62" s="200" t="s">
        <v>249</v>
      </c>
      <c r="D62" s="201" t="s">
        <v>40</v>
      </c>
      <c r="E62" s="202" t="s">
        <v>126</v>
      </c>
      <c r="F62" s="203">
        <v>2946.7</v>
      </c>
      <c r="G62" s="204"/>
      <c r="H62" s="204"/>
      <c r="I62" s="204"/>
    </row>
    <row r="63" spans="1:9" s="171" customFormat="1" ht="12.75">
      <c r="A63" s="206"/>
      <c r="B63" s="207" t="s">
        <v>14</v>
      </c>
      <c r="C63" s="206"/>
      <c r="D63" s="207"/>
      <c r="E63" s="208"/>
      <c r="F63" s="209">
        <f>SUM(F61:F62)</f>
        <v>4300.6</v>
      </c>
      <c r="G63" s="210">
        <v>56100</v>
      </c>
      <c r="H63" s="211">
        <f>F63*100/G63</f>
        <v>7.665953654188949</v>
      </c>
      <c r="I63" s="212"/>
    </row>
    <row r="64" spans="1:10" s="170" customFormat="1" ht="12.75">
      <c r="A64" s="200">
        <v>17</v>
      </c>
      <c r="B64" s="213" t="s">
        <v>252</v>
      </c>
      <c r="C64" s="200">
        <v>50017</v>
      </c>
      <c r="D64" s="201" t="s">
        <v>291</v>
      </c>
      <c r="E64" s="202" t="s">
        <v>303</v>
      </c>
      <c r="F64" s="203">
        <v>17.79</v>
      </c>
      <c r="G64" s="203"/>
      <c r="H64" s="204"/>
      <c r="I64" s="204"/>
      <c r="J64" s="170">
        <v>0.47</v>
      </c>
    </row>
    <row r="65" spans="1:10" s="170" customFormat="1" ht="12.75">
      <c r="A65" s="200">
        <v>17</v>
      </c>
      <c r="B65" s="213" t="s">
        <v>252</v>
      </c>
      <c r="C65" s="200">
        <v>50062</v>
      </c>
      <c r="D65" s="201" t="s">
        <v>251</v>
      </c>
      <c r="E65" s="202" t="s">
        <v>303</v>
      </c>
      <c r="F65" s="203">
        <v>333</v>
      </c>
      <c r="G65" s="203"/>
      <c r="H65" s="204"/>
      <c r="I65" s="204"/>
      <c r="J65" s="170">
        <v>13.37</v>
      </c>
    </row>
    <row r="66" spans="1:10" s="170" customFormat="1" ht="12.75">
      <c r="A66" s="200">
        <v>17</v>
      </c>
      <c r="B66" s="213" t="s">
        <v>252</v>
      </c>
      <c r="C66" s="200">
        <v>50115</v>
      </c>
      <c r="D66" s="201" t="s">
        <v>292</v>
      </c>
      <c r="E66" s="202" t="s">
        <v>303</v>
      </c>
      <c r="F66" s="203">
        <v>7.21</v>
      </c>
      <c r="G66" s="203"/>
      <c r="H66" s="204"/>
      <c r="I66" s="204"/>
      <c r="J66" s="170">
        <v>0.05</v>
      </c>
    </row>
    <row r="67" spans="1:10" s="170" customFormat="1" ht="12.75">
      <c r="A67" s="200">
        <v>17</v>
      </c>
      <c r="B67" s="213" t="s">
        <v>252</v>
      </c>
      <c r="C67" s="200">
        <v>50193</v>
      </c>
      <c r="D67" s="201" t="s">
        <v>293</v>
      </c>
      <c r="E67" s="202" t="s">
        <v>303</v>
      </c>
      <c r="F67" s="203">
        <v>2.44</v>
      </c>
      <c r="G67" s="203"/>
      <c r="H67" s="204"/>
      <c r="I67" s="204"/>
      <c r="J67" s="170">
        <v>0.3</v>
      </c>
    </row>
    <row r="68" spans="1:10" s="170" customFormat="1" ht="12.75">
      <c r="A68" s="200">
        <v>17</v>
      </c>
      <c r="B68" s="213" t="s">
        <v>252</v>
      </c>
      <c r="C68" s="200">
        <v>50199</v>
      </c>
      <c r="D68" s="201" t="s">
        <v>294</v>
      </c>
      <c r="E68" s="202" t="s">
        <v>303</v>
      </c>
      <c r="F68" s="203">
        <v>418.84</v>
      </c>
      <c r="G68" s="203"/>
      <c r="H68" s="204"/>
      <c r="I68" s="204"/>
      <c r="J68" s="170">
        <v>17.05</v>
      </c>
    </row>
    <row r="69" spans="1:10" s="170" customFormat="1" ht="12.75">
      <c r="A69" s="200">
        <v>17</v>
      </c>
      <c r="B69" s="213" t="s">
        <v>252</v>
      </c>
      <c r="C69" s="200">
        <v>50203</v>
      </c>
      <c r="D69" s="201" t="s">
        <v>72</v>
      </c>
      <c r="E69" s="202" t="s">
        <v>303</v>
      </c>
      <c r="F69" s="203">
        <v>500.61</v>
      </c>
      <c r="G69" s="203"/>
      <c r="H69" s="204"/>
      <c r="I69" s="204"/>
      <c r="J69" s="170">
        <v>30.31</v>
      </c>
    </row>
    <row r="70" spans="1:10" s="170" customFormat="1" ht="12.75">
      <c r="A70" s="200">
        <v>17</v>
      </c>
      <c r="B70" s="213" t="s">
        <v>252</v>
      </c>
      <c r="C70" s="200">
        <v>50219</v>
      </c>
      <c r="D70" s="201" t="s">
        <v>295</v>
      </c>
      <c r="E70" s="202" t="s">
        <v>303</v>
      </c>
      <c r="F70" s="203">
        <v>0.16</v>
      </c>
      <c r="G70" s="203"/>
      <c r="H70" s="204"/>
      <c r="I70" s="204"/>
      <c r="J70" s="170">
        <v>0.01</v>
      </c>
    </row>
    <row r="71" spans="1:10" s="170" customFormat="1" ht="12.75">
      <c r="A71" s="200">
        <v>17</v>
      </c>
      <c r="B71" s="213" t="s">
        <v>252</v>
      </c>
      <c r="C71" s="200">
        <v>50297</v>
      </c>
      <c r="D71" s="201" t="s">
        <v>11</v>
      </c>
      <c r="E71" s="202" t="s">
        <v>303</v>
      </c>
      <c r="F71" s="203">
        <v>257.06</v>
      </c>
      <c r="G71" s="203"/>
      <c r="H71" s="214"/>
      <c r="I71" s="204"/>
      <c r="J71" s="170">
        <v>0.26</v>
      </c>
    </row>
    <row r="72" spans="1:9" s="171" customFormat="1" ht="12.75">
      <c r="A72" s="206"/>
      <c r="B72" s="207" t="s">
        <v>272</v>
      </c>
      <c r="C72" s="206"/>
      <c r="D72" s="207"/>
      <c r="E72" s="208"/>
      <c r="F72" s="209">
        <f>SUM(F64:F71)</f>
        <v>1537.11</v>
      </c>
      <c r="G72" s="210">
        <v>228880</v>
      </c>
      <c r="H72" s="211">
        <f>F72*100/G72</f>
        <v>0.6715789933589654</v>
      </c>
      <c r="I72" s="212"/>
    </row>
    <row r="73" spans="1:9" s="170" customFormat="1" ht="12.75">
      <c r="A73" s="200" t="s">
        <v>136</v>
      </c>
      <c r="B73" s="201" t="s">
        <v>257</v>
      </c>
      <c r="C73" s="200" t="s">
        <v>256</v>
      </c>
      <c r="D73" s="201" t="s">
        <v>138</v>
      </c>
      <c r="E73" s="202" t="s">
        <v>139</v>
      </c>
      <c r="F73" s="203">
        <v>161.98</v>
      </c>
      <c r="G73" s="204"/>
      <c r="H73" s="204"/>
      <c r="I73" s="204"/>
    </row>
    <row r="74" spans="1:9" s="171" customFormat="1" ht="12.75">
      <c r="A74" s="206"/>
      <c r="B74" s="207" t="s">
        <v>273</v>
      </c>
      <c r="C74" s="206"/>
      <c r="D74" s="207"/>
      <c r="E74" s="208"/>
      <c r="F74" s="209">
        <v>161.98</v>
      </c>
      <c r="G74" s="210">
        <v>99730</v>
      </c>
      <c r="H74" s="211">
        <f>F74*100/G74</f>
        <v>0.16241853003108392</v>
      </c>
      <c r="I74" s="212"/>
    </row>
    <row r="75" spans="1:9" s="170" customFormat="1" ht="12.75">
      <c r="A75" s="200" t="s">
        <v>140</v>
      </c>
      <c r="B75" s="201" t="s">
        <v>190</v>
      </c>
      <c r="C75" s="200" t="s">
        <v>258</v>
      </c>
      <c r="D75" s="201" t="s">
        <v>142</v>
      </c>
      <c r="E75" s="202" t="s">
        <v>143</v>
      </c>
      <c r="F75" s="203">
        <v>450.82</v>
      </c>
      <c r="G75" s="204"/>
      <c r="H75" s="204"/>
      <c r="I75" s="204"/>
    </row>
    <row r="76" spans="1:9" s="170" customFormat="1" ht="12.75">
      <c r="A76" s="200" t="s">
        <v>140</v>
      </c>
      <c r="B76" s="201" t="s">
        <v>190</v>
      </c>
      <c r="C76" s="200" t="s">
        <v>259</v>
      </c>
      <c r="D76" s="201" t="s">
        <v>260</v>
      </c>
      <c r="E76" s="202" t="s">
        <v>143</v>
      </c>
      <c r="F76" s="203">
        <v>200</v>
      </c>
      <c r="G76" s="204"/>
      <c r="H76" s="204"/>
      <c r="I76" s="204"/>
    </row>
    <row r="77" spans="1:9" s="170" customFormat="1" ht="12.75">
      <c r="A77" s="200" t="s">
        <v>140</v>
      </c>
      <c r="B77" s="201" t="s">
        <v>190</v>
      </c>
      <c r="C77" s="200" t="s">
        <v>261</v>
      </c>
      <c r="D77" s="201" t="s">
        <v>144</v>
      </c>
      <c r="E77" s="202" t="s">
        <v>143</v>
      </c>
      <c r="F77" s="203">
        <v>618.13</v>
      </c>
      <c r="G77" s="204"/>
      <c r="H77" s="204"/>
      <c r="I77" s="204"/>
    </row>
    <row r="78" spans="1:9" s="171" customFormat="1" ht="12.75">
      <c r="A78" s="206"/>
      <c r="B78" s="207" t="s">
        <v>274</v>
      </c>
      <c r="C78" s="206"/>
      <c r="D78" s="207"/>
      <c r="E78" s="208"/>
      <c r="F78" s="209">
        <f>SUM(F75:F77)</f>
        <v>1268.9499999999998</v>
      </c>
      <c r="G78" s="210">
        <v>111790</v>
      </c>
      <c r="H78" s="211">
        <f>F78*100/G78</f>
        <v>1.135119420341712</v>
      </c>
      <c r="I78" s="212"/>
    </row>
    <row r="79" spans="1:9" s="170" customFormat="1" ht="12.75">
      <c r="A79" s="200" t="s">
        <v>146</v>
      </c>
      <c r="B79" s="201" t="s">
        <v>191</v>
      </c>
      <c r="C79" s="200" t="s">
        <v>262</v>
      </c>
      <c r="D79" s="201" t="s">
        <v>150</v>
      </c>
      <c r="E79" s="202" t="s">
        <v>143</v>
      </c>
      <c r="F79" s="203">
        <v>251.96</v>
      </c>
      <c r="G79" s="204"/>
      <c r="H79" s="204"/>
      <c r="I79" s="204"/>
    </row>
    <row r="80" spans="1:9" s="170" customFormat="1" ht="12.75">
      <c r="A80" s="200" t="s">
        <v>146</v>
      </c>
      <c r="B80" s="201" t="s">
        <v>191</v>
      </c>
      <c r="C80" s="200" t="s">
        <v>263</v>
      </c>
      <c r="D80" s="201" t="s">
        <v>148</v>
      </c>
      <c r="E80" s="202" t="s">
        <v>143</v>
      </c>
      <c r="F80" s="203">
        <v>402.65</v>
      </c>
      <c r="G80" s="204"/>
      <c r="H80" s="204"/>
      <c r="I80" s="204"/>
    </row>
    <row r="81" spans="1:9" s="171" customFormat="1" ht="12.75">
      <c r="A81" s="206"/>
      <c r="B81" s="207" t="s">
        <v>275</v>
      </c>
      <c r="C81" s="206"/>
      <c r="D81" s="207"/>
      <c r="E81" s="208"/>
      <c r="F81" s="209">
        <f>SUM(F79:F80)</f>
        <v>654.61</v>
      </c>
      <c r="G81" s="210">
        <v>193210</v>
      </c>
      <c r="H81" s="211">
        <f>F81*100/G81</f>
        <v>0.33880751513896795</v>
      </c>
      <c r="I81" s="212"/>
    </row>
    <row r="82" spans="1:9" s="172" customFormat="1" ht="12.75">
      <c r="A82" s="200">
        <v>27</v>
      </c>
      <c r="B82" s="201" t="s">
        <v>290</v>
      </c>
      <c r="C82" s="200">
        <v>44096</v>
      </c>
      <c r="D82" s="201" t="s">
        <v>300</v>
      </c>
      <c r="E82" s="213" t="s">
        <v>296</v>
      </c>
      <c r="F82" s="203">
        <v>50.9</v>
      </c>
      <c r="G82" s="215"/>
      <c r="H82" s="214"/>
      <c r="I82" s="216"/>
    </row>
    <row r="83" spans="1:9" s="171" customFormat="1" ht="12.75">
      <c r="A83" s="206">
        <v>27</v>
      </c>
      <c r="B83" s="207" t="s">
        <v>290</v>
      </c>
      <c r="C83" s="206"/>
      <c r="D83" s="207"/>
      <c r="E83" s="208"/>
      <c r="F83" s="209">
        <v>50.9</v>
      </c>
      <c r="G83" s="210">
        <v>67505</v>
      </c>
      <c r="H83" s="211">
        <f>F83*100/G83</f>
        <v>0.0754018220872528</v>
      </c>
      <c r="I83" s="212"/>
    </row>
    <row r="84" spans="1:9" ht="12.75">
      <c r="A84" s="200" t="s">
        <v>151</v>
      </c>
      <c r="B84" s="201" t="s">
        <v>192</v>
      </c>
      <c r="C84" s="200" t="s">
        <v>265</v>
      </c>
      <c r="D84" s="201" t="s">
        <v>155</v>
      </c>
      <c r="E84" s="202" t="s">
        <v>156</v>
      </c>
      <c r="F84" s="203">
        <v>125.94</v>
      </c>
      <c r="G84" s="204"/>
      <c r="H84" s="204"/>
      <c r="I84" s="204"/>
    </row>
    <row r="85" spans="1:9" ht="12.75">
      <c r="A85" s="200" t="s">
        <v>151</v>
      </c>
      <c r="B85" s="201" t="s">
        <v>192</v>
      </c>
      <c r="C85" s="200" t="s">
        <v>264</v>
      </c>
      <c r="D85" s="201" t="s">
        <v>153</v>
      </c>
      <c r="E85" s="202" t="s">
        <v>154</v>
      </c>
      <c r="F85" s="203">
        <v>248.54</v>
      </c>
      <c r="G85" s="204"/>
      <c r="H85" s="204"/>
      <c r="I85" s="204"/>
    </row>
    <row r="86" spans="1:9" ht="12.75">
      <c r="A86" s="200">
        <v>30</v>
      </c>
      <c r="B86" s="201" t="s">
        <v>192</v>
      </c>
      <c r="C86" s="167" t="s">
        <v>280</v>
      </c>
      <c r="D86" s="205" t="s">
        <v>281</v>
      </c>
      <c r="E86" s="169" t="s">
        <v>282</v>
      </c>
      <c r="F86" s="203">
        <v>114</v>
      </c>
      <c r="G86" s="204"/>
      <c r="H86" s="204"/>
      <c r="I86" s="204"/>
    </row>
    <row r="87" spans="1:9" ht="12.75">
      <c r="A87" s="200">
        <v>30</v>
      </c>
      <c r="B87" s="201" t="s">
        <v>192</v>
      </c>
      <c r="C87" s="167">
        <v>44260</v>
      </c>
      <c r="D87" s="205" t="s">
        <v>299</v>
      </c>
      <c r="E87" s="169" t="s">
        <v>296</v>
      </c>
      <c r="F87" s="203">
        <v>136.7</v>
      </c>
      <c r="G87" s="204"/>
      <c r="H87" s="204"/>
      <c r="I87" s="204"/>
    </row>
    <row r="88" spans="1:9" s="114" customFormat="1" ht="12.75">
      <c r="A88" s="206"/>
      <c r="B88" s="207" t="s">
        <v>276</v>
      </c>
      <c r="C88" s="206"/>
      <c r="D88" s="207"/>
      <c r="E88" s="208"/>
      <c r="F88" s="209">
        <f>SUM(F84:F87)</f>
        <v>625.1800000000001</v>
      </c>
      <c r="G88" s="210">
        <f>120430+15789</f>
        <v>136219</v>
      </c>
      <c r="H88" s="211">
        <f>F88*100/G88</f>
        <v>0.45895212855769024</v>
      </c>
      <c r="I88" s="212"/>
    </row>
    <row r="89" spans="1:9" s="170" customFormat="1" ht="12.75">
      <c r="A89" s="200" t="s">
        <v>157</v>
      </c>
      <c r="B89" s="201" t="s">
        <v>74</v>
      </c>
      <c r="C89" s="200" t="s">
        <v>266</v>
      </c>
      <c r="D89" s="201" t="s">
        <v>70</v>
      </c>
      <c r="E89" s="202" t="s">
        <v>159</v>
      </c>
      <c r="F89" s="203">
        <v>635.99</v>
      </c>
      <c r="G89" s="204"/>
      <c r="H89" s="204"/>
      <c r="I89" s="204"/>
    </row>
    <row r="90" spans="1:9" s="170" customFormat="1" ht="12.75">
      <c r="A90" s="200" t="s">
        <v>157</v>
      </c>
      <c r="B90" s="201" t="s">
        <v>74</v>
      </c>
      <c r="C90" s="200" t="s">
        <v>267</v>
      </c>
      <c r="D90" s="201" t="s">
        <v>35</v>
      </c>
      <c r="E90" s="202" t="s">
        <v>159</v>
      </c>
      <c r="F90" s="203">
        <v>1589.35</v>
      </c>
      <c r="G90" s="204"/>
      <c r="H90" s="204"/>
      <c r="I90" s="204"/>
    </row>
    <row r="91" spans="1:9" s="170" customFormat="1" ht="12.75">
      <c r="A91" s="200" t="s">
        <v>157</v>
      </c>
      <c r="B91" s="201" t="s">
        <v>74</v>
      </c>
      <c r="C91" s="200" t="s">
        <v>268</v>
      </c>
      <c r="D91" s="201" t="s">
        <v>7</v>
      </c>
      <c r="E91" s="202" t="s">
        <v>159</v>
      </c>
      <c r="F91" s="203">
        <v>4607.8</v>
      </c>
      <c r="G91" s="204"/>
      <c r="H91" s="204"/>
      <c r="I91" s="204"/>
    </row>
    <row r="92" spans="1:9" s="171" customFormat="1" ht="12.75">
      <c r="A92" s="217"/>
      <c r="B92" s="218" t="s">
        <v>31</v>
      </c>
      <c r="C92" s="217"/>
      <c r="D92" s="218"/>
      <c r="E92" s="219"/>
      <c r="F92" s="220">
        <f>SUM(F89:F91)</f>
        <v>6833.14</v>
      </c>
      <c r="G92" s="221">
        <v>141390</v>
      </c>
      <c r="H92" s="222">
        <f>F92*100/G92</f>
        <v>4.832831176179362</v>
      </c>
      <c r="I92" s="212"/>
    </row>
    <row r="93" spans="1:9" s="146" customFormat="1" ht="16.5" customHeight="1">
      <c r="A93" s="223" t="s">
        <v>278</v>
      </c>
      <c r="B93" s="223"/>
      <c r="C93" s="224"/>
      <c r="D93" s="223" t="s">
        <v>278</v>
      </c>
      <c r="E93" s="223"/>
      <c r="F93" s="224"/>
      <c r="G93" s="223"/>
      <c r="H93" s="224"/>
      <c r="I93" s="223"/>
    </row>
    <row r="94" spans="1:8" s="125" customFormat="1" ht="16.5" customHeight="1">
      <c r="A94" s="161" t="s">
        <v>283</v>
      </c>
      <c r="C94" s="124"/>
      <c r="D94" s="161" t="s">
        <v>301</v>
      </c>
      <c r="E94" s="127"/>
      <c r="G94" s="138"/>
      <c r="H94" s="145"/>
    </row>
    <row r="95" spans="1:8" s="125" customFormat="1" ht="16.5" customHeight="1">
      <c r="A95" s="161" t="s">
        <v>187</v>
      </c>
      <c r="C95" s="124"/>
      <c r="D95" s="161" t="s">
        <v>302</v>
      </c>
      <c r="E95" s="127"/>
      <c r="G95" s="138"/>
      <c r="H95" s="145"/>
    </row>
    <row r="96" spans="4:6" ht="12.75">
      <c r="D96" s="125"/>
      <c r="E96" s="124"/>
      <c r="F96" s="126"/>
    </row>
    <row r="129" ht="24" customHeight="1"/>
  </sheetData>
  <printOptions/>
  <pageMargins left="0.75" right="0.75" top="1" bottom="1" header="0" footer="0"/>
  <pageSetup fitToHeight="1" fitToWidth="1" horizontalDpi="600" verticalDpi="600" orientation="landscape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showGridLines="0" workbookViewId="0" topLeftCell="A52">
      <selection activeCell="B88" sqref="B88:D88"/>
    </sheetView>
  </sheetViews>
  <sheetFormatPr defaultColWidth="11.421875" defaultRowHeight="12.75"/>
  <cols>
    <col min="1" max="1" width="8.140625" style="95" customWidth="1"/>
    <col min="2" max="2" width="31.00390625" style="82" bestFit="1" customWidth="1"/>
    <col min="3" max="3" width="8.7109375" style="95" customWidth="1"/>
    <col min="4" max="4" width="26.57421875" style="82" bestFit="1" customWidth="1"/>
    <col min="5" max="5" width="120.8515625" style="95" bestFit="1" customWidth="1"/>
    <col min="6" max="6" width="9.8515625" style="113" customWidth="1"/>
    <col min="7" max="7" width="9.8515625" style="134" customWidth="1"/>
    <col min="8" max="8" width="9.8515625" style="135" customWidth="1"/>
    <col min="9" max="9" width="12.140625" style="85" customWidth="1"/>
    <col min="10" max="16384" width="12.140625" style="85" hidden="1" customWidth="1"/>
  </cols>
  <sheetData>
    <row r="1" spans="1:8" s="68" customFormat="1" ht="27" customHeight="1">
      <c r="A1" s="162" t="s">
        <v>0</v>
      </c>
      <c r="C1" s="88"/>
      <c r="D1" s="67"/>
      <c r="E1" s="102"/>
      <c r="F1" s="105"/>
      <c r="G1" s="153"/>
      <c r="H1" s="139"/>
    </row>
    <row r="2" spans="1:8" s="70" customFormat="1" ht="18" customHeight="1">
      <c r="A2" s="159" t="s">
        <v>2</v>
      </c>
      <c r="C2" s="88"/>
      <c r="D2" s="69"/>
      <c r="E2" s="102"/>
      <c r="F2" s="105"/>
      <c r="G2" s="152"/>
      <c r="H2" s="139"/>
    </row>
    <row r="3" spans="1:8" s="72" customFormat="1" ht="15.75" customHeight="1">
      <c r="A3" s="160" t="s">
        <v>1</v>
      </c>
      <c r="C3" s="89"/>
      <c r="D3" s="71"/>
      <c r="E3" s="103"/>
      <c r="F3" s="106"/>
      <c r="G3" s="129"/>
      <c r="H3" s="140"/>
    </row>
    <row r="4" spans="1:8" s="74" customFormat="1" ht="8.25" customHeight="1">
      <c r="A4" s="104"/>
      <c r="C4" s="90"/>
      <c r="D4" s="73"/>
      <c r="E4" s="104"/>
      <c r="F4" s="107"/>
      <c r="G4" s="128"/>
      <c r="H4" s="139"/>
    </row>
    <row r="5" spans="1:8" s="76" customFormat="1" ht="40.5" customHeight="1">
      <c r="A5" s="91" t="s">
        <v>284</v>
      </c>
      <c r="C5" s="91"/>
      <c r="E5" s="91"/>
      <c r="F5" s="108"/>
      <c r="G5" s="130"/>
      <c r="H5" s="141"/>
    </row>
    <row r="6" spans="1:8" s="81" customFormat="1" ht="15.75" customHeight="1">
      <c r="A6" s="92" t="s">
        <v>277</v>
      </c>
      <c r="B6" s="78"/>
      <c r="C6" s="92"/>
      <c r="D6" s="78"/>
      <c r="E6" s="79"/>
      <c r="F6" s="109"/>
      <c r="G6" s="131"/>
      <c r="H6" s="140"/>
    </row>
    <row r="7" spans="1:8" s="84" customFormat="1" ht="72">
      <c r="A7" s="83" t="s">
        <v>82</v>
      </c>
      <c r="B7" s="83" t="s">
        <v>73</v>
      </c>
      <c r="C7" s="83" t="s">
        <v>83</v>
      </c>
      <c r="D7" s="83" t="s">
        <v>3</v>
      </c>
      <c r="E7" s="83" t="s">
        <v>193</v>
      </c>
      <c r="F7" s="110" t="s">
        <v>194</v>
      </c>
      <c r="G7" s="132" t="s">
        <v>195</v>
      </c>
      <c r="H7" s="132" t="s">
        <v>196</v>
      </c>
    </row>
    <row r="8" spans="1:8" ht="12.75">
      <c r="A8" s="156" t="s">
        <v>87</v>
      </c>
      <c r="B8" s="155" t="s">
        <v>76</v>
      </c>
      <c r="C8" s="156" t="s">
        <v>197</v>
      </c>
      <c r="D8" s="155" t="s">
        <v>198</v>
      </c>
      <c r="E8" s="157" t="s">
        <v>93</v>
      </c>
      <c r="F8" s="158">
        <v>275.56</v>
      </c>
      <c r="G8" s="85"/>
      <c r="H8" s="85"/>
    </row>
    <row r="9" spans="1:8" ht="12.75">
      <c r="A9" s="156" t="s">
        <v>87</v>
      </c>
      <c r="B9" s="155" t="s">
        <v>76</v>
      </c>
      <c r="C9" s="156" t="s">
        <v>202</v>
      </c>
      <c r="D9" s="155" t="s">
        <v>181</v>
      </c>
      <c r="E9" s="157" t="s">
        <v>93</v>
      </c>
      <c r="F9" s="158">
        <v>932.27</v>
      </c>
      <c r="G9" s="85"/>
      <c r="H9" s="85"/>
    </row>
    <row r="10" spans="1:8" ht="12.75">
      <c r="A10" s="156" t="s">
        <v>87</v>
      </c>
      <c r="B10" s="155" t="s">
        <v>76</v>
      </c>
      <c r="C10" s="156" t="s">
        <v>206</v>
      </c>
      <c r="D10" s="155" t="s">
        <v>183</v>
      </c>
      <c r="E10" s="157" t="s">
        <v>93</v>
      </c>
      <c r="F10" s="158">
        <v>1376.26</v>
      </c>
      <c r="G10" s="85"/>
      <c r="H10" s="85"/>
    </row>
    <row r="11" spans="1:8" ht="12.75">
      <c r="A11" s="156" t="s">
        <v>87</v>
      </c>
      <c r="B11" s="155" t="s">
        <v>76</v>
      </c>
      <c r="C11" s="156" t="s">
        <v>199</v>
      </c>
      <c r="D11" s="155" t="s">
        <v>89</v>
      </c>
      <c r="E11" s="157" t="s">
        <v>90</v>
      </c>
      <c r="F11" s="158">
        <v>2524.68</v>
      </c>
      <c r="G11" s="85"/>
      <c r="H11" s="85"/>
    </row>
    <row r="12" spans="1:8" ht="12.75">
      <c r="A12" s="156" t="s">
        <v>87</v>
      </c>
      <c r="B12" s="155" t="s">
        <v>76</v>
      </c>
      <c r="C12" s="156" t="s">
        <v>200</v>
      </c>
      <c r="D12" s="155" t="s">
        <v>97</v>
      </c>
      <c r="E12" s="157" t="s">
        <v>90</v>
      </c>
      <c r="F12" s="158">
        <v>14478.95</v>
      </c>
      <c r="G12" s="85"/>
      <c r="H12" s="85"/>
    </row>
    <row r="13" spans="1:8" ht="12.75">
      <c r="A13" s="156" t="s">
        <v>87</v>
      </c>
      <c r="B13" s="155" t="s">
        <v>76</v>
      </c>
      <c r="C13" s="156" t="s">
        <v>201</v>
      </c>
      <c r="D13" s="155" t="s">
        <v>92</v>
      </c>
      <c r="E13" s="157" t="s">
        <v>90</v>
      </c>
      <c r="F13" s="158">
        <v>2648.97</v>
      </c>
      <c r="G13" s="85"/>
      <c r="H13" s="85"/>
    </row>
    <row r="14" spans="1:8" ht="12.75">
      <c r="A14" s="156" t="s">
        <v>87</v>
      </c>
      <c r="B14" s="155" t="s">
        <v>76</v>
      </c>
      <c r="C14" s="156" t="s">
        <v>203</v>
      </c>
      <c r="D14" s="155" t="s">
        <v>95</v>
      </c>
      <c r="E14" s="157" t="s">
        <v>90</v>
      </c>
      <c r="F14" s="158">
        <v>379.46</v>
      </c>
      <c r="G14" s="85"/>
      <c r="H14" s="85"/>
    </row>
    <row r="15" spans="1:8" ht="12.75">
      <c r="A15" s="156" t="s">
        <v>87</v>
      </c>
      <c r="B15" s="155" t="s">
        <v>76</v>
      </c>
      <c r="C15" s="156" t="s">
        <v>207</v>
      </c>
      <c r="D15" s="155" t="s">
        <v>98</v>
      </c>
      <c r="E15" s="157" t="s">
        <v>289</v>
      </c>
      <c r="F15" s="158">
        <f>6482.74+568</f>
        <v>7050.74</v>
      </c>
      <c r="G15" s="85"/>
      <c r="H15" s="85"/>
    </row>
    <row r="16" spans="1:8" ht="12.75">
      <c r="A16" s="156" t="s">
        <v>87</v>
      </c>
      <c r="B16" s="155" t="s">
        <v>76</v>
      </c>
      <c r="C16" s="156" t="s">
        <v>204</v>
      </c>
      <c r="D16" s="155" t="s">
        <v>46</v>
      </c>
      <c r="E16" s="157" t="s">
        <v>205</v>
      </c>
      <c r="F16" s="158">
        <v>6951.93</v>
      </c>
      <c r="G16" s="85"/>
      <c r="H16" s="85"/>
    </row>
    <row r="17" spans="1:8" ht="12.75">
      <c r="A17" s="156" t="s">
        <v>87</v>
      </c>
      <c r="B17" s="155" t="s">
        <v>76</v>
      </c>
      <c r="C17" s="167" t="s">
        <v>200</v>
      </c>
      <c r="D17" s="168" t="s">
        <v>285</v>
      </c>
      <c r="E17" s="169" t="s">
        <v>286</v>
      </c>
      <c r="F17" s="158">
        <v>1469</v>
      </c>
      <c r="G17" s="85"/>
      <c r="H17" s="85"/>
    </row>
    <row r="18" spans="1:8" ht="12.75">
      <c r="A18" s="156" t="s">
        <v>87</v>
      </c>
      <c r="B18" s="155" t="s">
        <v>76</v>
      </c>
      <c r="C18" s="167" t="s">
        <v>287</v>
      </c>
      <c r="D18" s="168" t="s">
        <v>288</v>
      </c>
      <c r="E18" s="169" t="s">
        <v>286</v>
      </c>
      <c r="F18" s="158">
        <v>403</v>
      </c>
      <c r="G18" s="85"/>
      <c r="H18" s="85"/>
    </row>
    <row r="19" spans="1:8" s="114" customFormat="1" ht="12.75">
      <c r="A19" s="121"/>
      <c r="B19" s="120" t="s">
        <v>33</v>
      </c>
      <c r="C19" s="121"/>
      <c r="D19" s="120"/>
      <c r="E19" s="136"/>
      <c r="F19" s="143">
        <f>SUM(F8:F18)</f>
        <v>38490.82</v>
      </c>
      <c r="G19" s="164">
        <v>185790</v>
      </c>
      <c r="H19" s="163">
        <f>F19*100/G19</f>
        <v>20.717379837450885</v>
      </c>
    </row>
    <row r="20" spans="1:8" ht="12.75">
      <c r="A20" s="156" t="s">
        <v>100</v>
      </c>
      <c r="B20" s="155" t="s">
        <v>4</v>
      </c>
      <c r="C20" s="156" t="s">
        <v>209</v>
      </c>
      <c r="D20" s="155" t="s">
        <v>36</v>
      </c>
      <c r="E20" s="157" t="s">
        <v>210</v>
      </c>
      <c r="F20" s="158">
        <v>64.65</v>
      </c>
      <c r="G20" s="85"/>
      <c r="H20" s="85"/>
    </row>
    <row r="21" spans="1:8" ht="12.75">
      <c r="A21" s="156" t="s">
        <v>100</v>
      </c>
      <c r="B21" s="155" t="s">
        <v>4</v>
      </c>
      <c r="C21" s="156" t="s">
        <v>212</v>
      </c>
      <c r="D21" s="155" t="s">
        <v>37</v>
      </c>
      <c r="E21" s="157" t="s">
        <v>213</v>
      </c>
      <c r="F21" s="158">
        <v>138.81</v>
      </c>
      <c r="G21" s="85"/>
      <c r="H21" s="85"/>
    </row>
    <row r="22" spans="1:8" ht="12.75">
      <c r="A22" s="156" t="s">
        <v>100</v>
      </c>
      <c r="B22" s="155" t="s">
        <v>4</v>
      </c>
      <c r="C22" s="156" t="s">
        <v>208</v>
      </c>
      <c r="D22" s="155" t="s">
        <v>184</v>
      </c>
      <c r="E22" s="157" t="s">
        <v>93</v>
      </c>
      <c r="F22" s="158">
        <v>363.8</v>
      </c>
      <c r="G22" s="85"/>
      <c r="H22" s="85"/>
    </row>
    <row r="23" spans="1:8" ht="12.75">
      <c r="A23" s="156" t="s">
        <v>100</v>
      </c>
      <c r="B23" s="155" t="s">
        <v>4</v>
      </c>
      <c r="C23" s="156" t="s">
        <v>211</v>
      </c>
      <c r="D23" s="155" t="s">
        <v>38</v>
      </c>
      <c r="E23" s="157" t="s">
        <v>104</v>
      </c>
      <c r="F23" s="158">
        <v>1231.26</v>
      </c>
      <c r="G23" s="85"/>
      <c r="H23" s="85"/>
    </row>
    <row r="24" spans="1:8" s="114" customFormat="1" ht="12.75">
      <c r="A24" s="121"/>
      <c r="B24" s="120" t="s">
        <v>13</v>
      </c>
      <c r="C24" s="121"/>
      <c r="D24" s="120"/>
      <c r="E24" s="136"/>
      <c r="F24" s="143">
        <f>SUM(F20:F23)</f>
        <v>1798.52</v>
      </c>
      <c r="G24" s="164">
        <v>135980</v>
      </c>
      <c r="H24" s="163">
        <f>F24*100/G24</f>
        <v>1.3226356817178997</v>
      </c>
    </row>
    <row r="25" spans="1:8" ht="12.75">
      <c r="A25" s="156" t="s">
        <v>106</v>
      </c>
      <c r="B25" s="155" t="s">
        <v>6</v>
      </c>
      <c r="C25" s="156" t="s">
        <v>215</v>
      </c>
      <c r="D25" s="155" t="s">
        <v>55</v>
      </c>
      <c r="E25" s="157" t="s">
        <v>216</v>
      </c>
      <c r="F25" s="158">
        <v>1837.83</v>
      </c>
      <c r="G25" s="85"/>
      <c r="H25" s="85"/>
    </row>
    <row r="26" spans="1:8" ht="12.75">
      <c r="A26" s="156" t="s">
        <v>106</v>
      </c>
      <c r="B26" s="155" t="s">
        <v>6</v>
      </c>
      <c r="C26" s="156" t="s">
        <v>218</v>
      </c>
      <c r="D26" s="155" t="s">
        <v>52</v>
      </c>
      <c r="E26" s="157" t="s">
        <v>109</v>
      </c>
      <c r="F26" s="158">
        <v>2670.59</v>
      </c>
      <c r="G26" s="85"/>
      <c r="H26" s="85"/>
    </row>
    <row r="27" spans="1:8" ht="12.75">
      <c r="A27" s="156" t="s">
        <v>106</v>
      </c>
      <c r="B27" s="155" t="s">
        <v>6</v>
      </c>
      <c r="C27" s="156" t="s">
        <v>219</v>
      </c>
      <c r="D27" s="155" t="s">
        <v>56</v>
      </c>
      <c r="E27" s="157" t="s">
        <v>109</v>
      </c>
      <c r="F27" s="158">
        <v>8116.24</v>
      </c>
      <c r="G27" s="85"/>
      <c r="H27" s="85"/>
    </row>
    <row r="28" spans="1:8" ht="12.75">
      <c r="A28" s="156" t="s">
        <v>106</v>
      </c>
      <c r="B28" s="155" t="s">
        <v>6</v>
      </c>
      <c r="C28" s="156" t="s">
        <v>222</v>
      </c>
      <c r="D28" s="155" t="s">
        <v>114</v>
      </c>
      <c r="E28" s="157" t="s">
        <v>109</v>
      </c>
      <c r="F28" s="158">
        <v>763.22</v>
      </c>
      <c r="G28" s="85"/>
      <c r="H28" s="85"/>
    </row>
    <row r="29" spans="1:8" ht="12.75">
      <c r="A29" s="156" t="s">
        <v>106</v>
      </c>
      <c r="B29" s="155" t="s">
        <v>6</v>
      </c>
      <c r="C29" s="156" t="s">
        <v>225</v>
      </c>
      <c r="D29" s="155" t="s">
        <v>54</v>
      </c>
      <c r="E29" s="157" t="s">
        <v>226</v>
      </c>
      <c r="F29" s="158">
        <v>2382.39</v>
      </c>
      <c r="G29" s="85"/>
      <c r="H29" s="85"/>
    </row>
    <row r="30" spans="1:8" ht="12.75">
      <c r="A30" s="156" t="s">
        <v>106</v>
      </c>
      <c r="B30" s="155" t="s">
        <v>6</v>
      </c>
      <c r="C30" s="156" t="s">
        <v>214</v>
      </c>
      <c r="D30" s="155" t="s">
        <v>51</v>
      </c>
      <c r="E30" s="157" t="s">
        <v>104</v>
      </c>
      <c r="F30" s="158">
        <v>5932.09</v>
      </c>
      <c r="G30" s="85"/>
      <c r="H30" s="85"/>
    </row>
    <row r="31" spans="1:8" ht="12.75">
      <c r="A31" s="156" t="s">
        <v>106</v>
      </c>
      <c r="B31" s="155" t="s">
        <v>6</v>
      </c>
      <c r="C31" s="156" t="s">
        <v>217</v>
      </c>
      <c r="D31" s="155" t="s">
        <v>111</v>
      </c>
      <c r="E31" s="157" t="s">
        <v>104</v>
      </c>
      <c r="F31" s="158">
        <v>0.47</v>
      </c>
      <c r="G31" s="85"/>
      <c r="H31" s="85"/>
    </row>
    <row r="32" spans="1:8" ht="12.75">
      <c r="A32" s="156" t="s">
        <v>106</v>
      </c>
      <c r="B32" s="155" t="s">
        <v>6</v>
      </c>
      <c r="C32" s="156" t="s">
        <v>223</v>
      </c>
      <c r="D32" s="155" t="s">
        <v>50</v>
      </c>
      <c r="E32" s="157" t="s">
        <v>104</v>
      </c>
      <c r="F32" s="158">
        <v>4476.46</v>
      </c>
      <c r="G32" s="85"/>
      <c r="H32" s="85"/>
    </row>
    <row r="33" spans="1:8" ht="12.75">
      <c r="A33" s="156" t="s">
        <v>106</v>
      </c>
      <c r="B33" s="155" t="s">
        <v>6</v>
      </c>
      <c r="C33" s="156" t="s">
        <v>220</v>
      </c>
      <c r="D33" s="155" t="s">
        <v>57</v>
      </c>
      <c r="E33" s="157" t="s">
        <v>221</v>
      </c>
      <c r="F33" s="158">
        <v>3730.94</v>
      </c>
      <c r="G33" s="85"/>
      <c r="H33" s="85"/>
    </row>
    <row r="34" spans="1:8" ht="12.75">
      <c r="A34" s="156" t="s">
        <v>106</v>
      </c>
      <c r="B34" s="155" t="s">
        <v>6</v>
      </c>
      <c r="C34" s="156" t="s">
        <v>224</v>
      </c>
      <c r="D34" s="155" t="s">
        <v>58</v>
      </c>
      <c r="E34" s="157" t="s">
        <v>221</v>
      </c>
      <c r="F34" s="158">
        <v>3925.57</v>
      </c>
      <c r="G34" s="85"/>
      <c r="H34" s="85"/>
    </row>
    <row r="35" spans="1:8" s="114" customFormat="1" ht="12.75">
      <c r="A35" s="121"/>
      <c r="B35" s="120" t="s">
        <v>16</v>
      </c>
      <c r="C35" s="121"/>
      <c r="D35" s="120"/>
      <c r="E35" s="136"/>
      <c r="F35" s="143">
        <f>SUM(F25:F34)</f>
        <v>33835.8</v>
      </c>
      <c r="G35" s="164">
        <v>220270</v>
      </c>
      <c r="H35" s="163">
        <f>F35*100/G35</f>
        <v>15.361056884732376</v>
      </c>
    </row>
    <row r="36" spans="1:8" ht="12.75">
      <c r="A36" s="156" t="s">
        <v>116</v>
      </c>
      <c r="B36" s="155" t="s">
        <v>77</v>
      </c>
      <c r="C36" s="156" t="s">
        <v>227</v>
      </c>
      <c r="D36" s="155" t="s">
        <v>48</v>
      </c>
      <c r="E36" s="157" t="s">
        <v>221</v>
      </c>
      <c r="F36" s="158">
        <v>3616.2</v>
      </c>
      <c r="G36" s="85"/>
      <c r="H36" s="85"/>
    </row>
    <row r="37" spans="1:8" ht="12.75">
      <c r="A37" s="156" t="s">
        <v>116</v>
      </c>
      <c r="B37" s="155" t="s">
        <v>77</v>
      </c>
      <c r="C37" s="156" t="s">
        <v>228</v>
      </c>
      <c r="D37" s="155" t="s">
        <v>47</v>
      </c>
      <c r="E37" s="157" t="s">
        <v>221</v>
      </c>
      <c r="F37" s="158">
        <v>17428.33</v>
      </c>
      <c r="G37" s="85"/>
      <c r="H37" s="85"/>
    </row>
    <row r="38" spans="1:8" ht="12.75">
      <c r="A38" s="156" t="s">
        <v>116</v>
      </c>
      <c r="B38" s="155" t="s">
        <v>77</v>
      </c>
      <c r="C38" s="156" t="s">
        <v>229</v>
      </c>
      <c r="D38" s="155" t="s">
        <v>49</v>
      </c>
      <c r="E38" s="157" t="s">
        <v>221</v>
      </c>
      <c r="F38" s="158">
        <v>4693.65</v>
      </c>
      <c r="G38" s="85"/>
      <c r="H38" s="85"/>
    </row>
    <row r="39" spans="1:8" s="114" customFormat="1" ht="12.75">
      <c r="A39" s="121"/>
      <c r="B39" s="120" t="s">
        <v>269</v>
      </c>
      <c r="C39" s="121"/>
      <c r="D39" s="120"/>
      <c r="E39" s="136"/>
      <c r="F39" s="143">
        <f>SUM(F36:F38)</f>
        <v>25738.18</v>
      </c>
      <c r="G39" s="164">
        <v>145980</v>
      </c>
      <c r="H39" s="163">
        <f>F39*100/G39</f>
        <v>17.63130565830936</v>
      </c>
    </row>
    <row r="40" spans="1:8" ht="12.75">
      <c r="A40" s="156" t="s">
        <v>119</v>
      </c>
      <c r="B40" s="155" t="s">
        <v>75</v>
      </c>
      <c r="C40" s="156" t="s">
        <v>232</v>
      </c>
      <c r="D40" s="155" t="s">
        <v>233</v>
      </c>
      <c r="E40" s="157" t="s">
        <v>93</v>
      </c>
      <c r="F40" s="158">
        <v>215.49</v>
      </c>
      <c r="G40" s="85"/>
      <c r="H40" s="85"/>
    </row>
    <row r="41" spans="1:8" ht="12.75">
      <c r="A41" s="156" t="s">
        <v>119</v>
      </c>
      <c r="B41" s="155" t="s">
        <v>75</v>
      </c>
      <c r="C41" s="156" t="s">
        <v>230</v>
      </c>
      <c r="D41" s="155" t="s">
        <v>45</v>
      </c>
      <c r="E41" s="157" t="s">
        <v>104</v>
      </c>
      <c r="F41" s="158">
        <v>4955.17</v>
      </c>
      <c r="G41" s="85"/>
      <c r="H41" s="85"/>
    </row>
    <row r="42" spans="1:8" ht="12.75">
      <c r="A42" s="156" t="s">
        <v>119</v>
      </c>
      <c r="B42" s="155" t="s">
        <v>75</v>
      </c>
      <c r="C42" s="156" t="s">
        <v>231</v>
      </c>
      <c r="D42" s="155" t="s">
        <v>43</v>
      </c>
      <c r="E42" s="157" t="s">
        <v>104</v>
      </c>
      <c r="F42" s="158">
        <v>54.4</v>
      </c>
      <c r="G42" s="85"/>
      <c r="H42" s="85"/>
    </row>
    <row r="43" spans="1:8" ht="12.75">
      <c r="A43" s="156" t="s">
        <v>119</v>
      </c>
      <c r="B43" s="155" t="s">
        <v>75</v>
      </c>
      <c r="C43" s="156" t="s">
        <v>234</v>
      </c>
      <c r="D43" s="155" t="s">
        <v>42</v>
      </c>
      <c r="E43" s="157" t="s">
        <v>104</v>
      </c>
      <c r="F43" s="158">
        <v>6557.82</v>
      </c>
      <c r="G43" s="85"/>
      <c r="H43" s="85"/>
    </row>
    <row r="44" spans="1:8" ht="12.75">
      <c r="A44" s="156" t="s">
        <v>119</v>
      </c>
      <c r="B44" s="155" t="s">
        <v>75</v>
      </c>
      <c r="C44" s="156" t="s">
        <v>235</v>
      </c>
      <c r="D44" s="155" t="s">
        <v>44</v>
      </c>
      <c r="E44" s="157" t="s">
        <v>104</v>
      </c>
      <c r="F44" s="158">
        <v>6793.6</v>
      </c>
      <c r="G44" s="85"/>
      <c r="H44" s="85"/>
    </row>
    <row r="45" spans="1:8" s="114" customFormat="1" ht="12.75">
      <c r="A45" s="121"/>
      <c r="B45" s="120" t="s">
        <v>270</v>
      </c>
      <c r="C45" s="121"/>
      <c r="D45" s="120"/>
      <c r="E45" s="136"/>
      <c r="F45" s="143">
        <f>SUM(F40:F44)</f>
        <v>18576.48</v>
      </c>
      <c r="G45" s="164">
        <v>252560</v>
      </c>
      <c r="H45" s="163">
        <f>F45*100/G45</f>
        <v>7.3552739942983845</v>
      </c>
    </row>
    <row r="46" spans="1:8" ht="12.75">
      <c r="A46" s="156" t="s">
        <v>122</v>
      </c>
      <c r="B46" s="155" t="s">
        <v>5</v>
      </c>
      <c r="C46" s="156" t="s">
        <v>236</v>
      </c>
      <c r="D46" s="155" t="s">
        <v>63</v>
      </c>
      <c r="E46" s="157" t="s">
        <v>104</v>
      </c>
      <c r="F46" s="158">
        <v>1792.75</v>
      </c>
      <c r="G46" s="85"/>
      <c r="H46" s="85"/>
    </row>
    <row r="47" spans="1:8" ht="12.75">
      <c r="A47" s="156" t="s">
        <v>122</v>
      </c>
      <c r="B47" s="155" t="s">
        <v>5</v>
      </c>
      <c r="C47" s="156" t="s">
        <v>237</v>
      </c>
      <c r="D47" s="155" t="s">
        <v>60</v>
      </c>
      <c r="E47" s="157" t="s">
        <v>104</v>
      </c>
      <c r="F47" s="158">
        <v>3661.97</v>
      </c>
      <c r="G47" s="85"/>
      <c r="H47" s="85"/>
    </row>
    <row r="48" spans="1:8" ht="12.75">
      <c r="A48" s="156" t="s">
        <v>122</v>
      </c>
      <c r="B48" s="155" t="s">
        <v>5</v>
      </c>
      <c r="C48" s="156" t="s">
        <v>238</v>
      </c>
      <c r="D48" s="155" t="s">
        <v>61</v>
      </c>
      <c r="E48" s="157" t="s">
        <v>104</v>
      </c>
      <c r="F48" s="158">
        <v>1005.84</v>
      </c>
      <c r="G48" s="85"/>
      <c r="H48" s="85"/>
    </row>
    <row r="49" spans="1:8" ht="12.75">
      <c r="A49" s="156" t="s">
        <v>122</v>
      </c>
      <c r="B49" s="155" t="s">
        <v>5</v>
      </c>
      <c r="C49" s="156" t="s">
        <v>239</v>
      </c>
      <c r="D49" s="155" t="s">
        <v>62</v>
      </c>
      <c r="E49" s="157" t="s">
        <v>104</v>
      </c>
      <c r="F49" s="158">
        <v>11226.87</v>
      </c>
      <c r="G49" s="85"/>
      <c r="H49" s="85"/>
    </row>
    <row r="50" spans="1:8" ht="12.75">
      <c r="A50" s="156" t="s">
        <v>122</v>
      </c>
      <c r="B50" s="155" t="s">
        <v>5</v>
      </c>
      <c r="C50" s="156" t="s">
        <v>240</v>
      </c>
      <c r="D50" s="155" t="s">
        <v>59</v>
      </c>
      <c r="E50" s="157" t="s">
        <v>104</v>
      </c>
      <c r="F50" s="158">
        <v>105.05</v>
      </c>
      <c r="G50" s="85"/>
      <c r="H50" s="85"/>
    </row>
    <row r="51" spans="1:8" s="114" customFormat="1" ht="12.75">
      <c r="A51" s="121"/>
      <c r="B51" s="120" t="s">
        <v>17</v>
      </c>
      <c r="C51" s="121"/>
      <c r="D51" s="120"/>
      <c r="E51" s="136"/>
      <c r="F51" s="143">
        <f>SUM(F46:F50)</f>
        <v>17792.48</v>
      </c>
      <c r="G51" s="164">
        <v>116660</v>
      </c>
      <c r="H51" s="163">
        <f>F51*100/G51</f>
        <v>15.251568661066347</v>
      </c>
    </row>
    <row r="52" spans="1:8" ht="12.75">
      <c r="A52" s="156" t="s">
        <v>124</v>
      </c>
      <c r="B52" s="155" t="s">
        <v>189</v>
      </c>
      <c r="C52" s="156" t="s">
        <v>241</v>
      </c>
      <c r="D52" s="155" t="s">
        <v>65</v>
      </c>
      <c r="E52" s="157" t="s">
        <v>126</v>
      </c>
      <c r="F52" s="158">
        <v>104.96</v>
      </c>
      <c r="G52" s="85"/>
      <c r="H52" s="85"/>
    </row>
    <row r="53" spans="1:8" ht="12.75">
      <c r="A53" s="156" t="s">
        <v>124</v>
      </c>
      <c r="B53" s="155" t="s">
        <v>189</v>
      </c>
      <c r="C53" s="156" t="s">
        <v>242</v>
      </c>
      <c r="D53" s="155" t="s">
        <v>69</v>
      </c>
      <c r="E53" s="157" t="s">
        <v>126</v>
      </c>
      <c r="F53" s="158">
        <v>300.56</v>
      </c>
      <c r="G53" s="85"/>
      <c r="H53" s="85"/>
    </row>
    <row r="54" spans="1:8" ht="12.75">
      <c r="A54" s="156" t="s">
        <v>124</v>
      </c>
      <c r="B54" s="155" t="s">
        <v>189</v>
      </c>
      <c r="C54" s="156" t="s">
        <v>243</v>
      </c>
      <c r="D54" s="155" t="s">
        <v>68</v>
      </c>
      <c r="E54" s="157" t="s">
        <v>126</v>
      </c>
      <c r="F54" s="158">
        <v>1473.28</v>
      </c>
      <c r="G54" s="85"/>
      <c r="H54" s="85"/>
    </row>
    <row r="55" spans="1:8" ht="12.75">
      <c r="A55" s="156" t="s">
        <v>124</v>
      </c>
      <c r="B55" s="155" t="s">
        <v>189</v>
      </c>
      <c r="C55" s="156" t="s">
        <v>244</v>
      </c>
      <c r="D55" s="155" t="s">
        <v>67</v>
      </c>
      <c r="E55" s="157" t="s">
        <v>126</v>
      </c>
      <c r="F55" s="158">
        <v>31.85</v>
      </c>
      <c r="G55" s="85"/>
      <c r="H55" s="85"/>
    </row>
    <row r="56" spans="1:8" ht="12.75">
      <c r="A56" s="156" t="s">
        <v>124</v>
      </c>
      <c r="B56" s="155" t="s">
        <v>189</v>
      </c>
      <c r="C56" s="156" t="s">
        <v>245</v>
      </c>
      <c r="D56" s="155" t="s">
        <v>64</v>
      </c>
      <c r="E56" s="157" t="s">
        <v>126</v>
      </c>
      <c r="F56" s="158">
        <v>3955.72</v>
      </c>
      <c r="G56" s="85"/>
      <c r="H56" s="85"/>
    </row>
    <row r="57" spans="1:8" ht="12.75">
      <c r="A57" s="156" t="s">
        <v>124</v>
      </c>
      <c r="B57" s="155" t="s">
        <v>189</v>
      </c>
      <c r="C57" s="156" t="s">
        <v>246</v>
      </c>
      <c r="D57" s="155" t="s">
        <v>66</v>
      </c>
      <c r="E57" s="157" t="s">
        <v>126</v>
      </c>
      <c r="F57" s="158">
        <v>15.07</v>
      </c>
      <c r="G57" s="85"/>
      <c r="H57" s="85"/>
    </row>
    <row r="58" spans="1:8" s="114" customFormat="1" ht="12.75">
      <c r="A58" s="121"/>
      <c r="B58" s="120" t="s">
        <v>271</v>
      </c>
      <c r="C58" s="121"/>
      <c r="D58" s="120"/>
      <c r="E58" s="136"/>
      <c r="F58" s="143">
        <f>SUM(F52:F57)</f>
        <v>5881.44</v>
      </c>
      <c r="G58" s="164">
        <v>45240</v>
      </c>
      <c r="H58" s="163">
        <f>F58*100/G58</f>
        <v>13.00053050397878</v>
      </c>
    </row>
    <row r="59" spans="1:8" ht="12.75">
      <c r="A59" s="156" t="s">
        <v>127</v>
      </c>
      <c r="B59" s="155" t="s">
        <v>10</v>
      </c>
      <c r="C59" s="156" t="s">
        <v>247</v>
      </c>
      <c r="D59" s="155" t="s">
        <v>41</v>
      </c>
      <c r="E59" s="157" t="s">
        <v>126</v>
      </c>
      <c r="F59" s="158">
        <v>975.83</v>
      </c>
      <c r="G59" s="85"/>
      <c r="H59" s="85"/>
    </row>
    <row r="60" spans="1:8" s="114" customFormat="1" ht="12.75">
      <c r="A60" s="121"/>
      <c r="B60" s="120" t="s">
        <v>15</v>
      </c>
      <c r="C60" s="121"/>
      <c r="D60" s="120"/>
      <c r="E60" s="136"/>
      <c r="F60" s="143">
        <v>975.83</v>
      </c>
      <c r="G60" s="164">
        <v>69050</v>
      </c>
      <c r="H60" s="163">
        <f>F60*100/G60</f>
        <v>1.413222302679218</v>
      </c>
    </row>
    <row r="61" spans="1:8" ht="12.75">
      <c r="A61" s="156" t="s">
        <v>129</v>
      </c>
      <c r="B61" s="155" t="s">
        <v>8</v>
      </c>
      <c r="C61" s="156" t="s">
        <v>248</v>
      </c>
      <c r="D61" s="155" t="s">
        <v>39</v>
      </c>
      <c r="E61" s="157" t="s">
        <v>126</v>
      </c>
      <c r="F61" s="158">
        <v>1353.9</v>
      </c>
      <c r="G61" s="85"/>
      <c r="H61" s="85"/>
    </row>
    <row r="62" spans="1:8" ht="12.75">
      <c r="A62" s="156" t="s">
        <v>129</v>
      </c>
      <c r="B62" s="155" t="s">
        <v>8</v>
      </c>
      <c r="C62" s="156" t="s">
        <v>249</v>
      </c>
      <c r="D62" s="155" t="s">
        <v>40</v>
      </c>
      <c r="E62" s="157" t="s">
        <v>126</v>
      </c>
      <c r="F62" s="158">
        <v>2946.7</v>
      </c>
      <c r="G62" s="85"/>
      <c r="H62" s="85"/>
    </row>
    <row r="63" spans="1:8" s="114" customFormat="1" ht="12.75">
      <c r="A63" s="121"/>
      <c r="B63" s="120" t="s">
        <v>14</v>
      </c>
      <c r="C63" s="121"/>
      <c r="D63" s="120"/>
      <c r="E63" s="136"/>
      <c r="F63" s="143">
        <f>SUM(F61:F62)</f>
        <v>4300.6</v>
      </c>
      <c r="G63" s="164">
        <v>56100</v>
      </c>
      <c r="H63" s="163">
        <f>F63*100/G63</f>
        <v>7.665953654188949</v>
      </c>
    </row>
    <row r="64" spans="1:8" ht="12.75">
      <c r="A64" s="156" t="s">
        <v>131</v>
      </c>
      <c r="B64" s="155" t="s">
        <v>252</v>
      </c>
      <c r="C64" s="156" t="s">
        <v>250</v>
      </c>
      <c r="D64" s="155" t="s">
        <v>251</v>
      </c>
      <c r="E64" s="157" t="s">
        <v>133</v>
      </c>
      <c r="F64" s="158">
        <v>157.46</v>
      </c>
      <c r="G64" s="85"/>
      <c r="H64" s="85"/>
    </row>
    <row r="65" spans="1:8" ht="12.75">
      <c r="A65" s="156" t="s">
        <v>131</v>
      </c>
      <c r="B65" s="155" t="s">
        <v>252</v>
      </c>
      <c r="C65" s="156" t="s">
        <v>253</v>
      </c>
      <c r="D65" s="155" t="s">
        <v>135</v>
      </c>
      <c r="E65" s="157" t="s">
        <v>133</v>
      </c>
      <c r="F65" s="158">
        <v>0.16</v>
      </c>
      <c r="G65" s="85"/>
      <c r="H65" s="85"/>
    </row>
    <row r="66" spans="1:8" ht="12.75">
      <c r="A66" s="156" t="s">
        <v>131</v>
      </c>
      <c r="B66" s="155" t="s">
        <v>252</v>
      </c>
      <c r="C66" s="156" t="s">
        <v>254</v>
      </c>
      <c r="D66" s="155" t="s">
        <v>72</v>
      </c>
      <c r="E66" s="157" t="s">
        <v>133</v>
      </c>
      <c r="F66" s="158">
        <v>474.04</v>
      </c>
      <c r="G66" s="85"/>
      <c r="H66" s="85"/>
    </row>
    <row r="67" spans="1:8" ht="12.75">
      <c r="A67" s="156" t="s">
        <v>131</v>
      </c>
      <c r="B67" s="155" t="s">
        <v>252</v>
      </c>
      <c r="C67" s="156" t="s">
        <v>255</v>
      </c>
      <c r="D67" s="155" t="s">
        <v>11</v>
      </c>
      <c r="E67" s="157" t="s">
        <v>133</v>
      </c>
      <c r="F67" s="158">
        <v>169.2</v>
      </c>
      <c r="G67" s="85"/>
      <c r="H67" s="85"/>
    </row>
    <row r="68" spans="1:8" s="114" customFormat="1" ht="12.75">
      <c r="A68" s="121"/>
      <c r="B68" s="120" t="s">
        <v>272</v>
      </c>
      <c r="C68" s="121"/>
      <c r="D68" s="120"/>
      <c r="E68" s="136"/>
      <c r="F68" s="143">
        <f>SUM(F64:F67)</f>
        <v>800.8600000000001</v>
      </c>
      <c r="G68" s="164">
        <v>228880</v>
      </c>
      <c r="H68" s="163">
        <f>F68*100/G68</f>
        <v>0.34990387976232096</v>
      </c>
    </row>
    <row r="69" spans="1:8" ht="12.75">
      <c r="A69" s="156" t="s">
        <v>136</v>
      </c>
      <c r="B69" s="155" t="s">
        <v>257</v>
      </c>
      <c r="C69" s="156" t="s">
        <v>256</v>
      </c>
      <c r="D69" s="155" t="s">
        <v>138</v>
      </c>
      <c r="E69" s="157" t="s">
        <v>139</v>
      </c>
      <c r="F69" s="158">
        <v>161.98</v>
      </c>
      <c r="G69" s="85"/>
      <c r="H69" s="85"/>
    </row>
    <row r="70" spans="1:8" s="114" customFormat="1" ht="12.75">
      <c r="A70" s="121"/>
      <c r="B70" s="120" t="s">
        <v>273</v>
      </c>
      <c r="C70" s="121"/>
      <c r="D70" s="120"/>
      <c r="E70" s="136"/>
      <c r="F70" s="143">
        <v>161.98</v>
      </c>
      <c r="G70" s="164">
        <v>99730</v>
      </c>
      <c r="H70" s="163">
        <f>F70*100/G70</f>
        <v>0.16241853003108392</v>
      </c>
    </row>
    <row r="71" spans="1:8" ht="12.75">
      <c r="A71" s="156" t="s">
        <v>140</v>
      </c>
      <c r="B71" s="155" t="s">
        <v>190</v>
      </c>
      <c r="C71" s="156" t="s">
        <v>258</v>
      </c>
      <c r="D71" s="155" t="s">
        <v>142</v>
      </c>
      <c r="E71" s="157" t="s">
        <v>143</v>
      </c>
      <c r="F71" s="158">
        <v>450.82</v>
      </c>
      <c r="G71" s="85"/>
      <c r="H71" s="85"/>
    </row>
    <row r="72" spans="1:8" ht="12.75">
      <c r="A72" s="156" t="s">
        <v>140</v>
      </c>
      <c r="B72" s="155" t="s">
        <v>190</v>
      </c>
      <c r="C72" s="156" t="s">
        <v>259</v>
      </c>
      <c r="D72" s="155" t="s">
        <v>260</v>
      </c>
      <c r="E72" s="157" t="s">
        <v>143</v>
      </c>
      <c r="F72" s="158">
        <v>200</v>
      </c>
      <c r="G72" s="85"/>
      <c r="H72" s="85"/>
    </row>
    <row r="73" spans="1:8" ht="12.75">
      <c r="A73" s="156" t="s">
        <v>140</v>
      </c>
      <c r="B73" s="155" t="s">
        <v>190</v>
      </c>
      <c r="C73" s="156" t="s">
        <v>261</v>
      </c>
      <c r="D73" s="155" t="s">
        <v>144</v>
      </c>
      <c r="E73" s="157" t="s">
        <v>143</v>
      </c>
      <c r="F73" s="158">
        <v>618.13</v>
      </c>
      <c r="G73" s="85"/>
      <c r="H73" s="85"/>
    </row>
    <row r="74" spans="1:8" s="114" customFormat="1" ht="12.75">
      <c r="A74" s="121"/>
      <c r="B74" s="120" t="s">
        <v>274</v>
      </c>
      <c r="C74" s="121"/>
      <c r="D74" s="120"/>
      <c r="E74" s="136"/>
      <c r="F74" s="143">
        <f>SUM(F71:F73)</f>
        <v>1268.9499999999998</v>
      </c>
      <c r="G74" s="164">
        <v>111790</v>
      </c>
      <c r="H74" s="163">
        <f>F74*100/G74</f>
        <v>1.135119420341712</v>
      </c>
    </row>
    <row r="75" spans="1:8" ht="12.75">
      <c r="A75" s="156" t="s">
        <v>146</v>
      </c>
      <c r="B75" s="155" t="s">
        <v>191</v>
      </c>
      <c r="C75" s="156" t="s">
        <v>262</v>
      </c>
      <c r="D75" s="155" t="s">
        <v>150</v>
      </c>
      <c r="E75" s="157" t="s">
        <v>143</v>
      </c>
      <c r="F75" s="158">
        <v>251.96</v>
      </c>
      <c r="G75" s="85"/>
      <c r="H75" s="85"/>
    </row>
    <row r="76" spans="1:8" ht="12.75">
      <c r="A76" s="156" t="s">
        <v>146</v>
      </c>
      <c r="B76" s="155" t="s">
        <v>191</v>
      </c>
      <c r="C76" s="156" t="s">
        <v>263</v>
      </c>
      <c r="D76" s="155" t="s">
        <v>148</v>
      </c>
      <c r="E76" s="157" t="s">
        <v>143</v>
      </c>
      <c r="F76" s="158">
        <v>402.65</v>
      </c>
      <c r="G76" s="85"/>
      <c r="H76" s="85"/>
    </row>
    <row r="77" spans="1:8" s="114" customFormat="1" ht="12.75">
      <c r="A77" s="121"/>
      <c r="B77" s="120" t="s">
        <v>275</v>
      </c>
      <c r="C77" s="121"/>
      <c r="D77" s="120"/>
      <c r="E77" s="136"/>
      <c r="F77" s="143">
        <f>SUM(F75:F76)</f>
        <v>654.61</v>
      </c>
      <c r="G77" s="164">
        <v>193210</v>
      </c>
      <c r="H77" s="163">
        <f>F77*100/G77</f>
        <v>0.33880751513896795</v>
      </c>
    </row>
    <row r="78" spans="1:8" ht="12.75">
      <c r="A78" s="156" t="s">
        <v>151</v>
      </c>
      <c r="B78" s="155" t="s">
        <v>192</v>
      </c>
      <c r="C78" s="156" t="s">
        <v>265</v>
      </c>
      <c r="D78" s="155" t="s">
        <v>155</v>
      </c>
      <c r="E78" s="157" t="s">
        <v>156</v>
      </c>
      <c r="F78" s="158">
        <v>125.94</v>
      </c>
      <c r="G78" s="85"/>
      <c r="H78" s="85"/>
    </row>
    <row r="79" spans="1:8" ht="12.75">
      <c r="A79" s="156" t="s">
        <v>151</v>
      </c>
      <c r="B79" s="155" t="s">
        <v>192</v>
      </c>
      <c r="C79" s="156" t="s">
        <v>264</v>
      </c>
      <c r="D79" s="155" t="s">
        <v>153</v>
      </c>
      <c r="E79" s="157" t="s">
        <v>154</v>
      </c>
      <c r="F79" s="158">
        <v>248.54</v>
      </c>
      <c r="G79" s="85"/>
      <c r="H79" s="85"/>
    </row>
    <row r="80" spans="1:8" ht="12.75">
      <c r="A80" s="156">
        <v>30</v>
      </c>
      <c r="B80" s="155" t="s">
        <v>192</v>
      </c>
      <c r="C80" s="167" t="s">
        <v>280</v>
      </c>
      <c r="D80" s="168" t="s">
        <v>281</v>
      </c>
      <c r="E80" s="169" t="s">
        <v>282</v>
      </c>
      <c r="F80" s="158">
        <v>114</v>
      </c>
      <c r="G80" s="85"/>
      <c r="H80" s="85"/>
    </row>
    <row r="81" spans="1:8" s="114" customFormat="1" ht="12.75">
      <c r="A81" s="121"/>
      <c r="B81" s="120" t="s">
        <v>276</v>
      </c>
      <c r="C81" s="121"/>
      <c r="D81" s="120"/>
      <c r="E81" s="136"/>
      <c r="F81" s="143">
        <f>SUM(F78:F80)</f>
        <v>488.48</v>
      </c>
      <c r="G81" s="164">
        <v>120430</v>
      </c>
      <c r="H81" s="163">
        <f>F81*100/G81</f>
        <v>0.4056132192975172</v>
      </c>
    </row>
    <row r="82" spans="1:8" ht="12.75">
      <c r="A82" s="156" t="s">
        <v>157</v>
      </c>
      <c r="B82" s="155" t="s">
        <v>74</v>
      </c>
      <c r="C82" s="156" t="s">
        <v>266</v>
      </c>
      <c r="D82" s="155" t="s">
        <v>70</v>
      </c>
      <c r="E82" s="157" t="s">
        <v>159</v>
      </c>
      <c r="F82" s="158">
        <v>635.99</v>
      </c>
      <c r="G82" s="85"/>
      <c r="H82" s="85"/>
    </row>
    <row r="83" spans="1:8" ht="12.75">
      <c r="A83" s="156" t="s">
        <v>157</v>
      </c>
      <c r="B83" s="155" t="s">
        <v>74</v>
      </c>
      <c r="C83" s="156" t="s">
        <v>267</v>
      </c>
      <c r="D83" s="155" t="s">
        <v>35</v>
      </c>
      <c r="E83" s="157" t="s">
        <v>159</v>
      </c>
      <c r="F83" s="158">
        <v>1589.35</v>
      </c>
      <c r="G83" s="85"/>
      <c r="H83" s="85"/>
    </row>
    <row r="84" spans="1:8" ht="12.75">
      <c r="A84" s="156" t="s">
        <v>157</v>
      </c>
      <c r="B84" s="155" t="s">
        <v>74</v>
      </c>
      <c r="C84" s="156" t="s">
        <v>268</v>
      </c>
      <c r="D84" s="155" t="s">
        <v>7</v>
      </c>
      <c r="E84" s="157" t="s">
        <v>159</v>
      </c>
      <c r="F84" s="158">
        <v>4607.8</v>
      </c>
      <c r="G84" s="85"/>
      <c r="H84" s="85"/>
    </row>
    <row r="85" spans="1:8" s="114" customFormat="1" ht="12.75">
      <c r="A85" s="116"/>
      <c r="B85" s="115" t="s">
        <v>31</v>
      </c>
      <c r="C85" s="116"/>
      <c r="D85" s="115"/>
      <c r="E85" s="137"/>
      <c r="F85" s="144">
        <f>SUM(F82:F84)</f>
        <v>6833.14</v>
      </c>
      <c r="G85" s="165">
        <v>141390</v>
      </c>
      <c r="H85" s="166">
        <f>F85*100/G85</f>
        <v>4.832831176179362</v>
      </c>
    </row>
    <row r="86" spans="1:8" s="146" customFormat="1" ht="16.5" customHeight="1">
      <c r="A86" s="146" t="s">
        <v>278</v>
      </c>
      <c r="C86" s="147"/>
      <c r="E86" s="147"/>
      <c r="F86" s="149"/>
      <c r="G86" s="150"/>
      <c r="H86" s="151"/>
    </row>
    <row r="87" spans="1:8" s="125" customFormat="1" ht="16.5" customHeight="1">
      <c r="A87" s="161" t="s">
        <v>283</v>
      </c>
      <c r="C87" s="124"/>
      <c r="D87" s="126"/>
      <c r="E87" s="127"/>
      <c r="G87" s="138"/>
      <c r="H87" s="145"/>
    </row>
    <row r="88" spans="1:8" s="125" customFormat="1" ht="16.5" customHeight="1">
      <c r="A88" s="161" t="s">
        <v>187</v>
      </c>
      <c r="C88" s="124"/>
      <c r="D88" s="126"/>
      <c r="E88" s="127"/>
      <c r="G88" s="138"/>
      <c r="H88" s="145"/>
    </row>
  </sheetData>
  <printOptions/>
  <pageMargins left="0.75" right="0.75" top="1" bottom="1" header="0" footer="0"/>
  <pageSetup fitToHeight="1" fitToWidth="1" horizontalDpi="600" verticalDpi="600" orientation="landscape" paperSize="9" scale="3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workbookViewId="0" topLeftCell="A52">
      <selection activeCell="A86" sqref="A86"/>
    </sheetView>
  </sheetViews>
  <sheetFormatPr defaultColWidth="11.421875" defaultRowHeight="12.75"/>
  <cols>
    <col min="1" max="1" width="8.140625" style="95" customWidth="1"/>
    <col min="2" max="2" width="31.00390625" style="82" bestFit="1" customWidth="1"/>
    <col min="3" max="3" width="8.7109375" style="95" customWidth="1"/>
    <col min="4" max="4" width="26.57421875" style="82" bestFit="1" customWidth="1"/>
    <col min="5" max="5" width="120.8515625" style="95" bestFit="1" customWidth="1"/>
    <col min="6" max="6" width="9.8515625" style="113" customWidth="1"/>
    <col min="7" max="7" width="9.8515625" style="134" customWidth="1"/>
    <col min="8" max="8" width="9.8515625" style="135" customWidth="1"/>
    <col min="9" max="9" width="12.140625" style="85" customWidth="1"/>
    <col min="10" max="16384" width="12.140625" style="85" hidden="1" customWidth="1"/>
  </cols>
  <sheetData>
    <row r="1" spans="1:8" s="68" customFormat="1" ht="27" customHeight="1">
      <c r="A1" s="162" t="s">
        <v>0</v>
      </c>
      <c r="C1" s="88"/>
      <c r="D1" s="67"/>
      <c r="E1" s="102"/>
      <c r="F1" s="105"/>
      <c r="G1" s="153"/>
      <c r="H1" s="139"/>
    </row>
    <row r="2" spans="1:8" s="70" customFormat="1" ht="18" customHeight="1">
      <c r="A2" s="159" t="s">
        <v>2</v>
      </c>
      <c r="C2" s="88"/>
      <c r="D2" s="69"/>
      <c r="E2" s="102"/>
      <c r="F2" s="105"/>
      <c r="G2" s="152"/>
      <c r="H2" s="139"/>
    </row>
    <row r="3" spans="1:8" s="72" customFormat="1" ht="15.75" customHeight="1">
      <c r="A3" s="160" t="s">
        <v>1</v>
      </c>
      <c r="C3" s="89"/>
      <c r="D3" s="71"/>
      <c r="E3" s="103"/>
      <c r="F3" s="106"/>
      <c r="G3" s="129"/>
      <c r="H3" s="140"/>
    </row>
    <row r="4" spans="1:8" s="74" customFormat="1" ht="8.25" customHeight="1">
      <c r="A4" s="104"/>
      <c r="C4" s="90"/>
      <c r="D4" s="73"/>
      <c r="E4" s="104"/>
      <c r="F4" s="107"/>
      <c r="G4" s="128"/>
      <c r="H4" s="139"/>
    </row>
    <row r="5" spans="1:8" s="76" customFormat="1" ht="40.5" customHeight="1">
      <c r="A5" s="91" t="s">
        <v>279</v>
      </c>
      <c r="C5" s="91"/>
      <c r="E5" s="91"/>
      <c r="F5" s="108"/>
      <c r="G5" s="130"/>
      <c r="H5" s="141"/>
    </row>
    <row r="6" spans="1:8" s="81" customFormat="1" ht="15.75" customHeight="1">
      <c r="A6" s="92" t="s">
        <v>277</v>
      </c>
      <c r="B6" s="78"/>
      <c r="C6" s="92"/>
      <c r="D6" s="78"/>
      <c r="E6" s="79"/>
      <c r="F6" s="109"/>
      <c r="G6" s="131"/>
      <c r="H6" s="140"/>
    </row>
    <row r="7" spans="1:8" s="84" customFormat="1" ht="72">
      <c r="A7" s="83" t="s">
        <v>82</v>
      </c>
      <c r="B7" s="83" t="s">
        <v>73</v>
      </c>
      <c r="C7" s="83" t="s">
        <v>83</v>
      </c>
      <c r="D7" s="83" t="s">
        <v>3</v>
      </c>
      <c r="E7" s="83" t="s">
        <v>193</v>
      </c>
      <c r="F7" s="110" t="s">
        <v>194</v>
      </c>
      <c r="G7" s="132" t="s">
        <v>195</v>
      </c>
      <c r="H7" s="132" t="s">
        <v>196</v>
      </c>
    </row>
    <row r="8" spans="1:8" ht="12.75">
      <c r="A8" s="156" t="s">
        <v>87</v>
      </c>
      <c r="B8" s="155" t="s">
        <v>76</v>
      </c>
      <c r="C8" s="156" t="s">
        <v>197</v>
      </c>
      <c r="D8" s="155" t="s">
        <v>198</v>
      </c>
      <c r="E8" s="157" t="s">
        <v>93</v>
      </c>
      <c r="F8" s="158">
        <v>275.56</v>
      </c>
      <c r="G8" s="85"/>
      <c r="H8" s="85"/>
    </row>
    <row r="9" spans="1:8" ht="12.75">
      <c r="A9" s="156" t="s">
        <v>87</v>
      </c>
      <c r="B9" s="155" t="s">
        <v>76</v>
      </c>
      <c r="C9" s="156" t="s">
        <v>202</v>
      </c>
      <c r="D9" s="155" t="s">
        <v>181</v>
      </c>
      <c r="E9" s="157" t="s">
        <v>93</v>
      </c>
      <c r="F9" s="158">
        <v>932.27</v>
      </c>
      <c r="G9" s="85"/>
      <c r="H9" s="85"/>
    </row>
    <row r="10" spans="1:8" ht="12.75">
      <c r="A10" s="156" t="s">
        <v>87</v>
      </c>
      <c r="B10" s="155" t="s">
        <v>76</v>
      </c>
      <c r="C10" s="156" t="s">
        <v>206</v>
      </c>
      <c r="D10" s="155" t="s">
        <v>183</v>
      </c>
      <c r="E10" s="157" t="s">
        <v>93</v>
      </c>
      <c r="F10" s="158">
        <v>1376.26</v>
      </c>
      <c r="G10" s="85"/>
      <c r="H10" s="85"/>
    </row>
    <row r="11" spans="1:8" ht="12.75">
      <c r="A11" s="156" t="s">
        <v>87</v>
      </c>
      <c r="B11" s="155" t="s">
        <v>76</v>
      </c>
      <c r="C11" s="156" t="s">
        <v>199</v>
      </c>
      <c r="D11" s="155" t="s">
        <v>89</v>
      </c>
      <c r="E11" s="157" t="s">
        <v>90</v>
      </c>
      <c r="F11" s="158">
        <v>2524.68</v>
      </c>
      <c r="G11" s="85"/>
      <c r="H11" s="85"/>
    </row>
    <row r="12" spans="1:8" ht="12.75">
      <c r="A12" s="156" t="s">
        <v>87</v>
      </c>
      <c r="B12" s="155" t="s">
        <v>76</v>
      </c>
      <c r="C12" s="156" t="s">
        <v>200</v>
      </c>
      <c r="D12" s="155" t="s">
        <v>97</v>
      </c>
      <c r="E12" s="157" t="s">
        <v>90</v>
      </c>
      <c r="F12" s="158">
        <v>14478.95</v>
      </c>
      <c r="G12" s="85"/>
      <c r="H12" s="85"/>
    </row>
    <row r="13" spans="1:8" ht="12.75">
      <c r="A13" s="156" t="s">
        <v>87</v>
      </c>
      <c r="B13" s="155" t="s">
        <v>76</v>
      </c>
      <c r="C13" s="156" t="s">
        <v>201</v>
      </c>
      <c r="D13" s="155" t="s">
        <v>92</v>
      </c>
      <c r="E13" s="157" t="s">
        <v>90</v>
      </c>
      <c r="F13" s="158">
        <v>2648.97</v>
      </c>
      <c r="G13" s="85"/>
      <c r="H13" s="85"/>
    </row>
    <row r="14" spans="1:8" ht="12.75">
      <c r="A14" s="156" t="s">
        <v>87</v>
      </c>
      <c r="B14" s="155" t="s">
        <v>76</v>
      </c>
      <c r="C14" s="156" t="s">
        <v>203</v>
      </c>
      <c r="D14" s="155" t="s">
        <v>95</v>
      </c>
      <c r="E14" s="157" t="s">
        <v>90</v>
      </c>
      <c r="F14" s="158">
        <v>379.46</v>
      </c>
      <c r="G14" s="85"/>
      <c r="H14" s="85"/>
    </row>
    <row r="15" spans="1:8" ht="12.75">
      <c r="A15" s="156" t="s">
        <v>87</v>
      </c>
      <c r="B15" s="155" t="s">
        <v>76</v>
      </c>
      <c r="C15" s="156" t="s">
        <v>207</v>
      </c>
      <c r="D15" s="155" t="s">
        <v>98</v>
      </c>
      <c r="E15" s="157" t="s">
        <v>90</v>
      </c>
      <c r="F15" s="158">
        <v>6482.74</v>
      </c>
      <c r="G15" s="85"/>
      <c r="H15" s="85"/>
    </row>
    <row r="16" spans="1:8" ht="12.75">
      <c r="A16" s="156" t="s">
        <v>87</v>
      </c>
      <c r="B16" s="155" t="s">
        <v>76</v>
      </c>
      <c r="C16" s="156" t="s">
        <v>204</v>
      </c>
      <c r="D16" s="155" t="s">
        <v>46</v>
      </c>
      <c r="E16" s="157" t="s">
        <v>205</v>
      </c>
      <c r="F16" s="158">
        <v>6951.93</v>
      </c>
      <c r="G16" s="85"/>
      <c r="H16" s="85"/>
    </row>
    <row r="17" spans="1:8" s="114" customFormat="1" ht="12.75">
      <c r="A17" s="121"/>
      <c r="B17" s="120" t="s">
        <v>33</v>
      </c>
      <c r="C17" s="121"/>
      <c r="D17" s="120"/>
      <c r="E17" s="136"/>
      <c r="F17" s="143">
        <f>SUM(F8:F16)</f>
        <v>36050.82</v>
      </c>
      <c r="G17" s="164">
        <v>185790</v>
      </c>
      <c r="H17" s="163">
        <f>F17*100/G17</f>
        <v>19.404069110285807</v>
      </c>
    </row>
    <row r="18" spans="1:8" ht="12.75">
      <c r="A18" s="156" t="s">
        <v>100</v>
      </c>
      <c r="B18" s="155" t="s">
        <v>4</v>
      </c>
      <c r="C18" s="156" t="s">
        <v>209</v>
      </c>
      <c r="D18" s="155" t="s">
        <v>36</v>
      </c>
      <c r="E18" s="157" t="s">
        <v>210</v>
      </c>
      <c r="F18" s="158">
        <v>64.65</v>
      </c>
      <c r="G18" s="85"/>
      <c r="H18" s="85"/>
    </row>
    <row r="19" spans="1:8" ht="12.75">
      <c r="A19" s="156" t="s">
        <v>100</v>
      </c>
      <c r="B19" s="155" t="s">
        <v>4</v>
      </c>
      <c r="C19" s="156" t="s">
        <v>212</v>
      </c>
      <c r="D19" s="155" t="s">
        <v>37</v>
      </c>
      <c r="E19" s="157" t="s">
        <v>213</v>
      </c>
      <c r="F19" s="158">
        <v>138.81</v>
      </c>
      <c r="G19" s="85"/>
      <c r="H19" s="85"/>
    </row>
    <row r="20" spans="1:8" ht="12.75">
      <c r="A20" s="156" t="s">
        <v>100</v>
      </c>
      <c r="B20" s="155" t="s">
        <v>4</v>
      </c>
      <c r="C20" s="156" t="s">
        <v>208</v>
      </c>
      <c r="D20" s="155" t="s">
        <v>184</v>
      </c>
      <c r="E20" s="157" t="s">
        <v>93</v>
      </c>
      <c r="F20" s="158">
        <v>363.8</v>
      </c>
      <c r="G20" s="85"/>
      <c r="H20" s="85"/>
    </row>
    <row r="21" spans="1:8" ht="12.75">
      <c r="A21" s="156" t="s">
        <v>100</v>
      </c>
      <c r="B21" s="155" t="s">
        <v>4</v>
      </c>
      <c r="C21" s="156" t="s">
        <v>211</v>
      </c>
      <c r="D21" s="155" t="s">
        <v>38</v>
      </c>
      <c r="E21" s="157" t="s">
        <v>104</v>
      </c>
      <c r="F21" s="158">
        <v>1231.26</v>
      </c>
      <c r="G21" s="85"/>
      <c r="H21" s="85"/>
    </row>
    <row r="22" spans="1:8" s="114" customFormat="1" ht="12.75">
      <c r="A22" s="121"/>
      <c r="B22" s="120" t="s">
        <v>13</v>
      </c>
      <c r="C22" s="121"/>
      <c r="D22" s="120"/>
      <c r="E22" s="136"/>
      <c r="F22" s="143">
        <f>SUM(F18:F21)</f>
        <v>1798.52</v>
      </c>
      <c r="G22" s="164">
        <v>135980</v>
      </c>
      <c r="H22" s="163">
        <f>F22*100/G22</f>
        <v>1.3226356817178997</v>
      </c>
    </row>
    <row r="23" spans="1:8" ht="12.75">
      <c r="A23" s="156" t="s">
        <v>106</v>
      </c>
      <c r="B23" s="155" t="s">
        <v>6</v>
      </c>
      <c r="C23" s="156" t="s">
        <v>215</v>
      </c>
      <c r="D23" s="155" t="s">
        <v>55</v>
      </c>
      <c r="E23" s="157" t="s">
        <v>216</v>
      </c>
      <c r="F23" s="158">
        <v>1837.83</v>
      </c>
      <c r="G23" s="85"/>
      <c r="H23" s="85"/>
    </row>
    <row r="24" spans="1:8" ht="12.75">
      <c r="A24" s="156" t="s">
        <v>106</v>
      </c>
      <c r="B24" s="155" t="s">
        <v>6</v>
      </c>
      <c r="C24" s="156" t="s">
        <v>218</v>
      </c>
      <c r="D24" s="155" t="s">
        <v>52</v>
      </c>
      <c r="E24" s="157" t="s">
        <v>109</v>
      </c>
      <c r="F24" s="158">
        <v>2670.59</v>
      </c>
      <c r="G24" s="85"/>
      <c r="H24" s="85"/>
    </row>
    <row r="25" spans="1:8" ht="12.75">
      <c r="A25" s="156" t="s">
        <v>106</v>
      </c>
      <c r="B25" s="155" t="s">
        <v>6</v>
      </c>
      <c r="C25" s="156" t="s">
        <v>219</v>
      </c>
      <c r="D25" s="155" t="s">
        <v>56</v>
      </c>
      <c r="E25" s="157" t="s">
        <v>109</v>
      </c>
      <c r="F25" s="158">
        <v>8116.24</v>
      </c>
      <c r="G25" s="85"/>
      <c r="H25" s="85"/>
    </row>
    <row r="26" spans="1:8" ht="12.75">
      <c r="A26" s="156" t="s">
        <v>106</v>
      </c>
      <c r="B26" s="155" t="s">
        <v>6</v>
      </c>
      <c r="C26" s="156" t="s">
        <v>222</v>
      </c>
      <c r="D26" s="155" t="s">
        <v>114</v>
      </c>
      <c r="E26" s="157" t="s">
        <v>109</v>
      </c>
      <c r="F26" s="158">
        <v>763.22</v>
      </c>
      <c r="G26" s="85"/>
      <c r="H26" s="85"/>
    </row>
    <row r="27" spans="1:8" ht="12.75">
      <c r="A27" s="156" t="s">
        <v>106</v>
      </c>
      <c r="B27" s="155" t="s">
        <v>6</v>
      </c>
      <c r="C27" s="156" t="s">
        <v>225</v>
      </c>
      <c r="D27" s="155" t="s">
        <v>54</v>
      </c>
      <c r="E27" s="157" t="s">
        <v>226</v>
      </c>
      <c r="F27" s="158">
        <v>2382.39</v>
      </c>
      <c r="G27" s="85"/>
      <c r="H27" s="85"/>
    </row>
    <row r="28" spans="1:8" ht="12.75">
      <c r="A28" s="156" t="s">
        <v>106</v>
      </c>
      <c r="B28" s="155" t="s">
        <v>6</v>
      </c>
      <c r="C28" s="156" t="s">
        <v>214</v>
      </c>
      <c r="D28" s="155" t="s">
        <v>51</v>
      </c>
      <c r="E28" s="157" t="s">
        <v>104</v>
      </c>
      <c r="F28" s="158">
        <v>5932.09</v>
      </c>
      <c r="G28" s="85"/>
      <c r="H28" s="85"/>
    </row>
    <row r="29" spans="1:8" ht="12.75">
      <c r="A29" s="156" t="s">
        <v>106</v>
      </c>
      <c r="B29" s="155" t="s">
        <v>6</v>
      </c>
      <c r="C29" s="156" t="s">
        <v>217</v>
      </c>
      <c r="D29" s="155" t="s">
        <v>111</v>
      </c>
      <c r="E29" s="157" t="s">
        <v>104</v>
      </c>
      <c r="F29" s="158">
        <v>0.47</v>
      </c>
      <c r="G29" s="85"/>
      <c r="H29" s="85"/>
    </row>
    <row r="30" spans="1:8" ht="12.75">
      <c r="A30" s="156" t="s">
        <v>106</v>
      </c>
      <c r="B30" s="155" t="s">
        <v>6</v>
      </c>
      <c r="C30" s="156" t="s">
        <v>223</v>
      </c>
      <c r="D30" s="155" t="s">
        <v>50</v>
      </c>
      <c r="E30" s="157" t="s">
        <v>104</v>
      </c>
      <c r="F30" s="158">
        <v>4476.46</v>
      </c>
      <c r="G30" s="85"/>
      <c r="H30" s="85"/>
    </row>
    <row r="31" spans="1:8" ht="12.75">
      <c r="A31" s="156" t="s">
        <v>106</v>
      </c>
      <c r="B31" s="155" t="s">
        <v>6</v>
      </c>
      <c r="C31" s="156" t="s">
        <v>220</v>
      </c>
      <c r="D31" s="155" t="s">
        <v>57</v>
      </c>
      <c r="E31" s="157" t="s">
        <v>221</v>
      </c>
      <c r="F31" s="158">
        <v>3730.94</v>
      </c>
      <c r="G31" s="85"/>
      <c r="H31" s="85"/>
    </row>
    <row r="32" spans="1:8" ht="12.75">
      <c r="A32" s="156" t="s">
        <v>106</v>
      </c>
      <c r="B32" s="155" t="s">
        <v>6</v>
      </c>
      <c r="C32" s="156" t="s">
        <v>224</v>
      </c>
      <c r="D32" s="155" t="s">
        <v>58</v>
      </c>
      <c r="E32" s="157" t="s">
        <v>221</v>
      </c>
      <c r="F32" s="158">
        <v>3925.57</v>
      </c>
      <c r="G32" s="85"/>
      <c r="H32" s="85"/>
    </row>
    <row r="33" spans="1:8" s="114" customFormat="1" ht="12.75">
      <c r="A33" s="121"/>
      <c r="B33" s="120" t="s">
        <v>16</v>
      </c>
      <c r="C33" s="121"/>
      <c r="D33" s="120"/>
      <c r="E33" s="136"/>
      <c r="F33" s="143">
        <f>SUM(F23:F32)</f>
        <v>33835.8</v>
      </c>
      <c r="G33" s="164">
        <v>220270</v>
      </c>
      <c r="H33" s="163">
        <f>F33*100/G33</f>
        <v>15.361056884732376</v>
      </c>
    </row>
    <row r="34" spans="1:8" ht="12.75">
      <c r="A34" s="156" t="s">
        <v>116</v>
      </c>
      <c r="B34" s="155" t="s">
        <v>77</v>
      </c>
      <c r="C34" s="156" t="s">
        <v>227</v>
      </c>
      <c r="D34" s="155" t="s">
        <v>48</v>
      </c>
      <c r="E34" s="157" t="s">
        <v>221</v>
      </c>
      <c r="F34" s="158">
        <v>3616.2</v>
      </c>
      <c r="G34" s="85"/>
      <c r="H34" s="85"/>
    </row>
    <row r="35" spans="1:8" ht="12.75">
      <c r="A35" s="156" t="s">
        <v>116</v>
      </c>
      <c r="B35" s="155" t="s">
        <v>77</v>
      </c>
      <c r="C35" s="156" t="s">
        <v>228</v>
      </c>
      <c r="D35" s="155" t="s">
        <v>47</v>
      </c>
      <c r="E35" s="157" t="s">
        <v>221</v>
      </c>
      <c r="F35" s="158">
        <v>17428.33</v>
      </c>
      <c r="G35" s="85"/>
      <c r="H35" s="85"/>
    </row>
    <row r="36" spans="1:8" ht="12.75">
      <c r="A36" s="156" t="s">
        <v>116</v>
      </c>
      <c r="B36" s="155" t="s">
        <v>77</v>
      </c>
      <c r="C36" s="156" t="s">
        <v>229</v>
      </c>
      <c r="D36" s="155" t="s">
        <v>49</v>
      </c>
      <c r="E36" s="157" t="s">
        <v>221</v>
      </c>
      <c r="F36" s="158">
        <v>4693.65</v>
      </c>
      <c r="G36" s="85"/>
      <c r="H36" s="85"/>
    </row>
    <row r="37" spans="1:8" s="114" customFormat="1" ht="12.75">
      <c r="A37" s="121"/>
      <c r="B37" s="120" t="s">
        <v>269</v>
      </c>
      <c r="C37" s="121"/>
      <c r="D37" s="120"/>
      <c r="E37" s="136"/>
      <c r="F37" s="143">
        <f>SUM(F34:F36)</f>
        <v>25738.18</v>
      </c>
      <c r="G37" s="164">
        <v>145980</v>
      </c>
      <c r="H37" s="163">
        <f>F37*100/G37</f>
        <v>17.63130565830936</v>
      </c>
    </row>
    <row r="38" spans="1:8" ht="12.75">
      <c r="A38" s="156" t="s">
        <v>119</v>
      </c>
      <c r="B38" s="155" t="s">
        <v>75</v>
      </c>
      <c r="C38" s="156" t="s">
        <v>232</v>
      </c>
      <c r="D38" s="155" t="s">
        <v>233</v>
      </c>
      <c r="E38" s="157" t="s">
        <v>93</v>
      </c>
      <c r="F38" s="158">
        <v>215.49</v>
      </c>
      <c r="G38" s="85"/>
      <c r="H38" s="85"/>
    </row>
    <row r="39" spans="1:8" ht="12.75">
      <c r="A39" s="156" t="s">
        <v>119</v>
      </c>
      <c r="B39" s="155" t="s">
        <v>75</v>
      </c>
      <c r="C39" s="156" t="s">
        <v>230</v>
      </c>
      <c r="D39" s="155" t="s">
        <v>45</v>
      </c>
      <c r="E39" s="157" t="s">
        <v>104</v>
      </c>
      <c r="F39" s="158">
        <v>4955.17</v>
      </c>
      <c r="G39" s="85"/>
      <c r="H39" s="85"/>
    </row>
    <row r="40" spans="1:8" ht="12.75">
      <c r="A40" s="156" t="s">
        <v>119</v>
      </c>
      <c r="B40" s="155" t="s">
        <v>75</v>
      </c>
      <c r="C40" s="156" t="s">
        <v>231</v>
      </c>
      <c r="D40" s="155" t="s">
        <v>43</v>
      </c>
      <c r="E40" s="157" t="s">
        <v>104</v>
      </c>
      <c r="F40" s="158">
        <v>54.4</v>
      </c>
      <c r="G40" s="85"/>
      <c r="H40" s="85"/>
    </row>
    <row r="41" spans="1:8" ht="12.75">
      <c r="A41" s="156" t="s">
        <v>119</v>
      </c>
      <c r="B41" s="155" t="s">
        <v>75</v>
      </c>
      <c r="C41" s="156" t="s">
        <v>234</v>
      </c>
      <c r="D41" s="155" t="s">
        <v>42</v>
      </c>
      <c r="E41" s="157" t="s">
        <v>104</v>
      </c>
      <c r="F41" s="158">
        <v>6557.82</v>
      </c>
      <c r="G41" s="85"/>
      <c r="H41" s="85"/>
    </row>
    <row r="42" spans="1:8" ht="12.75">
      <c r="A42" s="156" t="s">
        <v>119</v>
      </c>
      <c r="B42" s="155" t="s">
        <v>75</v>
      </c>
      <c r="C42" s="156" t="s">
        <v>235</v>
      </c>
      <c r="D42" s="155" t="s">
        <v>44</v>
      </c>
      <c r="E42" s="157" t="s">
        <v>104</v>
      </c>
      <c r="F42" s="158">
        <v>6793.6</v>
      </c>
      <c r="G42" s="85"/>
      <c r="H42" s="85"/>
    </row>
    <row r="43" spans="1:8" s="114" customFormat="1" ht="12.75">
      <c r="A43" s="121"/>
      <c r="B43" s="120" t="s">
        <v>270</v>
      </c>
      <c r="C43" s="121"/>
      <c r="D43" s="120"/>
      <c r="E43" s="136"/>
      <c r="F43" s="143">
        <f>SUM(F38:F42)</f>
        <v>18576.48</v>
      </c>
      <c r="G43" s="164">
        <v>252560</v>
      </c>
      <c r="H43" s="163">
        <f>F43*100/G43</f>
        <v>7.3552739942983845</v>
      </c>
    </row>
    <row r="44" spans="1:8" ht="12.75">
      <c r="A44" s="156" t="s">
        <v>122</v>
      </c>
      <c r="B44" s="155" t="s">
        <v>5</v>
      </c>
      <c r="C44" s="156" t="s">
        <v>236</v>
      </c>
      <c r="D44" s="155" t="s">
        <v>63</v>
      </c>
      <c r="E44" s="157" t="s">
        <v>104</v>
      </c>
      <c r="F44" s="158">
        <v>1792.75</v>
      </c>
      <c r="G44" s="85"/>
      <c r="H44" s="85"/>
    </row>
    <row r="45" spans="1:8" ht="12.75">
      <c r="A45" s="156" t="s">
        <v>122</v>
      </c>
      <c r="B45" s="155" t="s">
        <v>5</v>
      </c>
      <c r="C45" s="156" t="s">
        <v>237</v>
      </c>
      <c r="D45" s="155" t="s">
        <v>60</v>
      </c>
      <c r="E45" s="157" t="s">
        <v>104</v>
      </c>
      <c r="F45" s="158">
        <v>3661.97</v>
      </c>
      <c r="G45" s="85"/>
      <c r="H45" s="85"/>
    </row>
    <row r="46" spans="1:8" ht="12.75">
      <c r="A46" s="156" t="s">
        <v>122</v>
      </c>
      <c r="B46" s="155" t="s">
        <v>5</v>
      </c>
      <c r="C46" s="156" t="s">
        <v>238</v>
      </c>
      <c r="D46" s="155" t="s">
        <v>61</v>
      </c>
      <c r="E46" s="157" t="s">
        <v>104</v>
      </c>
      <c r="F46" s="158">
        <v>1005.84</v>
      </c>
      <c r="G46" s="85"/>
      <c r="H46" s="85"/>
    </row>
    <row r="47" spans="1:8" ht="12.75">
      <c r="A47" s="156" t="s">
        <v>122</v>
      </c>
      <c r="B47" s="155" t="s">
        <v>5</v>
      </c>
      <c r="C47" s="156" t="s">
        <v>239</v>
      </c>
      <c r="D47" s="155" t="s">
        <v>62</v>
      </c>
      <c r="E47" s="157" t="s">
        <v>104</v>
      </c>
      <c r="F47" s="158">
        <v>11226.87</v>
      </c>
      <c r="G47" s="85"/>
      <c r="H47" s="85"/>
    </row>
    <row r="48" spans="1:8" ht="12.75">
      <c r="A48" s="156" t="s">
        <v>122</v>
      </c>
      <c r="B48" s="155" t="s">
        <v>5</v>
      </c>
      <c r="C48" s="156" t="s">
        <v>240</v>
      </c>
      <c r="D48" s="155" t="s">
        <v>59</v>
      </c>
      <c r="E48" s="157" t="s">
        <v>104</v>
      </c>
      <c r="F48" s="158">
        <v>105.05</v>
      </c>
      <c r="G48" s="85"/>
      <c r="H48" s="85"/>
    </row>
    <row r="49" spans="1:8" s="114" customFormat="1" ht="12.75">
      <c r="A49" s="121"/>
      <c r="B49" s="120" t="s">
        <v>17</v>
      </c>
      <c r="C49" s="121"/>
      <c r="D49" s="120"/>
      <c r="E49" s="136"/>
      <c r="F49" s="143">
        <f>SUM(F44:F48)</f>
        <v>17792.48</v>
      </c>
      <c r="G49" s="164">
        <v>116660</v>
      </c>
      <c r="H49" s="163">
        <f>F49*100/G49</f>
        <v>15.251568661066347</v>
      </c>
    </row>
    <row r="50" spans="1:8" ht="12.75">
      <c r="A50" s="156" t="s">
        <v>124</v>
      </c>
      <c r="B50" s="155" t="s">
        <v>189</v>
      </c>
      <c r="C50" s="156" t="s">
        <v>241</v>
      </c>
      <c r="D50" s="155" t="s">
        <v>65</v>
      </c>
      <c r="E50" s="157" t="s">
        <v>126</v>
      </c>
      <c r="F50" s="158">
        <v>104.96</v>
      </c>
      <c r="G50" s="85"/>
      <c r="H50" s="85"/>
    </row>
    <row r="51" spans="1:8" ht="12.75">
      <c r="A51" s="156" t="s">
        <v>124</v>
      </c>
      <c r="B51" s="155" t="s">
        <v>189</v>
      </c>
      <c r="C51" s="156" t="s">
        <v>242</v>
      </c>
      <c r="D51" s="155" t="s">
        <v>69</v>
      </c>
      <c r="E51" s="157" t="s">
        <v>126</v>
      </c>
      <c r="F51" s="158">
        <v>300.56</v>
      </c>
      <c r="G51" s="85"/>
      <c r="H51" s="85"/>
    </row>
    <row r="52" spans="1:8" ht="12.75">
      <c r="A52" s="156" t="s">
        <v>124</v>
      </c>
      <c r="B52" s="155" t="s">
        <v>189</v>
      </c>
      <c r="C52" s="156" t="s">
        <v>243</v>
      </c>
      <c r="D52" s="155" t="s">
        <v>68</v>
      </c>
      <c r="E52" s="157" t="s">
        <v>126</v>
      </c>
      <c r="F52" s="158">
        <v>1473.28</v>
      </c>
      <c r="G52" s="85"/>
      <c r="H52" s="85"/>
    </row>
    <row r="53" spans="1:8" ht="12.75">
      <c r="A53" s="156" t="s">
        <v>124</v>
      </c>
      <c r="B53" s="155" t="s">
        <v>189</v>
      </c>
      <c r="C53" s="156" t="s">
        <v>244</v>
      </c>
      <c r="D53" s="155" t="s">
        <v>67</v>
      </c>
      <c r="E53" s="157" t="s">
        <v>126</v>
      </c>
      <c r="F53" s="158">
        <v>31.85</v>
      </c>
      <c r="G53" s="85"/>
      <c r="H53" s="85"/>
    </row>
    <row r="54" spans="1:8" ht="12.75">
      <c r="A54" s="156" t="s">
        <v>124</v>
      </c>
      <c r="B54" s="155" t="s">
        <v>189</v>
      </c>
      <c r="C54" s="156" t="s">
        <v>245</v>
      </c>
      <c r="D54" s="155" t="s">
        <v>64</v>
      </c>
      <c r="E54" s="157" t="s">
        <v>126</v>
      </c>
      <c r="F54" s="158">
        <v>3955.72</v>
      </c>
      <c r="G54" s="85"/>
      <c r="H54" s="85"/>
    </row>
    <row r="55" spans="1:8" ht="12.75">
      <c r="A55" s="156" t="s">
        <v>124</v>
      </c>
      <c r="B55" s="155" t="s">
        <v>189</v>
      </c>
      <c r="C55" s="156" t="s">
        <v>246</v>
      </c>
      <c r="D55" s="155" t="s">
        <v>66</v>
      </c>
      <c r="E55" s="157" t="s">
        <v>126</v>
      </c>
      <c r="F55" s="158">
        <v>15.07</v>
      </c>
      <c r="G55" s="85"/>
      <c r="H55" s="85"/>
    </row>
    <row r="56" spans="1:8" s="114" customFormat="1" ht="12.75">
      <c r="A56" s="121"/>
      <c r="B56" s="120" t="s">
        <v>271</v>
      </c>
      <c r="C56" s="121"/>
      <c r="D56" s="120"/>
      <c r="E56" s="136"/>
      <c r="F56" s="143">
        <f>SUM(F50:F55)</f>
        <v>5881.44</v>
      </c>
      <c r="G56" s="164">
        <v>45240</v>
      </c>
      <c r="H56" s="163">
        <f>F56*100/G56</f>
        <v>13.00053050397878</v>
      </c>
    </row>
    <row r="57" spans="1:8" ht="12.75">
      <c r="A57" s="156" t="s">
        <v>127</v>
      </c>
      <c r="B57" s="155" t="s">
        <v>10</v>
      </c>
      <c r="C57" s="156" t="s">
        <v>247</v>
      </c>
      <c r="D57" s="155" t="s">
        <v>41</v>
      </c>
      <c r="E57" s="157" t="s">
        <v>126</v>
      </c>
      <c r="F57" s="158">
        <v>975.83</v>
      </c>
      <c r="G57" s="85"/>
      <c r="H57" s="85"/>
    </row>
    <row r="58" spans="1:8" s="114" customFormat="1" ht="12.75">
      <c r="A58" s="121"/>
      <c r="B58" s="120" t="s">
        <v>15</v>
      </c>
      <c r="C58" s="121"/>
      <c r="D58" s="120"/>
      <c r="E58" s="136"/>
      <c r="F58" s="143">
        <v>975.83</v>
      </c>
      <c r="G58" s="164">
        <v>69050</v>
      </c>
      <c r="H58" s="163">
        <f>F58*100/G58</f>
        <v>1.413222302679218</v>
      </c>
    </row>
    <row r="59" spans="1:8" ht="12.75">
      <c r="A59" s="156" t="s">
        <v>129</v>
      </c>
      <c r="B59" s="155" t="s">
        <v>8</v>
      </c>
      <c r="C59" s="156" t="s">
        <v>248</v>
      </c>
      <c r="D59" s="155" t="s">
        <v>39</v>
      </c>
      <c r="E59" s="157" t="s">
        <v>126</v>
      </c>
      <c r="F59" s="158">
        <v>1353.9</v>
      </c>
      <c r="G59" s="85"/>
      <c r="H59" s="85"/>
    </row>
    <row r="60" spans="1:8" ht="12.75">
      <c r="A60" s="156" t="s">
        <v>129</v>
      </c>
      <c r="B60" s="155" t="s">
        <v>8</v>
      </c>
      <c r="C60" s="156" t="s">
        <v>249</v>
      </c>
      <c r="D60" s="155" t="s">
        <v>40</v>
      </c>
      <c r="E60" s="157" t="s">
        <v>126</v>
      </c>
      <c r="F60" s="158">
        <v>2946.7</v>
      </c>
      <c r="G60" s="85"/>
      <c r="H60" s="85"/>
    </row>
    <row r="61" spans="1:8" s="114" customFormat="1" ht="12.75">
      <c r="A61" s="121"/>
      <c r="B61" s="120" t="s">
        <v>14</v>
      </c>
      <c r="C61" s="121"/>
      <c r="D61" s="120"/>
      <c r="E61" s="136"/>
      <c r="F61" s="143">
        <f>SUM(F59:F60)</f>
        <v>4300.6</v>
      </c>
      <c r="G61" s="164">
        <v>56100</v>
      </c>
      <c r="H61" s="163">
        <f>F61*100/G61</f>
        <v>7.665953654188949</v>
      </c>
    </row>
    <row r="62" spans="1:8" ht="12.75">
      <c r="A62" s="156" t="s">
        <v>131</v>
      </c>
      <c r="B62" s="155" t="s">
        <v>252</v>
      </c>
      <c r="C62" s="156" t="s">
        <v>250</v>
      </c>
      <c r="D62" s="155" t="s">
        <v>251</v>
      </c>
      <c r="E62" s="157" t="s">
        <v>133</v>
      </c>
      <c r="F62" s="158">
        <v>157.46</v>
      </c>
      <c r="G62" s="85"/>
      <c r="H62" s="85"/>
    </row>
    <row r="63" spans="1:8" ht="12.75">
      <c r="A63" s="156" t="s">
        <v>131</v>
      </c>
      <c r="B63" s="155" t="s">
        <v>252</v>
      </c>
      <c r="C63" s="156" t="s">
        <v>253</v>
      </c>
      <c r="D63" s="155" t="s">
        <v>135</v>
      </c>
      <c r="E63" s="157" t="s">
        <v>133</v>
      </c>
      <c r="F63" s="158">
        <v>0.16</v>
      </c>
      <c r="G63" s="85"/>
      <c r="H63" s="85"/>
    </row>
    <row r="64" spans="1:8" ht="12.75">
      <c r="A64" s="156" t="s">
        <v>131</v>
      </c>
      <c r="B64" s="155" t="s">
        <v>252</v>
      </c>
      <c r="C64" s="156" t="s">
        <v>254</v>
      </c>
      <c r="D64" s="155" t="s">
        <v>72</v>
      </c>
      <c r="E64" s="157" t="s">
        <v>133</v>
      </c>
      <c r="F64" s="158">
        <v>474.04</v>
      </c>
      <c r="G64" s="85"/>
      <c r="H64" s="85"/>
    </row>
    <row r="65" spans="1:8" ht="12.75">
      <c r="A65" s="156" t="s">
        <v>131</v>
      </c>
      <c r="B65" s="155" t="s">
        <v>252</v>
      </c>
      <c r="C65" s="156" t="s">
        <v>255</v>
      </c>
      <c r="D65" s="155" t="s">
        <v>11</v>
      </c>
      <c r="E65" s="157" t="s">
        <v>133</v>
      </c>
      <c r="F65" s="158">
        <v>169.2</v>
      </c>
      <c r="G65" s="85"/>
      <c r="H65" s="85"/>
    </row>
    <row r="66" spans="1:8" s="114" customFormat="1" ht="12.75">
      <c r="A66" s="121"/>
      <c r="B66" s="120" t="s">
        <v>272</v>
      </c>
      <c r="C66" s="121"/>
      <c r="D66" s="120"/>
      <c r="E66" s="136"/>
      <c r="F66" s="143">
        <f>SUM(F62:F65)</f>
        <v>800.8600000000001</v>
      </c>
      <c r="G66" s="164">
        <v>228880</v>
      </c>
      <c r="H66" s="163">
        <f>F66*100/G66</f>
        <v>0.34990387976232096</v>
      </c>
    </row>
    <row r="67" spans="1:8" ht="12.75">
      <c r="A67" s="156" t="s">
        <v>136</v>
      </c>
      <c r="B67" s="155" t="s">
        <v>257</v>
      </c>
      <c r="C67" s="156" t="s">
        <v>256</v>
      </c>
      <c r="D67" s="155" t="s">
        <v>138</v>
      </c>
      <c r="E67" s="157" t="s">
        <v>139</v>
      </c>
      <c r="F67" s="158">
        <v>161.98</v>
      </c>
      <c r="G67" s="85"/>
      <c r="H67" s="85"/>
    </row>
    <row r="68" spans="1:8" s="114" customFormat="1" ht="12.75">
      <c r="A68" s="121"/>
      <c r="B68" s="120" t="s">
        <v>273</v>
      </c>
      <c r="C68" s="121"/>
      <c r="D68" s="120"/>
      <c r="E68" s="136"/>
      <c r="F68" s="143">
        <v>161.98</v>
      </c>
      <c r="G68" s="164">
        <v>99730</v>
      </c>
      <c r="H68" s="163">
        <f>F68*100/G68</f>
        <v>0.16241853003108392</v>
      </c>
    </row>
    <row r="69" spans="1:8" ht="12.75">
      <c r="A69" s="156" t="s">
        <v>140</v>
      </c>
      <c r="B69" s="155" t="s">
        <v>190</v>
      </c>
      <c r="C69" s="156" t="s">
        <v>258</v>
      </c>
      <c r="D69" s="155" t="s">
        <v>142</v>
      </c>
      <c r="E69" s="157" t="s">
        <v>143</v>
      </c>
      <c r="F69" s="158">
        <v>450.82</v>
      </c>
      <c r="G69" s="85"/>
      <c r="H69" s="85"/>
    </row>
    <row r="70" spans="1:8" ht="12.75">
      <c r="A70" s="156" t="s">
        <v>140</v>
      </c>
      <c r="B70" s="155" t="s">
        <v>190</v>
      </c>
      <c r="C70" s="156" t="s">
        <v>259</v>
      </c>
      <c r="D70" s="155" t="s">
        <v>260</v>
      </c>
      <c r="E70" s="157" t="s">
        <v>143</v>
      </c>
      <c r="F70" s="158">
        <v>200</v>
      </c>
      <c r="G70" s="85"/>
      <c r="H70" s="85"/>
    </row>
    <row r="71" spans="1:8" ht="12.75">
      <c r="A71" s="156" t="s">
        <v>140</v>
      </c>
      <c r="B71" s="155" t="s">
        <v>190</v>
      </c>
      <c r="C71" s="156" t="s">
        <v>261</v>
      </c>
      <c r="D71" s="155" t="s">
        <v>144</v>
      </c>
      <c r="E71" s="157" t="s">
        <v>143</v>
      </c>
      <c r="F71" s="158">
        <v>618.13</v>
      </c>
      <c r="G71" s="85"/>
      <c r="H71" s="85"/>
    </row>
    <row r="72" spans="1:8" s="114" customFormat="1" ht="12.75">
      <c r="A72" s="121"/>
      <c r="B72" s="120" t="s">
        <v>274</v>
      </c>
      <c r="C72" s="121"/>
      <c r="D72" s="120"/>
      <c r="E72" s="136"/>
      <c r="F72" s="143">
        <f>SUM(F69:F71)</f>
        <v>1268.9499999999998</v>
      </c>
      <c r="G72" s="164">
        <v>111790</v>
      </c>
      <c r="H72" s="163">
        <f>F72*100/G72</f>
        <v>1.135119420341712</v>
      </c>
    </row>
    <row r="73" spans="1:8" ht="12.75">
      <c r="A73" s="156" t="s">
        <v>146</v>
      </c>
      <c r="B73" s="155" t="s">
        <v>191</v>
      </c>
      <c r="C73" s="156" t="s">
        <v>262</v>
      </c>
      <c r="D73" s="155" t="s">
        <v>150</v>
      </c>
      <c r="E73" s="157" t="s">
        <v>143</v>
      </c>
      <c r="F73" s="158">
        <v>251.96</v>
      </c>
      <c r="G73" s="85"/>
      <c r="H73" s="85"/>
    </row>
    <row r="74" spans="1:8" ht="12.75">
      <c r="A74" s="156" t="s">
        <v>146</v>
      </c>
      <c r="B74" s="155" t="s">
        <v>191</v>
      </c>
      <c r="C74" s="156" t="s">
        <v>263</v>
      </c>
      <c r="D74" s="155" t="s">
        <v>148</v>
      </c>
      <c r="E74" s="157" t="s">
        <v>143</v>
      </c>
      <c r="F74" s="158">
        <v>402.65</v>
      </c>
      <c r="G74" s="85"/>
      <c r="H74" s="85"/>
    </row>
    <row r="75" spans="1:8" s="114" customFormat="1" ht="12.75">
      <c r="A75" s="121"/>
      <c r="B75" s="120" t="s">
        <v>275</v>
      </c>
      <c r="C75" s="121"/>
      <c r="D75" s="120"/>
      <c r="E75" s="136"/>
      <c r="F75" s="143">
        <f>SUM(F73:F74)</f>
        <v>654.61</v>
      </c>
      <c r="G75" s="164">
        <v>193210</v>
      </c>
      <c r="H75" s="163">
        <f>F75*100/G75</f>
        <v>0.33880751513896795</v>
      </c>
    </row>
    <row r="76" spans="1:8" ht="12.75">
      <c r="A76" s="156" t="s">
        <v>151</v>
      </c>
      <c r="B76" s="155" t="s">
        <v>192</v>
      </c>
      <c r="C76" s="156" t="s">
        <v>265</v>
      </c>
      <c r="D76" s="155" t="s">
        <v>155</v>
      </c>
      <c r="E76" s="157" t="s">
        <v>156</v>
      </c>
      <c r="F76" s="158">
        <v>125.94</v>
      </c>
      <c r="G76" s="85"/>
      <c r="H76" s="85"/>
    </row>
    <row r="77" spans="1:8" ht="12.75">
      <c r="A77" s="156" t="s">
        <v>151</v>
      </c>
      <c r="B77" s="155" t="s">
        <v>192</v>
      </c>
      <c r="C77" s="156" t="s">
        <v>264</v>
      </c>
      <c r="D77" s="155" t="s">
        <v>153</v>
      </c>
      <c r="E77" s="157" t="s">
        <v>154</v>
      </c>
      <c r="F77" s="158">
        <v>248.54</v>
      </c>
      <c r="G77" s="85"/>
      <c r="H77" s="85"/>
    </row>
    <row r="78" spans="1:8" ht="12.75">
      <c r="A78" s="156">
        <v>30</v>
      </c>
      <c r="B78" s="155" t="s">
        <v>192</v>
      </c>
      <c r="C78" s="167" t="s">
        <v>280</v>
      </c>
      <c r="D78" s="168" t="s">
        <v>281</v>
      </c>
      <c r="E78" s="169" t="s">
        <v>282</v>
      </c>
      <c r="F78" s="158">
        <v>114</v>
      </c>
      <c r="G78" s="85"/>
      <c r="H78" s="85"/>
    </row>
    <row r="79" spans="1:8" s="114" customFormat="1" ht="12.75">
      <c r="A79" s="121"/>
      <c r="B79" s="120" t="s">
        <v>276</v>
      </c>
      <c r="C79" s="121"/>
      <c r="D79" s="120"/>
      <c r="E79" s="136"/>
      <c r="F79" s="143">
        <f>SUM(F76:F78)</f>
        <v>488.48</v>
      </c>
      <c r="G79" s="164">
        <v>120430</v>
      </c>
      <c r="H79" s="163">
        <f>F79*100/G79</f>
        <v>0.4056132192975172</v>
      </c>
    </row>
    <row r="80" spans="1:8" ht="12.75">
      <c r="A80" s="156" t="s">
        <v>157</v>
      </c>
      <c r="B80" s="155" t="s">
        <v>74</v>
      </c>
      <c r="C80" s="156" t="s">
        <v>266</v>
      </c>
      <c r="D80" s="155" t="s">
        <v>70</v>
      </c>
      <c r="E80" s="157" t="s">
        <v>159</v>
      </c>
      <c r="F80" s="158">
        <v>635.99</v>
      </c>
      <c r="G80" s="85"/>
      <c r="H80" s="85"/>
    </row>
    <row r="81" spans="1:8" ht="12.75">
      <c r="A81" s="156" t="s">
        <v>157</v>
      </c>
      <c r="B81" s="155" t="s">
        <v>74</v>
      </c>
      <c r="C81" s="156" t="s">
        <v>267</v>
      </c>
      <c r="D81" s="155" t="s">
        <v>35</v>
      </c>
      <c r="E81" s="157" t="s">
        <v>159</v>
      </c>
      <c r="F81" s="158">
        <v>1589.35</v>
      </c>
      <c r="G81" s="85"/>
      <c r="H81" s="85"/>
    </row>
    <row r="82" spans="1:8" ht="12.75">
      <c r="A82" s="156" t="s">
        <v>157</v>
      </c>
      <c r="B82" s="155" t="s">
        <v>74</v>
      </c>
      <c r="C82" s="156" t="s">
        <v>268</v>
      </c>
      <c r="D82" s="155" t="s">
        <v>7</v>
      </c>
      <c r="E82" s="157" t="s">
        <v>159</v>
      </c>
      <c r="F82" s="158">
        <v>4607.8</v>
      </c>
      <c r="G82" s="85"/>
      <c r="H82" s="85"/>
    </row>
    <row r="83" spans="1:8" s="114" customFormat="1" ht="12.75">
      <c r="A83" s="116"/>
      <c r="B83" s="115" t="s">
        <v>31</v>
      </c>
      <c r="C83" s="116"/>
      <c r="D83" s="115"/>
      <c r="E83" s="137"/>
      <c r="F83" s="144">
        <f>SUM(F80:F82)</f>
        <v>6833.14</v>
      </c>
      <c r="G83" s="165">
        <v>141390</v>
      </c>
      <c r="H83" s="166">
        <f>F83*100/G83</f>
        <v>4.832831176179362</v>
      </c>
    </row>
    <row r="84" spans="1:8" s="146" customFormat="1" ht="16.5" customHeight="1">
      <c r="A84" s="146" t="s">
        <v>278</v>
      </c>
      <c r="C84" s="147"/>
      <c r="E84" s="147"/>
      <c r="F84" s="149"/>
      <c r="G84" s="150"/>
      <c r="H84" s="151"/>
    </row>
    <row r="85" spans="1:8" s="125" customFormat="1" ht="16.5" customHeight="1">
      <c r="A85" s="161" t="s">
        <v>283</v>
      </c>
      <c r="C85" s="124"/>
      <c r="D85" s="126"/>
      <c r="E85" s="127"/>
      <c r="G85" s="138"/>
      <c r="H85" s="145"/>
    </row>
    <row r="86" spans="1:8" s="125" customFormat="1" ht="16.5" customHeight="1">
      <c r="A86" s="161" t="s">
        <v>187</v>
      </c>
      <c r="C86" s="124"/>
      <c r="D86" s="126"/>
      <c r="E86" s="127"/>
      <c r="G86" s="138"/>
      <c r="H86" s="145"/>
    </row>
  </sheetData>
  <printOptions/>
  <pageMargins left="0.75" right="0.75" top="1" bottom="1" header="0" footer="0"/>
  <pageSetup fitToHeight="1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workbookViewId="0" topLeftCell="A25">
      <selection activeCell="A100" sqref="A100"/>
    </sheetView>
  </sheetViews>
  <sheetFormatPr defaultColWidth="11.421875" defaultRowHeight="12.75"/>
  <cols>
    <col min="1" max="1" width="8.140625" style="95" customWidth="1"/>
    <col min="2" max="2" width="31.00390625" style="82" bestFit="1" customWidth="1"/>
    <col min="3" max="3" width="8.7109375" style="95" customWidth="1"/>
    <col min="4" max="4" width="26.57421875" style="82" bestFit="1" customWidth="1"/>
    <col min="5" max="5" width="120.8515625" style="95" bestFit="1" customWidth="1"/>
    <col min="6" max="6" width="9.8515625" style="113" customWidth="1"/>
    <col min="7" max="7" width="9.8515625" style="134" customWidth="1"/>
    <col min="8" max="8" width="9.8515625" style="135" customWidth="1"/>
    <col min="9" max="9" width="12.140625" style="85" customWidth="1"/>
    <col min="10" max="16384" width="12.140625" style="85" hidden="1" customWidth="1"/>
  </cols>
  <sheetData>
    <row r="1" spans="1:8" s="68" customFormat="1" ht="27" customHeight="1">
      <c r="A1" s="162" t="s">
        <v>0</v>
      </c>
      <c r="C1" s="88"/>
      <c r="D1" s="67"/>
      <c r="E1" s="102"/>
      <c r="F1" s="105"/>
      <c r="G1" s="153"/>
      <c r="H1" s="139"/>
    </row>
    <row r="2" spans="1:8" s="70" customFormat="1" ht="18" customHeight="1">
      <c r="A2" s="159" t="s">
        <v>2</v>
      </c>
      <c r="C2" s="88"/>
      <c r="D2" s="69"/>
      <c r="E2" s="102"/>
      <c r="F2" s="105"/>
      <c r="G2" s="152"/>
      <c r="H2" s="139"/>
    </row>
    <row r="3" spans="1:8" s="72" customFormat="1" ht="15.75" customHeight="1">
      <c r="A3" s="160" t="s">
        <v>1</v>
      </c>
      <c r="C3" s="89"/>
      <c r="D3" s="71"/>
      <c r="E3" s="103"/>
      <c r="F3" s="106"/>
      <c r="G3" s="129"/>
      <c r="H3" s="140"/>
    </row>
    <row r="4" spans="1:8" s="74" customFormat="1" ht="8.25" customHeight="1">
      <c r="A4" s="104"/>
      <c r="C4" s="90"/>
      <c r="D4" s="73"/>
      <c r="E4" s="104"/>
      <c r="F4" s="107"/>
      <c r="G4" s="128"/>
      <c r="H4" s="139"/>
    </row>
    <row r="5" spans="1:8" s="76" customFormat="1" ht="40.5" customHeight="1">
      <c r="A5" s="91" t="s">
        <v>186</v>
      </c>
      <c r="C5" s="91"/>
      <c r="E5" s="91"/>
      <c r="F5" s="108"/>
      <c r="G5" s="130"/>
      <c r="H5" s="141"/>
    </row>
    <row r="6" spans="1:8" s="81" customFormat="1" ht="15.75" customHeight="1">
      <c r="A6" s="92" t="s">
        <v>277</v>
      </c>
      <c r="B6" s="78"/>
      <c r="C6" s="92"/>
      <c r="D6" s="78"/>
      <c r="E6" s="79"/>
      <c r="F6" s="109"/>
      <c r="G6" s="131"/>
      <c r="H6" s="140"/>
    </row>
    <row r="7" spans="1:8" s="84" customFormat="1" ht="72">
      <c r="A7" s="83" t="s">
        <v>82</v>
      </c>
      <c r="B7" s="83" t="s">
        <v>73</v>
      </c>
      <c r="C7" s="83" t="s">
        <v>83</v>
      </c>
      <c r="D7" s="83" t="s">
        <v>3</v>
      </c>
      <c r="E7" s="83" t="s">
        <v>193</v>
      </c>
      <c r="F7" s="110" t="s">
        <v>194</v>
      </c>
      <c r="G7" s="132" t="s">
        <v>195</v>
      </c>
      <c r="H7" s="132" t="s">
        <v>196</v>
      </c>
    </row>
    <row r="8" spans="1:8" ht="12.75">
      <c r="A8" s="156" t="s">
        <v>87</v>
      </c>
      <c r="B8" s="155" t="s">
        <v>76</v>
      </c>
      <c r="C8" s="156" t="s">
        <v>197</v>
      </c>
      <c r="D8" s="155" t="s">
        <v>198</v>
      </c>
      <c r="E8" s="157" t="s">
        <v>93</v>
      </c>
      <c r="F8" s="158">
        <v>275.56</v>
      </c>
      <c r="G8" s="85"/>
      <c r="H8" s="85"/>
    </row>
    <row r="9" spans="1:8" ht="12.75">
      <c r="A9" s="156" t="s">
        <v>87</v>
      </c>
      <c r="B9" s="155" t="s">
        <v>76</v>
      </c>
      <c r="C9" s="156" t="s">
        <v>202</v>
      </c>
      <c r="D9" s="155" t="s">
        <v>181</v>
      </c>
      <c r="E9" s="157" t="s">
        <v>93</v>
      </c>
      <c r="F9" s="158">
        <v>932.27</v>
      </c>
      <c r="G9" s="85"/>
      <c r="H9" s="85"/>
    </row>
    <row r="10" spans="1:8" ht="12.75">
      <c r="A10" s="156" t="s">
        <v>87</v>
      </c>
      <c r="B10" s="155" t="s">
        <v>76</v>
      </c>
      <c r="C10" s="156" t="s">
        <v>206</v>
      </c>
      <c r="D10" s="155" t="s">
        <v>183</v>
      </c>
      <c r="E10" s="157" t="s">
        <v>93</v>
      </c>
      <c r="F10" s="158">
        <v>1376.26</v>
      </c>
      <c r="G10" s="85"/>
      <c r="H10" s="85"/>
    </row>
    <row r="11" spans="1:8" ht="12.75">
      <c r="A11" s="156" t="s">
        <v>87</v>
      </c>
      <c r="B11" s="155" t="s">
        <v>76</v>
      </c>
      <c r="C11" s="156" t="s">
        <v>199</v>
      </c>
      <c r="D11" s="155" t="s">
        <v>89</v>
      </c>
      <c r="E11" s="157" t="s">
        <v>90</v>
      </c>
      <c r="F11" s="158">
        <v>2524.68</v>
      </c>
      <c r="G11" s="85"/>
      <c r="H11" s="85"/>
    </row>
    <row r="12" spans="1:8" ht="12.75">
      <c r="A12" s="156" t="s">
        <v>87</v>
      </c>
      <c r="B12" s="155" t="s">
        <v>76</v>
      </c>
      <c r="C12" s="156" t="s">
        <v>200</v>
      </c>
      <c r="D12" s="155" t="s">
        <v>97</v>
      </c>
      <c r="E12" s="157" t="s">
        <v>90</v>
      </c>
      <c r="F12" s="158">
        <v>14478.95</v>
      </c>
      <c r="G12" s="85"/>
      <c r="H12" s="85"/>
    </row>
    <row r="13" spans="1:8" ht="12.75">
      <c r="A13" s="156" t="s">
        <v>87</v>
      </c>
      <c r="B13" s="155" t="s">
        <v>76</v>
      </c>
      <c r="C13" s="156" t="s">
        <v>201</v>
      </c>
      <c r="D13" s="155" t="s">
        <v>92</v>
      </c>
      <c r="E13" s="157" t="s">
        <v>90</v>
      </c>
      <c r="F13" s="158">
        <v>2648.97</v>
      </c>
      <c r="G13" s="85"/>
      <c r="H13" s="85"/>
    </row>
    <row r="14" spans="1:8" ht="12.75">
      <c r="A14" s="156" t="s">
        <v>87</v>
      </c>
      <c r="B14" s="155" t="s">
        <v>76</v>
      </c>
      <c r="C14" s="156" t="s">
        <v>203</v>
      </c>
      <c r="D14" s="155" t="s">
        <v>95</v>
      </c>
      <c r="E14" s="157" t="s">
        <v>90</v>
      </c>
      <c r="F14" s="158">
        <v>379.46</v>
      </c>
      <c r="G14" s="85"/>
      <c r="H14" s="85"/>
    </row>
    <row r="15" spans="1:8" ht="12.75">
      <c r="A15" s="156" t="s">
        <v>87</v>
      </c>
      <c r="B15" s="155" t="s">
        <v>76</v>
      </c>
      <c r="C15" s="156" t="s">
        <v>207</v>
      </c>
      <c r="D15" s="155" t="s">
        <v>98</v>
      </c>
      <c r="E15" s="157" t="s">
        <v>90</v>
      </c>
      <c r="F15" s="158">
        <v>6482.74</v>
      </c>
      <c r="G15" s="85"/>
      <c r="H15" s="85"/>
    </row>
    <row r="16" spans="1:8" ht="12.75">
      <c r="A16" s="156" t="s">
        <v>87</v>
      </c>
      <c r="B16" s="155" t="s">
        <v>76</v>
      </c>
      <c r="C16" s="156" t="s">
        <v>204</v>
      </c>
      <c r="D16" s="155" t="s">
        <v>46</v>
      </c>
      <c r="E16" s="157" t="s">
        <v>205</v>
      </c>
      <c r="F16" s="158">
        <v>6951.93</v>
      </c>
      <c r="G16" s="85"/>
      <c r="H16" s="85"/>
    </row>
    <row r="17" spans="1:8" s="114" customFormat="1" ht="12.75">
      <c r="A17" s="121"/>
      <c r="B17" s="120" t="s">
        <v>33</v>
      </c>
      <c r="C17" s="121"/>
      <c r="D17" s="120"/>
      <c r="E17" s="136"/>
      <c r="F17" s="143">
        <f>SUM(F8:F16)</f>
        <v>36050.82</v>
      </c>
      <c r="G17" s="164">
        <v>185790</v>
      </c>
      <c r="H17" s="163">
        <f>F17*100/G17</f>
        <v>19.404069110285807</v>
      </c>
    </row>
    <row r="18" spans="1:8" ht="12.75">
      <c r="A18" s="156" t="s">
        <v>100</v>
      </c>
      <c r="B18" s="155" t="s">
        <v>4</v>
      </c>
      <c r="C18" s="156" t="s">
        <v>209</v>
      </c>
      <c r="D18" s="155" t="s">
        <v>36</v>
      </c>
      <c r="E18" s="157" t="s">
        <v>210</v>
      </c>
      <c r="F18" s="158">
        <v>64.65</v>
      </c>
      <c r="G18" s="85"/>
      <c r="H18" s="85"/>
    </row>
    <row r="19" spans="1:8" ht="12.75">
      <c r="A19" s="156" t="s">
        <v>100</v>
      </c>
      <c r="B19" s="155" t="s">
        <v>4</v>
      </c>
      <c r="C19" s="156" t="s">
        <v>212</v>
      </c>
      <c r="D19" s="155" t="s">
        <v>37</v>
      </c>
      <c r="E19" s="157" t="s">
        <v>213</v>
      </c>
      <c r="F19" s="158">
        <v>138.81</v>
      </c>
      <c r="G19" s="85"/>
      <c r="H19" s="85"/>
    </row>
    <row r="20" spans="1:8" ht="12.75">
      <c r="A20" s="156" t="s">
        <v>100</v>
      </c>
      <c r="B20" s="155" t="s">
        <v>4</v>
      </c>
      <c r="C20" s="156" t="s">
        <v>208</v>
      </c>
      <c r="D20" s="155" t="s">
        <v>184</v>
      </c>
      <c r="E20" s="157" t="s">
        <v>93</v>
      </c>
      <c r="F20" s="158">
        <v>363.8</v>
      </c>
      <c r="G20" s="85"/>
      <c r="H20" s="85"/>
    </row>
    <row r="21" spans="1:8" ht="12.75">
      <c r="A21" s="156" t="s">
        <v>100</v>
      </c>
      <c r="B21" s="155" t="s">
        <v>4</v>
      </c>
      <c r="C21" s="156" t="s">
        <v>211</v>
      </c>
      <c r="D21" s="155" t="s">
        <v>38</v>
      </c>
      <c r="E21" s="157" t="s">
        <v>104</v>
      </c>
      <c r="F21" s="158">
        <v>1231.26</v>
      </c>
      <c r="G21" s="85"/>
      <c r="H21" s="85"/>
    </row>
    <row r="22" spans="1:8" s="114" customFormat="1" ht="12.75">
      <c r="A22" s="121"/>
      <c r="B22" s="120" t="s">
        <v>13</v>
      </c>
      <c r="C22" s="121"/>
      <c r="D22" s="120"/>
      <c r="E22" s="136"/>
      <c r="F22" s="143">
        <f>SUM(F18:F21)</f>
        <v>1798.52</v>
      </c>
      <c r="G22" s="164">
        <v>135980</v>
      </c>
      <c r="H22" s="163">
        <f>F22*100/G22</f>
        <v>1.3226356817178997</v>
      </c>
    </row>
    <row r="23" spans="1:8" ht="12.75">
      <c r="A23" s="156" t="s">
        <v>106</v>
      </c>
      <c r="B23" s="155" t="s">
        <v>6</v>
      </c>
      <c r="C23" s="156" t="s">
        <v>215</v>
      </c>
      <c r="D23" s="155" t="s">
        <v>55</v>
      </c>
      <c r="E23" s="157" t="s">
        <v>216</v>
      </c>
      <c r="F23" s="158">
        <v>1837.83</v>
      </c>
      <c r="G23" s="85"/>
      <c r="H23" s="85"/>
    </row>
    <row r="24" spans="1:8" ht="12.75">
      <c r="A24" s="156" t="s">
        <v>106</v>
      </c>
      <c r="B24" s="155" t="s">
        <v>6</v>
      </c>
      <c r="C24" s="156" t="s">
        <v>218</v>
      </c>
      <c r="D24" s="155" t="s">
        <v>52</v>
      </c>
      <c r="E24" s="157" t="s">
        <v>109</v>
      </c>
      <c r="F24" s="158">
        <v>2670.59</v>
      </c>
      <c r="G24" s="85"/>
      <c r="H24" s="85"/>
    </row>
    <row r="25" spans="1:8" ht="12.75">
      <c r="A25" s="156" t="s">
        <v>106</v>
      </c>
      <c r="B25" s="155" t="s">
        <v>6</v>
      </c>
      <c r="C25" s="156" t="s">
        <v>219</v>
      </c>
      <c r="D25" s="155" t="s">
        <v>56</v>
      </c>
      <c r="E25" s="157" t="s">
        <v>109</v>
      </c>
      <c r="F25" s="158">
        <v>8116.24</v>
      </c>
      <c r="G25" s="85"/>
      <c r="H25" s="85"/>
    </row>
    <row r="26" spans="1:8" ht="12.75">
      <c r="A26" s="156" t="s">
        <v>106</v>
      </c>
      <c r="B26" s="155" t="s">
        <v>6</v>
      </c>
      <c r="C26" s="156" t="s">
        <v>222</v>
      </c>
      <c r="D26" s="155" t="s">
        <v>114</v>
      </c>
      <c r="E26" s="157" t="s">
        <v>109</v>
      </c>
      <c r="F26" s="158">
        <v>763.22</v>
      </c>
      <c r="G26" s="85"/>
      <c r="H26" s="85"/>
    </row>
    <row r="27" spans="1:8" ht="12.75">
      <c r="A27" s="156" t="s">
        <v>106</v>
      </c>
      <c r="B27" s="155" t="s">
        <v>6</v>
      </c>
      <c r="C27" s="156" t="s">
        <v>225</v>
      </c>
      <c r="D27" s="155" t="s">
        <v>54</v>
      </c>
      <c r="E27" s="157" t="s">
        <v>226</v>
      </c>
      <c r="F27" s="158">
        <v>2382.39</v>
      </c>
      <c r="G27" s="85"/>
      <c r="H27" s="85"/>
    </row>
    <row r="28" spans="1:8" ht="12.75">
      <c r="A28" s="156" t="s">
        <v>106</v>
      </c>
      <c r="B28" s="155" t="s">
        <v>6</v>
      </c>
      <c r="C28" s="156" t="s">
        <v>214</v>
      </c>
      <c r="D28" s="155" t="s">
        <v>51</v>
      </c>
      <c r="E28" s="157" t="s">
        <v>104</v>
      </c>
      <c r="F28" s="158">
        <v>5932.09</v>
      </c>
      <c r="G28" s="85"/>
      <c r="H28" s="85"/>
    </row>
    <row r="29" spans="1:8" ht="12.75">
      <c r="A29" s="156" t="s">
        <v>106</v>
      </c>
      <c r="B29" s="155" t="s">
        <v>6</v>
      </c>
      <c r="C29" s="156" t="s">
        <v>217</v>
      </c>
      <c r="D29" s="155" t="s">
        <v>111</v>
      </c>
      <c r="E29" s="157" t="s">
        <v>104</v>
      </c>
      <c r="F29" s="158">
        <v>0.47</v>
      </c>
      <c r="G29" s="85"/>
      <c r="H29" s="85"/>
    </row>
    <row r="30" spans="1:8" ht="12.75">
      <c r="A30" s="156" t="s">
        <v>106</v>
      </c>
      <c r="B30" s="155" t="s">
        <v>6</v>
      </c>
      <c r="C30" s="156" t="s">
        <v>223</v>
      </c>
      <c r="D30" s="155" t="s">
        <v>50</v>
      </c>
      <c r="E30" s="157" t="s">
        <v>104</v>
      </c>
      <c r="F30" s="158">
        <v>4476.46</v>
      </c>
      <c r="G30" s="85"/>
      <c r="H30" s="85"/>
    </row>
    <row r="31" spans="1:8" ht="12.75">
      <c r="A31" s="156" t="s">
        <v>106</v>
      </c>
      <c r="B31" s="155" t="s">
        <v>6</v>
      </c>
      <c r="C31" s="156" t="s">
        <v>220</v>
      </c>
      <c r="D31" s="155" t="s">
        <v>57</v>
      </c>
      <c r="E31" s="157" t="s">
        <v>221</v>
      </c>
      <c r="F31" s="158">
        <v>3730.94</v>
      </c>
      <c r="G31" s="85"/>
      <c r="H31" s="85"/>
    </row>
    <row r="32" spans="1:8" ht="12.75">
      <c r="A32" s="156" t="s">
        <v>106</v>
      </c>
      <c r="B32" s="155" t="s">
        <v>6</v>
      </c>
      <c r="C32" s="156" t="s">
        <v>224</v>
      </c>
      <c r="D32" s="155" t="s">
        <v>58</v>
      </c>
      <c r="E32" s="157" t="s">
        <v>221</v>
      </c>
      <c r="F32" s="158">
        <v>3925.57</v>
      </c>
      <c r="G32" s="85"/>
      <c r="H32" s="85"/>
    </row>
    <row r="33" spans="1:8" s="114" customFormat="1" ht="12.75">
      <c r="A33" s="121"/>
      <c r="B33" s="120" t="s">
        <v>16</v>
      </c>
      <c r="C33" s="121"/>
      <c r="D33" s="120"/>
      <c r="E33" s="136"/>
      <c r="F33" s="143">
        <f>SUM(F23:F32)</f>
        <v>33835.8</v>
      </c>
      <c r="G33" s="164">
        <v>220270</v>
      </c>
      <c r="H33" s="163">
        <f>F33*100/G33</f>
        <v>15.361056884732376</v>
      </c>
    </row>
    <row r="34" spans="1:8" ht="12.75">
      <c r="A34" s="156" t="s">
        <v>116</v>
      </c>
      <c r="B34" s="155" t="s">
        <v>77</v>
      </c>
      <c r="C34" s="156" t="s">
        <v>227</v>
      </c>
      <c r="D34" s="155" t="s">
        <v>48</v>
      </c>
      <c r="E34" s="157" t="s">
        <v>221</v>
      </c>
      <c r="F34" s="158">
        <v>3616.2</v>
      </c>
      <c r="G34" s="85"/>
      <c r="H34" s="85"/>
    </row>
    <row r="35" spans="1:8" ht="12.75">
      <c r="A35" s="156" t="s">
        <v>116</v>
      </c>
      <c r="B35" s="155" t="s">
        <v>77</v>
      </c>
      <c r="C35" s="156" t="s">
        <v>228</v>
      </c>
      <c r="D35" s="155" t="s">
        <v>47</v>
      </c>
      <c r="E35" s="157" t="s">
        <v>221</v>
      </c>
      <c r="F35" s="158">
        <v>17428.33</v>
      </c>
      <c r="G35" s="85"/>
      <c r="H35" s="85"/>
    </row>
    <row r="36" spans="1:8" ht="12.75">
      <c r="A36" s="156" t="s">
        <v>116</v>
      </c>
      <c r="B36" s="155" t="s">
        <v>77</v>
      </c>
      <c r="C36" s="156" t="s">
        <v>229</v>
      </c>
      <c r="D36" s="155" t="s">
        <v>49</v>
      </c>
      <c r="E36" s="157" t="s">
        <v>221</v>
      </c>
      <c r="F36" s="158">
        <v>4693.65</v>
      </c>
      <c r="G36" s="85"/>
      <c r="H36" s="85"/>
    </row>
    <row r="37" spans="1:8" s="114" customFormat="1" ht="12.75">
      <c r="A37" s="121"/>
      <c r="B37" s="120" t="s">
        <v>269</v>
      </c>
      <c r="C37" s="121"/>
      <c r="D37" s="120"/>
      <c r="E37" s="136"/>
      <c r="F37" s="143">
        <f>SUM(F34:F36)</f>
        <v>25738.18</v>
      </c>
      <c r="G37" s="164">
        <v>145980</v>
      </c>
      <c r="H37" s="163">
        <f>F37*100/G37</f>
        <v>17.63130565830936</v>
      </c>
    </row>
    <row r="38" spans="1:8" ht="12.75">
      <c r="A38" s="156" t="s">
        <v>119</v>
      </c>
      <c r="B38" s="155" t="s">
        <v>75</v>
      </c>
      <c r="C38" s="156" t="s">
        <v>232</v>
      </c>
      <c r="D38" s="155" t="s">
        <v>233</v>
      </c>
      <c r="E38" s="157" t="s">
        <v>93</v>
      </c>
      <c r="F38" s="158">
        <v>215.49</v>
      </c>
      <c r="G38" s="85"/>
      <c r="H38" s="85"/>
    </row>
    <row r="39" spans="1:8" ht="12.75">
      <c r="A39" s="156" t="s">
        <v>119</v>
      </c>
      <c r="B39" s="155" t="s">
        <v>75</v>
      </c>
      <c r="C39" s="156" t="s">
        <v>230</v>
      </c>
      <c r="D39" s="155" t="s">
        <v>45</v>
      </c>
      <c r="E39" s="157" t="s">
        <v>104</v>
      </c>
      <c r="F39" s="158">
        <v>4955.17</v>
      </c>
      <c r="G39" s="85"/>
      <c r="H39" s="85"/>
    </row>
    <row r="40" spans="1:8" ht="12.75">
      <c r="A40" s="156" t="s">
        <v>119</v>
      </c>
      <c r="B40" s="155" t="s">
        <v>75</v>
      </c>
      <c r="C40" s="156" t="s">
        <v>231</v>
      </c>
      <c r="D40" s="155" t="s">
        <v>43</v>
      </c>
      <c r="E40" s="157" t="s">
        <v>104</v>
      </c>
      <c r="F40" s="158">
        <v>54.4</v>
      </c>
      <c r="G40" s="85"/>
      <c r="H40" s="85"/>
    </row>
    <row r="41" spans="1:8" ht="12.75">
      <c r="A41" s="156" t="s">
        <v>119</v>
      </c>
      <c r="B41" s="155" t="s">
        <v>75</v>
      </c>
      <c r="C41" s="156" t="s">
        <v>234</v>
      </c>
      <c r="D41" s="155" t="s">
        <v>42</v>
      </c>
      <c r="E41" s="157" t="s">
        <v>104</v>
      </c>
      <c r="F41" s="158">
        <v>6557.82</v>
      </c>
      <c r="G41" s="85"/>
      <c r="H41" s="85"/>
    </row>
    <row r="42" spans="1:8" ht="12.75">
      <c r="A42" s="156" t="s">
        <v>119</v>
      </c>
      <c r="B42" s="155" t="s">
        <v>75</v>
      </c>
      <c r="C42" s="156" t="s">
        <v>235</v>
      </c>
      <c r="D42" s="155" t="s">
        <v>44</v>
      </c>
      <c r="E42" s="157" t="s">
        <v>104</v>
      </c>
      <c r="F42" s="158">
        <v>6793.6</v>
      </c>
      <c r="G42" s="85"/>
      <c r="H42" s="85"/>
    </row>
    <row r="43" spans="1:8" s="114" customFormat="1" ht="12.75">
      <c r="A43" s="121"/>
      <c r="B43" s="120" t="s">
        <v>270</v>
      </c>
      <c r="C43" s="121"/>
      <c r="D43" s="120"/>
      <c r="E43" s="136"/>
      <c r="F43" s="143">
        <f>SUM(F38:F42)</f>
        <v>18576.48</v>
      </c>
      <c r="G43" s="164">
        <v>252560</v>
      </c>
      <c r="H43" s="163">
        <f>F43*100/G43</f>
        <v>7.3552739942983845</v>
      </c>
    </row>
    <row r="44" spans="1:8" ht="12.75">
      <c r="A44" s="156" t="s">
        <v>122</v>
      </c>
      <c r="B44" s="155" t="s">
        <v>5</v>
      </c>
      <c r="C44" s="156" t="s">
        <v>236</v>
      </c>
      <c r="D44" s="155" t="s">
        <v>63</v>
      </c>
      <c r="E44" s="157" t="s">
        <v>104</v>
      </c>
      <c r="F44" s="158">
        <v>1792.75</v>
      </c>
      <c r="G44" s="85"/>
      <c r="H44" s="85"/>
    </row>
    <row r="45" spans="1:8" ht="12.75">
      <c r="A45" s="156" t="s">
        <v>122</v>
      </c>
      <c r="B45" s="155" t="s">
        <v>5</v>
      </c>
      <c r="C45" s="156" t="s">
        <v>237</v>
      </c>
      <c r="D45" s="155" t="s">
        <v>60</v>
      </c>
      <c r="E45" s="157" t="s">
        <v>104</v>
      </c>
      <c r="F45" s="158">
        <v>3661.97</v>
      </c>
      <c r="G45" s="85"/>
      <c r="H45" s="85"/>
    </row>
    <row r="46" spans="1:8" ht="12.75">
      <c r="A46" s="156" t="s">
        <v>122</v>
      </c>
      <c r="B46" s="155" t="s">
        <v>5</v>
      </c>
      <c r="C46" s="156" t="s">
        <v>238</v>
      </c>
      <c r="D46" s="155" t="s">
        <v>61</v>
      </c>
      <c r="E46" s="157" t="s">
        <v>104</v>
      </c>
      <c r="F46" s="158">
        <v>1005.84</v>
      </c>
      <c r="G46" s="85"/>
      <c r="H46" s="85"/>
    </row>
    <row r="47" spans="1:8" ht="12.75">
      <c r="A47" s="156" t="s">
        <v>122</v>
      </c>
      <c r="B47" s="155" t="s">
        <v>5</v>
      </c>
      <c r="C47" s="156" t="s">
        <v>239</v>
      </c>
      <c r="D47" s="155" t="s">
        <v>62</v>
      </c>
      <c r="E47" s="157" t="s">
        <v>104</v>
      </c>
      <c r="F47" s="158">
        <v>11226.87</v>
      </c>
      <c r="G47" s="85"/>
      <c r="H47" s="85"/>
    </row>
    <row r="48" spans="1:8" ht="12.75">
      <c r="A48" s="156" t="s">
        <v>122</v>
      </c>
      <c r="B48" s="155" t="s">
        <v>5</v>
      </c>
      <c r="C48" s="156" t="s">
        <v>240</v>
      </c>
      <c r="D48" s="155" t="s">
        <v>59</v>
      </c>
      <c r="E48" s="157" t="s">
        <v>104</v>
      </c>
      <c r="F48" s="158">
        <v>105.05</v>
      </c>
      <c r="G48" s="85"/>
      <c r="H48" s="85"/>
    </row>
    <row r="49" spans="1:8" s="114" customFormat="1" ht="12.75">
      <c r="A49" s="121"/>
      <c r="B49" s="120" t="s">
        <v>17</v>
      </c>
      <c r="C49" s="121"/>
      <c r="D49" s="120"/>
      <c r="E49" s="136"/>
      <c r="F49" s="143">
        <f>SUM(F44:F48)</f>
        <v>17792.48</v>
      </c>
      <c r="G49" s="164">
        <v>116660</v>
      </c>
      <c r="H49" s="163">
        <f>F49*100/G49</f>
        <v>15.251568661066347</v>
      </c>
    </row>
    <row r="50" spans="1:8" ht="12.75">
      <c r="A50" s="156" t="s">
        <v>124</v>
      </c>
      <c r="B50" s="155" t="s">
        <v>189</v>
      </c>
      <c r="C50" s="156" t="s">
        <v>241</v>
      </c>
      <c r="D50" s="155" t="s">
        <v>65</v>
      </c>
      <c r="E50" s="157" t="s">
        <v>126</v>
      </c>
      <c r="F50" s="158">
        <v>104.96</v>
      </c>
      <c r="G50" s="85"/>
      <c r="H50" s="85"/>
    </row>
    <row r="51" spans="1:8" ht="12.75">
      <c r="A51" s="156" t="s">
        <v>124</v>
      </c>
      <c r="B51" s="155" t="s">
        <v>189</v>
      </c>
      <c r="C51" s="156" t="s">
        <v>242</v>
      </c>
      <c r="D51" s="155" t="s">
        <v>69</v>
      </c>
      <c r="E51" s="157" t="s">
        <v>126</v>
      </c>
      <c r="F51" s="158">
        <v>300.56</v>
      </c>
      <c r="G51" s="85"/>
      <c r="H51" s="85"/>
    </row>
    <row r="52" spans="1:8" ht="12.75">
      <c r="A52" s="156" t="s">
        <v>124</v>
      </c>
      <c r="B52" s="155" t="s">
        <v>189</v>
      </c>
      <c r="C52" s="156" t="s">
        <v>243</v>
      </c>
      <c r="D52" s="155" t="s">
        <v>68</v>
      </c>
      <c r="E52" s="157" t="s">
        <v>126</v>
      </c>
      <c r="F52" s="158">
        <v>1473.28</v>
      </c>
      <c r="G52" s="85"/>
      <c r="H52" s="85"/>
    </row>
    <row r="53" spans="1:8" ht="12.75">
      <c r="A53" s="156" t="s">
        <v>124</v>
      </c>
      <c r="B53" s="155" t="s">
        <v>189</v>
      </c>
      <c r="C53" s="156" t="s">
        <v>244</v>
      </c>
      <c r="D53" s="155" t="s">
        <v>67</v>
      </c>
      <c r="E53" s="157" t="s">
        <v>126</v>
      </c>
      <c r="F53" s="158">
        <v>31.85</v>
      </c>
      <c r="G53" s="85"/>
      <c r="H53" s="85"/>
    </row>
    <row r="54" spans="1:8" ht="12.75">
      <c r="A54" s="156" t="s">
        <v>124</v>
      </c>
      <c r="B54" s="155" t="s">
        <v>189</v>
      </c>
      <c r="C54" s="156" t="s">
        <v>245</v>
      </c>
      <c r="D54" s="155" t="s">
        <v>64</v>
      </c>
      <c r="E54" s="157" t="s">
        <v>126</v>
      </c>
      <c r="F54" s="158">
        <v>3955.72</v>
      </c>
      <c r="G54" s="85"/>
      <c r="H54" s="85"/>
    </row>
    <row r="55" spans="1:8" ht="12.75">
      <c r="A55" s="156" t="s">
        <v>124</v>
      </c>
      <c r="B55" s="155" t="s">
        <v>189</v>
      </c>
      <c r="C55" s="156" t="s">
        <v>246</v>
      </c>
      <c r="D55" s="155" t="s">
        <v>66</v>
      </c>
      <c r="E55" s="157" t="s">
        <v>126</v>
      </c>
      <c r="F55" s="158">
        <v>15.07</v>
      </c>
      <c r="G55" s="85"/>
      <c r="H55" s="85"/>
    </row>
    <row r="56" spans="1:8" s="114" customFormat="1" ht="12.75">
      <c r="A56" s="121"/>
      <c r="B56" s="120" t="s">
        <v>271</v>
      </c>
      <c r="C56" s="121"/>
      <c r="D56" s="120"/>
      <c r="E56" s="136"/>
      <c r="F56" s="143">
        <f>SUM(F50:F55)</f>
        <v>5881.44</v>
      </c>
      <c r="G56" s="164">
        <v>45240</v>
      </c>
      <c r="H56" s="163">
        <f>F56*100/G56</f>
        <v>13.00053050397878</v>
      </c>
    </row>
    <row r="57" spans="1:8" ht="12.75">
      <c r="A57" s="156" t="s">
        <v>127</v>
      </c>
      <c r="B57" s="155" t="s">
        <v>10</v>
      </c>
      <c r="C57" s="156" t="s">
        <v>247</v>
      </c>
      <c r="D57" s="155" t="s">
        <v>41</v>
      </c>
      <c r="E57" s="157" t="s">
        <v>126</v>
      </c>
      <c r="F57" s="158">
        <v>975.83</v>
      </c>
      <c r="G57" s="85"/>
      <c r="H57" s="85"/>
    </row>
    <row r="58" spans="1:8" s="114" customFormat="1" ht="12.75">
      <c r="A58" s="121"/>
      <c r="B58" s="120" t="s">
        <v>15</v>
      </c>
      <c r="C58" s="121"/>
      <c r="D58" s="120"/>
      <c r="E58" s="136"/>
      <c r="F58" s="143">
        <v>975.83</v>
      </c>
      <c r="G58" s="164">
        <v>69050</v>
      </c>
      <c r="H58" s="163">
        <f>F58*100/G58</f>
        <v>1.413222302679218</v>
      </c>
    </row>
    <row r="59" spans="1:8" ht="12.75">
      <c r="A59" s="156" t="s">
        <v>129</v>
      </c>
      <c r="B59" s="155" t="s">
        <v>8</v>
      </c>
      <c r="C59" s="156" t="s">
        <v>248</v>
      </c>
      <c r="D59" s="155" t="s">
        <v>39</v>
      </c>
      <c r="E59" s="157" t="s">
        <v>126</v>
      </c>
      <c r="F59" s="158">
        <v>1353.9</v>
      </c>
      <c r="G59" s="85"/>
      <c r="H59" s="85"/>
    </row>
    <row r="60" spans="1:8" ht="12.75">
      <c r="A60" s="156" t="s">
        <v>129</v>
      </c>
      <c r="B60" s="155" t="s">
        <v>8</v>
      </c>
      <c r="C60" s="156" t="s">
        <v>249</v>
      </c>
      <c r="D60" s="155" t="s">
        <v>40</v>
      </c>
      <c r="E60" s="157" t="s">
        <v>126</v>
      </c>
      <c r="F60" s="158">
        <v>2946.7</v>
      </c>
      <c r="G60" s="85"/>
      <c r="H60" s="85"/>
    </row>
    <row r="61" spans="1:8" s="114" customFormat="1" ht="12.75">
      <c r="A61" s="121"/>
      <c r="B61" s="120" t="s">
        <v>14</v>
      </c>
      <c r="C61" s="121"/>
      <c r="D61" s="120"/>
      <c r="E61" s="136"/>
      <c r="F61" s="143">
        <f>SUM(F59:F60)</f>
        <v>4300.6</v>
      </c>
      <c r="G61" s="164">
        <v>56100</v>
      </c>
      <c r="H61" s="163">
        <f>F61*100/G61</f>
        <v>7.665953654188949</v>
      </c>
    </row>
    <row r="62" spans="1:8" ht="12.75">
      <c r="A62" s="156" t="s">
        <v>131</v>
      </c>
      <c r="B62" s="155" t="s">
        <v>252</v>
      </c>
      <c r="C62" s="156" t="s">
        <v>250</v>
      </c>
      <c r="D62" s="155" t="s">
        <v>251</v>
      </c>
      <c r="E62" s="157" t="s">
        <v>133</v>
      </c>
      <c r="F62" s="158">
        <v>157.46</v>
      </c>
      <c r="G62" s="85"/>
      <c r="H62" s="85"/>
    </row>
    <row r="63" spans="1:8" ht="12.75">
      <c r="A63" s="156" t="s">
        <v>131</v>
      </c>
      <c r="B63" s="155" t="s">
        <v>252</v>
      </c>
      <c r="C63" s="156" t="s">
        <v>253</v>
      </c>
      <c r="D63" s="155" t="s">
        <v>135</v>
      </c>
      <c r="E63" s="157" t="s">
        <v>133</v>
      </c>
      <c r="F63" s="158">
        <v>0.16</v>
      </c>
      <c r="G63" s="85"/>
      <c r="H63" s="85"/>
    </row>
    <row r="64" spans="1:8" ht="12.75">
      <c r="A64" s="156" t="s">
        <v>131</v>
      </c>
      <c r="B64" s="155" t="s">
        <v>252</v>
      </c>
      <c r="C64" s="156" t="s">
        <v>254</v>
      </c>
      <c r="D64" s="155" t="s">
        <v>72</v>
      </c>
      <c r="E64" s="157" t="s">
        <v>133</v>
      </c>
      <c r="F64" s="158">
        <v>474.04</v>
      </c>
      <c r="G64" s="85"/>
      <c r="H64" s="85"/>
    </row>
    <row r="65" spans="1:8" ht="12.75">
      <c r="A65" s="156" t="s">
        <v>131</v>
      </c>
      <c r="B65" s="155" t="s">
        <v>252</v>
      </c>
      <c r="C65" s="156" t="s">
        <v>255</v>
      </c>
      <c r="D65" s="155" t="s">
        <v>11</v>
      </c>
      <c r="E65" s="157" t="s">
        <v>133</v>
      </c>
      <c r="F65" s="158">
        <v>169.2</v>
      </c>
      <c r="G65" s="85"/>
      <c r="H65" s="85"/>
    </row>
    <row r="66" spans="1:8" s="114" customFormat="1" ht="12.75">
      <c r="A66" s="121"/>
      <c r="B66" s="120" t="s">
        <v>272</v>
      </c>
      <c r="C66" s="121"/>
      <c r="D66" s="120"/>
      <c r="E66" s="136"/>
      <c r="F66" s="143">
        <f>SUM(F62:F65)</f>
        <v>800.8600000000001</v>
      </c>
      <c r="G66" s="164">
        <v>228880</v>
      </c>
      <c r="H66" s="163">
        <f>F66*100/G66</f>
        <v>0.34990387976232096</v>
      </c>
    </row>
    <row r="67" spans="1:8" ht="12.75">
      <c r="A67" s="156" t="s">
        <v>136</v>
      </c>
      <c r="B67" s="155" t="s">
        <v>257</v>
      </c>
      <c r="C67" s="156" t="s">
        <v>256</v>
      </c>
      <c r="D67" s="155" t="s">
        <v>138</v>
      </c>
      <c r="E67" s="157" t="s">
        <v>139</v>
      </c>
      <c r="F67" s="158">
        <v>161.98</v>
      </c>
      <c r="G67" s="85"/>
      <c r="H67" s="85"/>
    </row>
    <row r="68" spans="1:8" s="114" customFormat="1" ht="12.75">
      <c r="A68" s="121"/>
      <c r="B68" s="120" t="s">
        <v>273</v>
      </c>
      <c r="C68" s="121"/>
      <c r="D68" s="120"/>
      <c r="E68" s="136"/>
      <c r="F68" s="143">
        <v>161.98</v>
      </c>
      <c r="G68" s="164">
        <v>99730</v>
      </c>
      <c r="H68" s="163">
        <f>F68*100/G68</f>
        <v>0.16241853003108392</v>
      </c>
    </row>
    <row r="69" spans="1:8" ht="12.75">
      <c r="A69" s="156" t="s">
        <v>140</v>
      </c>
      <c r="B69" s="155" t="s">
        <v>190</v>
      </c>
      <c r="C69" s="156" t="s">
        <v>258</v>
      </c>
      <c r="D69" s="155" t="s">
        <v>142</v>
      </c>
      <c r="E69" s="157" t="s">
        <v>143</v>
      </c>
      <c r="F69" s="158">
        <v>450.82</v>
      </c>
      <c r="G69" s="85"/>
      <c r="H69" s="85"/>
    </row>
    <row r="70" spans="1:8" ht="12.75">
      <c r="A70" s="156" t="s">
        <v>140</v>
      </c>
      <c r="B70" s="155" t="s">
        <v>190</v>
      </c>
      <c r="C70" s="156" t="s">
        <v>259</v>
      </c>
      <c r="D70" s="155" t="s">
        <v>260</v>
      </c>
      <c r="E70" s="157" t="s">
        <v>143</v>
      </c>
      <c r="F70" s="158">
        <v>200</v>
      </c>
      <c r="G70" s="85"/>
      <c r="H70" s="85"/>
    </row>
    <row r="71" spans="1:8" ht="12.75">
      <c r="A71" s="156" t="s">
        <v>140</v>
      </c>
      <c r="B71" s="155" t="s">
        <v>190</v>
      </c>
      <c r="C71" s="156" t="s">
        <v>261</v>
      </c>
      <c r="D71" s="155" t="s">
        <v>144</v>
      </c>
      <c r="E71" s="157" t="s">
        <v>143</v>
      </c>
      <c r="F71" s="158">
        <v>618.13</v>
      </c>
      <c r="G71" s="85"/>
      <c r="H71" s="85"/>
    </row>
    <row r="72" spans="1:8" s="114" customFormat="1" ht="12.75">
      <c r="A72" s="121"/>
      <c r="B72" s="120" t="s">
        <v>274</v>
      </c>
      <c r="C72" s="121"/>
      <c r="D72" s="120"/>
      <c r="E72" s="136"/>
      <c r="F72" s="143">
        <f>SUM(F69:F71)</f>
        <v>1268.9499999999998</v>
      </c>
      <c r="G72" s="164">
        <v>111790</v>
      </c>
      <c r="H72" s="163">
        <f>F72*100/G72</f>
        <v>1.135119420341712</v>
      </c>
    </row>
    <row r="73" spans="1:8" ht="12.75">
      <c r="A73" s="156" t="s">
        <v>146</v>
      </c>
      <c r="B73" s="155" t="s">
        <v>191</v>
      </c>
      <c r="C73" s="156" t="s">
        <v>262</v>
      </c>
      <c r="D73" s="155" t="s">
        <v>150</v>
      </c>
      <c r="E73" s="157" t="s">
        <v>143</v>
      </c>
      <c r="F73" s="158">
        <v>251.96</v>
      </c>
      <c r="G73" s="85"/>
      <c r="H73" s="85"/>
    </row>
    <row r="74" spans="1:8" ht="12.75">
      <c r="A74" s="156" t="s">
        <v>146</v>
      </c>
      <c r="B74" s="155" t="s">
        <v>191</v>
      </c>
      <c r="C74" s="156" t="s">
        <v>263</v>
      </c>
      <c r="D74" s="155" t="s">
        <v>148</v>
      </c>
      <c r="E74" s="157" t="s">
        <v>143</v>
      </c>
      <c r="F74" s="158">
        <v>402.65</v>
      </c>
      <c r="G74" s="85"/>
      <c r="H74" s="85"/>
    </row>
    <row r="75" spans="1:8" s="114" customFormat="1" ht="12.75">
      <c r="A75" s="121"/>
      <c r="B75" s="120" t="s">
        <v>275</v>
      </c>
      <c r="C75" s="121"/>
      <c r="D75" s="120"/>
      <c r="E75" s="136"/>
      <c r="F75" s="143">
        <f>SUM(F73:F74)</f>
        <v>654.61</v>
      </c>
      <c r="G75" s="164">
        <v>193210</v>
      </c>
      <c r="H75" s="163">
        <f>F75*100/G75</f>
        <v>0.33880751513896795</v>
      </c>
    </row>
    <row r="76" spans="1:8" ht="12.75">
      <c r="A76" s="156" t="s">
        <v>151</v>
      </c>
      <c r="B76" s="155" t="s">
        <v>192</v>
      </c>
      <c r="C76" s="156" t="s">
        <v>265</v>
      </c>
      <c r="D76" s="155" t="s">
        <v>155</v>
      </c>
      <c r="E76" s="157" t="s">
        <v>156</v>
      </c>
      <c r="F76" s="158">
        <v>125.94</v>
      </c>
      <c r="G76" s="85"/>
      <c r="H76" s="85"/>
    </row>
    <row r="77" spans="1:8" ht="12.75">
      <c r="A77" s="156" t="s">
        <v>151</v>
      </c>
      <c r="B77" s="155" t="s">
        <v>192</v>
      </c>
      <c r="C77" s="156" t="s">
        <v>264</v>
      </c>
      <c r="D77" s="155" t="s">
        <v>153</v>
      </c>
      <c r="E77" s="157" t="s">
        <v>154</v>
      </c>
      <c r="F77" s="158">
        <v>248.54</v>
      </c>
      <c r="G77" s="85"/>
      <c r="H77" s="85"/>
    </row>
    <row r="78" spans="1:8" s="114" customFormat="1" ht="12.75">
      <c r="A78" s="121"/>
      <c r="B78" s="120" t="s">
        <v>276</v>
      </c>
      <c r="C78" s="121"/>
      <c r="D78" s="120"/>
      <c r="E78" s="136"/>
      <c r="F78" s="143">
        <f>SUM(F76:F77)</f>
        <v>374.48</v>
      </c>
      <c r="G78" s="164">
        <v>120430</v>
      </c>
      <c r="H78" s="163">
        <f>F78*100/G78</f>
        <v>0.3109524204932326</v>
      </c>
    </row>
    <row r="79" spans="1:8" ht="12.75">
      <c r="A79" s="156" t="s">
        <v>157</v>
      </c>
      <c r="B79" s="155" t="s">
        <v>74</v>
      </c>
      <c r="C79" s="156" t="s">
        <v>266</v>
      </c>
      <c r="D79" s="155" t="s">
        <v>70</v>
      </c>
      <c r="E79" s="157" t="s">
        <v>159</v>
      </c>
      <c r="F79" s="158">
        <v>635.99</v>
      </c>
      <c r="G79" s="85"/>
      <c r="H79" s="85"/>
    </row>
    <row r="80" spans="1:8" ht="12.75">
      <c r="A80" s="156" t="s">
        <v>157</v>
      </c>
      <c r="B80" s="155" t="s">
        <v>74</v>
      </c>
      <c r="C80" s="156" t="s">
        <v>267</v>
      </c>
      <c r="D80" s="155" t="s">
        <v>35</v>
      </c>
      <c r="E80" s="157" t="s">
        <v>159</v>
      </c>
      <c r="F80" s="158">
        <v>1589.35</v>
      </c>
      <c r="G80" s="85"/>
      <c r="H80" s="85"/>
    </row>
    <row r="81" spans="1:8" ht="12.75">
      <c r="A81" s="156" t="s">
        <v>157</v>
      </c>
      <c r="B81" s="155" t="s">
        <v>74</v>
      </c>
      <c r="C81" s="156" t="s">
        <v>268</v>
      </c>
      <c r="D81" s="155" t="s">
        <v>7</v>
      </c>
      <c r="E81" s="157" t="s">
        <v>159</v>
      </c>
      <c r="F81" s="158">
        <v>4607.8</v>
      </c>
      <c r="G81" s="85"/>
      <c r="H81" s="85"/>
    </row>
    <row r="82" spans="1:8" s="114" customFormat="1" ht="12.75">
      <c r="A82" s="116"/>
      <c r="B82" s="115" t="s">
        <v>31</v>
      </c>
      <c r="C82" s="116"/>
      <c r="D82" s="115"/>
      <c r="E82" s="137"/>
      <c r="F82" s="144">
        <f>SUM(F79:F81)</f>
        <v>6833.14</v>
      </c>
      <c r="G82" s="165">
        <v>141390</v>
      </c>
      <c r="H82" s="166">
        <f>F82*100/G82</f>
        <v>4.832831176179362</v>
      </c>
    </row>
    <row r="83" spans="1:8" s="146" customFormat="1" ht="16.5" customHeight="1">
      <c r="A83" s="146" t="s">
        <v>278</v>
      </c>
      <c r="C83" s="147"/>
      <c r="E83" s="147"/>
      <c r="F83" s="149"/>
      <c r="G83" s="150"/>
      <c r="H83" s="151"/>
    </row>
    <row r="84" spans="1:8" s="125" customFormat="1" ht="16.5" customHeight="1">
      <c r="A84" s="161" t="s">
        <v>188</v>
      </c>
      <c r="C84" s="124"/>
      <c r="D84" s="126"/>
      <c r="E84" s="127"/>
      <c r="G84" s="138"/>
      <c r="H84" s="145"/>
    </row>
    <row r="85" spans="1:8" s="125" customFormat="1" ht="16.5" customHeight="1">
      <c r="A85" s="161" t="s">
        <v>187</v>
      </c>
      <c r="C85" s="124"/>
      <c r="D85" s="126"/>
      <c r="E85" s="127"/>
      <c r="G85" s="138"/>
      <c r="H85" s="145"/>
    </row>
  </sheetData>
  <printOptions/>
  <pageMargins left="0.75" right="0.75" top="1" bottom="1" header="0" footer="0"/>
  <pageSetup fitToHeight="1" fitToWidth="1" horizontalDpi="600" verticalDpi="600" orientation="landscape" paperSize="9" scale="36" r:id="rId2"/>
  <ignoredErrors>
    <ignoredError sqref="F1:F72 G69:G71 G1:G32 G34:G36 G38:G42 G44:G48 G50:G55 G57 G59:G60 G62:G65 G67 I1:I72 H1:H21 H23:H32 H34:H36 H38:H42 H44:H48 H50:H55 H57 H59:H60 H62:H65 H67 H69:H71" formulaRange="1"/>
    <ignoredError sqref="C8:C81 C82:C105 A1:A81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workbookViewId="0" topLeftCell="A1">
      <selection activeCell="A136" sqref="A136"/>
    </sheetView>
  </sheetViews>
  <sheetFormatPr defaultColWidth="11.421875" defaultRowHeight="12.75"/>
  <cols>
    <col min="1" max="1" width="8.140625" style="82" customWidth="1"/>
    <col min="2" max="2" width="28.7109375" style="82" customWidth="1"/>
    <col min="3" max="3" width="10.8515625" style="95" bestFit="1" customWidth="1"/>
    <col min="4" max="4" width="26.57421875" style="82" bestFit="1" customWidth="1"/>
    <col min="5" max="5" width="8.140625" style="101" bestFit="1" customWidth="1"/>
    <col min="6" max="6" width="69.140625" style="95" bestFit="1" customWidth="1"/>
    <col min="7" max="7" width="17.7109375" style="95" bestFit="1" customWidth="1"/>
    <col min="8" max="8" width="12.421875" style="113" bestFit="1" customWidth="1"/>
    <col min="9" max="9" width="11.8515625" style="134" customWidth="1"/>
    <col min="10" max="10" width="15.57421875" style="135" customWidth="1"/>
    <col min="11" max="11" width="12.140625" style="85" customWidth="1"/>
    <col min="12" max="16384" width="12.140625" style="85" hidden="1" customWidth="1"/>
  </cols>
  <sheetData>
    <row r="1" spans="1:10" s="68" customFormat="1" ht="27" customHeight="1">
      <c r="A1" s="67" t="s">
        <v>0</v>
      </c>
      <c r="C1" s="88"/>
      <c r="D1" s="67"/>
      <c r="E1" s="96"/>
      <c r="F1" s="102"/>
      <c r="G1" s="102"/>
      <c r="H1" s="105"/>
      <c r="I1" s="153"/>
      <c r="J1" s="139"/>
    </row>
    <row r="2" spans="1:10" s="70" customFormat="1" ht="18" customHeight="1">
      <c r="A2" s="69" t="s">
        <v>2</v>
      </c>
      <c r="C2" s="88"/>
      <c r="D2" s="69"/>
      <c r="E2" s="96"/>
      <c r="F2" s="102"/>
      <c r="G2" s="102"/>
      <c r="H2" s="105"/>
      <c r="I2" s="152"/>
      <c r="J2" s="139"/>
    </row>
    <row r="3" spans="1:10" s="72" customFormat="1" ht="15.75" customHeight="1">
      <c r="A3" s="71" t="s">
        <v>1</v>
      </c>
      <c r="C3" s="89"/>
      <c r="D3" s="71"/>
      <c r="E3" s="97"/>
      <c r="F3" s="103"/>
      <c r="G3" s="103"/>
      <c r="H3" s="106"/>
      <c r="I3" s="129"/>
      <c r="J3" s="140"/>
    </row>
    <row r="4" spans="1:10" s="74" customFormat="1" ht="8.25" customHeight="1">
      <c r="A4" s="73"/>
      <c r="C4" s="90"/>
      <c r="D4" s="73"/>
      <c r="E4" s="75"/>
      <c r="F4" s="104"/>
      <c r="G4" s="104"/>
      <c r="H4" s="107"/>
      <c r="I4" s="128"/>
      <c r="J4" s="139"/>
    </row>
    <row r="5" spans="1:10" s="76" customFormat="1" ht="40.5" customHeight="1">
      <c r="A5" s="76" t="s">
        <v>160</v>
      </c>
      <c r="C5" s="91"/>
      <c r="E5" s="77"/>
      <c r="F5" s="91"/>
      <c r="G5" s="91"/>
      <c r="H5" s="108"/>
      <c r="I5" s="130"/>
      <c r="J5" s="141"/>
    </row>
    <row r="6" spans="1:10" s="81" customFormat="1" ht="15.75" customHeight="1">
      <c r="A6" s="78" t="s">
        <v>30</v>
      </c>
      <c r="B6" s="78"/>
      <c r="C6" s="92"/>
      <c r="D6" s="78"/>
      <c r="E6" s="80"/>
      <c r="F6" s="79"/>
      <c r="G6" s="79"/>
      <c r="H6" s="109"/>
      <c r="I6" s="131"/>
      <c r="J6" s="140"/>
    </row>
    <row r="7" spans="1:10" s="84" customFormat="1" ht="69.75" customHeight="1">
      <c r="A7" s="83" t="s">
        <v>82</v>
      </c>
      <c r="B7" s="83" t="s">
        <v>73</v>
      </c>
      <c r="C7" s="83" t="s">
        <v>83</v>
      </c>
      <c r="D7" s="83" t="s">
        <v>3</v>
      </c>
      <c r="E7" s="98" t="s">
        <v>84</v>
      </c>
      <c r="F7" s="83" t="s">
        <v>12</v>
      </c>
      <c r="G7" s="83" t="s">
        <v>85</v>
      </c>
      <c r="H7" s="110" t="s">
        <v>86</v>
      </c>
      <c r="I7" s="132" t="s">
        <v>79</v>
      </c>
      <c r="J7" s="132" t="s">
        <v>80</v>
      </c>
    </row>
    <row r="8" spans="1:10" ht="12.75">
      <c r="A8" s="86" t="s">
        <v>87</v>
      </c>
      <c r="B8" s="87" t="s">
        <v>88</v>
      </c>
      <c r="C8" s="93">
        <v>22006</v>
      </c>
      <c r="D8" s="87" t="s">
        <v>89</v>
      </c>
      <c r="E8" s="99" t="s">
        <v>43</v>
      </c>
      <c r="F8" s="93" t="s">
        <v>90</v>
      </c>
      <c r="G8" s="93" t="s">
        <v>91</v>
      </c>
      <c r="H8" s="111">
        <v>25.246814132407</v>
      </c>
      <c r="I8" s="133">
        <v>81</v>
      </c>
      <c r="J8" s="142">
        <f>H8*100/I8</f>
        <v>31.168906336304936</v>
      </c>
    </row>
    <row r="9" spans="1:10" ht="12.75">
      <c r="A9" s="86" t="s">
        <v>87</v>
      </c>
      <c r="B9" s="86" t="s">
        <v>88</v>
      </c>
      <c r="C9" s="94">
        <v>22032</v>
      </c>
      <c r="D9" s="86" t="s">
        <v>92</v>
      </c>
      <c r="E9" s="100" t="s">
        <v>43</v>
      </c>
      <c r="F9" s="94" t="s">
        <v>90</v>
      </c>
      <c r="G9" s="94" t="s">
        <v>91</v>
      </c>
      <c r="H9" s="112">
        <v>26.4897438807343</v>
      </c>
      <c r="I9" s="134">
        <v>64.4</v>
      </c>
      <c r="J9" s="135">
        <f aca="true" t="shared" si="0" ref="J9:J20">H9*100/I9</f>
        <v>41.13314267194767</v>
      </c>
    </row>
    <row r="10" spans="1:10" ht="12.75">
      <c r="A10" s="86" t="s">
        <v>87</v>
      </c>
      <c r="B10" s="86" t="s">
        <v>88</v>
      </c>
      <c r="C10" s="94">
        <v>22044</v>
      </c>
      <c r="D10" s="86" t="s">
        <v>181</v>
      </c>
      <c r="E10" s="100" t="s">
        <v>43</v>
      </c>
      <c r="F10" s="94" t="s">
        <v>93</v>
      </c>
      <c r="G10" s="94" t="s">
        <v>94</v>
      </c>
      <c r="H10" s="112">
        <v>9.3226777473587</v>
      </c>
      <c r="I10" s="134">
        <v>164.4</v>
      </c>
      <c r="J10" s="135">
        <f t="shared" si="0"/>
        <v>5.67072855678753</v>
      </c>
    </row>
    <row r="11" spans="1:10" ht="12.75">
      <c r="A11" s="86" t="s">
        <v>87</v>
      </c>
      <c r="B11" s="86" t="s">
        <v>88</v>
      </c>
      <c r="C11" s="94">
        <v>22068</v>
      </c>
      <c r="D11" s="86" t="s">
        <v>95</v>
      </c>
      <c r="E11" s="100" t="s">
        <v>43</v>
      </c>
      <c r="F11" s="94" t="s">
        <v>90</v>
      </c>
      <c r="G11" s="94" t="s">
        <v>91</v>
      </c>
      <c r="H11" s="112">
        <v>3.7946080443457997</v>
      </c>
      <c r="I11" s="135">
        <v>41.7</v>
      </c>
      <c r="J11" s="135">
        <f t="shared" si="0"/>
        <v>9.099779482843644</v>
      </c>
    </row>
    <row r="12" spans="1:10" ht="12.75">
      <c r="A12" s="86" t="s">
        <v>87</v>
      </c>
      <c r="B12" s="86" t="s">
        <v>88</v>
      </c>
      <c r="C12" s="94">
        <v>22701</v>
      </c>
      <c r="D12" s="86" t="s">
        <v>96</v>
      </c>
      <c r="E12" s="100" t="s">
        <v>43</v>
      </c>
      <c r="F12" s="94" t="s">
        <v>90</v>
      </c>
      <c r="G12" s="94" t="s">
        <v>91</v>
      </c>
      <c r="H12" s="112">
        <v>9.7244014263145</v>
      </c>
      <c r="I12" s="135" t="s">
        <v>177</v>
      </c>
      <c r="J12" s="135" t="s">
        <v>177</v>
      </c>
    </row>
    <row r="13" spans="1:10" ht="12.75">
      <c r="A13" s="86" t="s">
        <v>87</v>
      </c>
      <c r="B13" s="86" t="s">
        <v>88</v>
      </c>
      <c r="C13" s="94">
        <v>22068</v>
      </c>
      <c r="D13" s="86" t="s">
        <v>46</v>
      </c>
      <c r="E13" s="100" t="s">
        <v>43</v>
      </c>
      <c r="F13" s="94" t="s">
        <v>93</v>
      </c>
      <c r="G13" s="94" t="s">
        <v>94</v>
      </c>
      <c r="H13" s="112">
        <v>63.505901265427404</v>
      </c>
      <c r="I13" s="134">
        <v>406.3</v>
      </c>
      <c r="J13" s="135">
        <f t="shared" si="0"/>
        <v>15.630298120951858</v>
      </c>
    </row>
    <row r="14" spans="1:10" ht="12.75">
      <c r="A14" s="86" t="s">
        <v>87</v>
      </c>
      <c r="B14" s="86" t="s">
        <v>88</v>
      </c>
      <c r="C14" s="94">
        <v>22068</v>
      </c>
      <c r="D14" s="86" t="s">
        <v>46</v>
      </c>
      <c r="E14" s="100" t="s">
        <v>43</v>
      </c>
      <c r="F14" s="94" t="s">
        <v>90</v>
      </c>
      <c r="G14" s="94" t="s">
        <v>91</v>
      </c>
      <c r="H14" s="112">
        <v>6.0134014539987</v>
      </c>
      <c r="I14" s="134">
        <v>406.3</v>
      </c>
      <c r="J14" s="135">
        <f t="shared" si="0"/>
        <v>1.4800397376319716</v>
      </c>
    </row>
    <row r="15" spans="1:10" ht="12.75">
      <c r="A15" s="86" t="s">
        <v>87</v>
      </c>
      <c r="B15" s="86" t="s">
        <v>88</v>
      </c>
      <c r="C15" s="94" t="s">
        <v>185</v>
      </c>
      <c r="D15" s="86" t="s">
        <v>97</v>
      </c>
      <c r="E15" s="100" t="s">
        <v>43</v>
      </c>
      <c r="F15" s="94" t="s">
        <v>90</v>
      </c>
      <c r="G15" s="94" t="s">
        <v>91</v>
      </c>
      <c r="H15" s="112">
        <v>135.09772719742398</v>
      </c>
      <c r="I15" s="134">
        <v>251.9</v>
      </c>
      <c r="J15" s="135">
        <f t="shared" si="0"/>
        <v>53.631491543240955</v>
      </c>
    </row>
    <row r="16" spans="1:10" ht="12.75">
      <c r="A16" s="86" t="s">
        <v>87</v>
      </c>
      <c r="B16" s="86" t="s">
        <v>88</v>
      </c>
      <c r="C16" s="94">
        <v>22208</v>
      </c>
      <c r="D16" s="86" t="s">
        <v>182</v>
      </c>
      <c r="E16" s="100" t="s">
        <v>43</v>
      </c>
      <c r="F16" s="94" t="s">
        <v>93</v>
      </c>
      <c r="G16" s="94" t="s">
        <v>94</v>
      </c>
      <c r="H16" s="112">
        <v>2.7556073133513</v>
      </c>
      <c r="I16" s="152">
        <v>28.1</v>
      </c>
      <c r="J16" s="135">
        <f t="shared" si="0"/>
        <v>9.806431720111387</v>
      </c>
    </row>
    <row r="17" spans="1:10" ht="12.75">
      <c r="A17" s="86" t="s">
        <v>87</v>
      </c>
      <c r="B17" s="86" t="s">
        <v>88</v>
      </c>
      <c r="C17" s="94">
        <v>22209</v>
      </c>
      <c r="D17" s="86" t="s">
        <v>183</v>
      </c>
      <c r="E17" s="100" t="s">
        <v>43</v>
      </c>
      <c r="F17" s="94" t="s">
        <v>93</v>
      </c>
      <c r="G17" s="94" t="s">
        <v>94</v>
      </c>
      <c r="H17" s="112">
        <v>13.762648011552502</v>
      </c>
      <c r="I17" s="134">
        <v>27</v>
      </c>
      <c r="J17" s="135">
        <f t="shared" si="0"/>
        <v>50.97277041315741</v>
      </c>
    </row>
    <row r="18" spans="1:10" ht="12.75">
      <c r="A18" s="86" t="s">
        <v>87</v>
      </c>
      <c r="B18" s="86" t="s">
        <v>88</v>
      </c>
      <c r="C18" s="94">
        <v>22901</v>
      </c>
      <c r="D18" s="86" t="s">
        <v>98</v>
      </c>
      <c r="E18" s="100" t="s">
        <v>43</v>
      </c>
      <c r="F18" s="94" t="s">
        <v>90</v>
      </c>
      <c r="G18" s="94" t="s">
        <v>91</v>
      </c>
      <c r="H18" s="112">
        <v>64.938184477005</v>
      </c>
      <c r="I18" s="134">
        <v>234.4</v>
      </c>
      <c r="J18" s="135">
        <f t="shared" si="0"/>
        <v>27.70400361646971</v>
      </c>
    </row>
    <row r="19" spans="1:10" ht="12.75">
      <c r="A19" s="86" t="s">
        <v>87</v>
      </c>
      <c r="B19" s="86" t="s">
        <v>88</v>
      </c>
      <c r="C19" s="94">
        <v>22250</v>
      </c>
      <c r="D19" s="86" t="s">
        <v>99</v>
      </c>
      <c r="E19" s="100" t="s">
        <v>43</v>
      </c>
      <c r="F19" s="94" t="s">
        <v>90</v>
      </c>
      <c r="G19" s="94" t="s">
        <v>91</v>
      </c>
      <c r="H19" s="154">
        <v>4.5784409100000005E-05</v>
      </c>
      <c r="I19" s="134">
        <v>58.2</v>
      </c>
      <c r="J19" s="135">
        <f t="shared" si="0"/>
        <v>7.866736958762886E-05</v>
      </c>
    </row>
    <row r="20" spans="1:10" s="114" customFormat="1" ht="12.75">
      <c r="A20" s="120" t="s">
        <v>87</v>
      </c>
      <c r="B20" s="120" t="s">
        <v>161</v>
      </c>
      <c r="C20" s="121"/>
      <c r="D20" s="120"/>
      <c r="E20" s="122"/>
      <c r="F20" s="121"/>
      <c r="G20" s="121"/>
      <c r="H20" s="123">
        <v>360.6517607343283</v>
      </c>
      <c r="I20" s="136">
        <v>1857.9</v>
      </c>
      <c r="J20" s="143">
        <f t="shared" si="0"/>
        <v>19.41179615341667</v>
      </c>
    </row>
    <row r="21" spans="1:8" ht="12.75">
      <c r="A21" s="86"/>
      <c r="B21" s="86"/>
      <c r="C21" s="94"/>
      <c r="D21" s="86"/>
      <c r="E21" s="100"/>
      <c r="F21" s="94"/>
      <c r="G21" s="94"/>
      <c r="H21" s="112"/>
    </row>
    <row r="22" spans="1:10" ht="12.75">
      <c r="A22" s="86" t="s">
        <v>100</v>
      </c>
      <c r="B22" s="86" t="s">
        <v>101</v>
      </c>
      <c r="C22" s="94">
        <v>22072</v>
      </c>
      <c r="D22" s="86" t="s">
        <v>184</v>
      </c>
      <c r="E22" s="100" t="s">
        <v>43</v>
      </c>
      <c r="F22" s="94" t="s">
        <v>93</v>
      </c>
      <c r="G22" s="94" t="s">
        <v>94</v>
      </c>
      <c r="H22" s="112">
        <v>3.6380483383376996</v>
      </c>
      <c r="I22" s="134">
        <v>192.3</v>
      </c>
      <c r="J22" s="135">
        <f aca="true" t="shared" si="1" ref="J22:J31">H22*100/I22</f>
        <v>1.8918608103680186</v>
      </c>
    </row>
    <row r="23" spans="1:10" ht="12.75">
      <c r="A23" s="86" t="s">
        <v>100</v>
      </c>
      <c r="B23" s="86" t="s">
        <v>101</v>
      </c>
      <c r="C23" s="94">
        <v>22170</v>
      </c>
      <c r="D23" s="86" t="s">
        <v>36</v>
      </c>
      <c r="E23" s="100" t="s">
        <v>43</v>
      </c>
      <c r="F23" s="94" t="s">
        <v>102</v>
      </c>
      <c r="G23" s="94" t="s">
        <v>103</v>
      </c>
      <c r="H23" s="112">
        <v>0.0035891205188000003</v>
      </c>
      <c r="I23" s="134">
        <v>95.9</v>
      </c>
      <c r="J23" s="135">
        <f t="shared" si="1"/>
        <v>0.003742565713034411</v>
      </c>
    </row>
    <row r="24" spans="1:10" ht="12.75">
      <c r="A24" s="86" t="s">
        <v>100</v>
      </c>
      <c r="B24" s="86" t="s">
        <v>101</v>
      </c>
      <c r="C24" s="94">
        <v>22170</v>
      </c>
      <c r="D24" s="86" t="s">
        <v>36</v>
      </c>
      <c r="E24" s="100" t="s">
        <v>43</v>
      </c>
      <c r="F24" s="94" t="s">
        <v>102</v>
      </c>
      <c r="G24" s="94" t="s">
        <v>103</v>
      </c>
      <c r="H24" s="112">
        <v>0.0367445866397</v>
      </c>
      <c r="I24" s="134">
        <v>95.9</v>
      </c>
      <c r="J24" s="135">
        <f t="shared" si="1"/>
        <v>0.03831552308623566</v>
      </c>
    </row>
    <row r="25" spans="1:10" ht="12.75">
      <c r="A25" s="86" t="s">
        <v>100</v>
      </c>
      <c r="B25" s="86" t="s">
        <v>101</v>
      </c>
      <c r="C25" s="94">
        <v>22170</v>
      </c>
      <c r="D25" s="86" t="s">
        <v>36</v>
      </c>
      <c r="E25" s="100" t="s">
        <v>43</v>
      </c>
      <c r="F25" s="94" t="s">
        <v>102</v>
      </c>
      <c r="G25" s="94" t="s">
        <v>103</v>
      </c>
      <c r="H25" s="112">
        <v>0.6062125690207</v>
      </c>
      <c r="I25" s="134">
        <v>95.9</v>
      </c>
      <c r="J25" s="135">
        <f t="shared" si="1"/>
        <v>0.6321298947035453</v>
      </c>
    </row>
    <row r="26" spans="1:10" ht="12.75">
      <c r="A26" s="86" t="s">
        <v>100</v>
      </c>
      <c r="B26" s="86" t="s">
        <v>101</v>
      </c>
      <c r="C26" s="94">
        <v>22199</v>
      </c>
      <c r="D26" s="86" t="s">
        <v>38</v>
      </c>
      <c r="E26" s="100" t="s">
        <v>43</v>
      </c>
      <c r="F26" s="94" t="s">
        <v>104</v>
      </c>
      <c r="G26" s="94" t="s">
        <v>91</v>
      </c>
      <c r="H26" s="112">
        <v>12.3126065115642</v>
      </c>
      <c r="I26" s="134">
        <v>586.8</v>
      </c>
      <c r="J26" s="135">
        <f t="shared" si="1"/>
        <v>2.098262868364724</v>
      </c>
    </row>
    <row r="27" spans="1:10" ht="12.75">
      <c r="A27" s="86" t="s">
        <v>100</v>
      </c>
      <c r="B27" s="86" t="s">
        <v>101</v>
      </c>
      <c r="C27" s="94">
        <v>22204</v>
      </c>
      <c r="D27" s="86" t="s">
        <v>37</v>
      </c>
      <c r="E27" s="100" t="s">
        <v>43</v>
      </c>
      <c r="F27" s="94" t="s">
        <v>105</v>
      </c>
      <c r="G27" s="94" t="s">
        <v>103</v>
      </c>
      <c r="H27" s="112">
        <v>0.9234601885833</v>
      </c>
      <c r="I27" s="134">
        <v>162.1</v>
      </c>
      <c r="J27" s="135">
        <f t="shared" si="1"/>
        <v>0.569685495733066</v>
      </c>
    </row>
    <row r="28" spans="1:10" ht="12.75">
      <c r="A28" s="86" t="s">
        <v>100</v>
      </c>
      <c r="B28" s="86" t="s">
        <v>101</v>
      </c>
      <c r="C28" s="94">
        <v>22204</v>
      </c>
      <c r="D28" s="86" t="s">
        <v>37</v>
      </c>
      <c r="E28" s="100" t="s">
        <v>43</v>
      </c>
      <c r="F28" s="94" t="s">
        <v>102</v>
      </c>
      <c r="G28" s="94" t="s">
        <v>103</v>
      </c>
      <c r="H28" s="112">
        <v>0.002026272889</v>
      </c>
      <c r="I28" s="134">
        <v>162.1</v>
      </c>
      <c r="J28" s="135">
        <f t="shared" si="1"/>
        <v>0.0012500141202961134</v>
      </c>
    </row>
    <row r="29" spans="1:10" ht="12.75">
      <c r="A29" s="86" t="s">
        <v>100</v>
      </c>
      <c r="B29" s="86" t="s">
        <v>101</v>
      </c>
      <c r="C29" s="94">
        <v>22204</v>
      </c>
      <c r="D29" s="86" t="s">
        <v>37</v>
      </c>
      <c r="E29" s="100" t="s">
        <v>43</v>
      </c>
      <c r="F29" s="94" t="s">
        <v>102</v>
      </c>
      <c r="G29" s="94" t="s">
        <v>103</v>
      </c>
      <c r="H29" s="112">
        <v>0.1746371355019</v>
      </c>
      <c r="I29" s="134">
        <v>162.1</v>
      </c>
      <c r="J29" s="135">
        <f t="shared" si="1"/>
        <v>0.10773419833553363</v>
      </c>
    </row>
    <row r="30" spans="1:10" ht="12.75">
      <c r="A30" s="86" t="s">
        <v>100</v>
      </c>
      <c r="B30" s="86" t="s">
        <v>101</v>
      </c>
      <c r="C30" s="94">
        <v>22204</v>
      </c>
      <c r="D30" s="86" t="s">
        <v>37</v>
      </c>
      <c r="E30" s="100" t="s">
        <v>43</v>
      </c>
      <c r="F30" s="94" t="s">
        <v>102</v>
      </c>
      <c r="G30" s="94" t="s">
        <v>103</v>
      </c>
      <c r="H30" s="112">
        <v>0.2880441610967</v>
      </c>
      <c r="I30" s="134">
        <v>162.1</v>
      </c>
      <c r="J30" s="135">
        <f t="shared" si="1"/>
        <v>0.1776953492268353</v>
      </c>
    </row>
    <row r="31" spans="1:10" s="114" customFormat="1" ht="12.75">
      <c r="A31" s="120" t="s">
        <v>100</v>
      </c>
      <c r="B31" s="120" t="s">
        <v>162</v>
      </c>
      <c r="C31" s="121"/>
      <c r="D31" s="120"/>
      <c r="E31" s="122"/>
      <c r="F31" s="121"/>
      <c r="G31" s="121"/>
      <c r="H31" s="123">
        <v>17.985368884152</v>
      </c>
      <c r="I31" s="136">
        <v>1359.8</v>
      </c>
      <c r="J31" s="143">
        <f t="shared" si="1"/>
        <v>1.3226481014966907</v>
      </c>
    </row>
    <row r="32" spans="1:8" ht="12.75">
      <c r="A32" s="86"/>
      <c r="B32" s="86"/>
      <c r="C32" s="94"/>
      <c r="D32" s="86"/>
      <c r="E32" s="100"/>
      <c r="F32" s="94"/>
      <c r="G32" s="94"/>
      <c r="H32" s="112"/>
    </row>
    <row r="33" spans="1:10" ht="12.75">
      <c r="A33" s="86" t="s">
        <v>106</v>
      </c>
      <c r="B33" s="86" t="s">
        <v>107</v>
      </c>
      <c r="C33" s="94">
        <v>22907</v>
      </c>
      <c r="D33" s="86" t="s">
        <v>50</v>
      </c>
      <c r="E33" s="100" t="s">
        <v>43</v>
      </c>
      <c r="F33" s="94" t="s">
        <v>104</v>
      </c>
      <c r="G33" s="94" t="s">
        <v>91</v>
      </c>
      <c r="H33" s="112">
        <v>44.764551807806605</v>
      </c>
      <c r="I33" s="134">
        <v>284.8</v>
      </c>
      <c r="J33" s="135">
        <f aca="true" t="shared" si="2" ref="J33:J48">H33*100/I33</f>
        <v>15.717890381954565</v>
      </c>
    </row>
    <row r="34" spans="1:10" ht="12.75">
      <c r="A34" s="86" t="s">
        <v>106</v>
      </c>
      <c r="B34" s="86" t="s">
        <v>107</v>
      </c>
      <c r="C34" s="94">
        <v>22051</v>
      </c>
      <c r="D34" s="86" t="s">
        <v>51</v>
      </c>
      <c r="E34" s="100" t="s">
        <v>43</v>
      </c>
      <c r="F34" s="94" t="s">
        <v>104</v>
      </c>
      <c r="G34" s="94" t="s">
        <v>91</v>
      </c>
      <c r="H34" s="112">
        <v>59.320928240286</v>
      </c>
      <c r="I34" s="134">
        <v>87.9</v>
      </c>
      <c r="J34" s="135">
        <f t="shared" si="2"/>
        <v>67.48683531318089</v>
      </c>
    </row>
    <row r="35" spans="1:10" ht="12.75">
      <c r="A35" s="86" t="s">
        <v>106</v>
      </c>
      <c r="B35" s="86" t="s">
        <v>107</v>
      </c>
      <c r="C35" s="94">
        <v>22057</v>
      </c>
      <c r="D35" s="86" t="s">
        <v>55</v>
      </c>
      <c r="E35" s="100" t="s">
        <v>43</v>
      </c>
      <c r="F35" s="94" t="s">
        <v>108</v>
      </c>
      <c r="G35" s="94" t="s">
        <v>103</v>
      </c>
      <c r="H35" s="112">
        <v>0.2627847817654</v>
      </c>
      <c r="I35" s="134">
        <v>202.4</v>
      </c>
      <c r="J35" s="135">
        <f t="shared" si="2"/>
        <v>0.12983437834258893</v>
      </c>
    </row>
    <row r="36" spans="1:10" ht="12.75">
      <c r="A36" s="86" t="s">
        <v>106</v>
      </c>
      <c r="B36" s="86" t="s">
        <v>107</v>
      </c>
      <c r="C36" s="94">
        <v>22057</v>
      </c>
      <c r="D36" s="86" t="s">
        <v>55</v>
      </c>
      <c r="E36" s="100" t="s">
        <v>43</v>
      </c>
      <c r="F36" s="94" t="s">
        <v>109</v>
      </c>
      <c r="G36" s="94" t="s">
        <v>110</v>
      </c>
      <c r="H36" s="112">
        <v>18.1155126672525</v>
      </c>
      <c r="I36" s="134">
        <v>202.4</v>
      </c>
      <c r="J36" s="135">
        <f t="shared" si="2"/>
        <v>8.950352108326333</v>
      </c>
    </row>
    <row r="37" spans="1:10" ht="12.75">
      <c r="A37" s="86" t="s">
        <v>106</v>
      </c>
      <c r="B37" s="86" t="s">
        <v>107</v>
      </c>
      <c r="C37" s="94">
        <v>22066</v>
      </c>
      <c r="D37" s="86" t="s">
        <v>111</v>
      </c>
      <c r="E37" s="100" t="s">
        <v>43</v>
      </c>
      <c r="F37" s="94" t="s">
        <v>104</v>
      </c>
      <c r="G37" s="94" t="s">
        <v>91</v>
      </c>
      <c r="H37" s="112">
        <v>0.0046895443556</v>
      </c>
      <c r="I37" s="134">
        <v>139.5</v>
      </c>
      <c r="J37" s="135">
        <f t="shared" si="2"/>
        <v>0.003361680541648746</v>
      </c>
    </row>
    <row r="38" spans="1:10" ht="12.75">
      <c r="A38" s="86" t="s">
        <v>106</v>
      </c>
      <c r="B38" s="86" t="s">
        <v>107</v>
      </c>
      <c r="C38" s="94">
        <v>22107</v>
      </c>
      <c r="D38" s="86" t="s">
        <v>56</v>
      </c>
      <c r="E38" s="100" t="s">
        <v>43</v>
      </c>
      <c r="F38" s="94" t="s">
        <v>109</v>
      </c>
      <c r="G38" s="94" t="s">
        <v>110</v>
      </c>
      <c r="H38" s="112">
        <v>81.1623867014175</v>
      </c>
      <c r="I38" s="134">
        <v>187.1</v>
      </c>
      <c r="J38" s="135">
        <f t="shared" si="2"/>
        <v>43.379148424060666</v>
      </c>
    </row>
    <row r="39" spans="1:10" ht="12.75">
      <c r="A39" s="86" t="s">
        <v>106</v>
      </c>
      <c r="B39" s="86" t="s">
        <v>107</v>
      </c>
      <c r="C39" s="94">
        <v>22114</v>
      </c>
      <c r="D39" s="86" t="s">
        <v>57</v>
      </c>
      <c r="E39" s="100" t="s">
        <v>43</v>
      </c>
      <c r="F39" s="94" t="s">
        <v>112</v>
      </c>
      <c r="G39" s="94" t="s">
        <v>91</v>
      </c>
      <c r="H39" s="112">
        <v>37.3093661711215</v>
      </c>
      <c r="I39" s="134">
        <v>75.9</v>
      </c>
      <c r="J39" s="135">
        <f t="shared" si="2"/>
        <v>49.15595015958037</v>
      </c>
    </row>
    <row r="40" spans="1:10" ht="12.75">
      <c r="A40" s="86" t="s">
        <v>106</v>
      </c>
      <c r="B40" s="86" t="s">
        <v>107</v>
      </c>
      <c r="C40" s="94">
        <v>22189</v>
      </c>
      <c r="D40" s="86" t="s">
        <v>52</v>
      </c>
      <c r="E40" s="100" t="s">
        <v>43</v>
      </c>
      <c r="F40" s="94" t="s">
        <v>109</v>
      </c>
      <c r="G40" s="94" t="s">
        <v>110</v>
      </c>
      <c r="H40" s="112">
        <v>26.705904882521498</v>
      </c>
      <c r="I40" s="134">
        <v>100</v>
      </c>
      <c r="J40" s="135">
        <f t="shared" si="2"/>
        <v>26.705904882521498</v>
      </c>
    </row>
    <row r="41" spans="1:10" ht="12.75">
      <c r="A41" s="86" t="s">
        <v>106</v>
      </c>
      <c r="B41" s="86" t="s">
        <v>107</v>
      </c>
      <c r="C41" s="94">
        <v>22207</v>
      </c>
      <c r="D41" s="86" t="s">
        <v>58</v>
      </c>
      <c r="E41" s="100" t="s">
        <v>43</v>
      </c>
      <c r="F41" s="94" t="s">
        <v>113</v>
      </c>
      <c r="G41" s="94" t="s">
        <v>103</v>
      </c>
      <c r="H41" s="112">
        <v>2.0749858270245998</v>
      </c>
      <c r="I41" s="134">
        <v>55.8</v>
      </c>
      <c r="J41" s="135">
        <f t="shared" si="2"/>
        <v>3.7186125932340497</v>
      </c>
    </row>
    <row r="42" spans="1:10" ht="12.75">
      <c r="A42" s="86" t="s">
        <v>106</v>
      </c>
      <c r="B42" s="86" t="s">
        <v>107</v>
      </c>
      <c r="C42" s="94">
        <v>22207</v>
      </c>
      <c r="D42" s="86" t="s">
        <v>58</v>
      </c>
      <c r="E42" s="100" t="s">
        <v>43</v>
      </c>
      <c r="F42" s="94" t="s">
        <v>112</v>
      </c>
      <c r="G42" s="94" t="s">
        <v>91</v>
      </c>
      <c r="H42" s="112">
        <v>2.0749858270245998</v>
      </c>
      <c r="I42" s="134">
        <v>55.8</v>
      </c>
      <c r="J42" s="135">
        <f t="shared" si="2"/>
        <v>3.7186125932340497</v>
      </c>
    </row>
    <row r="43" spans="1:10" ht="12.75">
      <c r="A43" s="86" t="s">
        <v>106</v>
      </c>
      <c r="B43" s="86" t="s">
        <v>107</v>
      </c>
      <c r="C43" s="94">
        <v>22207</v>
      </c>
      <c r="D43" s="86" t="s">
        <v>58</v>
      </c>
      <c r="E43" s="100" t="s">
        <v>43</v>
      </c>
      <c r="F43" s="94" t="s">
        <v>112</v>
      </c>
      <c r="G43" s="94" t="s">
        <v>91</v>
      </c>
      <c r="H43" s="112">
        <v>37.1806766912356</v>
      </c>
      <c r="I43" s="134">
        <v>55.8</v>
      </c>
      <c r="J43" s="135">
        <f t="shared" si="2"/>
        <v>66.63203708106738</v>
      </c>
    </row>
    <row r="44" spans="1:10" ht="12.75">
      <c r="A44" s="86" t="s">
        <v>106</v>
      </c>
      <c r="B44" s="86" t="s">
        <v>107</v>
      </c>
      <c r="C44" s="94">
        <v>22227</v>
      </c>
      <c r="D44" s="86" t="s">
        <v>114</v>
      </c>
      <c r="E44" s="100" t="s">
        <v>43</v>
      </c>
      <c r="F44" s="94" t="s">
        <v>109</v>
      </c>
      <c r="G44" s="94" t="s">
        <v>110</v>
      </c>
      <c r="H44" s="112">
        <v>7.6322378242474</v>
      </c>
      <c r="I44" s="134">
        <v>90.3</v>
      </c>
      <c r="J44" s="135">
        <f t="shared" si="2"/>
        <v>8.452090613784495</v>
      </c>
    </row>
    <row r="45" spans="1:10" ht="12.75">
      <c r="A45" s="86" t="s">
        <v>106</v>
      </c>
      <c r="B45" s="86" t="s">
        <v>107</v>
      </c>
      <c r="C45" s="94">
        <v>22230</v>
      </c>
      <c r="D45" s="86" t="s">
        <v>54</v>
      </c>
      <c r="E45" s="100" t="s">
        <v>43</v>
      </c>
      <c r="F45" s="94" t="s">
        <v>115</v>
      </c>
      <c r="G45" s="94" t="s">
        <v>103</v>
      </c>
      <c r="H45" s="112">
        <v>0.0710857525294</v>
      </c>
      <c r="I45" s="134">
        <v>185.2</v>
      </c>
      <c r="J45" s="135">
        <f t="shared" si="2"/>
        <v>0.03838323570701944</v>
      </c>
    </row>
    <row r="46" spans="1:10" ht="12.75">
      <c r="A46" s="86" t="s">
        <v>106</v>
      </c>
      <c r="B46" s="86" t="s">
        <v>107</v>
      </c>
      <c r="C46" s="94">
        <v>22230</v>
      </c>
      <c r="D46" s="86" t="s">
        <v>54</v>
      </c>
      <c r="E46" s="100" t="s">
        <v>43</v>
      </c>
      <c r="F46" s="94" t="s">
        <v>115</v>
      </c>
      <c r="G46" s="94" t="s">
        <v>103</v>
      </c>
      <c r="H46" s="112">
        <v>0.6116623401321</v>
      </c>
      <c r="I46" s="134">
        <v>185.2</v>
      </c>
      <c r="J46" s="135">
        <f t="shared" si="2"/>
        <v>0.3302712419719762</v>
      </c>
    </row>
    <row r="47" spans="1:10" ht="12.75">
      <c r="A47" s="86" t="s">
        <v>106</v>
      </c>
      <c r="B47" s="86" t="s">
        <v>107</v>
      </c>
      <c r="C47" s="94">
        <v>22230</v>
      </c>
      <c r="D47" s="86" t="s">
        <v>54</v>
      </c>
      <c r="E47" s="100" t="s">
        <v>43</v>
      </c>
      <c r="F47" s="94" t="s">
        <v>109</v>
      </c>
      <c r="G47" s="94" t="s">
        <v>110</v>
      </c>
      <c r="H47" s="112">
        <v>23.141594840333</v>
      </c>
      <c r="I47" s="134">
        <v>185.2</v>
      </c>
      <c r="J47" s="135">
        <f t="shared" si="2"/>
        <v>12.495461576853673</v>
      </c>
    </row>
    <row r="48" spans="1:10" s="114" customFormat="1" ht="12.75">
      <c r="A48" s="120" t="s">
        <v>106</v>
      </c>
      <c r="B48" s="120" t="s">
        <v>163</v>
      </c>
      <c r="C48" s="121"/>
      <c r="D48" s="120"/>
      <c r="E48" s="122"/>
      <c r="F48" s="121"/>
      <c r="G48" s="121"/>
      <c r="H48" s="123">
        <v>340.4333538990534</v>
      </c>
      <c r="I48" s="136">
        <v>2202.7</v>
      </c>
      <c r="J48" s="143">
        <f t="shared" si="2"/>
        <v>15.455275520908586</v>
      </c>
    </row>
    <row r="49" spans="1:8" ht="12.75">
      <c r="A49" s="86"/>
      <c r="B49" s="86"/>
      <c r="C49" s="94"/>
      <c r="D49" s="86"/>
      <c r="E49" s="100"/>
      <c r="F49" s="94"/>
      <c r="G49" s="94"/>
      <c r="H49" s="112"/>
    </row>
    <row r="50" spans="1:10" ht="12.75">
      <c r="A50" s="86" t="s">
        <v>116</v>
      </c>
      <c r="B50" s="86" t="s">
        <v>164</v>
      </c>
      <c r="C50" s="94">
        <v>22054</v>
      </c>
      <c r="D50" s="86" t="s">
        <v>47</v>
      </c>
      <c r="E50" s="100" t="s">
        <v>43</v>
      </c>
      <c r="F50" s="94" t="s">
        <v>117</v>
      </c>
      <c r="G50" s="94" t="s">
        <v>103</v>
      </c>
      <c r="H50" s="112">
        <v>13.1529947233956</v>
      </c>
      <c r="I50" s="134">
        <v>233.6</v>
      </c>
      <c r="J50" s="135">
        <f aca="true" t="shared" si="3" ref="J50:J64">H50*100/I50</f>
        <v>5.6305628096727744</v>
      </c>
    </row>
    <row r="51" spans="1:10" ht="12.75">
      <c r="A51" s="86" t="s">
        <v>116</v>
      </c>
      <c r="B51" s="86" t="s">
        <v>164</v>
      </c>
      <c r="C51" s="94">
        <v>22054</v>
      </c>
      <c r="D51" s="86" t="s">
        <v>47</v>
      </c>
      <c r="E51" s="100" t="s">
        <v>43</v>
      </c>
      <c r="F51" s="94" t="s">
        <v>118</v>
      </c>
      <c r="G51" s="94" t="s">
        <v>103</v>
      </c>
      <c r="H51" s="112">
        <v>0.0010365638206</v>
      </c>
      <c r="I51" s="134">
        <v>233.6</v>
      </c>
      <c r="J51" s="135">
        <f t="shared" si="3"/>
        <v>0.00044373451224315066</v>
      </c>
    </row>
    <row r="52" spans="1:10" ht="12.75">
      <c r="A52" s="86" t="s">
        <v>116</v>
      </c>
      <c r="B52" s="86" t="s">
        <v>164</v>
      </c>
      <c r="C52" s="94">
        <v>22054</v>
      </c>
      <c r="D52" s="86" t="s">
        <v>47</v>
      </c>
      <c r="E52" s="100" t="s">
        <v>43</v>
      </c>
      <c r="F52" s="94" t="s">
        <v>118</v>
      </c>
      <c r="G52" s="94" t="s">
        <v>103</v>
      </c>
      <c r="H52" s="112">
        <v>1.471705703436</v>
      </c>
      <c r="I52" s="134">
        <v>233.6</v>
      </c>
      <c r="J52" s="135">
        <f t="shared" si="3"/>
        <v>0.6300110031832191</v>
      </c>
    </row>
    <row r="53" spans="1:10" ht="12.75">
      <c r="A53" s="86" t="s">
        <v>116</v>
      </c>
      <c r="B53" s="86" t="s">
        <v>164</v>
      </c>
      <c r="C53" s="94">
        <v>22054</v>
      </c>
      <c r="D53" s="86" t="s">
        <v>47</v>
      </c>
      <c r="E53" s="100" t="s">
        <v>43</v>
      </c>
      <c r="F53" s="94" t="s">
        <v>113</v>
      </c>
      <c r="G53" s="94" t="s">
        <v>103</v>
      </c>
      <c r="H53" s="112">
        <v>0.9885273765168</v>
      </c>
      <c r="I53" s="134">
        <v>233.6</v>
      </c>
      <c r="J53" s="135">
        <f t="shared" si="3"/>
        <v>0.42317096597465753</v>
      </c>
    </row>
    <row r="54" spans="1:10" ht="12.75">
      <c r="A54" s="86" t="s">
        <v>116</v>
      </c>
      <c r="B54" s="86" t="s">
        <v>164</v>
      </c>
      <c r="C54" s="94">
        <v>22054</v>
      </c>
      <c r="D54" s="86" t="s">
        <v>47</v>
      </c>
      <c r="E54" s="100" t="s">
        <v>43</v>
      </c>
      <c r="F54" s="94" t="s">
        <v>112</v>
      </c>
      <c r="G54" s="94" t="s">
        <v>91</v>
      </c>
      <c r="H54" s="112">
        <v>0.9885273765168</v>
      </c>
      <c r="I54" s="134">
        <v>233.6</v>
      </c>
      <c r="J54" s="135">
        <f t="shared" si="3"/>
        <v>0.42317096597465753</v>
      </c>
    </row>
    <row r="55" spans="1:10" ht="12.75">
      <c r="A55" s="86" t="s">
        <v>116</v>
      </c>
      <c r="B55" s="86" t="s">
        <v>164</v>
      </c>
      <c r="C55" s="94">
        <v>22054</v>
      </c>
      <c r="D55" s="86" t="s">
        <v>47</v>
      </c>
      <c r="E55" s="100" t="s">
        <v>43</v>
      </c>
      <c r="F55" s="94" t="s">
        <v>112</v>
      </c>
      <c r="G55" s="94" t="s">
        <v>91</v>
      </c>
      <c r="H55" s="112">
        <v>1.471705703436</v>
      </c>
      <c r="I55" s="134">
        <v>233.6</v>
      </c>
      <c r="J55" s="135">
        <f t="shared" si="3"/>
        <v>0.6300110031832191</v>
      </c>
    </row>
    <row r="56" spans="1:10" ht="12.75">
      <c r="A56" s="86" t="s">
        <v>116</v>
      </c>
      <c r="B56" s="86" t="s">
        <v>164</v>
      </c>
      <c r="C56" s="94">
        <v>22054</v>
      </c>
      <c r="D56" s="86" t="s">
        <v>47</v>
      </c>
      <c r="E56" s="100" t="s">
        <v>43</v>
      </c>
      <c r="F56" s="94" t="s">
        <v>112</v>
      </c>
      <c r="G56" s="94" t="s">
        <v>91</v>
      </c>
      <c r="H56" s="112">
        <v>13.1529947233956</v>
      </c>
      <c r="I56" s="134">
        <v>233.6</v>
      </c>
      <c r="J56" s="135">
        <f t="shared" si="3"/>
        <v>5.6305628096727744</v>
      </c>
    </row>
    <row r="57" spans="1:10" ht="12.75">
      <c r="A57" s="86" t="s">
        <v>116</v>
      </c>
      <c r="B57" s="86" t="s">
        <v>164</v>
      </c>
      <c r="C57" s="94">
        <v>22054</v>
      </c>
      <c r="D57" s="86" t="s">
        <v>47</v>
      </c>
      <c r="E57" s="100" t="s">
        <v>43</v>
      </c>
      <c r="F57" s="94" t="s">
        <v>112</v>
      </c>
      <c r="G57" s="94" t="s">
        <v>91</v>
      </c>
      <c r="H57" s="112">
        <v>158.66946682465698</v>
      </c>
      <c r="I57" s="134">
        <v>233.6</v>
      </c>
      <c r="J57" s="135">
        <f t="shared" si="3"/>
        <v>67.92357312699357</v>
      </c>
    </row>
    <row r="58" spans="1:10" ht="12.75">
      <c r="A58" s="86" t="s">
        <v>116</v>
      </c>
      <c r="B58" s="86" t="s">
        <v>164</v>
      </c>
      <c r="C58" s="94">
        <v>22157</v>
      </c>
      <c r="D58" s="86" t="s">
        <v>48</v>
      </c>
      <c r="E58" s="100" t="s">
        <v>43</v>
      </c>
      <c r="F58" s="94" t="s">
        <v>117</v>
      </c>
      <c r="G58" s="94" t="s">
        <v>103</v>
      </c>
      <c r="H58" s="112">
        <v>0.742650063218</v>
      </c>
      <c r="I58" s="134">
        <v>174.1</v>
      </c>
      <c r="J58" s="135">
        <f t="shared" si="3"/>
        <v>0.42656522872946584</v>
      </c>
    </row>
    <row r="59" spans="1:10" ht="12.75">
      <c r="A59" s="86" t="s">
        <v>116</v>
      </c>
      <c r="B59" s="86" t="s">
        <v>164</v>
      </c>
      <c r="C59" s="94">
        <v>22157</v>
      </c>
      <c r="D59" s="86" t="s">
        <v>48</v>
      </c>
      <c r="E59" s="100" t="s">
        <v>43</v>
      </c>
      <c r="F59" s="94" t="s">
        <v>112</v>
      </c>
      <c r="G59" s="94" t="s">
        <v>91</v>
      </c>
      <c r="H59" s="112">
        <v>0.742650063218</v>
      </c>
      <c r="I59" s="134">
        <v>174.1</v>
      </c>
      <c r="J59" s="135">
        <f t="shared" si="3"/>
        <v>0.42656522872946584</v>
      </c>
    </row>
    <row r="60" spans="1:10" ht="12.75">
      <c r="A60" s="86" t="s">
        <v>116</v>
      </c>
      <c r="B60" s="86" t="s">
        <v>164</v>
      </c>
      <c r="C60" s="94">
        <v>22157</v>
      </c>
      <c r="D60" s="86" t="s">
        <v>48</v>
      </c>
      <c r="E60" s="100" t="s">
        <v>43</v>
      </c>
      <c r="F60" s="94" t="s">
        <v>112</v>
      </c>
      <c r="G60" s="94" t="s">
        <v>91</v>
      </c>
      <c r="H60" s="112">
        <v>35.4193357460668</v>
      </c>
      <c r="I60" s="134">
        <v>174.1</v>
      </c>
      <c r="J60" s="135">
        <f t="shared" si="3"/>
        <v>20.344247987401953</v>
      </c>
    </row>
    <row r="61" spans="1:10" ht="12.75">
      <c r="A61" s="86" t="s">
        <v>116</v>
      </c>
      <c r="B61" s="86" t="s">
        <v>164</v>
      </c>
      <c r="C61" s="94">
        <v>22200</v>
      </c>
      <c r="D61" s="86" t="s">
        <v>49</v>
      </c>
      <c r="E61" s="100" t="s">
        <v>43</v>
      </c>
      <c r="F61" s="94" t="s">
        <v>113</v>
      </c>
      <c r="G61" s="94" t="s">
        <v>103</v>
      </c>
      <c r="H61" s="112">
        <v>2.4652540876946</v>
      </c>
      <c r="I61" s="134">
        <v>72.9</v>
      </c>
      <c r="J61" s="135">
        <f t="shared" si="3"/>
        <v>3.3816928500611794</v>
      </c>
    </row>
    <row r="62" spans="1:10" ht="12.75">
      <c r="A62" s="86" t="s">
        <v>116</v>
      </c>
      <c r="B62" s="86" t="s">
        <v>164</v>
      </c>
      <c r="C62" s="94">
        <v>22200</v>
      </c>
      <c r="D62" s="86" t="s">
        <v>49</v>
      </c>
      <c r="E62" s="100" t="s">
        <v>43</v>
      </c>
      <c r="F62" s="94" t="s">
        <v>112</v>
      </c>
      <c r="G62" s="94" t="s">
        <v>91</v>
      </c>
      <c r="H62" s="112">
        <v>2.4652540876946</v>
      </c>
      <c r="I62" s="134">
        <v>72.9</v>
      </c>
      <c r="J62" s="135">
        <f t="shared" si="3"/>
        <v>3.3816928500611794</v>
      </c>
    </row>
    <row r="63" spans="1:10" ht="12.75">
      <c r="A63" s="86" t="s">
        <v>116</v>
      </c>
      <c r="B63" s="86" t="s">
        <v>164</v>
      </c>
      <c r="C63" s="94">
        <v>22200</v>
      </c>
      <c r="D63" s="86" t="s">
        <v>49</v>
      </c>
      <c r="E63" s="100" t="s">
        <v>43</v>
      </c>
      <c r="F63" s="94" t="s">
        <v>112</v>
      </c>
      <c r="G63" s="94" t="s">
        <v>91</v>
      </c>
      <c r="H63" s="112">
        <v>44.4711993921405</v>
      </c>
      <c r="I63" s="134">
        <v>72.9</v>
      </c>
      <c r="J63" s="135">
        <f t="shared" si="3"/>
        <v>61.00301699882098</v>
      </c>
    </row>
    <row r="64" spans="1:10" s="114" customFormat="1" ht="12.75">
      <c r="A64" s="120" t="s">
        <v>116</v>
      </c>
      <c r="B64" s="120" t="s">
        <v>165</v>
      </c>
      <c r="C64" s="121"/>
      <c r="D64" s="120"/>
      <c r="E64" s="122"/>
      <c r="F64" s="121"/>
      <c r="G64" s="121"/>
      <c r="H64" s="123">
        <v>276.20330243520687</v>
      </c>
      <c r="I64" s="136">
        <v>1459.8</v>
      </c>
      <c r="J64" s="143">
        <f t="shared" si="3"/>
        <v>18.92062627998403</v>
      </c>
    </row>
    <row r="65" spans="1:8" ht="12.75">
      <c r="A65" s="86"/>
      <c r="B65" s="86"/>
      <c r="C65" s="94"/>
      <c r="D65" s="86"/>
      <c r="E65" s="100"/>
      <c r="F65" s="94"/>
      <c r="G65" s="94"/>
      <c r="H65" s="112"/>
    </row>
    <row r="66" spans="1:10" ht="12.75">
      <c r="A66" s="86" t="s">
        <v>119</v>
      </c>
      <c r="B66" s="86" t="s">
        <v>120</v>
      </c>
      <c r="C66" s="94">
        <v>22081</v>
      </c>
      <c r="D66" s="86" t="s">
        <v>42</v>
      </c>
      <c r="E66" s="100" t="s">
        <v>43</v>
      </c>
      <c r="F66" s="94" t="s">
        <v>104</v>
      </c>
      <c r="G66" s="94" t="s">
        <v>91</v>
      </c>
      <c r="H66" s="112">
        <v>65.5781566336581</v>
      </c>
      <c r="I66" s="134">
        <v>132.7</v>
      </c>
      <c r="J66" s="135">
        <f aca="true" t="shared" si="4" ref="J66:J71">H66*100/I66</f>
        <v>49.418354659878</v>
      </c>
    </row>
    <row r="67" spans="1:10" ht="12.75">
      <c r="A67" s="86" t="s">
        <v>119</v>
      </c>
      <c r="B67" s="86" t="s">
        <v>120</v>
      </c>
      <c r="C67" s="94">
        <v>22125</v>
      </c>
      <c r="D67" s="86" t="s">
        <v>43</v>
      </c>
      <c r="E67" s="100" t="s">
        <v>43</v>
      </c>
      <c r="F67" s="94" t="s">
        <v>104</v>
      </c>
      <c r="G67" s="94" t="s">
        <v>91</v>
      </c>
      <c r="H67" s="112">
        <v>0.5440056160317</v>
      </c>
      <c r="I67" s="134">
        <v>161</v>
      </c>
      <c r="J67" s="135">
        <f t="shared" si="4"/>
        <v>0.33789168697621114</v>
      </c>
    </row>
    <row r="68" spans="1:10" ht="12.75">
      <c r="A68" s="86" t="s">
        <v>119</v>
      </c>
      <c r="B68" s="86" t="s">
        <v>120</v>
      </c>
      <c r="C68" s="94">
        <v>22173</v>
      </c>
      <c r="D68" s="86" t="s">
        <v>121</v>
      </c>
      <c r="E68" s="100" t="s">
        <v>43</v>
      </c>
      <c r="F68" s="94" t="s">
        <v>93</v>
      </c>
      <c r="G68" s="94" t="s">
        <v>94</v>
      </c>
      <c r="H68" s="112">
        <v>2.1549231614093</v>
      </c>
      <c r="I68" s="134">
        <v>217.9</v>
      </c>
      <c r="J68" s="135">
        <f t="shared" si="4"/>
        <v>0.9889505100547498</v>
      </c>
    </row>
    <row r="69" spans="1:10" ht="12.75">
      <c r="A69" s="86" t="s">
        <v>119</v>
      </c>
      <c r="B69" s="86" t="s">
        <v>120</v>
      </c>
      <c r="C69" s="94">
        <v>22150</v>
      </c>
      <c r="D69" s="86" t="s">
        <v>44</v>
      </c>
      <c r="E69" s="100" t="s">
        <v>43</v>
      </c>
      <c r="F69" s="94" t="s">
        <v>104</v>
      </c>
      <c r="G69" s="94" t="s">
        <v>91</v>
      </c>
      <c r="H69" s="112">
        <v>67.9354647389064</v>
      </c>
      <c r="I69" s="134">
        <v>169.3</v>
      </c>
      <c r="J69" s="135">
        <f t="shared" si="4"/>
        <v>40.12726800880473</v>
      </c>
    </row>
    <row r="70" spans="1:10" ht="12.75">
      <c r="A70" s="86" t="s">
        <v>119</v>
      </c>
      <c r="B70" s="86" t="s">
        <v>120</v>
      </c>
      <c r="C70" s="94">
        <v>22163</v>
      </c>
      <c r="D70" s="86" t="s">
        <v>45</v>
      </c>
      <c r="E70" s="100" t="s">
        <v>43</v>
      </c>
      <c r="F70" s="94" t="s">
        <v>104</v>
      </c>
      <c r="G70" s="94" t="s">
        <v>91</v>
      </c>
      <c r="H70" s="112">
        <v>48.8450483152059</v>
      </c>
      <c r="I70" s="134">
        <v>147.2</v>
      </c>
      <c r="J70" s="135">
        <f t="shared" si="4"/>
        <v>33.18277738804749</v>
      </c>
    </row>
    <row r="71" spans="1:10" s="114" customFormat="1" ht="12.75">
      <c r="A71" s="120" t="s">
        <v>119</v>
      </c>
      <c r="B71" s="120" t="s">
        <v>166</v>
      </c>
      <c r="C71" s="121"/>
      <c r="D71" s="120"/>
      <c r="E71" s="122"/>
      <c r="F71" s="121"/>
      <c r="G71" s="121"/>
      <c r="H71" s="123">
        <v>185.05759846521138</v>
      </c>
      <c r="I71" s="136">
        <v>2525.6</v>
      </c>
      <c r="J71" s="143">
        <f t="shared" si="4"/>
        <v>7.32727266650346</v>
      </c>
    </row>
    <row r="72" spans="1:8" ht="12.75">
      <c r="A72" s="86"/>
      <c r="B72" s="86"/>
      <c r="C72" s="94"/>
      <c r="D72" s="86"/>
      <c r="E72" s="100"/>
      <c r="F72" s="94"/>
      <c r="G72" s="94"/>
      <c r="H72" s="112"/>
    </row>
    <row r="73" spans="1:10" ht="12.75">
      <c r="A73" s="86" t="s">
        <v>122</v>
      </c>
      <c r="B73" s="86" t="s">
        <v>123</v>
      </c>
      <c r="C73" s="94">
        <v>22001</v>
      </c>
      <c r="D73" s="86" t="s">
        <v>59</v>
      </c>
      <c r="E73" s="100" t="s">
        <v>43</v>
      </c>
      <c r="F73" s="94" t="s">
        <v>104</v>
      </c>
      <c r="G73" s="94" t="s">
        <v>91</v>
      </c>
      <c r="H73" s="112">
        <v>1.0505128715592</v>
      </c>
      <c r="I73" s="134">
        <v>38.2</v>
      </c>
      <c r="J73" s="135">
        <f aca="true" t="shared" si="5" ref="J73:J78">H73*100/I73</f>
        <v>2.750033695181152</v>
      </c>
    </row>
    <row r="74" spans="1:10" ht="12.75">
      <c r="A74" s="86" t="s">
        <v>122</v>
      </c>
      <c r="B74" s="86" t="s">
        <v>123</v>
      </c>
      <c r="C74" s="94">
        <v>22003</v>
      </c>
      <c r="D74" s="86" t="s">
        <v>60</v>
      </c>
      <c r="E74" s="100" t="s">
        <v>43</v>
      </c>
      <c r="F74" s="94" t="s">
        <v>104</v>
      </c>
      <c r="G74" s="94" t="s">
        <v>91</v>
      </c>
      <c r="H74" s="112">
        <v>36.6196600012263</v>
      </c>
      <c r="I74" s="134">
        <v>52.5</v>
      </c>
      <c r="J74" s="135">
        <f t="shared" si="5"/>
        <v>69.75173333566914</v>
      </c>
    </row>
    <row r="75" spans="1:10" ht="12.75">
      <c r="A75" s="86" t="s">
        <v>122</v>
      </c>
      <c r="B75" s="86" t="s">
        <v>123</v>
      </c>
      <c r="C75" s="94">
        <v>22024</v>
      </c>
      <c r="D75" s="86" t="s">
        <v>61</v>
      </c>
      <c r="E75" s="100" t="s">
        <v>43</v>
      </c>
      <c r="F75" s="94" t="s">
        <v>104</v>
      </c>
      <c r="G75" s="94" t="s">
        <v>91</v>
      </c>
      <c r="H75" s="112">
        <v>10.058391554971799</v>
      </c>
      <c r="I75" s="134">
        <v>32.4</v>
      </c>
      <c r="J75" s="135">
        <f t="shared" si="5"/>
        <v>31.044418379542588</v>
      </c>
    </row>
    <row r="76" spans="1:10" ht="12.75">
      <c r="A76" s="86" t="s">
        <v>122</v>
      </c>
      <c r="B76" s="86" t="s">
        <v>123</v>
      </c>
      <c r="C76" s="94">
        <v>22058</v>
      </c>
      <c r="D76" s="86" t="s">
        <v>62</v>
      </c>
      <c r="E76" s="100" t="s">
        <v>43</v>
      </c>
      <c r="F76" s="94" t="s">
        <v>104</v>
      </c>
      <c r="G76" s="94" t="s">
        <v>91</v>
      </c>
      <c r="H76" s="112">
        <v>112.26871638885899</v>
      </c>
      <c r="I76" s="134">
        <v>145</v>
      </c>
      <c r="J76" s="135">
        <f t="shared" si="5"/>
        <v>77.42670095783379</v>
      </c>
    </row>
    <row r="77" spans="1:10" ht="12.75">
      <c r="A77" s="86" t="s">
        <v>122</v>
      </c>
      <c r="B77" s="86" t="s">
        <v>123</v>
      </c>
      <c r="C77" s="94">
        <v>22090</v>
      </c>
      <c r="D77" s="86" t="s">
        <v>63</v>
      </c>
      <c r="E77" s="100" t="s">
        <v>43</v>
      </c>
      <c r="F77" s="94" t="s">
        <v>104</v>
      </c>
      <c r="G77" s="94" t="s">
        <v>91</v>
      </c>
      <c r="H77" s="112">
        <v>17.9274734166316</v>
      </c>
      <c r="I77" s="134">
        <v>40.6</v>
      </c>
      <c r="J77" s="135">
        <f t="shared" si="5"/>
        <v>44.156338464609846</v>
      </c>
    </row>
    <row r="78" spans="1:10" s="114" customFormat="1" ht="12.75">
      <c r="A78" s="120" t="s">
        <v>122</v>
      </c>
      <c r="B78" s="120" t="s">
        <v>167</v>
      </c>
      <c r="C78" s="121"/>
      <c r="D78" s="120"/>
      <c r="E78" s="122"/>
      <c r="F78" s="121"/>
      <c r="G78" s="121"/>
      <c r="H78" s="123">
        <v>177.92475423324788</v>
      </c>
      <c r="I78" s="136">
        <v>1166.6</v>
      </c>
      <c r="J78" s="143">
        <f t="shared" si="5"/>
        <v>15.251564737977704</v>
      </c>
    </row>
    <row r="79" spans="1:8" ht="12.75">
      <c r="A79" s="86"/>
      <c r="B79" s="86"/>
      <c r="C79" s="94"/>
      <c r="D79" s="86"/>
      <c r="E79" s="100"/>
      <c r="F79" s="94"/>
      <c r="G79" s="94"/>
      <c r="H79" s="112"/>
    </row>
    <row r="80" spans="1:10" ht="12.75">
      <c r="A80" s="86" t="s">
        <v>124</v>
      </c>
      <c r="B80" s="86" t="s">
        <v>125</v>
      </c>
      <c r="C80" s="94">
        <v>50030</v>
      </c>
      <c r="D80" s="86" t="s">
        <v>64</v>
      </c>
      <c r="E80" s="100" t="s">
        <v>11</v>
      </c>
      <c r="F80" s="94" t="s">
        <v>126</v>
      </c>
      <c r="G80" s="94" t="s">
        <v>91</v>
      </c>
      <c r="H80" s="112">
        <v>39.5571624597056</v>
      </c>
      <c r="I80" s="134">
        <v>64.2</v>
      </c>
      <c r="J80" s="135">
        <f aca="true" t="shared" si="6" ref="J80:J86">H80*100/I80</f>
        <v>61.61551785000872</v>
      </c>
    </row>
    <row r="81" spans="1:10" ht="12.75">
      <c r="A81" s="86" t="s">
        <v>124</v>
      </c>
      <c r="B81" s="86" t="s">
        <v>125</v>
      </c>
      <c r="C81" s="94">
        <v>50140</v>
      </c>
      <c r="D81" s="86" t="s">
        <v>65</v>
      </c>
      <c r="E81" s="100" t="s">
        <v>11</v>
      </c>
      <c r="F81" s="94" t="s">
        <v>126</v>
      </c>
      <c r="G81" s="94" t="s">
        <v>91</v>
      </c>
      <c r="H81" s="112">
        <v>1.0495637699403</v>
      </c>
      <c r="I81" s="134">
        <v>15.3</v>
      </c>
      <c r="J81" s="135">
        <f t="shared" si="6"/>
        <v>6.859893921178431</v>
      </c>
    </row>
    <row r="82" spans="1:10" ht="12.75">
      <c r="A82" s="86" t="s">
        <v>124</v>
      </c>
      <c r="B82" s="86" t="s">
        <v>125</v>
      </c>
      <c r="C82" s="94">
        <v>50141</v>
      </c>
      <c r="D82" s="86" t="s">
        <v>66</v>
      </c>
      <c r="E82" s="100" t="s">
        <v>11</v>
      </c>
      <c r="F82" s="94" t="s">
        <v>126</v>
      </c>
      <c r="G82" s="94" t="s">
        <v>91</v>
      </c>
      <c r="H82" s="112">
        <v>0.1506619932746</v>
      </c>
      <c r="I82" s="134">
        <v>11.4</v>
      </c>
      <c r="J82" s="135">
        <f t="shared" si="6"/>
        <v>1.3215964322333333</v>
      </c>
    </row>
    <row r="83" spans="1:10" ht="12.75">
      <c r="A83" s="86" t="s">
        <v>124</v>
      </c>
      <c r="B83" s="86" t="s">
        <v>125</v>
      </c>
      <c r="C83" s="94">
        <v>50234</v>
      </c>
      <c r="D83" s="86" t="s">
        <v>67</v>
      </c>
      <c r="E83" s="100" t="s">
        <v>11</v>
      </c>
      <c r="F83" s="94" t="s">
        <v>126</v>
      </c>
      <c r="G83" s="94" t="s">
        <v>91</v>
      </c>
      <c r="H83" s="112">
        <v>0.3184592196826</v>
      </c>
      <c r="I83" s="134">
        <v>5.4</v>
      </c>
      <c r="J83" s="135">
        <f t="shared" si="6"/>
        <v>5.897392957085185</v>
      </c>
    </row>
    <row r="84" spans="1:10" ht="12.75">
      <c r="A84" s="86" t="s">
        <v>124</v>
      </c>
      <c r="B84" s="86" t="s">
        <v>125</v>
      </c>
      <c r="C84" s="94">
        <v>50251</v>
      </c>
      <c r="D84" s="86" t="s">
        <v>68</v>
      </c>
      <c r="E84" s="100" t="s">
        <v>11</v>
      </c>
      <c r="F84" s="94" t="s">
        <v>126</v>
      </c>
      <c r="G84" s="94" t="s">
        <v>91</v>
      </c>
      <c r="H84" s="112">
        <v>14.732839276976499</v>
      </c>
      <c r="I84" s="134">
        <v>244</v>
      </c>
      <c r="J84" s="135">
        <f t="shared" si="6"/>
        <v>6.038048884006762</v>
      </c>
    </row>
    <row r="85" spans="1:10" ht="12.75">
      <c r="A85" s="86" t="s">
        <v>124</v>
      </c>
      <c r="B85" s="86" t="s">
        <v>125</v>
      </c>
      <c r="C85" s="94">
        <v>50265</v>
      </c>
      <c r="D85" s="86" t="s">
        <v>69</v>
      </c>
      <c r="E85" s="100" t="s">
        <v>11</v>
      </c>
      <c r="F85" s="94" t="s">
        <v>126</v>
      </c>
      <c r="G85" s="94" t="s">
        <v>91</v>
      </c>
      <c r="H85" s="112">
        <v>3.0056488809580997</v>
      </c>
      <c r="I85" s="134">
        <v>18.3</v>
      </c>
      <c r="J85" s="135">
        <f t="shared" si="6"/>
        <v>16.42431082490765</v>
      </c>
    </row>
    <row r="86" spans="1:10" s="114" customFormat="1" ht="12.75">
      <c r="A86" s="120" t="s">
        <v>124</v>
      </c>
      <c r="B86" s="120" t="s">
        <v>168</v>
      </c>
      <c r="C86" s="121"/>
      <c r="D86" s="120"/>
      <c r="E86" s="122"/>
      <c r="F86" s="121"/>
      <c r="G86" s="121"/>
      <c r="H86" s="123">
        <v>58.8143356005377</v>
      </c>
      <c r="I86" s="136">
        <v>452.4</v>
      </c>
      <c r="J86" s="143">
        <f t="shared" si="6"/>
        <v>13.000516268907539</v>
      </c>
    </row>
    <row r="87" spans="1:8" ht="12.75">
      <c r="A87" s="86"/>
      <c r="B87" s="86"/>
      <c r="C87" s="94"/>
      <c r="D87" s="86"/>
      <c r="E87" s="100"/>
      <c r="F87" s="94"/>
      <c r="G87" s="94"/>
      <c r="H87" s="112"/>
    </row>
    <row r="88" spans="1:10" ht="12.75">
      <c r="A88" s="86" t="s">
        <v>127</v>
      </c>
      <c r="B88" s="86" t="s">
        <v>128</v>
      </c>
      <c r="C88" s="94">
        <v>50250</v>
      </c>
      <c r="D88" s="86" t="s">
        <v>41</v>
      </c>
      <c r="E88" s="100" t="s">
        <v>11</v>
      </c>
      <c r="F88" s="94" t="s">
        <v>126</v>
      </c>
      <c r="G88" s="94" t="s">
        <v>91</v>
      </c>
      <c r="H88" s="112">
        <v>3.8566343965185</v>
      </c>
      <c r="I88" s="134">
        <v>46.9</v>
      </c>
      <c r="J88" s="135">
        <f>H88*100/I88</f>
        <v>8.22310105867484</v>
      </c>
    </row>
    <row r="89" spans="1:10" s="114" customFormat="1" ht="12.75">
      <c r="A89" s="120" t="s">
        <v>127</v>
      </c>
      <c r="B89" s="120" t="s">
        <v>169</v>
      </c>
      <c r="C89" s="121"/>
      <c r="D89" s="120"/>
      <c r="E89" s="122"/>
      <c r="F89" s="121"/>
      <c r="G89" s="121"/>
      <c r="H89" s="123">
        <v>3.8566343965185</v>
      </c>
      <c r="I89" s="136">
        <v>690.5</v>
      </c>
      <c r="J89" s="143">
        <f>H89*100/I89</f>
        <v>0.5585277909512673</v>
      </c>
    </row>
    <row r="90" spans="1:8" ht="12.75">
      <c r="A90" s="86"/>
      <c r="B90" s="86"/>
      <c r="C90" s="94"/>
      <c r="D90" s="86"/>
      <c r="E90" s="100"/>
      <c r="F90" s="94"/>
      <c r="G90" s="94"/>
      <c r="H90" s="112"/>
    </row>
    <row r="91" spans="1:10" ht="12.75">
      <c r="A91" s="86" t="s">
        <v>129</v>
      </c>
      <c r="B91" s="86" t="s">
        <v>130</v>
      </c>
      <c r="C91" s="94">
        <v>50069</v>
      </c>
      <c r="D91" s="86" t="s">
        <v>39</v>
      </c>
      <c r="E91" s="100" t="s">
        <v>11</v>
      </c>
      <c r="F91" s="94" t="s">
        <v>126</v>
      </c>
      <c r="G91" s="94" t="s">
        <v>91</v>
      </c>
      <c r="H91" s="112">
        <v>13.4673158554127</v>
      </c>
      <c r="I91" s="134">
        <v>64.7</v>
      </c>
      <c r="J91" s="135">
        <f>H91*100/I91</f>
        <v>20.81501677807218</v>
      </c>
    </row>
    <row r="92" spans="1:10" ht="12.75">
      <c r="A92" s="86" t="s">
        <v>129</v>
      </c>
      <c r="B92" s="86" t="s">
        <v>130</v>
      </c>
      <c r="C92" s="94">
        <v>50221</v>
      </c>
      <c r="D92" s="86" t="s">
        <v>40</v>
      </c>
      <c r="E92" s="100" t="s">
        <v>11</v>
      </c>
      <c r="F92" s="94" t="s">
        <v>126</v>
      </c>
      <c r="G92" s="94" t="s">
        <v>91</v>
      </c>
      <c r="H92" s="112">
        <v>22.5674921078664</v>
      </c>
      <c r="I92" s="134">
        <v>35.4</v>
      </c>
      <c r="J92" s="135">
        <f>H92*100/I92</f>
        <v>63.749977705837296</v>
      </c>
    </row>
    <row r="93" spans="1:10" s="114" customFormat="1" ht="12.75">
      <c r="A93" s="120" t="s">
        <v>129</v>
      </c>
      <c r="B93" s="120" t="s">
        <v>170</v>
      </c>
      <c r="C93" s="121"/>
      <c r="D93" s="120"/>
      <c r="E93" s="122"/>
      <c r="F93" s="121"/>
      <c r="G93" s="121"/>
      <c r="H93" s="123">
        <v>36.0348079632791</v>
      </c>
      <c r="I93" s="136">
        <v>561</v>
      </c>
      <c r="J93" s="143">
        <f>H93*100/I93</f>
        <v>6.423316927500731</v>
      </c>
    </row>
    <row r="94" spans="1:8" ht="12.75">
      <c r="A94" s="86"/>
      <c r="B94" s="86"/>
      <c r="C94" s="94"/>
      <c r="D94" s="86"/>
      <c r="E94" s="100"/>
      <c r="F94" s="94"/>
      <c r="G94" s="94"/>
      <c r="H94" s="112"/>
    </row>
    <row r="95" spans="1:10" ht="12.75">
      <c r="A95" s="86" t="s">
        <v>131</v>
      </c>
      <c r="B95" s="86" t="s">
        <v>132</v>
      </c>
      <c r="C95" s="94">
        <v>50062</v>
      </c>
      <c r="D95" s="86" t="s">
        <v>71</v>
      </c>
      <c r="E95" s="100" t="s">
        <v>11</v>
      </c>
      <c r="F95" s="94" t="s">
        <v>133</v>
      </c>
      <c r="G95" s="94" t="s">
        <v>134</v>
      </c>
      <c r="H95" s="112">
        <v>1.574686398728</v>
      </c>
      <c r="I95" s="134">
        <v>24.9</v>
      </c>
      <c r="J95" s="135">
        <f>H95*100/I95</f>
        <v>6.3240417619598395</v>
      </c>
    </row>
    <row r="96" spans="1:10" ht="12.75">
      <c r="A96" s="86" t="s">
        <v>131</v>
      </c>
      <c r="B96" s="86" t="s">
        <v>132</v>
      </c>
      <c r="C96" s="94">
        <v>50203</v>
      </c>
      <c r="D96" s="86" t="s">
        <v>72</v>
      </c>
      <c r="E96" s="100" t="s">
        <v>11</v>
      </c>
      <c r="F96" s="94" t="s">
        <v>133</v>
      </c>
      <c r="G96" s="94" t="s">
        <v>134</v>
      </c>
      <c r="H96" s="112">
        <v>4.7405959192481</v>
      </c>
      <c r="I96" s="134">
        <v>16.5</v>
      </c>
      <c r="J96" s="135">
        <f>H96*100/I96</f>
        <v>28.730884359079393</v>
      </c>
    </row>
    <row r="97" spans="1:10" ht="12.75">
      <c r="A97" s="86" t="s">
        <v>131</v>
      </c>
      <c r="B97" s="86" t="s">
        <v>132</v>
      </c>
      <c r="C97" s="94">
        <v>50219</v>
      </c>
      <c r="D97" s="86" t="s">
        <v>135</v>
      </c>
      <c r="E97" s="100" t="s">
        <v>11</v>
      </c>
      <c r="F97" s="94" t="s">
        <v>133</v>
      </c>
      <c r="G97" s="94" t="s">
        <v>134</v>
      </c>
      <c r="H97" s="112">
        <v>0.0015870341756</v>
      </c>
      <c r="I97" s="134">
        <v>17</v>
      </c>
      <c r="J97" s="135">
        <f>H97*100/I97</f>
        <v>0.009335495150588236</v>
      </c>
    </row>
    <row r="98" spans="1:10" ht="12.75">
      <c r="A98" s="86" t="s">
        <v>131</v>
      </c>
      <c r="B98" s="86" t="s">
        <v>132</v>
      </c>
      <c r="C98" s="94">
        <v>50297</v>
      </c>
      <c r="D98" s="86" t="s">
        <v>11</v>
      </c>
      <c r="E98" s="100" t="s">
        <v>11</v>
      </c>
      <c r="F98" s="94" t="s">
        <v>133</v>
      </c>
      <c r="G98" s="94" t="s">
        <v>134</v>
      </c>
      <c r="H98" s="112">
        <v>1.6917706246668</v>
      </c>
      <c r="I98" s="134">
        <v>1063.1</v>
      </c>
      <c r="J98" s="135">
        <f>H98*100/I98</f>
        <v>0.15913560574421975</v>
      </c>
    </row>
    <row r="99" spans="1:10" s="114" customFormat="1" ht="12.75">
      <c r="A99" s="120" t="s">
        <v>131</v>
      </c>
      <c r="B99" s="120" t="s">
        <v>171</v>
      </c>
      <c r="C99" s="121"/>
      <c r="D99" s="120"/>
      <c r="E99" s="122"/>
      <c r="F99" s="121"/>
      <c r="G99" s="121"/>
      <c r="H99" s="123">
        <v>8.0086399768185</v>
      </c>
      <c r="I99" s="136">
        <v>2288.8</v>
      </c>
      <c r="J99" s="143">
        <f>H99*100/I99</f>
        <v>0.34990562639018263</v>
      </c>
    </row>
    <row r="100" spans="1:8" ht="12.75">
      <c r="A100" s="86"/>
      <c r="B100" s="86"/>
      <c r="C100" s="94"/>
      <c r="D100" s="86"/>
      <c r="E100" s="100"/>
      <c r="F100" s="94"/>
      <c r="G100" s="94"/>
      <c r="H100" s="112"/>
    </row>
    <row r="101" spans="1:10" ht="12.75">
      <c r="A101" s="86" t="s">
        <v>136</v>
      </c>
      <c r="B101" s="86" t="s">
        <v>137</v>
      </c>
      <c r="C101" s="94">
        <v>50092</v>
      </c>
      <c r="D101" s="86" t="s">
        <v>138</v>
      </c>
      <c r="E101" s="100" t="s">
        <v>11</v>
      </c>
      <c r="F101" s="94" t="s">
        <v>139</v>
      </c>
      <c r="G101" s="94" t="s">
        <v>134</v>
      </c>
      <c r="H101" s="112">
        <v>1.6198290114974</v>
      </c>
      <c r="I101" s="134">
        <v>39</v>
      </c>
      <c r="J101" s="135">
        <f>H101*100/I101</f>
        <v>4.153407721788205</v>
      </c>
    </row>
    <row r="102" spans="1:10" s="114" customFormat="1" ht="12.75">
      <c r="A102" s="120" t="s">
        <v>136</v>
      </c>
      <c r="B102" s="120" t="s">
        <v>172</v>
      </c>
      <c r="C102" s="121"/>
      <c r="D102" s="120"/>
      <c r="E102" s="122"/>
      <c r="F102" s="121"/>
      <c r="G102" s="121"/>
      <c r="H102" s="123">
        <v>1.6198290114974</v>
      </c>
      <c r="I102" s="136">
        <v>997.3</v>
      </c>
      <c r="J102" s="143">
        <f>H102*100/I102</f>
        <v>0.16242143903513487</v>
      </c>
    </row>
    <row r="103" spans="1:8" ht="12.75">
      <c r="A103" s="86"/>
      <c r="B103" s="86"/>
      <c r="C103" s="94"/>
      <c r="D103" s="86"/>
      <c r="E103" s="100"/>
      <c r="F103" s="94"/>
      <c r="G103" s="94"/>
      <c r="H103" s="112"/>
    </row>
    <row r="104" spans="1:10" ht="12.75">
      <c r="A104" s="86" t="s">
        <v>140</v>
      </c>
      <c r="B104" s="86" t="s">
        <v>141</v>
      </c>
      <c r="C104" s="94">
        <v>50048</v>
      </c>
      <c r="D104" s="86" t="s">
        <v>142</v>
      </c>
      <c r="E104" s="100" t="s">
        <v>11</v>
      </c>
      <c r="F104" s="94" t="s">
        <v>143</v>
      </c>
      <c r="G104" s="94" t="s">
        <v>134</v>
      </c>
      <c r="H104" s="112">
        <v>4.5082323807087</v>
      </c>
      <c r="I104" s="134">
        <v>19.5</v>
      </c>
      <c r="J104" s="135">
        <f>H104*100/I104</f>
        <v>23.11914041389077</v>
      </c>
    </row>
    <row r="105" spans="1:10" ht="12.75">
      <c r="A105" s="86" t="s">
        <v>140</v>
      </c>
      <c r="B105" s="86" t="s">
        <v>141</v>
      </c>
      <c r="C105" s="94">
        <v>50117</v>
      </c>
      <c r="D105" s="86" t="s">
        <v>144</v>
      </c>
      <c r="E105" s="100" t="s">
        <v>11</v>
      </c>
      <c r="F105" s="94" t="s">
        <v>143</v>
      </c>
      <c r="G105" s="94" t="s">
        <v>134</v>
      </c>
      <c r="H105" s="112">
        <v>6.1812978278899005</v>
      </c>
      <c r="I105" s="134">
        <v>29.7</v>
      </c>
      <c r="J105" s="135">
        <f>H105*100/I105</f>
        <v>20.812450598955895</v>
      </c>
    </row>
    <row r="106" spans="1:10" ht="12.75">
      <c r="A106" s="86" t="s">
        <v>140</v>
      </c>
      <c r="B106" s="86" t="s">
        <v>141</v>
      </c>
      <c r="C106" s="94">
        <v>50091</v>
      </c>
      <c r="D106" s="86" t="s">
        <v>145</v>
      </c>
      <c r="E106" s="100" t="s">
        <v>11</v>
      </c>
      <c r="F106" s="94" t="s">
        <v>143</v>
      </c>
      <c r="G106" s="94" t="s">
        <v>134</v>
      </c>
      <c r="H106" s="112">
        <v>2.0000313394624003</v>
      </c>
      <c r="I106" s="134">
        <v>32.6</v>
      </c>
      <c r="J106" s="135">
        <f>H106*100/I106</f>
        <v>6.135065458473621</v>
      </c>
    </row>
    <row r="107" spans="1:10" s="114" customFormat="1" ht="12.75">
      <c r="A107" s="120" t="s">
        <v>140</v>
      </c>
      <c r="B107" s="120" t="s">
        <v>173</v>
      </c>
      <c r="C107" s="121"/>
      <c r="D107" s="120"/>
      <c r="E107" s="122"/>
      <c r="F107" s="121"/>
      <c r="G107" s="121"/>
      <c r="H107" s="123">
        <v>12.689561548061</v>
      </c>
      <c r="I107" s="136">
        <v>1117.9</v>
      </c>
      <c r="J107" s="143">
        <f>H107*100/I107</f>
        <v>1.1351249260274623</v>
      </c>
    </row>
    <row r="108" spans="1:8" ht="12.75">
      <c r="A108" s="86"/>
      <c r="B108" s="86"/>
      <c r="C108" s="94"/>
      <c r="D108" s="86"/>
      <c r="E108" s="100"/>
      <c r="F108" s="94"/>
      <c r="G108" s="94"/>
      <c r="H108" s="112"/>
    </row>
    <row r="109" spans="1:10" ht="12.75">
      <c r="A109" s="86" t="s">
        <v>146</v>
      </c>
      <c r="B109" s="86" t="s">
        <v>147</v>
      </c>
      <c r="C109" s="94">
        <v>44039</v>
      </c>
      <c r="D109" s="86" t="s">
        <v>148</v>
      </c>
      <c r="E109" s="100" t="s">
        <v>149</v>
      </c>
      <c r="F109" s="94" t="s">
        <v>143</v>
      </c>
      <c r="G109" s="94" t="s">
        <v>134</v>
      </c>
      <c r="H109" s="112">
        <v>4.0265487889233995</v>
      </c>
      <c r="I109" s="134">
        <v>52.5</v>
      </c>
      <c r="J109" s="135">
        <f>H109*100/I109</f>
        <v>7.669616740806476</v>
      </c>
    </row>
    <row r="110" spans="1:10" ht="12.75">
      <c r="A110" s="86" t="s">
        <v>146</v>
      </c>
      <c r="B110" s="86" t="s">
        <v>147</v>
      </c>
      <c r="C110" s="94">
        <v>44219</v>
      </c>
      <c r="D110" s="86" t="s">
        <v>150</v>
      </c>
      <c r="E110" s="100" t="s">
        <v>149</v>
      </c>
      <c r="F110" s="94" t="s">
        <v>143</v>
      </c>
      <c r="G110" s="94" t="s">
        <v>134</v>
      </c>
      <c r="H110" s="112">
        <v>2.5196184675855</v>
      </c>
      <c r="I110" s="134">
        <v>49</v>
      </c>
      <c r="J110" s="135">
        <f>H110*100/I110</f>
        <v>5.1420785052765305</v>
      </c>
    </row>
    <row r="111" spans="1:10" s="114" customFormat="1" ht="12.75">
      <c r="A111" s="120" t="s">
        <v>146</v>
      </c>
      <c r="B111" s="120" t="s">
        <v>174</v>
      </c>
      <c r="C111" s="121"/>
      <c r="D111" s="120"/>
      <c r="E111" s="122"/>
      <c r="F111" s="121"/>
      <c r="G111" s="121"/>
      <c r="H111" s="123">
        <v>6.5461672565089</v>
      </c>
      <c r="I111" s="136">
        <v>1932.1</v>
      </c>
      <c r="J111" s="143">
        <f>H111*100/I111</f>
        <v>0.33881099614455257</v>
      </c>
    </row>
    <row r="112" spans="1:8" ht="12.75">
      <c r="A112" s="86"/>
      <c r="B112" s="86"/>
      <c r="C112" s="94"/>
      <c r="D112" s="86"/>
      <c r="E112" s="100"/>
      <c r="F112" s="94"/>
      <c r="G112" s="94"/>
      <c r="H112" s="112"/>
    </row>
    <row r="113" spans="1:10" ht="12.75">
      <c r="A113" s="86" t="s">
        <v>151</v>
      </c>
      <c r="B113" s="86" t="s">
        <v>152</v>
      </c>
      <c r="C113" s="94">
        <v>44071</v>
      </c>
      <c r="D113" s="86" t="s">
        <v>153</v>
      </c>
      <c r="E113" s="100" t="s">
        <v>149</v>
      </c>
      <c r="F113" s="94" t="s">
        <v>154</v>
      </c>
      <c r="G113" s="94" t="s">
        <v>103</v>
      </c>
      <c r="H113" s="112">
        <v>2.4853703916605</v>
      </c>
      <c r="I113" s="134">
        <v>233.2</v>
      </c>
      <c r="J113" s="135">
        <f>H113*100/I113</f>
        <v>1.0657677494256006</v>
      </c>
    </row>
    <row r="114" spans="1:10" ht="12.75">
      <c r="A114" s="86" t="s">
        <v>151</v>
      </c>
      <c r="B114" s="86" t="s">
        <v>152</v>
      </c>
      <c r="C114" s="94">
        <v>44151</v>
      </c>
      <c r="D114" s="86" t="s">
        <v>155</v>
      </c>
      <c r="E114" s="100" t="s">
        <v>149</v>
      </c>
      <c r="F114" s="94" t="s">
        <v>156</v>
      </c>
      <c r="G114" s="94" t="s">
        <v>103</v>
      </c>
      <c r="H114" s="112">
        <v>1.2594015776686</v>
      </c>
      <c r="I114" s="134">
        <v>79.6</v>
      </c>
      <c r="J114" s="135">
        <f>H114*100/I114</f>
        <v>1.5821627860158294</v>
      </c>
    </row>
    <row r="115" spans="1:10" s="114" customFormat="1" ht="12.75">
      <c r="A115" s="120" t="s">
        <v>151</v>
      </c>
      <c r="B115" s="120" t="s">
        <v>175</v>
      </c>
      <c r="C115" s="121"/>
      <c r="D115" s="120"/>
      <c r="E115" s="122"/>
      <c r="F115" s="121"/>
      <c r="G115" s="121"/>
      <c r="H115" s="123">
        <v>3.7447719693291</v>
      </c>
      <c r="I115" s="136">
        <v>1204.3</v>
      </c>
      <c r="J115" s="143">
        <f>H115*100/I115</f>
        <v>0.31095009294437437</v>
      </c>
    </row>
    <row r="116" spans="1:8" ht="12.75">
      <c r="A116" s="86"/>
      <c r="B116" s="86"/>
      <c r="C116" s="94"/>
      <c r="D116" s="86"/>
      <c r="E116" s="100"/>
      <c r="F116" s="94"/>
      <c r="G116" s="94"/>
      <c r="H116" s="112"/>
    </row>
    <row r="117" spans="1:10" ht="12.75">
      <c r="A117" s="86" t="s">
        <v>157</v>
      </c>
      <c r="B117" s="86" t="s">
        <v>158</v>
      </c>
      <c r="C117" s="94">
        <v>44009</v>
      </c>
      <c r="D117" s="86" t="s">
        <v>7</v>
      </c>
      <c r="E117" s="100" t="s">
        <v>149</v>
      </c>
      <c r="F117" s="94" t="s">
        <v>159</v>
      </c>
      <c r="G117" s="94" t="s">
        <v>94</v>
      </c>
      <c r="H117" s="112">
        <v>24.462886224651303</v>
      </c>
      <c r="I117" s="134">
        <v>452.7</v>
      </c>
      <c r="J117" s="135">
        <f>H117*100/I117</f>
        <v>5.403774293053082</v>
      </c>
    </row>
    <row r="118" spans="1:10" ht="12.75">
      <c r="A118" s="86" t="s">
        <v>157</v>
      </c>
      <c r="B118" s="86" t="s">
        <v>158</v>
      </c>
      <c r="C118" s="94">
        <v>44041</v>
      </c>
      <c r="D118" s="86" t="s">
        <v>35</v>
      </c>
      <c r="E118" s="100" t="s">
        <v>149</v>
      </c>
      <c r="F118" s="94" t="s">
        <v>159</v>
      </c>
      <c r="G118" s="94" t="s">
        <v>94</v>
      </c>
      <c r="H118" s="112">
        <v>1.8266398049646</v>
      </c>
      <c r="I118" s="134">
        <v>26.3</v>
      </c>
      <c r="J118" s="135">
        <f>H118*100/I118</f>
        <v>6.945398497964258</v>
      </c>
    </row>
    <row r="119" spans="1:10" ht="12.75">
      <c r="A119" s="86" t="s">
        <v>157</v>
      </c>
      <c r="B119" s="86" t="s">
        <v>158</v>
      </c>
      <c r="C119" s="94">
        <v>44117</v>
      </c>
      <c r="D119" s="86" t="s">
        <v>70</v>
      </c>
      <c r="E119" s="100" t="s">
        <v>149</v>
      </c>
      <c r="F119" s="94" t="s">
        <v>159</v>
      </c>
      <c r="G119" s="94" t="s">
        <v>94</v>
      </c>
      <c r="H119" s="112">
        <v>6.359915660331</v>
      </c>
      <c r="I119" s="134">
        <v>57.5</v>
      </c>
      <c r="J119" s="135">
        <f>H119*100/I119</f>
        <v>11.060722887532172</v>
      </c>
    </row>
    <row r="120" spans="1:10" s="119" customFormat="1" ht="11.25">
      <c r="A120" s="115" t="s">
        <v>157</v>
      </c>
      <c r="B120" s="115" t="s">
        <v>176</v>
      </c>
      <c r="C120" s="116"/>
      <c r="D120" s="115"/>
      <c r="E120" s="117"/>
      <c r="F120" s="116"/>
      <c r="G120" s="116"/>
      <c r="H120" s="118">
        <v>32.649441689946904</v>
      </c>
      <c r="I120" s="137">
        <v>1413.9</v>
      </c>
      <c r="J120" s="144">
        <f>H120*100/I120</f>
        <v>2.309176157433121</v>
      </c>
    </row>
    <row r="121" spans="1:10" s="146" customFormat="1" ht="16.5" customHeight="1">
      <c r="A121" s="146" t="s">
        <v>179</v>
      </c>
      <c r="C121" s="147"/>
      <c r="E121" s="148"/>
      <c r="F121" s="147"/>
      <c r="G121" s="147"/>
      <c r="H121" s="149"/>
      <c r="I121" s="150"/>
      <c r="J121" s="151"/>
    </row>
    <row r="122" spans="1:10" s="125" customFormat="1" ht="16.5" customHeight="1">
      <c r="A122" s="124" t="s">
        <v>178</v>
      </c>
      <c r="C122" s="124"/>
      <c r="D122" s="126"/>
      <c r="E122" s="126"/>
      <c r="F122" s="127"/>
      <c r="I122" s="138"/>
      <c r="J122" s="145"/>
    </row>
    <row r="123" spans="1:10" s="125" customFormat="1" ht="16.5" customHeight="1">
      <c r="A123" s="124" t="s">
        <v>180</v>
      </c>
      <c r="C123" s="124"/>
      <c r="D123" s="126"/>
      <c r="E123" s="126"/>
      <c r="F123" s="127"/>
      <c r="I123" s="138"/>
      <c r="J123" s="145"/>
    </row>
  </sheetData>
  <printOptions/>
  <pageMargins left="0.75" right="0.75" top="1" bottom="1" header="0" footer="0"/>
  <pageSetup fitToHeight="1" fitToWidth="1" horizontalDpi="600" verticalDpi="600" orientation="landscape" paperSize="9" scale="3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3"/>
  <sheetViews>
    <sheetView showGridLines="0" workbookViewId="0" topLeftCell="A13">
      <selection activeCell="D32" sqref="D32"/>
    </sheetView>
  </sheetViews>
  <sheetFormatPr defaultColWidth="11.421875" defaultRowHeight="12.75" outlineLevelRow="1"/>
  <cols>
    <col min="1" max="1" width="25.57421875" style="4" customWidth="1"/>
    <col min="2" max="2" width="15.57421875" style="25" customWidth="1"/>
    <col min="3" max="3" width="32.8515625" style="25" bestFit="1" customWidth="1"/>
    <col min="4" max="5" width="14.57421875" style="26" customWidth="1"/>
    <col min="6" max="6" width="14.57421875" style="27" customWidth="1"/>
    <col min="7" max="7" width="8.8515625" style="4" customWidth="1"/>
    <col min="8" max="16384" width="11.421875" style="4" hidden="1" customWidth="1"/>
  </cols>
  <sheetData>
    <row r="1" spans="1:6" s="1" customFormat="1" ht="27" customHeight="1">
      <c r="A1" s="17" t="s">
        <v>0</v>
      </c>
      <c r="C1" s="17"/>
      <c r="D1" s="19"/>
      <c r="E1" s="19"/>
      <c r="F1" s="18"/>
    </row>
    <row r="2" spans="1:6" s="2" customFormat="1" ht="18" customHeight="1">
      <c r="A2" s="20" t="s">
        <v>2</v>
      </c>
      <c r="C2" s="20"/>
      <c r="D2" s="19"/>
      <c r="E2" s="19"/>
      <c r="F2" s="21"/>
    </row>
    <row r="3" spans="1:6" s="3" customFormat="1" ht="15.75" customHeight="1">
      <c r="A3" s="22" t="s">
        <v>1</v>
      </c>
      <c r="C3" s="22"/>
      <c r="D3" s="23"/>
      <c r="E3" s="23"/>
      <c r="F3" s="24"/>
    </row>
    <row r="4" spans="1:2" ht="8.25" customHeight="1">
      <c r="A4" s="25"/>
      <c r="B4" s="4"/>
    </row>
    <row r="5" spans="1:6" s="53" customFormat="1" ht="40.5" customHeight="1">
      <c r="A5" s="53" t="s">
        <v>81</v>
      </c>
      <c r="D5" s="59"/>
      <c r="E5" s="59"/>
      <c r="F5" s="52"/>
    </row>
    <row r="6" spans="1:6" s="54" customFormat="1" ht="15.75" customHeight="1">
      <c r="A6" s="60" t="s">
        <v>30</v>
      </c>
      <c r="B6" s="60"/>
      <c r="C6" s="60"/>
      <c r="D6" s="57"/>
      <c r="E6" s="58"/>
      <c r="F6" s="55"/>
    </row>
    <row r="7" spans="1:6" s="56" customFormat="1" ht="78" customHeight="1">
      <c r="A7" s="61" t="s">
        <v>73</v>
      </c>
      <c r="B7" s="61" t="s">
        <v>3</v>
      </c>
      <c r="C7" s="61" t="s">
        <v>12</v>
      </c>
      <c r="D7" s="62" t="s">
        <v>78</v>
      </c>
      <c r="E7" s="62" t="s">
        <v>79</v>
      </c>
      <c r="F7" s="62" t="s">
        <v>80</v>
      </c>
    </row>
    <row r="8" spans="4:6" s="8" customFormat="1" ht="12" customHeight="1">
      <c r="D8" s="29"/>
      <c r="E8" s="29"/>
      <c r="F8" s="29"/>
    </row>
    <row r="9" spans="1:9" s="7" customFormat="1" ht="12" customHeight="1" outlineLevel="1">
      <c r="A9" s="30" t="s">
        <v>74</v>
      </c>
      <c r="B9" s="30" t="s">
        <v>7</v>
      </c>
      <c r="C9" s="30" t="s">
        <v>20</v>
      </c>
      <c r="D9" s="31">
        <v>25.14</v>
      </c>
      <c r="E9" s="33">
        <v>452.7</v>
      </c>
      <c r="F9" s="9">
        <f>(D9/E9)*100</f>
        <v>5.553346587143804</v>
      </c>
      <c r="G9" s="33"/>
      <c r="H9" s="32"/>
      <c r="I9" s="10"/>
    </row>
    <row r="10" spans="1:9" s="7" customFormat="1" ht="12" customHeight="1" outlineLevel="1">
      <c r="A10" s="30" t="s">
        <v>74</v>
      </c>
      <c r="B10" s="30" t="s">
        <v>35</v>
      </c>
      <c r="C10" s="30" t="s">
        <v>20</v>
      </c>
      <c r="D10" s="31">
        <v>1.92</v>
      </c>
      <c r="E10" s="33">
        <v>26.3</v>
      </c>
      <c r="F10" s="9">
        <f>(D10/E10)*100</f>
        <v>7.300380228136881</v>
      </c>
      <c r="G10" s="33"/>
      <c r="H10" s="32"/>
      <c r="I10" s="10"/>
    </row>
    <row r="11" spans="1:9" s="7" customFormat="1" ht="12" customHeight="1" outlineLevel="1">
      <c r="A11" s="30" t="s">
        <v>74</v>
      </c>
      <c r="B11" s="30" t="s">
        <v>70</v>
      </c>
      <c r="C11" s="30" t="s">
        <v>20</v>
      </c>
      <c r="D11" s="31">
        <v>6.5</v>
      </c>
      <c r="E11" s="33">
        <v>57.4</v>
      </c>
      <c r="F11" s="9">
        <v>11.32404181184669</v>
      </c>
      <c r="G11" s="33"/>
      <c r="H11" s="32"/>
      <c r="I11" s="10"/>
    </row>
    <row r="12" spans="1:9" s="8" customFormat="1" ht="12" customHeight="1">
      <c r="A12" s="28" t="s">
        <v>31</v>
      </c>
      <c r="B12" s="28"/>
      <c r="C12" s="28"/>
      <c r="D12" s="34">
        <v>33.56</v>
      </c>
      <c r="E12" s="36">
        <v>1414</v>
      </c>
      <c r="F12" s="11">
        <f>(D12/E12)*100</f>
        <v>2.3734087694483734</v>
      </c>
      <c r="G12" s="36"/>
      <c r="H12" s="35"/>
      <c r="I12" s="12"/>
    </row>
    <row r="13" spans="1:9" s="7" customFormat="1" ht="4.5" customHeight="1">
      <c r="A13" s="30"/>
      <c r="B13" s="30"/>
      <c r="C13" s="30"/>
      <c r="D13" s="31"/>
      <c r="E13" s="33"/>
      <c r="F13" s="9"/>
      <c r="G13" s="33"/>
      <c r="H13" s="32"/>
      <c r="I13" s="10"/>
    </row>
    <row r="14" spans="1:9" s="7" customFormat="1" ht="12" customHeight="1" outlineLevel="1">
      <c r="A14" s="30" t="s">
        <v>4</v>
      </c>
      <c r="B14" s="30" t="s">
        <v>36</v>
      </c>
      <c r="C14" s="30" t="s">
        <v>21</v>
      </c>
      <c r="D14" s="31">
        <v>0.15</v>
      </c>
      <c r="E14" s="33">
        <v>95.9</v>
      </c>
      <c r="F14" s="9">
        <f>(D14/E14)*100</f>
        <v>0.15641293013555785</v>
      </c>
      <c r="G14" s="33"/>
      <c r="H14" s="32"/>
      <c r="I14" s="10"/>
    </row>
    <row r="15" spans="1:9" s="7" customFormat="1" ht="12" customHeight="1" outlineLevel="1">
      <c r="A15" s="30" t="s">
        <v>4</v>
      </c>
      <c r="B15" s="30" t="s">
        <v>37</v>
      </c>
      <c r="C15" s="30" t="s">
        <v>21</v>
      </c>
      <c r="D15" s="31">
        <v>0.11</v>
      </c>
      <c r="E15" s="33">
        <v>162.1</v>
      </c>
      <c r="F15" s="9">
        <f>(D15/E15)*100</f>
        <v>0.06785934608266503</v>
      </c>
      <c r="G15" s="33"/>
      <c r="H15" s="32"/>
      <c r="I15" s="10"/>
    </row>
    <row r="16" spans="1:9" s="7" customFormat="1" ht="12" customHeight="1" outlineLevel="1">
      <c r="A16" s="30" t="s">
        <v>4</v>
      </c>
      <c r="B16" s="30" t="s">
        <v>38</v>
      </c>
      <c r="C16" s="30" t="s">
        <v>22</v>
      </c>
      <c r="D16" s="31">
        <v>12.12</v>
      </c>
      <c r="E16" s="33">
        <v>586.8</v>
      </c>
      <c r="F16" s="9">
        <f>(D16/E16)*100</f>
        <v>2.065439672801636</v>
      </c>
      <c r="G16" s="33"/>
      <c r="H16" s="32"/>
      <c r="I16" s="10"/>
    </row>
    <row r="17" spans="1:9" s="8" customFormat="1" ht="12" customHeight="1">
      <c r="A17" s="28" t="s">
        <v>13</v>
      </c>
      <c r="B17" s="28"/>
      <c r="C17" s="28"/>
      <c r="D17" s="34">
        <f>SUM(D14:D16)</f>
        <v>12.379999999999999</v>
      </c>
      <c r="E17" s="36">
        <v>1359.8</v>
      </c>
      <c r="F17" s="11">
        <f>(D17/E17)*100</f>
        <v>0.9104280041182528</v>
      </c>
      <c r="G17" s="36"/>
      <c r="H17" s="35"/>
      <c r="I17" s="12"/>
    </row>
    <row r="18" spans="1:9" s="7" customFormat="1" ht="4.5" customHeight="1">
      <c r="A18" s="30"/>
      <c r="B18" s="30"/>
      <c r="C18" s="30"/>
      <c r="D18" s="31"/>
      <c r="E18" s="33"/>
      <c r="F18" s="9"/>
      <c r="G18" s="33"/>
      <c r="H18" s="32"/>
      <c r="I18" s="10"/>
    </row>
    <row r="19" spans="1:9" s="7" customFormat="1" ht="12" customHeight="1" outlineLevel="1">
      <c r="A19" s="30" t="s">
        <v>8</v>
      </c>
      <c r="B19" s="30" t="s">
        <v>39</v>
      </c>
      <c r="C19" s="30" t="s">
        <v>23</v>
      </c>
      <c r="D19" s="31">
        <v>13.02</v>
      </c>
      <c r="E19" s="33">
        <v>64.7</v>
      </c>
      <c r="F19" s="9">
        <f>(D19/E19)*100</f>
        <v>20.123647604327665</v>
      </c>
      <c r="G19" s="33"/>
      <c r="H19" s="32"/>
      <c r="I19" s="10"/>
    </row>
    <row r="20" spans="1:9" s="7" customFormat="1" ht="12" customHeight="1" outlineLevel="1">
      <c r="A20" s="30" t="s">
        <v>8</v>
      </c>
      <c r="B20" s="30" t="s">
        <v>40</v>
      </c>
      <c r="C20" s="30" t="s">
        <v>23</v>
      </c>
      <c r="D20" s="31">
        <v>22.82</v>
      </c>
      <c r="E20" s="33">
        <v>35.4</v>
      </c>
      <c r="F20" s="9">
        <f>(D20/E20)*100</f>
        <v>64.4632768361582</v>
      </c>
      <c r="G20" s="33"/>
      <c r="H20" s="32"/>
      <c r="I20" s="10"/>
    </row>
    <row r="21" spans="1:9" s="8" customFormat="1" ht="12" customHeight="1">
      <c r="A21" s="28" t="s">
        <v>14</v>
      </c>
      <c r="B21" s="28"/>
      <c r="C21" s="28"/>
      <c r="D21" s="34">
        <f>SUM(D19:D20)</f>
        <v>35.84</v>
      </c>
      <c r="E21" s="36">
        <v>561</v>
      </c>
      <c r="F21" s="11">
        <f>(D21/E21)*100</f>
        <v>6.388591800356506</v>
      </c>
      <c r="G21" s="36"/>
      <c r="H21" s="35"/>
      <c r="I21" s="12"/>
    </row>
    <row r="22" spans="1:9" s="7" customFormat="1" ht="4.5" customHeight="1">
      <c r="A22" s="30"/>
      <c r="B22" s="30"/>
      <c r="C22" s="30"/>
      <c r="D22" s="31"/>
      <c r="E22" s="33"/>
      <c r="F22" s="9"/>
      <c r="G22" s="33"/>
      <c r="H22" s="32"/>
      <c r="I22" s="10"/>
    </row>
    <row r="23" spans="1:9" s="7" customFormat="1" ht="12" customHeight="1" outlineLevel="1">
      <c r="A23" s="30" t="s">
        <v>10</v>
      </c>
      <c r="B23" s="30" t="s">
        <v>41</v>
      </c>
      <c r="C23" s="30" t="s">
        <v>23</v>
      </c>
      <c r="D23" s="31">
        <v>4.05</v>
      </c>
      <c r="E23" s="33">
        <v>46.9</v>
      </c>
      <c r="F23" s="9">
        <f>(D23/E23)*100</f>
        <v>8.635394456289978</v>
      </c>
      <c r="G23" s="33"/>
      <c r="H23" s="32"/>
      <c r="I23" s="10"/>
    </row>
    <row r="24" spans="1:9" s="8" customFormat="1" ht="12" customHeight="1">
      <c r="A24" s="28" t="s">
        <v>15</v>
      </c>
      <c r="B24" s="28"/>
      <c r="C24" s="28"/>
      <c r="D24" s="34">
        <v>4.05</v>
      </c>
      <c r="E24" s="36">
        <v>690.5</v>
      </c>
      <c r="F24" s="11">
        <f>(D24/E24)*100</f>
        <v>0.5865314989138305</v>
      </c>
      <c r="G24" s="36"/>
      <c r="H24" s="35"/>
      <c r="I24" s="12"/>
    </row>
    <row r="25" spans="1:9" s="7" customFormat="1" ht="4.5" customHeight="1">
      <c r="A25" s="30"/>
      <c r="B25" s="30"/>
      <c r="C25" s="30"/>
      <c r="D25" s="31"/>
      <c r="E25" s="33"/>
      <c r="F25" s="9"/>
      <c r="G25" s="33"/>
      <c r="H25" s="32"/>
      <c r="I25" s="10"/>
    </row>
    <row r="26" spans="1:9" s="7" customFormat="1" ht="12" customHeight="1" outlineLevel="1">
      <c r="A26" s="30" t="s">
        <v>75</v>
      </c>
      <c r="B26" s="30" t="s">
        <v>42</v>
      </c>
      <c r="C26" s="30" t="s">
        <v>22</v>
      </c>
      <c r="D26" s="31">
        <v>63.83</v>
      </c>
      <c r="E26" s="33">
        <v>132.7</v>
      </c>
      <c r="F26" s="9">
        <f>(D26/E26)*100</f>
        <v>48.100979653353434</v>
      </c>
      <c r="G26" s="33"/>
      <c r="H26" s="32"/>
      <c r="I26" s="10"/>
    </row>
    <row r="27" spans="1:9" s="7" customFormat="1" ht="12" customHeight="1" outlineLevel="1">
      <c r="A27" s="30" t="s">
        <v>75</v>
      </c>
      <c r="B27" s="30" t="s">
        <v>43</v>
      </c>
      <c r="C27" s="30" t="s">
        <v>22</v>
      </c>
      <c r="D27" s="31">
        <v>0.6</v>
      </c>
      <c r="E27" s="33">
        <v>161</v>
      </c>
      <c r="F27" s="9">
        <f>(D27/E27)*100</f>
        <v>0.37267080745341613</v>
      </c>
      <c r="G27" s="33"/>
      <c r="H27" s="32"/>
      <c r="I27" s="10"/>
    </row>
    <row r="28" spans="1:9" s="7" customFormat="1" ht="12" customHeight="1" outlineLevel="1">
      <c r="A28" s="30" t="s">
        <v>75</v>
      </c>
      <c r="B28" s="30" t="s">
        <v>44</v>
      </c>
      <c r="C28" s="30" t="s">
        <v>22</v>
      </c>
      <c r="D28" s="31">
        <v>68.52</v>
      </c>
      <c r="E28" s="33">
        <v>169.3</v>
      </c>
      <c r="F28" s="9">
        <f>(D28/E28)*100</f>
        <v>40.472533963378616</v>
      </c>
      <c r="G28" s="33"/>
      <c r="H28" s="32"/>
      <c r="I28" s="10"/>
    </row>
    <row r="29" spans="1:9" s="7" customFormat="1" ht="12" customHeight="1" outlineLevel="1">
      <c r="A29" s="30" t="s">
        <v>75</v>
      </c>
      <c r="B29" s="30" t="s">
        <v>45</v>
      </c>
      <c r="C29" s="30" t="s">
        <v>22</v>
      </c>
      <c r="D29" s="31">
        <v>48.93</v>
      </c>
      <c r="E29" s="33">
        <v>147.2</v>
      </c>
      <c r="F29" s="9">
        <f>(D29/E29)*100</f>
        <v>33.24048913043479</v>
      </c>
      <c r="G29" s="33"/>
      <c r="H29" s="32"/>
      <c r="I29" s="10"/>
    </row>
    <row r="30" spans="1:9" s="8" customFormat="1" ht="12" customHeight="1">
      <c r="A30" s="28" t="s">
        <v>32</v>
      </c>
      <c r="B30" s="28"/>
      <c r="C30" s="28"/>
      <c r="D30" s="34">
        <f>SUM(D26:D29)</f>
        <v>181.88</v>
      </c>
      <c r="E30" s="36">
        <v>2525.6</v>
      </c>
      <c r="F30" s="11">
        <f>(D30/E30)*100</f>
        <v>7.20145707950586</v>
      </c>
      <c r="G30" s="36"/>
      <c r="H30" s="35"/>
      <c r="I30" s="12"/>
    </row>
    <row r="31" spans="1:9" s="7" customFormat="1" ht="4.5" customHeight="1">
      <c r="A31" s="30"/>
      <c r="B31" s="30"/>
      <c r="C31" s="30"/>
      <c r="D31" s="31"/>
      <c r="E31" s="33"/>
      <c r="F31" s="9"/>
      <c r="G31" s="33"/>
      <c r="H31" s="32"/>
      <c r="I31" s="10"/>
    </row>
    <row r="32" spans="1:9" s="7" customFormat="1" ht="12" customHeight="1" outlineLevel="1">
      <c r="A32" s="30" t="s">
        <v>76</v>
      </c>
      <c r="B32" s="30" t="s">
        <v>46</v>
      </c>
      <c r="C32" s="30" t="s">
        <v>24</v>
      </c>
      <c r="D32" s="31">
        <v>2.64</v>
      </c>
      <c r="E32" s="33">
        <v>406.3</v>
      </c>
      <c r="F32" s="9">
        <f>(D32/E32)*100</f>
        <v>0.6497661826236771</v>
      </c>
      <c r="G32" s="33"/>
      <c r="H32" s="32"/>
      <c r="I32" s="10"/>
    </row>
    <row r="33" spans="1:9" s="8" customFormat="1" ht="12" customHeight="1">
      <c r="A33" s="28" t="s">
        <v>33</v>
      </c>
      <c r="B33" s="28"/>
      <c r="C33" s="28"/>
      <c r="D33" s="34">
        <v>2.64</v>
      </c>
      <c r="E33" s="36">
        <v>1857.9</v>
      </c>
      <c r="F33" s="11">
        <f>(D33/E33)*100</f>
        <v>0.14209591474245115</v>
      </c>
      <c r="G33" s="36"/>
      <c r="H33" s="35"/>
      <c r="I33" s="12"/>
    </row>
    <row r="34" spans="1:9" s="7" customFormat="1" ht="4.5" customHeight="1">
      <c r="A34" s="30"/>
      <c r="B34" s="30"/>
      <c r="C34" s="30"/>
      <c r="D34" s="31"/>
      <c r="E34" s="33"/>
      <c r="F34" s="9"/>
      <c r="G34" s="33"/>
      <c r="H34" s="32"/>
      <c r="I34" s="10"/>
    </row>
    <row r="35" spans="1:9" s="7" customFormat="1" ht="12" customHeight="1" outlineLevel="1">
      <c r="A35" s="30" t="s">
        <v>77</v>
      </c>
      <c r="B35" s="30" t="s">
        <v>47</v>
      </c>
      <c r="C35" s="30" t="s">
        <v>25</v>
      </c>
      <c r="D35" s="31">
        <v>172.64</v>
      </c>
      <c r="E35" s="33">
        <v>233.6</v>
      </c>
      <c r="F35" s="9">
        <f>(D35/E35)*100</f>
        <v>73.90410958904108</v>
      </c>
      <c r="G35" s="33"/>
      <c r="H35" s="32"/>
      <c r="I35" s="10"/>
    </row>
    <row r="36" spans="1:9" s="7" customFormat="1" ht="12" customHeight="1" outlineLevel="1">
      <c r="A36" s="30" t="s">
        <v>77</v>
      </c>
      <c r="B36" s="30" t="s">
        <v>48</v>
      </c>
      <c r="C36" s="30" t="s">
        <v>25</v>
      </c>
      <c r="D36" s="31">
        <v>35.71</v>
      </c>
      <c r="E36" s="33">
        <v>174.2</v>
      </c>
      <c r="F36" s="9">
        <f>(D36/E36)*100</f>
        <v>20.499425947187145</v>
      </c>
      <c r="G36" s="33"/>
      <c r="H36" s="32"/>
      <c r="I36" s="10"/>
    </row>
    <row r="37" spans="1:9" s="7" customFormat="1" ht="12" customHeight="1" outlineLevel="1">
      <c r="A37" s="30" t="s">
        <v>77</v>
      </c>
      <c r="B37" s="30" t="s">
        <v>49</v>
      </c>
      <c r="C37" s="30" t="s">
        <v>25</v>
      </c>
      <c r="D37" s="31">
        <v>48.03</v>
      </c>
      <c r="E37" s="33">
        <v>72.9</v>
      </c>
      <c r="F37" s="9">
        <f>(D37/E37)*100</f>
        <v>65.88477366255144</v>
      </c>
      <c r="G37" s="33"/>
      <c r="H37" s="32"/>
      <c r="I37" s="10"/>
    </row>
    <row r="38" spans="1:9" s="8" customFormat="1" ht="12" customHeight="1">
      <c r="A38" s="28" t="s">
        <v>34</v>
      </c>
      <c r="B38" s="28"/>
      <c r="C38" s="28"/>
      <c r="D38" s="34">
        <f>SUM(D35:D37)</f>
        <v>256.38</v>
      </c>
      <c r="E38" s="36">
        <v>2459.8</v>
      </c>
      <c r="F38" s="11">
        <f>(D38/E38)*100</f>
        <v>10.422798601512318</v>
      </c>
      <c r="G38" s="36"/>
      <c r="H38" s="35"/>
      <c r="I38" s="12"/>
    </row>
    <row r="39" spans="1:9" s="7" customFormat="1" ht="4.5" customHeight="1">
      <c r="A39" s="30"/>
      <c r="B39" s="30"/>
      <c r="C39" s="30"/>
      <c r="D39" s="31"/>
      <c r="E39" s="33"/>
      <c r="F39" s="9"/>
      <c r="G39" s="33"/>
      <c r="H39" s="32"/>
      <c r="I39" s="10"/>
    </row>
    <row r="40" spans="1:9" s="7" customFormat="1" ht="12" customHeight="1" outlineLevel="1">
      <c r="A40" s="30" t="s">
        <v>6</v>
      </c>
      <c r="B40" s="30" t="s">
        <v>50</v>
      </c>
      <c r="C40" s="30" t="s">
        <v>22</v>
      </c>
      <c r="D40" s="31">
        <v>45.21</v>
      </c>
      <c r="E40" s="33">
        <v>284.8</v>
      </c>
      <c r="F40" s="9">
        <f aca="true" t="shared" si="0" ref="F40:F49">(D40/E40)*100</f>
        <v>15.874297752808989</v>
      </c>
      <c r="G40" s="33"/>
      <c r="H40" s="32"/>
      <c r="I40" s="10"/>
    </row>
    <row r="41" spans="1:9" s="7" customFormat="1" ht="12" customHeight="1" outlineLevel="1">
      <c r="A41" s="30" t="s">
        <v>6</v>
      </c>
      <c r="B41" s="30" t="s">
        <v>51</v>
      </c>
      <c r="C41" s="30" t="s">
        <v>22</v>
      </c>
      <c r="D41" s="31">
        <v>58.62</v>
      </c>
      <c r="E41" s="33">
        <v>87.9</v>
      </c>
      <c r="F41" s="9">
        <f t="shared" si="0"/>
        <v>66.68941979522184</v>
      </c>
      <c r="G41" s="33"/>
      <c r="H41" s="32"/>
      <c r="I41" s="10"/>
    </row>
    <row r="42" spans="1:9" s="7" customFormat="1" ht="12" customHeight="1" outlineLevel="1">
      <c r="A42" s="30" t="s">
        <v>6</v>
      </c>
      <c r="B42" s="30" t="s">
        <v>52</v>
      </c>
      <c r="C42" s="30" t="s">
        <v>22</v>
      </c>
      <c r="D42" s="31">
        <v>24.73</v>
      </c>
      <c r="E42" s="33">
        <v>99.9</v>
      </c>
      <c r="F42" s="9">
        <f t="shared" si="0"/>
        <v>24.754754754754753</v>
      </c>
      <c r="G42" s="33"/>
      <c r="H42" s="32"/>
      <c r="I42" s="10"/>
    </row>
    <row r="43" spans="1:9" s="7" customFormat="1" ht="12" customHeight="1" outlineLevel="1">
      <c r="A43" s="30" t="s">
        <v>6</v>
      </c>
      <c r="B43" s="30" t="s">
        <v>53</v>
      </c>
      <c r="C43" s="30" t="s">
        <v>22</v>
      </c>
      <c r="D43" s="31">
        <v>7.31</v>
      </c>
      <c r="E43" s="33">
        <v>11.52</v>
      </c>
      <c r="F43" s="9">
        <f t="shared" si="0"/>
        <v>63.45486111111111</v>
      </c>
      <c r="G43" s="33"/>
      <c r="H43" s="32"/>
      <c r="I43" s="10"/>
    </row>
    <row r="44" spans="1:9" s="7" customFormat="1" ht="12" customHeight="1" outlineLevel="1">
      <c r="A44" s="30" t="s">
        <v>6</v>
      </c>
      <c r="B44" s="30" t="s">
        <v>54</v>
      </c>
      <c r="C44" s="30" t="s">
        <v>22</v>
      </c>
      <c r="D44" s="31">
        <v>23.15</v>
      </c>
      <c r="E44" s="33">
        <v>185.2</v>
      </c>
      <c r="F44" s="9">
        <f t="shared" si="0"/>
        <v>12.5</v>
      </c>
      <c r="G44" s="33"/>
      <c r="H44" s="32"/>
      <c r="I44" s="10"/>
    </row>
    <row r="45" spans="1:9" s="7" customFormat="1" ht="11.25" outlineLevel="1">
      <c r="A45" s="30" t="s">
        <v>6</v>
      </c>
      <c r="B45" s="30" t="s">
        <v>55</v>
      </c>
      <c r="C45" s="30" t="s">
        <v>26</v>
      </c>
      <c r="D45" s="31">
        <v>18.24</v>
      </c>
      <c r="E45" s="33">
        <v>202.4</v>
      </c>
      <c r="F45" s="9">
        <f t="shared" si="0"/>
        <v>9.011857707509881</v>
      </c>
      <c r="G45" s="33"/>
      <c r="H45" s="32"/>
      <c r="I45" s="10"/>
    </row>
    <row r="46" spans="1:9" s="7" customFormat="1" ht="12" customHeight="1" outlineLevel="1">
      <c r="A46" s="30" t="s">
        <v>6</v>
      </c>
      <c r="B46" s="30" t="s">
        <v>56</v>
      </c>
      <c r="C46" s="30" t="s">
        <v>26</v>
      </c>
      <c r="D46" s="31">
        <v>82.65</v>
      </c>
      <c r="E46" s="33">
        <v>187.1</v>
      </c>
      <c r="F46" s="9">
        <f t="shared" si="0"/>
        <v>44.17423837520043</v>
      </c>
      <c r="G46" s="33"/>
      <c r="H46" s="32"/>
      <c r="I46" s="10"/>
    </row>
    <row r="47" spans="1:9" s="7" customFormat="1" ht="12" customHeight="1" outlineLevel="1">
      <c r="A47" s="30" t="s">
        <v>6</v>
      </c>
      <c r="B47" s="30" t="s">
        <v>57</v>
      </c>
      <c r="C47" s="30" t="s">
        <v>25</v>
      </c>
      <c r="D47" s="31">
        <v>34.81</v>
      </c>
      <c r="E47" s="33">
        <v>75.9</v>
      </c>
      <c r="F47" s="9">
        <f t="shared" si="0"/>
        <v>45.86297760210803</v>
      </c>
      <c r="G47" s="33"/>
      <c r="H47" s="32"/>
      <c r="I47" s="10"/>
    </row>
    <row r="48" spans="1:9" s="7" customFormat="1" ht="12" customHeight="1" outlineLevel="1">
      <c r="A48" s="30" t="s">
        <v>6</v>
      </c>
      <c r="B48" s="30" t="s">
        <v>58</v>
      </c>
      <c r="C48" s="30" t="s">
        <v>25</v>
      </c>
      <c r="D48" s="31">
        <v>41.48</v>
      </c>
      <c r="E48" s="33">
        <v>55.8</v>
      </c>
      <c r="F48" s="9">
        <f t="shared" si="0"/>
        <v>74.33691756272401</v>
      </c>
      <c r="G48" s="33"/>
      <c r="H48" s="32"/>
      <c r="I48" s="10"/>
    </row>
    <row r="49" spans="1:9" s="8" customFormat="1" ht="12" customHeight="1">
      <c r="A49" s="28" t="s">
        <v>16</v>
      </c>
      <c r="B49" s="28"/>
      <c r="C49" s="28"/>
      <c r="D49" s="34">
        <f>SUM(D40:D48)</f>
        <v>336.20000000000005</v>
      </c>
      <c r="E49" s="36">
        <v>2202.7</v>
      </c>
      <c r="F49" s="11">
        <f t="shared" si="0"/>
        <v>15.263086212375724</v>
      </c>
      <c r="G49" s="36"/>
      <c r="H49" s="35"/>
      <c r="I49" s="12"/>
    </row>
    <row r="50" spans="1:9" s="7" customFormat="1" ht="4.5" customHeight="1">
      <c r="A50" s="30"/>
      <c r="B50" s="30"/>
      <c r="C50" s="30"/>
      <c r="D50" s="31"/>
      <c r="E50" s="33"/>
      <c r="F50" s="9"/>
      <c r="G50" s="33"/>
      <c r="H50" s="32"/>
      <c r="I50" s="10"/>
    </row>
    <row r="51" spans="1:9" s="7" customFormat="1" ht="11.25" outlineLevel="1">
      <c r="A51" s="30" t="s">
        <v>5</v>
      </c>
      <c r="B51" s="30" t="s">
        <v>59</v>
      </c>
      <c r="C51" s="30" t="s">
        <v>22</v>
      </c>
      <c r="D51" s="31">
        <v>1.14</v>
      </c>
      <c r="E51" s="33">
        <v>38.2</v>
      </c>
      <c r="F51" s="9">
        <f aca="true" t="shared" si="1" ref="F51:F56">(D51/E51)*100</f>
        <v>2.984293193717277</v>
      </c>
      <c r="G51" s="33"/>
      <c r="H51" s="32"/>
      <c r="I51" s="10"/>
    </row>
    <row r="52" spans="1:9" s="7" customFormat="1" ht="12" customHeight="1" outlineLevel="1">
      <c r="A52" s="30" t="s">
        <v>5</v>
      </c>
      <c r="B52" s="30" t="s">
        <v>60</v>
      </c>
      <c r="C52" s="30" t="s">
        <v>22</v>
      </c>
      <c r="D52" s="31">
        <v>36.42</v>
      </c>
      <c r="E52" s="33">
        <v>52.5</v>
      </c>
      <c r="F52" s="9">
        <f t="shared" si="1"/>
        <v>69.37142857142857</v>
      </c>
      <c r="G52" s="33"/>
      <c r="H52" s="32"/>
      <c r="I52" s="10"/>
    </row>
    <row r="53" spans="1:9" s="7" customFormat="1" ht="12" customHeight="1" outlineLevel="1">
      <c r="A53" s="30" t="s">
        <v>5</v>
      </c>
      <c r="B53" s="30" t="s">
        <v>61</v>
      </c>
      <c r="C53" s="30" t="s">
        <v>22</v>
      </c>
      <c r="D53" s="31">
        <v>8.81</v>
      </c>
      <c r="E53" s="33">
        <v>32.4</v>
      </c>
      <c r="F53" s="9">
        <f t="shared" si="1"/>
        <v>27.191358024691358</v>
      </c>
      <c r="G53" s="33"/>
      <c r="H53" s="32"/>
      <c r="I53" s="10"/>
    </row>
    <row r="54" spans="1:9" s="7" customFormat="1" ht="12" customHeight="1" outlineLevel="1">
      <c r="A54" s="30" t="s">
        <v>5</v>
      </c>
      <c r="B54" s="30" t="s">
        <v>62</v>
      </c>
      <c r="C54" s="30" t="s">
        <v>22</v>
      </c>
      <c r="D54" s="31">
        <v>112.75</v>
      </c>
      <c r="E54" s="33">
        <v>145</v>
      </c>
      <c r="F54" s="9">
        <f t="shared" si="1"/>
        <v>77.75862068965517</v>
      </c>
      <c r="G54" s="33"/>
      <c r="H54" s="32"/>
      <c r="I54" s="10"/>
    </row>
    <row r="55" spans="1:9" s="7" customFormat="1" ht="12" customHeight="1" outlineLevel="1">
      <c r="A55" s="30" t="s">
        <v>5</v>
      </c>
      <c r="B55" s="30" t="s">
        <v>63</v>
      </c>
      <c r="C55" s="30" t="s">
        <v>22</v>
      </c>
      <c r="D55" s="31">
        <v>17.57</v>
      </c>
      <c r="E55" s="33">
        <v>40.6</v>
      </c>
      <c r="F55" s="9">
        <f t="shared" si="1"/>
        <v>43.275862068965516</v>
      </c>
      <c r="G55" s="33"/>
      <c r="H55" s="32"/>
      <c r="I55" s="10"/>
    </row>
    <row r="56" spans="1:9" s="8" customFormat="1" ht="12" customHeight="1">
      <c r="A56" s="28" t="s">
        <v>17</v>
      </c>
      <c r="B56" s="28"/>
      <c r="C56" s="28"/>
      <c r="D56" s="34">
        <f>SUM(D51:D55)</f>
        <v>176.69</v>
      </c>
      <c r="E56" s="36">
        <v>1166.6</v>
      </c>
      <c r="F56" s="11">
        <f t="shared" si="1"/>
        <v>15.145722612720727</v>
      </c>
      <c r="G56" s="36"/>
      <c r="H56" s="35"/>
      <c r="I56" s="12"/>
    </row>
    <row r="57" spans="1:9" s="7" customFormat="1" ht="4.5" customHeight="1">
      <c r="A57" s="30"/>
      <c r="B57" s="30"/>
      <c r="C57" s="30"/>
      <c r="D57" s="31"/>
      <c r="E57" s="33"/>
      <c r="F57" s="9"/>
      <c r="G57" s="33"/>
      <c r="H57" s="32"/>
      <c r="I57" s="10"/>
    </row>
    <row r="58" spans="1:9" s="7" customFormat="1" ht="12" customHeight="1" outlineLevel="1">
      <c r="A58" s="30" t="s">
        <v>9</v>
      </c>
      <c r="B58" s="30" t="s">
        <v>64</v>
      </c>
      <c r="C58" s="30" t="s">
        <v>23</v>
      </c>
      <c r="D58" s="31">
        <v>38.65</v>
      </c>
      <c r="E58" s="33">
        <v>64</v>
      </c>
      <c r="F58" s="9">
        <f aca="true" t="shared" si="2" ref="F58:F64">(D58/E58)*100</f>
        <v>60.390625</v>
      </c>
      <c r="G58" s="33"/>
      <c r="H58" s="32"/>
      <c r="I58" s="10"/>
    </row>
    <row r="59" spans="1:9" s="7" customFormat="1" ht="12" customHeight="1" outlineLevel="1">
      <c r="A59" s="30" t="s">
        <v>9</v>
      </c>
      <c r="B59" s="30" t="s">
        <v>65</v>
      </c>
      <c r="C59" s="30" t="s">
        <v>23</v>
      </c>
      <c r="D59" s="31">
        <v>1.12</v>
      </c>
      <c r="E59" s="33">
        <v>15.3</v>
      </c>
      <c r="F59" s="9">
        <f t="shared" si="2"/>
        <v>7.320261437908497</v>
      </c>
      <c r="G59" s="33"/>
      <c r="H59" s="32"/>
      <c r="I59" s="10"/>
    </row>
    <row r="60" spans="1:9" s="7" customFormat="1" ht="11.25" outlineLevel="1">
      <c r="A60" s="30" t="s">
        <v>9</v>
      </c>
      <c r="B60" s="30" t="s">
        <v>66</v>
      </c>
      <c r="C60" s="30" t="s">
        <v>23</v>
      </c>
      <c r="D60" s="31">
        <v>0.18</v>
      </c>
      <c r="E60" s="33">
        <v>11.4</v>
      </c>
      <c r="F60" s="9">
        <f t="shared" si="2"/>
        <v>1.5789473684210527</v>
      </c>
      <c r="G60" s="33"/>
      <c r="H60" s="32"/>
      <c r="I60" s="10"/>
    </row>
    <row r="61" spans="1:9" s="7" customFormat="1" ht="12" customHeight="1" outlineLevel="1">
      <c r="A61" s="30" t="s">
        <v>9</v>
      </c>
      <c r="B61" s="30" t="s">
        <v>67</v>
      </c>
      <c r="C61" s="30" t="s">
        <v>23</v>
      </c>
      <c r="D61" s="31">
        <v>0.35</v>
      </c>
      <c r="E61" s="33">
        <v>5.4</v>
      </c>
      <c r="F61" s="9">
        <f t="shared" si="2"/>
        <v>6.481481481481481</v>
      </c>
      <c r="G61" s="33"/>
      <c r="H61" s="32"/>
      <c r="I61" s="10"/>
    </row>
    <row r="62" spans="1:9" s="7" customFormat="1" ht="12" customHeight="1" outlineLevel="1">
      <c r="A62" s="30" t="s">
        <v>9</v>
      </c>
      <c r="B62" s="30" t="s">
        <v>68</v>
      </c>
      <c r="C62" s="30" t="s">
        <v>23</v>
      </c>
      <c r="D62" s="31">
        <v>15.1</v>
      </c>
      <c r="E62" s="33">
        <v>244</v>
      </c>
      <c r="F62" s="9">
        <f t="shared" si="2"/>
        <v>6.188524590163935</v>
      </c>
      <c r="G62" s="33"/>
      <c r="H62" s="32"/>
      <c r="I62" s="10"/>
    </row>
    <row r="63" spans="1:9" s="7" customFormat="1" ht="12" customHeight="1" outlineLevel="1">
      <c r="A63" s="30" t="s">
        <v>9</v>
      </c>
      <c r="B63" s="30" t="s">
        <v>69</v>
      </c>
      <c r="C63" s="30" t="s">
        <v>23</v>
      </c>
      <c r="D63" s="31">
        <v>3.19</v>
      </c>
      <c r="E63" s="33">
        <v>18.3</v>
      </c>
      <c r="F63" s="9">
        <f t="shared" si="2"/>
        <v>17.431693989071036</v>
      </c>
      <c r="G63" s="33"/>
      <c r="H63" s="32"/>
      <c r="I63" s="10"/>
    </row>
    <row r="64" spans="1:9" s="8" customFormat="1" ht="12" customHeight="1">
      <c r="A64" s="28" t="s">
        <v>18</v>
      </c>
      <c r="B64" s="28"/>
      <c r="C64" s="28"/>
      <c r="D64" s="34">
        <f>SUM(D58:D63)</f>
        <v>58.589999999999996</v>
      </c>
      <c r="E64" s="36">
        <v>452.4</v>
      </c>
      <c r="F64" s="11">
        <f t="shared" si="2"/>
        <v>12.950928381962864</v>
      </c>
      <c r="G64" s="36"/>
      <c r="H64" s="35"/>
      <c r="I64" s="12"/>
    </row>
    <row r="65" spans="1:9" s="7" customFormat="1" ht="4.5" customHeight="1">
      <c r="A65" s="30"/>
      <c r="B65" s="30"/>
      <c r="C65" s="30"/>
      <c r="D65" s="31"/>
      <c r="E65" s="33"/>
      <c r="F65" s="9"/>
      <c r="G65" s="33"/>
      <c r="H65" s="32"/>
      <c r="I65" s="10"/>
    </row>
    <row r="66" spans="1:9" s="7" customFormat="1" ht="12" customHeight="1" outlineLevel="1">
      <c r="A66" s="37" t="s">
        <v>11</v>
      </c>
      <c r="B66" s="6" t="s">
        <v>71</v>
      </c>
      <c r="C66" s="6" t="s">
        <v>27</v>
      </c>
      <c r="D66" s="31">
        <v>1.555808</v>
      </c>
      <c r="E66" s="33">
        <v>24.9</v>
      </c>
      <c r="F66" s="9">
        <f>(D66/E66)*100</f>
        <v>6.248224899598394</v>
      </c>
      <c r="G66" s="40"/>
      <c r="H66" s="39"/>
      <c r="I66" s="13"/>
    </row>
    <row r="67" spans="1:9" s="7" customFormat="1" ht="12" customHeight="1" outlineLevel="1">
      <c r="A67" s="41" t="s">
        <v>11</v>
      </c>
      <c r="B67" s="6" t="s">
        <v>72</v>
      </c>
      <c r="C67" s="6" t="s">
        <v>27</v>
      </c>
      <c r="D67" s="31">
        <v>4.6</v>
      </c>
      <c r="E67" s="33">
        <v>16.5</v>
      </c>
      <c r="F67" s="9">
        <f>(D67/E67)*100</f>
        <v>27.878787878787875</v>
      </c>
      <c r="G67" s="33"/>
      <c r="H67" s="38"/>
      <c r="I67" s="14"/>
    </row>
    <row r="68" spans="1:9" s="7" customFormat="1" ht="12" customHeight="1" outlineLevel="1">
      <c r="A68" s="37" t="s">
        <v>11</v>
      </c>
      <c r="B68" s="7" t="s">
        <v>11</v>
      </c>
      <c r="C68" s="6" t="s">
        <v>27</v>
      </c>
      <c r="D68" s="31">
        <v>1.5837350000000001</v>
      </c>
      <c r="E68" s="33">
        <v>1063.1</v>
      </c>
      <c r="F68" s="9">
        <f>(D68/E68)*100</f>
        <v>0.1489732856739724</v>
      </c>
      <c r="G68" s="33"/>
      <c r="H68" s="32"/>
      <c r="I68" s="10"/>
    </row>
    <row r="69" spans="1:6" s="15" customFormat="1" ht="12.75" customHeight="1">
      <c r="A69" s="63" t="s">
        <v>19</v>
      </c>
      <c r="B69" s="63"/>
      <c r="C69" s="63"/>
      <c r="D69" s="64">
        <f>SUM(D66:D68)</f>
        <v>7.739542999999999</v>
      </c>
      <c r="E69" s="65">
        <v>2288.8</v>
      </c>
      <c r="F69" s="66">
        <f>(D69/E69)*100</f>
        <v>0.3381485057672142</v>
      </c>
    </row>
    <row r="70" spans="1:6" s="16" customFormat="1" ht="16.5" customHeight="1">
      <c r="A70" s="42" t="s">
        <v>28</v>
      </c>
      <c r="C70" s="42"/>
      <c r="D70" s="43"/>
      <c r="E70" s="43"/>
      <c r="F70" s="44"/>
    </row>
    <row r="71" spans="1:6" s="16" customFormat="1" ht="16.5" customHeight="1">
      <c r="A71" s="42" t="s">
        <v>29</v>
      </c>
      <c r="C71" s="42"/>
      <c r="D71" s="43"/>
      <c r="E71" s="43"/>
      <c r="F71" s="44"/>
    </row>
    <row r="72" spans="2:6" ht="12.75">
      <c r="B72" s="45"/>
      <c r="C72" s="45"/>
      <c r="D72" s="46"/>
      <c r="E72" s="46"/>
      <c r="F72" s="5"/>
    </row>
    <row r="73" spans="4:6" ht="12.75">
      <c r="D73" s="47"/>
      <c r="E73" s="47"/>
      <c r="F73" s="48"/>
    </row>
    <row r="74" spans="4:6" ht="12.75">
      <c r="D74" s="47"/>
      <c r="E74" s="47"/>
      <c r="F74" s="48"/>
    </row>
    <row r="75" spans="4:6" ht="12.75">
      <c r="D75" s="47"/>
      <c r="E75" s="47"/>
      <c r="F75" s="48"/>
    </row>
    <row r="76" spans="4:6" ht="12.75">
      <c r="D76" s="47"/>
      <c r="E76" s="47"/>
      <c r="F76" s="48"/>
    </row>
    <row r="77" spans="4:6" ht="12.75">
      <c r="D77" s="47"/>
      <c r="E77" s="47"/>
      <c r="F77" s="48"/>
    </row>
    <row r="78" spans="4:6" ht="12.75">
      <c r="D78" s="47"/>
      <c r="E78" s="47"/>
      <c r="F78" s="48"/>
    </row>
    <row r="79" spans="2:6" ht="12.75">
      <c r="B79" s="4"/>
      <c r="C79" s="4"/>
      <c r="D79" s="49"/>
      <c r="E79" s="49"/>
      <c r="F79" s="50"/>
    </row>
    <row r="80" spans="2:6" ht="12.75">
      <c r="B80" s="51"/>
      <c r="C80" s="51"/>
      <c r="D80" s="46"/>
      <c r="E80" s="46"/>
      <c r="F80" s="5"/>
    </row>
    <row r="81" spans="2:6" ht="12.75">
      <c r="B81" s="4"/>
      <c r="C81" s="4"/>
      <c r="D81" s="49"/>
      <c r="E81" s="49"/>
      <c r="F81" s="50"/>
    </row>
    <row r="82" spans="2:6" ht="12.75">
      <c r="B82" s="4"/>
      <c r="C82" s="4"/>
      <c r="D82" s="49"/>
      <c r="E82" s="49"/>
      <c r="F82" s="50"/>
    </row>
    <row r="83" spans="2:6" ht="12.75">
      <c r="B83" s="4"/>
      <c r="C83" s="4"/>
      <c r="D83" s="49"/>
      <c r="E83" s="49"/>
      <c r="F83" s="50"/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okapi</dc:creator>
  <cp:keywords/>
  <dc:description/>
  <cp:lastModifiedBy>DGA</cp:lastModifiedBy>
  <cp:lastPrinted>2007-02-15T10:01:13Z</cp:lastPrinted>
  <dcterms:created xsi:type="dcterms:W3CDTF">1999-11-11T09:25:49Z</dcterms:created>
  <dcterms:modified xsi:type="dcterms:W3CDTF">2016-08-10T11:03:17Z</dcterms:modified>
  <cp:category/>
  <cp:version/>
  <cp:contentType/>
  <cp:contentStatus/>
</cp:coreProperties>
</file>