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H:\agestadi\06 Cuentas Económicas de la Agricultura (CEAS)\03 Avance Macromagnitudes\2022\Colgar en Web\"/>
    </mc:Choice>
  </mc:AlternateContent>
  <bookViews>
    <workbookView xWindow="705" yWindow="-180" windowWidth="13410" windowHeight="11430"/>
  </bookViews>
  <sheets>
    <sheet name="Índice" sheetId="27" r:id="rId1"/>
    <sheet name="1" sheetId="26" r:id="rId2"/>
    <sheet name="2" sheetId="29" r:id="rId3"/>
    <sheet name="3" sheetId="32" r:id="rId4"/>
    <sheet name="4" sheetId="20" r:id="rId5"/>
    <sheet name="5" sheetId="33" r:id="rId6"/>
    <sheet name="6" sheetId="31" r:id="rId7"/>
  </sheets>
  <externalReferences>
    <externalReference r:id="rId8"/>
    <externalReference r:id="rId9"/>
    <externalReference r:id="rId10"/>
  </externalReferences>
  <definedNames>
    <definedName name="_lg1">[1]Textes!$B$2</definedName>
    <definedName name="_xlnm.Extract" localSheetId="3">#REF!</definedName>
    <definedName name="_xlnm.Extract" localSheetId="5">#REF!</definedName>
    <definedName name="_xlnm.Extract">#REF!</definedName>
    <definedName name="_xlnm.Print_Area" localSheetId="2">'2'!$A$7:$AM$98</definedName>
    <definedName name="_xlnm.Print_Area" localSheetId="4">'4'!$A$6:$H$21</definedName>
    <definedName name="_xlnm.Print_Area" localSheetId="0">Índice!$A$1:$B$17</definedName>
    <definedName name="_xlnm.Database" localSheetId="3">#REF!</definedName>
    <definedName name="_xlnm.Database" localSheetId="5">#REF!</definedName>
    <definedName name="_xlnm.Database">#REF!</definedName>
    <definedName name="Crop">[2]Textes!$A$14:$V$217</definedName>
    <definedName name="EntaradaFrut">'[3]Frutales anual'!$D$8:$F$33,'[3]Frutales anual'!$D$34:$D$54,'[3]Frutales anual'!$E$45:$E$54,'[3]Frutales anual'!$F$34:$F$54</definedName>
    <definedName name="imprimir_1" localSheetId="3">#REF!</definedName>
    <definedName name="imprimir_1" localSheetId="5">#REF!</definedName>
    <definedName name="imprimir_1">#REF!</definedName>
    <definedName name="imprimir_2" localSheetId="3">#REF!</definedName>
    <definedName name="imprimir_2" localSheetId="5">#REF!</definedName>
    <definedName name="imprimir_2">#REF!</definedName>
    <definedName name="imprimir_3" localSheetId="3">#REF!</definedName>
    <definedName name="imprimir_3" localSheetId="5">#REF!</definedName>
    <definedName name="imprimir_3">#REF!</definedName>
    <definedName name="lg">[2]Textes!$B$1</definedName>
  </definedNames>
  <calcPr calcId="162913"/>
</workbook>
</file>

<file path=xl/calcChain.xml><?xml version="1.0" encoding="utf-8"?>
<calcChain xmlns="http://schemas.openxmlformats.org/spreadsheetml/2006/main">
  <c r="R37" i="32" l="1"/>
  <c r="R38" i="32"/>
  <c r="R39" i="32"/>
  <c r="Q38" i="32"/>
  <c r="Q39" i="32"/>
  <c r="Q37" i="32"/>
  <c r="K18" i="32"/>
  <c r="M30" i="26" l="1"/>
  <c r="G30" i="26"/>
  <c r="B30" i="26"/>
  <c r="K35" i="33" l="1"/>
  <c r="AM98" i="29" l="1"/>
  <c r="AL98" i="29"/>
  <c r="AK98" i="29"/>
  <c r="AJ98" i="29"/>
  <c r="AM97" i="29"/>
  <c r="AL97" i="29"/>
  <c r="AK97" i="29"/>
  <c r="AJ97" i="29"/>
  <c r="AM96" i="29"/>
  <c r="AL96" i="29"/>
  <c r="AK96" i="29"/>
  <c r="AJ96" i="29"/>
  <c r="AM95" i="29"/>
  <c r="AL95" i="29"/>
  <c r="AK95" i="29"/>
  <c r="AJ95" i="29"/>
  <c r="AM93" i="29"/>
  <c r="AL93" i="29"/>
  <c r="AK93" i="29"/>
  <c r="AJ93" i="29"/>
  <c r="AM91" i="29"/>
  <c r="AL91" i="29"/>
  <c r="AK91" i="29"/>
  <c r="AJ91" i="29"/>
  <c r="AM90" i="29"/>
  <c r="AL90" i="29"/>
  <c r="AK90" i="29"/>
  <c r="AJ90" i="29"/>
  <c r="AM89" i="29"/>
  <c r="AL89" i="29"/>
  <c r="AK89" i="29"/>
  <c r="AJ89" i="29"/>
  <c r="AM85" i="29"/>
  <c r="AM84" i="29"/>
  <c r="AM83" i="29"/>
  <c r="AM81" i="29"/>
  <c r="AM80" i="29"/>
  <c r="AM78" i="29"/>
  <c r="AM77" i="29"/>
  <c r="AM76" i="29"/>
  <c r="AL76" i="29"/>
  <c r="AK76" i="29"/>
  <c r="AJ76" i="29"/>
  <c r="AM75" i="29"/>
  <c r="AL75" i="29"/>
  <c r="AK75" i="29"/>
  <c r="AJ75" i="29"/>
  <c r="AM72" i="29"/>
  <c r="AL72" i="29"/>
  <c r="AK72" i="29"/>
  <c r="AJ72" i="29"/>
  <c r="AM71" i="29"/>
  <c r="AL71" i="29"/>
  <c r="AK71" i="29"/>
  <c r="AJ71" i="29"/>
  <c r="AM70" i="29"/>
  <c r="AL70" i="29"/>
  <c r="AK70" i="29"/>
  <c r="AJ70" i="29"/>
  <c r="AM69" i="29"/>
  <c r="AL69" i="29"/>
  <c r="AK69" i="29"/>
  <c r="AJ69" i="29"/>
  <c r="AM68" i="29"/>
  <c r="AL68" i="29"/>
  <c r="AK68" i="29"/>
  <c r="AJ68" i="29"/>
  <c r="AM67" i="29"/>
  <c r="AL67" i="29"/>
  <c r="AK67" i="29"/>
  <c r="AJ67" i="29"/>
  <c r="AM62" i="29"/>
  <c r="AL62" i="29"/>
  <c r="AK62" i="29"/>
  <c r="AJ62" i="29"/>
  <c r="AM61" i="29"/>
  <c r="AM59" i="29"/>
  <c r="AL59" i="29"/>
  <c r="AK59" i="29"/>
  <c r="AJ59" i="29"/>
  <c r="AM57" i="29"/>
  <c r="AL57" i="29"/>
  <c r="AK57" i="29"/>
  <c r="AJ57" i="29"/>
  <c r="AM55" i="29"/>
  <c r="AL55" i="29"/>
  <c r="AK55" i="29"/>
  <c r="AJ55" i="29"/>
  <c r="AM53" i="29"/>
  <c r="AL53" i="29"/>
  <c r="AK53" i="29"/>
  <c r="AJ53" i="29"/>
  <c r="AM52" i="29"/>
  <c r="AL52" i="29"/>
  <c r="AK52" i="29"/>
  <c r="AJ52" i="29"/>
  <c r="AM51" i="29"/>
  <c r="AL51" i="29"/>
  <c r="AK51" i="29"/>
  <c r="AJ51" i="29"/>
  <c r="AM50" i="29"/>
  <c r="AL50" i="29"/>
  <c r="AK50" i="29"/>
  <c r="AJ50" i="29"/>
  <c r="AM49" i="29"/>
  <c r="AL49" i="29"/>
  <c r="AK49" i="29"/>
  <c r="AJ49" i="29"/>
  <c r="AM48" i="29"/>
  <c r="AL48" i="29"/>
  <c r="AK48" i="29"/>
  <c r="AJ48" i="29"/>
  <c r="AM47" i="29"/>
  <c r="AL47" i="29"/>
  <c r="AK47" i="29"/>
  <c r="AJ47" i="29"/>
  <c r="AM46" i="29"/>
  <c r="AL46" i="29"/>
  <c r="AK46" i="29"/>
  <c r="AJ46" i="29"/>
  <c r="AM45" i="29"/>
  <c r="AL45" i="29"/>
  <c r="AK45" i="29"/>
  <c r="AJ45" i="29"/>
  <c r="AM43" i="29"/>
  <c r="AL43" i="29"/>
  <c r="AK43" i="29"/>
  <c r="AJ43" i="29"/>
  <c r="AM42" i="29"/>
  <c r="AL42" i="29"/>
  <c r="AK42" i="29"/>
  <c r="AJ42" i="29"/>
  <c r="AM41" i="29"/>
  <c r="AL41" i="29"/>
  <c r="AK41" i="29"/>
  <c r="AJ41" i="29"/>
  <c r="AM40" i="29"/>
  <c r="AL40" i="29"/>
  <c r="AK40" i="29"/>
  <c r="AJ40" i="29"/>
  <c r="AM39" i="29"/>
  <c r="AL39" i="29"/>
  <c r="AK39" i="29"/>
  <c r="AJ39" i="29"/>
  <c r="AM38" i="29"/>
  <c r="AL38" i="29"/>
  <c r="AK38" i="29"/>
  <c r="AJ38" i="29"/>
  <c r="AM37" i="29"/>
  <c r="AL37" i="29"/>
  <c r="AK37" i="29"/>
  <c r="AJ37" i="29"/>
  <c r="AM35" i="29"/>
  <c r="AL35" i="29"/>
  <c r="AK35" i="29"/>
  <c r="AJ35" i="29"/>
  <c r="AM34" i="29"/>
  <c r="AL34" i="29"/>
  <c r="AK34" i="29"/>
  <c r="AJ34" i="29"/>
  <c r="AM33" i="29"/>
  <c r="AL33" i="29"/>
  <c r="AK33" i="29"/>
  <c r="AJ33" i="29"/>
  <c r="AM31" i="29"/>
  <c r="AL31" i="29"/>
  <c r="AK31" i="29"/>
  <c r="AJ31" i="29"/>
  <c r="AM30" i="29"/>
  <c r="AL30" i="29"/>
  <c r="AK30" i="29"/>
  <c r="AJ30" i="29"/>
  <c r="AM29" i="29"/>
  <c r="AL29" i="29"/>
  <c r="AK29" i="29"/>
  <c r="AJ29" i="29"/>
  <c r="AM28" i="29"/>
  <c r="AL28" i="29"/>
  <c r="AK28" i="29"/>
  <c r="AJ28" i="29"/>
  <c r="AM26" i="29"/>
  <c r="AL26" i="29"/>
  <c r="AK26" i="29"/>
  <c r="AJ26" i="29"/>
  <c r="AM24" i="29"/>
  <c r="AL24" i="29"/>
  <c r="AK24" i="29"/>
  <c r="AJ24" i="29"/>
  <c r="AM23" i="29"/>
  <c r="AL23" i="29"/>
  <c r="AK23" i="29"/>
  <c r="AJ23" i="29"/>
  <c r="AM22" i="29"/>
  <c r="AL22" i="29"/>
  <c r="AK22" i="29"/>
  <c r="AJ22" i="29"/>
  <c r="AM21" i="29"/>
  <c r="AL21" i="29"/>
  <c r="AK21" i="29"/>
  <c r="AJ21" i="29"/>
  <c r="AM19" i="29"/>
  <c r="AL19" i="29"/>
  <c r="AK19" i="29"/>
  <c r="AJ19" i="29"/>
  <c r="AM18" i="29"/>
  <c r="AL18" i="29"/>
  <c r="AK18" i="29"/>
  <c r="AJ18" i="29"/>
  <c r="AM17" i="29"/>
  <c r="AL17" i="29"/>
  <c r="AK17" i="29"/>
  <c r="AJ17" i="29"/>
  <c r="AM16" i="29"/>
  <c r="AL16" i="29"/>
  <c r="AK16" i="29"/>
  <c r="AJ16" i="29"/>
  <c r="AM15" i="29"/>
  <c r="AL15" i="29"/>
  <c r="AK15" i="29"/>
  <c r="AJ15" i="29"/>
  <c r="AM14" i="29"/>
  <c r="AL14" i="29"/>
  <c r="AK14" i="29"/>
  <c r="AJ14" i="29"/>
  <c r="AM13" i="29"/>
  <c r="AL13" i="29"/>
  <c r="AK13" i="29"/>
  <c r="AJ13" i="29"/>
  <c r="AM12" i="29"/>
  <c r="AL12" i="29"/>
  <c r="AK12" i="29"/>
  <c r="AJ12" i="29"/>
  <c r="L56" i="33" l="1"/>
  <c r="L34" i="33"/>
  <c r="K34" i="33"/>
  <c r="K56" i="33" s="1"/>
  <c r="K47" i="32"/>
  <c r="M33" i="26" l="1"/>
  <c r="N33" i="26"/>
  <c r="O33" i="26"/>
  <c r="P33" i="26"/>
  <c r="M34" i="26"/>
  <c r="N34" i="26"/>
  <c r="O34" i="26"/>
  <c r="P34" i="26"/>
  <c r="M35" i="26"/>
  <c r="N35" i="26"/>
  <c r="O35" i="26"/>
  <c r="P35" i="26"/>
  <c r="M36" i="26"/>
  <c r="N36" i="26"/>
  <c r="O36" i="26"/>
  <c r="P36" i="26"/>
  <c r="M37" i="26"/>
  <c r="N37" i="26"/>
  <c r="O37" i="26"/>
  <c r="P37" i="26"/>
  <c r="P38" i="26"/>
  <c r="P39" i="26"/>
  <c r="P40" i="26"/>
  <c r="P41" i="26"/>
  <c r="P43" i="26"/>
  <c r="P44" i="26"/>
  <c r="P45" i="26"/>
  <c r="P46" i="26"/>
  <c r="P47" i="26"/>
  <c r="P48" i="26"/>
  <c r="P49" i="26"/>
  <c r="P50" i="26"/>
  <c r="P32" i="26"/>
  <c r="O32" i="26"/>
  <c r="N32" i="26"/>
  <c r="M32" i="26"/>
  <c r="M12" i="26"/>
  <c r="N12" i="26"/>
  <c r="O12" i="26"/>
  <c r="P12" i="26"/>
  <c r="M14" i="26"/>
  <c r="N14" i="26"/>
  <c r="O14" i="26"/>
  <c r="P14" i="26"/>
  <c r="M16" i="26"/>
  <c r="N16" i="26"/>
  <c r="O16" i="26"/>
  <c r="P16" i="26"/>
  <c r="M18" i="26"/>
  <c r="N18" i="26"/>
  <c r="O18" i="26"/>
  <c r="P18" i="26"/>
  <c r="M20" i="26"/>
  <c r="N20" i="26"/>
  <c r="O20" i="26"/>
  <c r="P20" i="26"/>
  <c r="M22" i="26"/>
  <c r="N22" i="26"/>
  <c r="O22" i="26"/>
  <c r="P22" i="26"/>
  <c r="M24" i="26"/>
  <c r="N24" i="26"/>
  <c r="O24" i="26"/>
  <c r="P24" i="26"/>
  <c r="M26" i="26"/>
  <c r="N26" i="26"/>
  <c r="O26" i="26"/>
  <c r="P26" i="26"/>
  <c r="M27" i="26"/>
  <c r="N27" i="26"/>
  <c r="O27" i="26"/>
  <c r="P27" i="26"/>
  <c r="P28" i="26"/>
  <c r="P29" i="26"/>
  <c r="N10" i="26"/>
  <c r="O10" i="26"/>
  <c r="P10" i="26"/>
  <c r="M10" i="26"/>
  <c r="K60" i="33" l="1"/>
  <c r="K59" i="33"/>
  <c r="K58" i="33"/>
  <c r="K57" i="33"/>
  <c r="K37" i="33"/>
  <c r="K36" i="33"/>
  <c r="K38" i="33"/>
  <c r="L60" i="33"/>
  <c r="L38" i="33"/>
  <c r="L10" i="33"/>
  <c r="L36" i="33" s="1"/>
  <c r="L11" i="33"/>
  <c r="L9" i="33"/>
  <c r="L35" i="33" s="1"/>
  <c r="K10" i="33"/>
  <c r="L58" i="33" s="1"/>
  <c r="K11" i="33"/>
  <c r="K9" i="33"/>
  <c r="L57" i="33" s="1"/>
  <c r="L49" i="32"/>
  <c r="M49" i="32"/>
  <c r="K49" i="32"/>
  <c r="N49" i="32" l="1"/>
  <c r="L12" i="33"/>
  <c r="L37" i="33" s="1"/>
  <c r="K12" i="33"/>
  <c r="L59" i="33" s="1"/>
  <c r="L47" i="32"/>
  <c r="M48" i="32"/>
  <c r="L48" i="32"/>
  <c r="L50" i="32" s="1"/>
  <c r="M47" i="32"/>
  <c r="N47" i="32" l="1"/>
  <c r="M50" i="32"/>
  <c r="K48" i="32"/>
  <c r="N48" i="32" s="1"/>
  <c r="A6" i="20"/>
  <c r="A6" i="29"/>
  <c r="A6" i="26"/>
  <c r="K50" i="32" l="1"/>
  <c r="N50" i="32" s="1"/>
</calcChain>
</file>

<file path=xl/sharedStrings.xml><?xml version="1.0" encoding="utf-8"?>
<sst xmlns="http://schemas.openxmlformats.org/spreadsheetml/2006/main" count="382" uniqueCount="188">
  <si>
    <t>CEREALES</t>
  </si>
  <si>
    <t>VIÑEDO</t>
  </si>
  <si>
    <t>PFA SUBSECTOR AGRÍCOLA</t>
  </si>
  <si>
    <t>PFA SUBSECTOR GANADERO</t>
  </si>
  <si>
    <t xml:space="preserve">FORRAJES  </t>
  </si>
  <si>
    <t xml:space="preserve">FRUTAS </t>
  </si>
  <si>
    <t>OLIVAR</t>
  </si>
  <si>
    <t>ARAGON</t>
  </si>
  <si>
    <t xml:space="preserve"> </t>
  </si>
  <si>
    <t>INDUSTRIALES</t>
  </si>
  <si>
    <t>HORTALIZAS</t>
  </si>
  <si>
    <t>PRODUCCIONES GANADERAS</t>
  </si>
  <si>
    <t xml:space="preserve">BOVINO </t>
  </si>
  <si>
    <t xml:space="preserve">PORCINO  </t>
  </si>
  <si>
    <t>PRODUCTOS GANADEROS</t>
  </si>
  <si>
    <t>CONSUMOS INTERMEDIOS / GASTOS</t>
  </si>
  <si>
    <t>SUBSECTOR AGRÍCOLA</t>
  </si>
  <si>
    <t>SUBSECTOR GANADERO</t>
  </si>
  <si>
    <t>SUBVENCIONES GANADERAS</t>
  </si>
  <si>
    <t>Precio</t>
  </si>
  <si>
    <t>PFA</t>
  </si>
  <si>
    <t>Nº Animales</t>
  </si>
  <si>
    <t>Tm pv</t>
  </si>
  <si>
    <t>Sup.</t>
  </si>
  <si>
    <t>Prod.</t>
  </si>
  <si>
    <t>P (€/100 KG)</t>
  </si>
  <si>
    <t>P.F. Subsector Agrícola</t>
  </si>
  <si>
    <t>P.F. Subsector Ganadero</t>
  </si>
  <si>
    <t>Gastos Externos Subsector Agrícola</t>
  </si>
  <si>
    <t>No constan de forma segregada</t>
  </si>
  <si>
    <t>Gastos Externos Subsector Ganadero</t>
  </si>
  <si>
    <t>VALOR AÑADIDO NETO (RENTA) = (3) + (4) - (5) - (6)</t>
  </si>
  <si>
    <t>OTROS GANADOS</t>
  </si>
  <si>
    <t>SERVICIOS Y ACTIVIDADES SECUNDARIAS</t>
  </si>
  <si>
    <t>Hojas:</t>
  </si>
  <si>
    <t>Padrón Municipal de Habitantes.</t>
  </si>
  <si>
    <t>PRECIOS</t>
  </si>
  <si>
    <t>VALORES  EUROS</t>
  </si>
  <si>
    <t xml:space="preserve">Huesca </t>
  </si>
  <si>
    <t>Teruel</t>
  </si>
  <si>
    <t>Zaragoza</t>
  </si>
  <si>
    <t>Huesca</t>
  </si>
  <si>
    <t xml:space="preserve">Trigo </t>
  </si>
  <si>
    <t>Cebada</t>
  </si>
  <si>
    <t>Avena</t>
  </si>
  <si>
    <t xml:space="preserve">Arroz </t>
  </si>
  <si>
    <t>Sorgo</t>
  </si>
  <si>
    <t>Resto cereales</t>
  </si>
  <si>
    <t>Guisantes secos</t>
  </si>
  <si>
    <t>Veza grano</t>
  </si>
  <si>
    <t>Girasol</t>
  </si>
  <si>
    <t>Colza</t>
  </si>
  <si>
    <t>Resto de industriales</t>
  </si>
  <si>
    <t xml:space="preserve">Alfalfa  </t>
  </si>
  <si>
    <t>Resto forrajeras</t>
  </si>
  <si>
    <t xml:space="preserve">Tomate  </t>
  </si>
  <si>
    <t xml:space="preserve">Pimiento  </t>
  </si>
  <si>
    <t>Cebolla</t>
  </si>
  <si>
    <t>Guisantes verdes / ind</t>
  </si>
  <si>
    <t xml:space="preserve">Manzana  </t>
  </si>
  <si>
    <t xml:space="preserve">Pera  </t>
  </si>
  <si>
    <t>Albaricoque</t>
  </si>
  <si>
    <t xml:space="preserve">Cereza  </t>
  </si>
  <si>
    <t>Ciruelo</t>
  </si>
  <si>
    <t>Almendra</t>
  </si>
  <si>
    <t>Resto de frutales</t>
  </si>
  <si>
    <t>POLLOS CEBADOS</t>
  </si>
  <si>
    <t xml:space="preserve">CONEJOS  </t>
  </si>
  <si>
    <t>SERVICIOS AGRARIOS PRODUCIDOS</t>
  </si>
  <si>
    <t>ACTIVIDADES SECUNDARIAS AGRICOLAS</t>
  </si>
  <si>
    <t>ARAGÓN</t>
  </si>
  <si>
    <t>https://www.aragon.es/-/macroeconomia-agraria</t>
  </si>
  <si>
    <t>LEGUMINOSAS/PROTEAGINOSAS</t>
  </si>
  <si>
    <t>TUBÉRCULOS</t>
  </si>
  <si>
    <t>SUBVENCIONES AGRÍCOLAS</t>
  </si>
  <si>
    <t xml:space="preserve">PRODUCCIONES AGRÍCOLAS </t>
  </si>
  <si>
    <t>OVINO/CAPRINO</t>
  </si>
  <si>
    <t>F. OTROS IMPUESTOS</t>
  </si>
  <si>
    <t xml:space="preserve">E. OTRAS SUBVENCIONES </t>
  </si>
  <si>
    <t>D. AMORTIZACIONES</t>
  </si>
  <si>
    <t>ACTIVIDADES SECUNDARIAS NO AGRARIAS NO SEPARABLES</t>
  </si>
  <si>
    <t>PRODUCCIÓN DE SERVICIOS</t>
  </si>
  <si>
    <t xml:space="preserve">   9  Otros  (Otros Prod. Animales)</t>
  </si>
  <si>
    <t xml:space="preserve">   8  Huevos</t>
  </si>
  <si>
    <t xml:space="preserve">   7  Leche</t>
  </si>
  <si>
    <t xml:space="preserve">   6  Otros (Otros Carne y Ganado)</t>
  </si>
  <si>
    <t xml:space="preserve">   5  Aves</t>
  </si>
  <si>
    <t xml:space="preserve">   4  Ovino y Caprino</t>
  </si>
  <si>
    <t xml:space="preserve">   3  Equino</t>
  </si>
  <si>
    <t xml:space="preserve">   2  Porcino</t>
  </si>
  <si>
    <t xml:space="preserve">   1  Bovino</t>
  </si>
  <si>
    <t>PRODUCCIÓN ANIMAL</t>
  </si>
  <si>
    <t xml:space="preserve">   9  Otros</t>
  </si>
  <si>
    <t xml:space="preserve">   8  Aceite de oliva</t>
  </si>
  <si>
    <t xml:space="preserve">   7  Vino y mosto</t>
  </si>
  <si>
    <t xml:space="preserve">   6  Frutas</t>
  </si>
  <si>
    <t xml:space="preserve">   5  Patata</t>
  </si>
  <si>
    <t xml:space="preserve">   4  Hortalizas </t>
  </si>
  <si>
    <t xml:space="preserve">   3  Plantas Forrajeras</t>
  </si>
  <si>
    <t xml:space="preserve">   2  Plantas Industriales </t>
  </si>
  <si>
    <t xml:space="preserve">   1  Cereales</t>
  </si>
  <si>
    <t xml:space="preserve">PRODUCCIÓN VEGETAL </t>
  </si>
  <si>
    <t>A. PRODUCCIÓN RAMA AGRARIA</t>
  </si>
  <si>
    <t>Unidades: Valores corrientes a precios básicos en millones de euros.</t>
  </si>
  <si>
    <t>Aragón.</t>
  </si>
  <si>
    <t>Comparativa gráfica del sector agrario por provincias.</t>
  </si>
  <si>
    <t>Comparativa macromagnitudes del sector agrario aragonés y español.</t>
  </si>
  <si>
    <t>Comparativa gráfica del sector agrario aragonés y español.</t>
  </si>
  <si>
    <t>AVANCE MACROMAGNITUDES DEL SECTOR AGRARIO ARAGONÉS.</t>
  </si>
  <si>
    <t>ARAGÓN (millones de €)</t>
  </si>
  <si>
    <t>ESPAÑA (millones de €)</t>
  </si>
  <si>
    <t>Servicios, trabajo, actividades secundarias etc.</t>
  </si>
  <si>
    <t>P.F. SECTOR AGRARIO (1)</t>
  </si>
  <si>
    <t>GASTOS EXTERNOS TOTALES SECTOR AGRARIO (2)</t>
  </si>
  <si>
    <t>VALOR AÑADIDO BRUTO = (1) - (2) = (3)</t>
  </si>
  <si>
    <t>Otras Subvenciones (4)</t>
  </si>
  <si>
    <t>Amortizaciones (5)</t>
  </si>
  <si>
    <t>Impuestos (6)</t>
  </si>
  <si>
    <t>Aragón y provincias.</t>
  </si>
  <si>
    <t>Aragón</t>
  </si>
  <si>
    <t>PF agraria aragonesa por prov</t>
  </si>
  <si>
    <t xml:space="preserve">Zaragoza </t>
  </si>
  <si>
    <t>PRODUCCIÓN FINAL AGRARIA</t>
  </si>
  <si>
    <t>SERVICIOS Y ACTIV. SEC.</t>
  </si>
  <si>
    <t>Aragón y España.</t>
  </si>
  <si>
    <t>España (mill de e)</t>
  </si>
  <si>
    <t>Aragón (miles de e)</t>
  </si>
  <si>
    <t>RENTA AGRARIA</t>
  </si>
  <si>
    <t>-</t>
  </si>
  <si>
    <t>CONSUMOS INTERMEDIOS / GASTOS:</t>
  </si>
  <si>
    <t>Fuente datos España: Ministerio de Agricultura, Alimentación y Medio Ambiente.</t>
  </si>
  <si>
    <t>PRODUCCIONES AGRÍCOLAS</t>
  </si>
  <si>
    <t xml:space="preserve">Maíz grano  </t>
  </si>
  <si>
    <t>Col, coliflor…</t>
  </si>
  <si>
    <t>Resto de hortícolas</t>
  </si>
  <si>
    <t>Melocotón</t>
  </si>
  <si>
    <t>Nº DE ANIMALES</t>
  </si>
  <si>
    <t>SUPERFICIES (Ha)</t>
  </si>
  <si>
    <t>PRODUCCIÓN (Tm)</t>
  </si>
  <si>
    <t>VALORES  (€)</t>
  </si>
  <si>
    <t>€/100 Kg</t>
  </si>
  <si>
    <t>PESO VIVO (Tm)</t>
  </si>
  <si>
    <t>VALORES (€)</t>
  </si>
  <si>
    <t>(VENTAS PARA SACRIFICIO)</t>
  </si>
  <si>
    <t>OVINO/ CAPRINO</t>
  </si>
  <si>
    <t>Huevos (Mil. Doc.)</t>
  </si>
  <si>
    <t>Otros</t>
  </si>
  <si>
    <t>Leche (Tm)</t>
  </si>
  <si>
    <t>PFA SECTOR AGRARIO  (1)</t>
  </si>
  <si>
    <t>TOTAL GASTOS  (2)</t>
  </si>
  <si>
    <t>Resto legum./proteag.</t>
  </si>
  <si>
    <t>TOTALES:</t>
  </si>
  <si>
    <t>P. VIVO (Tm)</t>
  </si>
  <si>
    <t>SUP. (ha)</t>
  </si>
  <si>
    <t>PROD. (Tm)</t>
  </si>
  <si>
    <t>VALOR (€)</t>
  </si>
  <si>
    <t>Nº ANIMALES</t>
  </si>
  <si>
    <t>TOTAL:</t>
  </si>
  <si>
    <t>VALOR AÑADIDO  BRUTO = (1) - (2) = (3)</t>
  </si>
  <si>
    <t>IMPUESTOS  (6)</t>
  </si>
  <si>
    <t>RENTA  AGRARIA = (3) + (4) - (5) - (6)</t>
  </si>
  <si>
    <t>RENTA  AGRARIA  = (3) + (4) - (5) - (6)</t>
  </si>
  <si>
    <t>G = (C-D+E-F)  RENTA AGRARIA</t>
  </si>
  <si>
    <t>C=(A-B) VALOR AÑADIDO BRUTO</t>
  </si>
  <si>
    <t>B. CONSUMOS INTERMEDIOS</t>
  </si>
  <si>
    <t>Este informe es un avance basado en los datos disponibles actualmente en el Dpto. de Agricultura, Ganadería y Medio Ambiente del Gobierno de Aragón. Los datos consolidados de años anteriores pueden consultarse en la página del Ministerio de Agricultura, Pesca y Alimentación: Estadísticas: Estadísticas Agrarias: Economía: Cuentas Económicas de la Agricultura.</t>
  </si>
  <si>
    <t>Fuente datos Aragón: Estimación Dpto. de Agricultura, Ganadería y Medio Ambiente.</t>
  </si>
  <si>
    <t>Fuente datos Avance: Estimación Dpto. de Agricultura, Ganadería y Medio Ambiente.</t>
  </si>
  <si>
    <t>aragon</t>
  </si>
  <si>
    <t>º</t>
  </si>
  <si>
    <t>OTRAS SUBVENCIONES  (4)</t>
  </si>
  <si>
    <t>AMORTIZACIONES  GENERALES  (5)</t>
  </si>
  <si>
    <t>COMPARACIÓN 2020/2019</t>
  </si>
  <si>
    <t>Año 2020</t>
  </si>
  <si>
    <t>(se rellena solo)</t>
  </si>
  <si>
    <t>los copia de la pestaña anterior</t>
  </si>
  <si>
    <t>Fuente datos Avance: Estimaciones Dpto. de Agricultura, Ganadería y Medio Ambiente.</t>
  </si>
  <si>
    <t>Datos año 2021.</t>
  </si>
  <si>
    <r>
      <t>Fecha de la última actualización: junio</t>
    </r>
    <r>
      <rPr>
        <i/>
        <sz val="10"/>
        <rFont val="Calibri"/>
        <family val="2"/>
      </rPr>
      <t xml:space="preserve"> de 2022.</t>
    </r>
  </si>
  <si>
    <t>Avance macromagnitudes del sector agrario en Aragón (Comparativa años 2020-2021).</t>
  </si>
  <si>
    <t>Avance macromagnitudes del sector agrario por provincias (Comparativa años 2020-2021).</t>
  </si>
  <si>
    <t>Evolución histórica macromagnitudes del sector agrario en Aragón (2016-2021).</t>
  </si>
  <si>
    <t>Año 2021</t>
  </si>
  <si>
    <t>var. 2021 / 2020 (%)</t>
  </si>
  <si>
    <t>ok</t>
  </si>
  <si>
    <t>2021/2020</t>
  </si>
  <si>
    <t>COMPARACIÓN 2021/2020</t>
  </si>
  <si>
    <t>Renta AGRARIA Aragón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</si>
</sst>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_;\–#,##0.00__;0.00__;@__"/>
  </numFmts>
  <fonts count="7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12"/>
      <color indexed="60"/>
      <name val="Arial"/>
      <family val="2"/>
    </font>
    <font>
      <sz val="10"/>
      <color indexed="62"/>
      <name val="Calibri"/>
      <family val="2"/>
    </font>
    <font>
      <sz val="12"/>
      <color indexed="62"/>
      <name val="Calibri"/>
      <family val="2"/>
    </font>
    <font>
      <sz val="8"/>
      <color indexed="62"/>
      <name val="Calibri"/>
      <family val="2"/>
    </font>
    <font>
      <sz val="12"/>
      <color indexed="60"/>
      <name val="Calibri"/>
      <family val="2"/>
    </font>
    <font>
      <sz val="8"/>
      <name val="Calibri"/>
      <family val="2"/>
    </font>
    <font>
      <b/>
      <sz val="12"/>
      <color indexed="60"/>
      <name val="Calibri"/>
      <family val="2"/>
    </font>
    <font>
      <sz val="9"/>
      <color indexed="55"/>
      <name val="Calibri"/>
      <family val="2"/>
    </font>
    <font>
      <b/>
      <sz val="16"/>
      <color indexed="9"/>
      <name val="Calibri"/>
      <family val="2"/>
    </font>
    <font>
      <sz val="12"/>
      <name val="Arial Black"/>
      <family val="2"/>
    </font>
    <font>
      <sz val="12"/>
      <color theme="9" tint="-0.249977111117893"/>
      <name val="Calibri"/>
      <family val="2"/>
    </font>
    <font>
      <sz val="8"/>
      <color theme="9" tint="-0.249977111117893"/>
      <name val="Calibri"/>
      <family val="2"/>
    </font>
    <font>
      <sz val="10"/>
      <color theme="9" tint="-0.249977111117893"/>
      <name val="Calibri"/>
      <family val="2"/>
    </font>
    <font>
      <u/>
      <sz val="10"/>
      <color theme="10"/>
      <name val="Arial"/>
      <family val="2"/>
    </font>
    <font>
      <i/>
      <u/>
      <sz val="10"/>
      <color theme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color indexed="5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Arial"/>
      <family val="2"/>
    </font>
    <font>
      <sz val="10"/>
      <color theme="9" tint="-0.249977111117893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</font>
    <font>
      <b/>
      <sz val="12"/>
      <color theme="9" tint="-0.249977111117893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9" tint="-0.249977111117893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0" fontId="22" fillId="0" borderId="0"/>
    <xf numFmtId="0" fontId="24" fillId="0" borderId="0" applyNumberFormat="0" applyFill="0" applyBorder="0" applyProtection="0"/>
    <xf numFmtId="3" fontId="2" fillId="0" borderId="0"/>
    <xf numFmtId="0" fontId="3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" fillId="28" borderId="0"/>
    <xf numFmtId="0" fontId="1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362">
    <xf numFmtId="0" fontId="0" fillId="0" borderId="0" xfId="0"/>
    <xf numFmtId="0" fontId="23" fillId="0" borderId="0" xfId="0" applyFont="1"/>
    <xf numFmtId="0" fontId="25" fillId="0" borderId="0" xfId="0" applyFont="1"/>
    <xf numFmtId="0" fontId="26" fillId="0" borderId="0" xfId="0" applyFont="1" applyAlignment="1"/>
    <xf numFmtId="0" fontId="26" fillId="0" borderId="0" xfId="0" applyFont="1" applyFill="1" applyBorder="1" applyAlignment="1">
      <alignment horizontal="left"/>
    </xf>
    <xf numFmtId="3" fontId="27" fillId="0" borderId="0" xfId="45" applyFont="1"/>
    <xf numFmtId="0" fontId="28" fillId="0" borderId="0" xfId="0" applyFont="1" applyAlignment="1"/>
    <xf numFmtId="3" fontId="29" fillId="0" borderId="0" xfId="45" applyFont="1"/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/>
    <xf numFmtId="0" fontId="34" fillId="0" borderId="0" xfId="0" applyFont="1" applyAlignment="1"/>
    <xf numFmtId="3" fontId="35" fillId="0" borderId="0" xfId="45" applyFont="1"/>
    <xf numFmtId="0" fontId="36" fillId="0" borderId="0" xfId="0" applyFont="1"/>
    <xf numFmtId="0" fontId="34" fillId="0" borderId="0" xfId="0" applyFont="1" applyAlignment="1">
      <alignment vertical="center" wrapText="1"/>
    </xf>
    <xf numFmtId="164" fontId="43" fillId="28" borderId="27" xfId="50" applyNumberFormat="1" applyFont="1" applyFill="1" applyBorder="1" applyAlignment="1" applyProtection="1">
      <alignment horizontal="right"/>
    </xf>
    <xf numFmtId="0" fontId="43" fillId="28" borderId="27" xfId="50" applyFont="1" applyFill="1" applyBorder="1" applyAlignment="1"/>
    <xf numFmtId="164" fontId="40" fillId="28" borderId="27" xfId="50" applyNumberFormat="1" applyFont="1" applyFill="1" applyBorder="1" applyAlignment="1" applyProtection="1">
      <alignment horizontal="right"/>
    </xf>
    <xf numFmtId="0" fontId="40" fillId="28" borderId="27" xfId="50" applyFont="1" applyFill="1" applyBorder="1" applyAlignment="1"/>
    <xf numFmtId="164" fontId="43" fillId="28" borderId="12" xfId="50" applyNumberFormat="1" applyFont="1" applyFill="1" applyBorder="1" applyAlignment="1" applyProtection="1">
      <alignment horizontal="right"/>
    </xf>
    <xf numFmtId="0" fontId="43" fillId="28" borderId="12" xfId="50" applyFont="1" applyFill="1" applyBorder="1" applyAlignment="1"/>
    <xf numFmtId="0" fontId="34" fillId="0" borderId="0" xfId="44" applyNumberFormat="1" applyFont="1" applyFill="1" applyBorder="1" applyAlignment="1" applyProtection="1">
      <alignment horizontal="center" vertical="center"/>
    </xf>
    <xf numFmtId="0" fontId="40" fillId="0" borderId="0" xfId="0" applyFont="1"/>
    <xf numFmtId="0" fontId="40" fillId="0" borderId="0" xfId="0" applyFont="1" applyBorder="1"/>
    <xf numFmtId="3" fontId="43" fillId="24" borderId="27" xfId="0" applyNumberFormat="1" applyFont="1" applyFill="1" applyBorder="1" applyAlignment="1">
      <alignment vertical="center"/>
    </xf>
    <xf numFmtId="0" fontId="40" fillId="30" borderId="27" xfId="0" applyFont="1" applyFill="1" applyBorder="1" applyAlignment="1">
      <alignment horizontal="right" vertical="center"/>
    </xf>
    <xf numFmtId="3" fontId="40" fillId="30" borderId="27" xfId="0" applyNumberFormat="1" applyFont="1" applyFill="1" applyBorder="1" applyAlignment="1">
      <alignment horizontal="right" vertical="center"/>
    </xf>
    <xf numFmtId="4" fontId="40" fillId="30" borderId="27" xfId="0" applyNumberFormat="1" applyFont="1" applyFill="1" applyBorder="1" applyAlignment="1">
      <alignment horizontal="right" vertical="center"/>
    </xf>
    <xf numFmtId="3" fontId="40" fillId="24" borderId="27" xfId="0" applyNumberFormat="1" applyFont="1" applyFill="1" applyBorder="1" applyAlignment="1">
      <alignment vertical="center"/>
    </xf>
    <xf numFmtId="3" fontId="43" fillId="0" borderId="27" xfId="0" applyNumberFormat="1" applyFont="1" applyFill="1" applyBorder="1" applyAlignment="1">
      <alignment vertical="center"/>
    </xf>
    <xf numFmtId="0" fontId="40" fillId="0" borderId="27" xfId="0" applyFont="1" applyFill="1" applyBorder="1" applyAlignment="1">
      <alignment vertical="center"/>
    </xf>
    <xf numFmtId="0" fontId="53" fillId="0" borderId="0" xfId="0" applyFont="1"/>
    <xf numFmtId="0" fontId="43" fillId="31" borderId="27" xfId="0" applyFont="1" applyFill="1" applyBorder="1" applyAlignment="1">
      <alignment horizontal="center" vertical="center"/>
    </xf>
    <xf numFmtId="0" fontId="43" fillId="32" borderId="27" xfId="0" applyFont="1" applyFill="1" applyBorder="1" applyAlignment="1">
      <alignment horizontal="center" vertical="center"/>
    </xf>
    <xf numFmtId="0" fontId="43" fillId="33" borderId="27" xfId="0" applyFont="1" applyFill="1" applyBorder="1" applyAlignment="1">
      <alignment horizontal="center" vertical="center"/>
    </xf>
    <xf numFmtId="3" fontId="40" fillId="0" borderId="27" xfId="0" applyNumberFormat="1" applyFont="1" applyFill="1" applyBorder="1" applyAlignment="1">
      <alignment vertical="center"/>
    </xf>
    <xf numFmtId="4" fontId="40" fillId="0" borderId="27" xfId="0" applyNumberFormat="1" applyFont="1" applyFill="1" applyBorder="1" applyAlignment="1">
      <alignment vertical="center"/>
    </xf>
    <xf numFmtId="0" fontId="40" fillId="0" borderId="0" xfId="47" applyFont="1"/>
    <xf numFmtId="3" fontId="51" fillId="36" borderId="27" xfId="0" applyNumberFormat="1" applyFont="1" applyFill="1" applyBorder="1" applyAlignment="1">
      <alignment vertical="center"/>
    </xf>
    <xf numFmtId="4" fontId="43" fillId="36" borderId="27" xfId="0" applyNumberFormat="1" applyFont="1" applyFill="1" applyBorder="1" applyAlignment="1">
      <alignment horizontal="right" vertical="center"/>
    </xf>
    <xf numFmtId="0" fontId="43" fillId="38" borderId="27" xfId="0" applyFont="1" applyFill="1" applyBorder="1" applyAlignment="1">
      <alignment horizontal="center" vertical="center"/>
    </xf>
    <xf numFmtId="0" fontId="40" fillId="0" borderId="0" xfId="0" applyFont="1" applyFill="1" applyBorder="1"/>
    <xf numFmtId="4" fontId="40" fillId="24" borderId="18" xfId="0" applyNumberFormat="1" applyFont="1" applyFill="1" applyBorder="1"/>
    <xf numFmtId="4" fontId="40" fillId="24" borderId="0" xfId="0" applyNumberFormat="1" applyFont="1" applyFill="1" applyBorder="1"/>
    <xf numFmtId="3" fontId="40" fillId="24" borderId="18" xfId="0" applyNumberFormat="1" applyFont="1" applyFill="1" applyBorder="1"/>
    <xf numFmtId="3" fontId="40" fillId="24" borderId="0" xfId="0" applyNumberFormat="1" applyFont="1" applyFill="1" applyBorder="1"/>
    <xf numFmtId="4" fontId="43" fillId="0" borderId="27" xfId="0" applyNumberFormat="1" applyFont="1" applyFill="1" applyBorder="1" applyAlignment="1">
      <alignment horizontal="right" vertical="center"/>
    </xf>
    <xf numFmtId="0" fontId="43" fillId="36" borderId="20" xfId="0" applyFont="1" applyFill="1" applyBorder="1" applyAlignment="1">
      <alignment vertical="center"/>
    </xf>
    <xf numFmtId="0" fontId="43" fillId="36" borderId="21" xfId="0" applyFont="1" applyFill="1" applyBorder="1" applyAlignment="1">
      <alignment vertical="center"/>
    </xf>
    <xf numFmtId="0" fontId="44" fillId="36" borderId="21" xfId="0" applyFont="1" applyFill="1" applyBorder="1" applyAlignment="1">
      <alignment vertical="center"/>
    </xf>
    <xf numFmtId="0" fontId="43" fillId="36" borderId="27" xfId="0" applyFont="1" applyFill="1" applyBorder="1" applyAlignment="1">
      <alignment vertical="center"/>
    </xf>
    <xf numFmtId="3" fontId="2" fillId="27" borderId="0" xfId="0" applyNumberFormat="1" applyFont="1" applyFill="1" applyBorder="1"/>
    <xf numFmtId="3" fontId="0" fillId="0" borderId="0" xfId="0" applyNumberFormat="1"/>
    <xf numFmtId="0" fontId="57" fillId="24" borderId="27" xfId="0" applyFont="1" applyFill="1" applyBorder="1" applyAlignment="1"/>
    <xf numFmtId="0" fontId="58" fillId="25" borderId="27" xfId="0" applyFont="1" applyFill="1" applyBorder="1"/>
    <xf numFmtId="43" fontId="0" fillId="0" borderId="0" xfId="52" applyFont="1"/>
    <xf numFmtId="10" fontId="43" fillId="36" borderId="27" xfId="53" applyNumberFormat="1" applyFont="1" applyFill="1" applyBorder="1" applyAlignment="1">
      <alignment horizontal="right" vertical="center"/>
    </xf>
    <xf numFmtId="10" fontId="43" fillId="0" borderId="27" xfId="53" applyNumberFormat="1" applyFont="1" applyFill="1" applyBorder="1" applyAlignment="1">
      <alignment horizontal="right" vertical="center"/>
    </xf>
    <xf numFmtId="0" fontId="59" fillId="0" borderId="0" xfId="0" applyFont="1"/>
    <xf numFmtId="0" fontId="61" fillId="0" borderId="0" xfId="0" applyFont="1"/>
    <xf numFmtId="0" fontId="61" fillId="0" borderId="0" xfId="0" applyFont="1" applyFill="1"/>
    <xf numFmtId="0" fontId="60" fillId="24" borderId="27" xfId="0" applyFont="1" applyFill="1" applyBorder="1" applyAlignment="1">
      <alignment vertical="center"/>
    </xf>
    <xf numFmtId="0" fontId="60" fillId="36" borderId="27" xfId="0" applyFont="1" applyFill="1" applyBorder="1" applyAlignment="1">
      <alignment horizontal="right" vertical="center"/>
    </xf>
    <xf numFmtId="0" fontId="63" fillId="0" borderId="0" xfId="0" applyFont="1" applyAlignment="1">
      <alignment vertical="center"/>
    </xf>
    <xf numFmtId="0" fontId="49" fillId="24" borderId="0" xfId="47" applyFont="1" applyFill="1" applyBorder="1" applyAlignment="1">
      <alignment horizontal="center" vertical="center"/>
    </xf>
    <xf numFmtId="0" fontId="43" fillId="38" borderId="27" xfId="47" applyFont="1" applyFill="1" applyBorder="1" applyAlignment="1">
      <alignment horizontal="center" vertical="center"/>
    </xf>
    <xf numFmtId="0" fontId="40" fillId="24" borderId="0" xfId="47" applyFont="1" applyFill="1" applyBorder="1" applyAlignment="1">
      <alignment vertical="center"/>
    </xf>
    <xf numFmtId="0" fontId="40" fillId="24" borderId="0" xfId="47" applyFont="1" applyFill="1" applyAlignment="1">
      <alignment vertical="center"/>
    </xf>
    <xf numFmtId="0" fontId="40" fillId="24" borderId="15" xfId="47" applyFont="1" applyFill="1" applyBorder="1" applyAlignment="1">
      <alignment vertical="center"/>
    </xf>
    <xf numFmtId="3" fontId="65" fillId="39" borderId="18" xfId="47" applyNumberFormat="1" applyFont="1" applyFill="1" applyBorder="1" applyAlignment="1">
      <alignment vertical="center"/>
    </xf>
    <xf numFmtId="3" fontId="65" fillId="39" borderId="0" xfId="47" applyNumberFormat="1" applyFont="1" applyFill="1" applyBorder="1" applyAlignment="1">
      <alignment vertical="center"/>
    </xf>
    <xf numFmtId="3" fontId="65" fillId="39" borderId="25" xfId="47" applyNumberFormat="1" applyFont="1" applyFill="1" applyBorder="1" applyAlignment="1">
      <alignment vertical="center"/>
    </xf>
    <xf numFmtId="3" fontId="43" fillId="42" borderId="20" xfId="47" applyNumberFormat="1" applyFont="1" applyFill="1" applyBorder="1" applyAlignment="1">
      <alignment vertical="center"/>
    </xf>
    <xf numFmtId="3" fontId="43" fillId="42" borderId="17" xfId="47" applyNumberFormat="1" applyFont="1" applyFill="1" applyBorder="1" applyAlignment="1">
      <alignment vertical="center"/>
    </xf>
    <xf numFmtId="3" fontId="43" fillId="42" borderId="21" xfId="47" applyNumberFormat="1" applyFont="1" applyFill="1" applyBorder="1" applyAlignment="1">
      <alignment vertical="center"/>
    </xf>
    <xf numFmtId="3" fontId="40" fillId="24" borderId="0" xfId="47" applyNumberFormat="1" applyFont="1" applyFill="1" applyBorder="1" applyAlignment="1">
      <alignment vertical="center"/>
    </xf>
    <xf numFmtId="4" fontId="40" fillId="24" borderId="0" xfId="47" applyNumberFormat="1" applyFont="1" applyFill="1" applyBorder="1" applyAlignment="1">
      <alignment vertical="center"/>
    </xf>
    <xf numFmtId="3" fontId="46" fillId="24" borderId="0" xfId="47" applyNumberFormat="1" applyFont="1" applyFill="1" applyBorder="1" applyAlignment="1">
      <alignment vertical="center"/>
    </xf>
    <xf numFmtId="3" fontId="43" fillId="24" borderId="0" xfId="47" applyNumberFormat="1" applyFont="1" applyFill="1" applyBorder="1" applyAlignment="1">
      <alignment vertical="center"/>
    </xf>
    <xf numFmtId="3" fontId="43" fillId="24" borderId="25" xfId="47" applyNumberFormat="1" applyFont="1" applyFill="1" applyBorder="1" applyAlignment="1">
      <alignment vertical="center"/>
    </xf>
    <xf numFmtId="3" fontId="40" fillId="24" borderId="14" xfId="47" applyNumberFormat="1" applyFont="1" applyFill="1" applyBorder="1" applyAlignment="1">
      <alignment vertical="center"/>
    </xf>
    <xf numFmtId="3" fontId="40" fillId="24" borderId="15" xfId="47" applyNumberFormat="1" applyFont="1" applyFill="1" applyBorder="1" applyAlignment="1">
      <alignment vertical="center"/>
    </xf>
    <xf numFmtId="3" fontId="43" fillId="42" borderId="24" xfId="47" applyNumberFormat="1" applyFont="1" applyFill="1" applyBorder="1" applyAlignment="1">
      <alignment vertical="center"/>
    </xf>
    <xf numFmtId="4" fontId="43" fillId="31" borderId="11" xfId="47" applyNumberFormat="1" applyFont="1" applyFill="1" applyBorder="1" applyAlignment="1">
      <alignment horizontal="center" vertical="center"/>
    </xf>
    <xf numFmtId="0" fontId="43" fillId="40" borderId="27" xfId="47" applyFont="1" applyFill="1" applyBorder="1" applyAlignment="1">
      <alignment horizontal="center" vertical="center"/>
    </xf>
    <xf numFmtId="0" fontId="43" fillId="33" borderId="27" xfId="47" applyFont="1" applyFill="1" applyBorder="1" applyAlignment="1">
      <alignment horizontal="center" vertical="center"/>
    </xf>
    <xf numFmtId="0" fontId="43" fillId="41" borderId="27" xfId="47" applyFont="1" applyFill="1" applyBorder="1" applyAlignment="1">
      <alignment horizontal="center" vertical="center"/>
    </xf>
    <xf numFmtId="0" fontId="43" fillId="31" borderId="12" xfId="47" applyFont="1" applyFill="1" applyBorder="1" applyAlignment="1">
      <alignment horizontal="center" vertical="center"/>
    </xf>
    <xf numFmtId="3" fontId="65" fillId="39" borderId="18" xfId="47" applyNumberFormat="1" applyFont="1" applyFill="1" applyBorder="1" applyAlignment="1" applyProtection="1">
      <alignment vertical="center"/>
      <protection locked="0"/>
    </xf>
    <xf numFmtId="3" fontId="65" fillId="39" borderId="0" xfId="47" applyNumberFormat="1" applyFont="1" applyFill="1" applyBorder="1" applyAlignment="1" applyProtection="1">
      <alignment vertical="center"/>
      <protection locked="0"/>
    </xf>
    <xf numFmtId="3" fontId="65" fillId="39" borderId="25" xfId="47" applyNumberFormat="1" applyFont="1" applyFill="1" applyBorder="1" applyAlignment="1" applyProtection="1">
      <alignment vertical="center"/>
      <protection locked="0"/>
    </xf>
    <xf numFmtId="3" fontId="64" fillId="39" borderId="0" xfId="47" applyNumberFormat="1" applyFont="1" applyFill="1" applyBorder="1" applyAlignment="1">
      <alignment vertical="center"/>
    </xf>
    <xf numFmtId="3" fontId="40" fillId="39" borderId="0" xfId="47" applyNumberFormat="1" applyFont="1" applyFill="1" applyBorder="1" applyAlignment="1">
      <alignment vertical="center"/>
    </xf>
    <xf numFmtId="3" fontId="42" fillId="24" borderId="0" xfId="47" applyNumberFormat="1" applyFont="1" applyFill="1" applyBorder="1" applyAlignment="1" applyProtection="1">
      <alignment vertical="center"/>
      <protection locked="0"/>
    </xf>
    <xf numFmtId="3" fontId="40" fillId="24" borderId="0" xfId="47" applyNumberFormat="1" applyFont="1" applyFill="1" applyBorder="1" applyAlignment="1">
      <alignment horizontal="center" vertical="center"/>
    </xf>
    <xf numFmtId="3" fontId="46" fillId="24" borderId="14" xfId="47" applyNumberFormat="1" applyFont="1" applyFill="1" applyBorder="1" applyAlignment="1">
      <alignment vertical="center"/>
    </xf>
    <xf numFmtId="0" fontId="44" fillId="31" borderId="21" xfId="47" applyFont="1" applyFill="1" applyBorder="1" applyAlignment="1">
      <alignment horizontal="center" vertical="center"/>
    </xf>
    <xf numFmtId="0" fontId="44" fillId="31" borderId="10" xfId="47" applyFont="1" applyFill="1" applyBorder="1" applyAlignment="1">
      <alignment horizontal="center" vertical="center"/>
    </xf>
    <xf numFmtId="0" fontId="40" fillId="0" borderId="0" xfId="47" applyFont="1" applyAlignment="1">
      <alignment vertical="center"/>
    </xf>
    <xf numFmtId="0" fontId="49" fillId="24" borderId="0" xfId="47" applyFont="1" applyFill="1" applyAlignment="1">
      <alignment vertical="center"/>
    </xf>
    <xf numFmtId="0" fontId="53" fillId="24" borderId="0" xfId="47" applyFont="1" applyFill="1" applyAlignment="1">
      <alignment vertical="center"/>
    </xf>
    <xf numFmtId="3" fontId="53" fillId="24" borderId="0" xfId="47" applyNumberFormat="1" applyFont="1" applyFill="1" applyAlignment="1">
      <alignment vertical="center"/>
    </xf>
    <xf numFmtId="14" fontId="53" fillId="24" borderId="0" xfId="47" applyNumberFormat="1" applyFont="1" applyFill="1" applyAlignment="1">
      <alignment vertical="center"/>
    </xf>
    <xf numFmtId="0" fontId="48" fillId="24" borderId="0" xfId="47" applyFont="1" applyFill="1" applyAlignment="1" applyProtection="1">
      <alignment vertical="center"/>
      <protection locked="0"/>
    </xf>
    <xf numFmtId="3" fontId="40" fillId="24" borderId="0" xfId="47" applyNumberFormat="1" applyFont="1" applyFill="1" applyAlignment="1">
      <alignment vertical="center"/>
    </xf>
    <xf numFmtId="0" fontId="52" fillId="24" borderId="0" xfId="47" applyFont="1" applyFill="1" applyBorder="1" applyAlignment="1">
      <alignment vertical="center"/>
    </xf>
    <xf numFmtId="1" fontId="68" fillId="42" borderId="20" xfId="47" applyNumberFormat="1" applyFont="1" applyFill="1" applyBorder="1" applyAlignment="1">
      <alignment horizontal="right" vertical="center"/>
    </xf>
    <xf numFmtId="3" fontId="43" fillId="42" borderId="17" xfId="47" applyNumberFormat="1" applyFont="1" applyFill="1" applyBorder="1" applyAlignment="1" applyProtection="1">
      <alignment vertical="center"/>
      <protection locked="0"/>
    </xf>
    <xf numFmtId="3" fontId="65" fillId="24" borderId="0" xfId="47" applyNumberFormat="1" applyFont="1" applyFill="1" applyBorder="1" applyAlignment="1">
      <alignment vertical="center"/>
    </xf>
    <xf numFmtId="0" fontId="43" fillId="24" borderId="0" xfId="47" applyFont="1" applyFill="1" applyBorder="1" applyAlignment="1">
      <alignment vertical="center"/>
    </xf>
    <xf numFmtId="0" fontId="69" fillId="24" borderId="0" xfId="47" applyFont="1" applyFill="1" applyBorder="1" applyAlignment="1">
      <alignment vertical="center"/>
    </xf>
    <xf numFmtId="1" fontId="43" fillId="24" borderId="0" xfId="47" applyNumberFormat="1" applyFont="1" applyFill="1" applyBorder="1" applyAlignment="1">
      <alignment vertical="center"/>
    </xf>
    <xf numFmtId="3" fontId="44" fillId="24" borderId="0" xfId="47" applyNumberFormat="1" applyFont="1" applyFill="1" applyBorder="1" applyAlignment="1">
      <alignment vertical="center"/>
    </xf>
    <xf numFmtId="3" fontId="44" fillId="24" borderId="25" xfId="47" applyNumberFormat="1" applyFont="1" applyFill="1" applyBorder="1" applyAlignment="1">
      <alignment vertical="center"/>
    </xf>
    <xf numFmtId="4" fontId="40" fillId="24" borderId="0" xfId="47" applyNumberFormat="1" applyFont="1" applyFill="1" applyAlignment="1">
      <alignment vertical="center"/>
    </xf>
    <xf numFmtId="3" fontId="42" fillId="24" borderId="0" xfId="47" applyNumberFormat="1" applyFont="1" applyFill="1" applyBorder="1" applyAlignment="1">
      <alignment vertical="center"/>
    </xf>
    <xf numFmtId="3" fontId="42" fillId="24" borderId="24" xfId="47" applyNumberFormat="1" applyFont="1" applyFill="1" applyBorder="1" applyAlignment="1">
      <alignment vertical="center"/>
    </xf>
    <xf numFmtId="0" fontId="49" fillId="24" borderId="15" xfId="47" applyFont="1" applyFill="1" applyBorder="1" applyAlignment="1">
      <alignment vertical="center"/>
    </xf>
    <xf numFmtId="3" fontId="65" fillId="39" borderId="34" xfId="47" applyNumberFormat="1" applyFont="1" applyFill="1" applyBorder="1" applyAlignment="1" applyProtection="1">
      <alignment vertical="center"/>
      <protection locked="0"/>
    </xf>
    <xf numFmtId="3" fontId="43" fillId="42" borderId="20" xfId="47" applyNumberFormat="1" applyFont="1" applyFill="1" applyBorder="1" applyAlignment="1" applyProtection="1">
      <alignment vertical="center"/>
      <protection locked="0"/>
    </xf>
    <xf numFmtId="3" fontId="67" fillId="24" borderId="18" xfId="47" applyNumberFormat="1" applyFont="1" applyFill="1" applyBorder="1" applyAlignment="1">
      <alignment vertical="center"/>
    </xf>
    <xf numFmtId="3" fontId="40" fillId="39" borderId="18" xfId="47" applyNumberFormat="1" applyFont="1" applyFill="1" applyBorder="1" applyAlignment="1">
      <alignment vertical="center"/>
    </xf>
    <xf numFmtId="0" fontId="40" fillId="30" borderId="0" xfId="47" applyFont="1" applyFill="1" applyAlignment="1">
      <alignment vertical="center"/>
    </xf>
    <xf numFmtId="3" fontId="43" fillId="24" borderId="24" xfId="47" applyNumberFormat="1" applyFont="1" applyFill="1" applyBorder="1" applyAlignment="1">
      <alignment vertical="center"/>
    </xf>
    <xf numFmtId="3" fontId="43" fillId="31" borderId="11" xfId="47" applyNumberFormat="1" applyFont="1" applyFill="1" applyBorder="1" applyAlignment="1">
      <alignment horizontal="center" vertical="center"/>
    </xf>
    <xf numFmtId="3" fontId="43" fillId="38" borderId="27" xfId="47" applyNumberFormat="1" applyFont="1" applyFill="1" applyBorder="1" applyAlignment="1">
      <alignment horizontal="center" vertical="center"/>
    </xf>
    <xf numFmtId="3" fontId="43" fillId="40" borderId="27" xfId="47" applyNumberFormat="1" applyFont="1" applyFill="1" applyBorder="1" applyAlignment="1">
      <alignment horizontal="center" vertical="center"/>
    </xf>
    <xf numFmtId="3" fontId="43" fillId="33" borderId="27" xfId="47" applyNumberFormat="1" applyFont="1" applyFill="1" applyBorder="1" applyAlignment="1">
      <alignment horizontal="center" vertical="center"/>
    </xf>
    <xf numFmtId="3" fontId="43" fillId="41" borderId="27" xfId="47" applyNumberFormat="1" applyFont="1" applyFill="1" applyBorder="1" applyAlignment="1">
      <alignment horizontal="center" vertical="center"/>
    </xf>
    <xf numFmtId="3" fontId="43" fillId="31" borderId="12" xfId="47" applyNumberFormat="1" applyFont="1" applyFill="1" applyBorder="1" applyAlignment="1">
      <alignment horizontal="center" vertical="center"/>
    </xf>
    <xf numFmtId="3" fontId="65" fillId="24" borderId="25" xfId="47" applyNumberFormat="1" applyFont="1" applyFill="1" applyBorder="1" applyAlignment="1">
      <alignment vertical="center"/>
    </xf>
    <xf numFmtId="3" fontId="40" fillId="24" borderId="17" xfId="47" applyNumberFormat="1" applyFont="1" applyFill="1" applyBorder="1" applyAlignment="1">
      <alignment vertical="center"/>
    </xf>
    <xf numFmtId="3" fontId="40" fillId="39" borderId="25" xfId="47" applyNumberFormat="1" applyFont="1" applyFill="1" applyBorder="1" applyAlignment="1">
      <alignment vertical="center"/>
    </xf>
    <xf numFmtId="3" fontId="40" fillId="24" borderId="16" xfId="47" applyNumberFormat="1" applyFont="1" applyFill="1" applyBorder="1" applyAlignment="1">
      <alignment vertical="center"/>
    </xf>
    <xf numFmtId="3" fontId="49" fillId="24" borderId="0" xfId="47" applyNumberFormat="1" applyFont="1" applyFill="1" applyBorder="1" applyAlignment="1">
      <alignment horizontal="center" vertical="center"/>
    </xf>
    <xf numFmtId="3" fontId="49" fillId="24" borderId="0" xfId="47" applyNumberFormat="1" applyFont="1" applyFill="1" applyBorder="1" applyAlignment="1">
      <alignment horizontal="center" vertical="center" wrapText="1"/>
    </xf>
    <xf numFmtId="3" fontId="43" fillId="40" borderId="31" xfId="47" applyNumberFormat="1" applyFont="1" applyFill="1" applyBorder="1" applyAlignment="1">
      <alignment horizontal="center" vertical="center"/>
    </xf>
    <xf numFmtId="3" fontId="43" fillId="33" borderId="31" xfId="47" applyNumberFormat="1" applyFont="1" applyFill="1" applyBorder="1" applyAlignment="1">
      <alignment horizontal="center" vertical="center"/>
    </xf>
    <xf numFmtId="3" fontId="43" fillId="41" borderId="31" xfId="47" applyNumberFormat="1" applyFont="1" applyFill="1" applyBorder="1" applyAlignment="1">
      <alignment horizontal="center" vertical="center"/>
    </xf>
    <xf numFmtId="3" fontId="43" fillId="38" borderId="26" xfId="47" applyNumberFormat="1" applyFont="1" applyFill="1" applyBorder="1" applyAlignment="1">
      <alignment horizontal="center" vertical="center"/>
    </xf>
    <xf numFmtId="3" fontId="49" fillId="24" borderId="0" xfId="47" applyNumberFormat="1" applyFont="1" applyFill="1" applyBorder="1" applyAlignment="1">
      <alignment vertical="center"/>
    </xf>
    <xf numFmtId="0" fontId="60" fillId="29" borderId="27" xfId="0" applyFont="1" applyFill="1" applyBorder="1" applyAlignment="1">
      <alignment horizontal="center" vertical="center"/>
    </xf>
    <xf numFmtId="1" fontId="43" fillId="24" borderId="27" xfId="0" applyNumberFormat="1" applyFont="1" applyFill="1" applyBorder="1" applyAlignment="1">
      <alignment vertical="center"/>
    </xf>
    <xf numFmtId="0" fontId="46" fillId="35" borderId="27" xfId="0" applyFont="1" applyFill="1" applyBorder="1" applyAlignment="1">
      <alignment vertical="center"/>
    </xf>
    <xf numFmtId="0" fontId="60" fillId="29" borderId="27" xfId="0" applyFont="1" applyFill="1" applyBorder="1" applyAlignment="1">
      <alignment horizontal="center" vertical="center" wrapText="1"/>
    </xf>
    <xf numFmtId="0" fontId="60" fillId="28" borderId="27" xfId="0" applyFont="1" applyFill="1" applyBorder="1" applyAlignment="1">
      <alignment vertical="center"/>
    </xf>
    <xf numFmtId="0" fontId="40" fillId="24" borderId="27" xfId="0" applyFont="1" applyFill="1" applyBorder="1" applyAlignment="1">
      <alignment vertical="center"/>
    </xf>
    <xf numFmtId="0" fontId="43" fillId="24" borderId="27" xfId="0" applyFont="1" applyFill="1" applyBorder="1" applyAlignment="1">
      <alignment vertical="center"/>
    </xf>
    <xf numFmtId="10" fontId="40" fillId="0" borderId="27" xfId="0" applyNumberFormat="1" applyFont="1" applyFill="1" applyBorder="1" applyAlignment="1">
      <alignment vertical="center"/>
    </xf>
    <xf numFmtId="4" fontId="51" fillId="36" borderId="27" xfId="0" applyNumberFormat="1" applyFont="1" applyFill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43" fillId="24" borderId="27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vertical="center"/>
    </xf>
    <xf numFmtId="3" fontId="43" fillId="24" borderId="27" xfId="0" applyNumberFormat="1" applyFont="1" applyFill="1" applyBorder="1" applyAlignment="1">
      <alignment horizontal="left" vertical="center"/>
    </xf>
    <xf numFmtId="3" fontId="43" fillId="36" borderId="27" xfId="0" applyNumberFormat="1" applyFont="1" applyFill="1" applyBorder="1" applyAlignment="1">
      <alignment vertical="center"/>
    </xf>
    <xf numFmtId="3" fontId="40" fillId="36" borderId="27" xfId="0" applyNumberFormat="1" applyFont="1" applyFill="1" applyBorder="1" applyAlignment="1">
      <alignment vertical="center"/>
    </xf>
    <xf numFmtId="3" fontId="43" fillId="30" borderId="27" xfId="0" applyNumberFormat="1" applyFont="1" applyFill="1" applyBorder="1" applyAlignment="1">
      <alignment horizontal="right" vertical="center"/>
    </xf>
    <xf numFmtId="3" fontId="43" fillId="36" borderId="27" xfId="0" applyNumberFormat="1" applyFont="1" applyFill="1" applyBorder="1" applyAlignment="1">
      <alignment horizontal="right" vertical="center"/>
    </xf>
    <xf numFmtId="3" fontId="40" fillId="36" borderId="27" xfId="0" applyNumberFormat="1" applyFont="1" applyFill="1" applyBorder="1" applyAlignment="1">
      <alignment horizontal="right" vertical="center"/>
    </xf>
    <xf numFmtId="4" fontId="40" fillId="36" borderId="27" xfId="0" applyNumberFormat="1" applyFont="1" applyFill="1" applyBorder="1" applyAlignment="1">
      <alignment horizontal="right" vertical="center"/>
    </xf>
    <xf numFmtId="0" fontId="40" fillId="36" borderId="27" xfId="0" applyFont="1" applyFill="1" applyBorder="1" applyAlignment="1">
      <alignment horizontal="right" vertical="center"/>
    </xf>
    <xf numFmtId="0" fontId="43" fillId="0" borderId="27" xfId="0" applyFont="1" applyFill="1" applyBorder="1" applyAlignment="1">
      <alignment vertical="center"/>
    </xf>
    <xf numFmtId="0" fontId="40" fillId="24" borderId="27" xfId="0" applyFont="1" applyFill="1" applyBorder="1" applyAlignment="1">
      <alignment horizontal="right" vertical="center"/>
    </xf>
    <xf numFmtId="0" fontId="43" fillId="36" borderId="27" xfId="0" applyFont="1" applyFill="1" applyBorder="1" applyAlignment="1">
      <alignment horizontal="right" vertical="center"/>
    </xf>
    <xf numFmtId="3" fontId="43" fillId="35" borderId="27" xfId="0" applyNumberFormat="1" applyFont="1" applyFill="1" applyBorder="1" applyAlignment="1">
      <alignment horizontal="right" vertical="center"/>
    </xf>
    <xf numFmtId="0" fontId="46" fillId="35" borderId="27" xfId="0" applyFont="1" applyFill="1" applyBorder="1" applyAlignment="1">
      <alignment horizontal="right" vertical="center"/>
    </xf>
    <xf numFmtId="0" fontId="68" fillId="36" borderId="27" xfId="0" applyFont="1" applyFill="1" applyBorder="1" applyAlignment="1">
      <alignment horizontal="right" vertical="center"/>
    </xf>
    <xf numFmtId="1" fontId="68" fillId="36" borderId="27" xfId="0" applyNumberFormat="1" applyFont="1" applyFill="1" applyBorder="1" applyAlignment="1">
      <alignment horizontal="right" vertical="center"/>
    </xf>
    <xf numFmtId="0" fontId="40" fillId="30" borderId="0" xfId="47" applyFont="1" applyFill="1"/>
    <xf numFmtId="0" fontId="40" fillId="30" borderId="0" xfId="0" applyFont="1" applyFill="1"/>
    <xf numFmtId="0" fontId="53" fillId="30" borderId="0" xfId="0" applyFont="1" applyFill="1" applyAlignment="1">
      <alignment vertical="center"/>
    </xf>
    <xf numFmtId="0" fontId="53" fillId="30" borderId="0" xfId="0" applyFont="1" applyFill="1"/>
    <xf numFmtId="0" fontId="0" fillId="30" borderId="0" xfId="0" applyFill="1"/>
    <xf numFmtId="3" fontId="40" fillId="30" borderId="0" xfId="0" applyNumberFormat="1" applyFont="1" applyFill="1" applyBorder="1"/>
    <xf numFmtId="0" fontId="40" fillId="30" borderId="0" xfId="0" applyFont="1" applyFill="1" applyBorder="1"/>
    <xf numFmtId="0" fontId="46" fillId="30" borderId="0" xfId="46" applyFont="1" applyFill="1" applyBorder="1" applyAlignment="1">
      <alignment wrapText="1"/>
    </xf>
    <xf numFmtId="3" fontId="40" fillId="30" borderId="0" xfId="47" applyNumberFormat="1" applyFont="1" applyFill="1" applyBorder="1" applyAlignment="1">
      <alignment vertical="center"/>
    </xf>
    <xf numFmtId="3" fontId="42" fillId="30" borderId="0" xfId="47" applyNumberFormat="1" applyFont="1" applyFill="1" applyBorder="1" applyAlignment="1">
      <alignment vertical="center"/>
    </xf>
    <xf numFmtId="3" fontId="42" fillId="30" borderId="0" xfId="47" applyNumberFormat="1" applyFont="1" applyFill="1" applyAlignment="1">
      <alignment vertical="center"/>
    </xf>
    <xf numFmtId="3" fontId="42" fillId="30" borderId="16" xfId="47" applyNumberFormat="1" applyFont="1" applyFill="1" applyBorder="1" applyAlignment="1">
      <alignment vertical="center"/>
    </xf>
    <xf numFmtId="3" fontId="42" fillId="30" borderId="13" xfId="47" applyNumberFormat="1" applyFont="1" applyFill="1" applyBorder="1" applyAlignment="1">
      <alignment vertical="center"/>
    </xf>
    <xf numFmtId="0" fontId="65" fillId="24" borderId="13" xfId="47" applyFont="1" applyFill="1" applyBorder="1" applyAlignment="1">
      <alignment vertical="center"/>
    </xf>
    <xf numFmtId="3" fontId="43" fillId="0" borderId="13" xfId="47" applyNumberFormat="1" applyFont="1" applyFill="1" applyBorder="1" applyAlignment="1">
      <alignment vertical="center"/>
    </xf>
    <xf numFmtId="4" fontId="40" fillId="0" borderId="27" xfId="0" applyNumberFormat="1" applyFont="1" applyFill="1" applyBorder="1" applyAlignment="1">
      <alignment horizontal="right" vertical="center"/>
    </xf>
    <xf numFmtId="10" fontId="40" fillId="0" borderId="27" xfId="53" applyNumberFormat="1" applyFont="1" applyFill="1" applyBorder="1" applyAlignment="1">
      <alignment horizontal="right" vertical="center"/>
    </xf>
    <xf numFmtId="0" fontId="40" fillId="0" borderId="21" xfId="0" applyFont="1" applyBorder="1" applyAlignment="1">
      <alignment vertical="center"/>
    </xf>
    <xf numFmtId="0" fontId="40" fillId="30" borderId="20" xfId="0" applyFont="1" applyFill="1" applyBorder="1" applyAlignment="1">
      <alignment vertical="center"/>
    </xf>
    <xf numFmtId="0" fontId="40" fillId="30" borderId="17" xfId="0" applyFont="1" applyFill="1" applyBorder="1" applyAlignment="1">
      <alignment vertical="center"/>
    </xf>
    <xf numFmtId="0" fontId="1" fillId="0" borderId="0" xfId="0" applyFont="1"/>
    <xf numFmtId="0" fontId="43" fillId="29" borderId="27" xfId="50" applyFont="1" applyFill="1" applyBorder="1"/>
    <xf numFmtId="1" fontId="44" fillId="29" borderId="27" xfId="50" applyNumberFormat="1" applyFont="1" applyFill="1" applyBorder="1" applyAlignment="1">
      <alignment horizontal="center" vertical="center" wrapText="1"/>
    </xf>
    <xf numFmtId="0" fontId="70" fillId="24" borderId="13" xfId="47" applyFont="1" applyFill="1" applyBorder="1" applyAlignment="1">
      <alignment vertical="center"/>
    </xf>
    <xf numFmtId="0" fontId="66" fillId="24" borderId="13" xfId="47" applyFont="1" applyFill="1" applyBorder="1" applyAlignment="1">
      <alignment vertical="center"/>
    </xf>
    <xf numFmtId="0" fontId="53" fillId="24" borderId="13" xfId="47" applyFont="1" applyFill="1" applyBorder="1" applyAlignment="1">
      <alignment vertical="center"/>
    </xf>
    <xf numFmtId="0" fontId="40" fillId="24" borderId="13" xfId="47" applyFont="1" applyFill="1" applyBorder="1" applyAlignment="1">
      <alignment vertical="center"/>
    </xf>
    <xf numFmtId="0" fontId="70" fillId="24" borderId="0" xfId="47" applyFont="1" applyFill="1" applyBorder="1" applyAlignment="1">
      <alignment vertical="center"/>
    </xf>
    <xf numFmtId="3" fontId="49" fillId="42" borderId="17" xfId="47" applyNumberFormat="1" applyFont="1" applyFill="1" applyBorder="1" applyAlignment="1">
      <alignment horizontal="left" vertical="center"/>
    </xf>
    <xf numFmtId="3" fontId="40" fillId="42" borderId="17" xfId="47" applyNumberFormat="1" applyFont="1" applyFill="1" applyBorder="1" applyAlignment="1">
      <alignment vertical="center"/>
    </xf>
    <xf numFmtId="3" fontId="50" fillId="42" borderId="17" xfId="47" applyNumberFormat="1" applyFont="1" applyFill="1" applyBorder="1" applyAlignment="1">
      <alignment vertical="center"/>
    </xf>
    <xf numFmtId="3" fontId="46" fillId="24" borderId="17" xfId="47" applyNumberFormat="1" applyFont="1" applyFill="1" applyBorder="1" applyAlignment="1">
      <alignment vertical="center"/>
    </xf>
    <xf numFmtId="3" fontId="59" fillId="24" borderId="17" xfId="47" applyNumberFormat="1" applyFont="1" applyFill="1" applyBorder="1" applyAlignment="1">
      <alignment vertical="center"/>
    </xf>
    <xf numFmtId="3" fontId="40" fillId="0" borderId="20" xfId="47" applyNumberFormat="1" applyFont="1" applyFill="1" applyBorder="1" applyAlignment="1">
      <alignment vertical="center"/>
    </xf>
    <xf numFmtId="3" fontId="40" fillId="0" borderId="27" xfId="47" applyNumberFormat="1" applyFont="1" applyFill="1" applyBorder="1" applyAlignment="1">
      <alignment vertical="center"/>
    </xf>
    <xf numFmtId="3" fontId="40" fillId="0" borderId="40" xfId="47" applyNumberFormat="1" applyFont="1" applyFill="1" applyBorder="1" applyAlignment="1" applyProtection="1">
      <alignment vertical="center"/>
      <protection locked="0"/>
    </xf>
    <xf numFmtId="3" fontId="40" fillId="0" borderId="40" xfId="47" applyNumberFormat="1" applyFont="1" applyFill="1" applyBorder="1" applyAlignment="1">
      <alignment vertical="center"/>
    </xf>
    <xf numFmtId="3" fontId="40" fillId="0" borderId="41" xfId="47" applyNumberFormat="1" applyFont="1" applyFill="1" applyBorder="1" applyAlignment="1">
      <alignment vertical="center"/>
    </xf>
    <xf numFmtId="3" fontId="40" fillId="0" borderId="43" xfId="47" applyNumberFormat="1" applyFont="1" applyFill="1" applyBorder="1" applyAlignment="1" applyProtection="1">
      <alignment vertical="center"/>
      <protection locked="0"/>
    </xf>
    <xf numFmtId="3" fontId="40" fillId="0" borderId="43" xfId="47" applyNumberFormat="1" applyFont="1" applyFill="1" applyBorder="1" applyAlignment="1">
      <alignment vertical="center"/>
    </xf>
    <xf numFmtId="3" fontId="40" fillId="0" borderId="44" xfId="47" applyNumberFormat="1" applyFont="1" applyFill="1" applyBorder="1" applyAlignment="1">
      <alignment vertical="center"/>
    </xf>
    <xf numFmtId="3" fontId="40" fillId="0" borderId="42" xfId="47" applyNumberFormat="1" applyFont="1" applyFill="1" applyBorder="1" applyAlignment="1" applyProtection="1">
      <alignment vertical="center"/>
      <protection locked="0"/>
    </xf>
    <xf numFmtId="3" fontId="40" fillId="0" borderId="39" xfId="47" applyNumberFormat="1" applyFont="1" applyFill="1" applyBorder="1" applyAlignment="1" applyProtection="1">
      <alignment vertical="center"/>
      <protection locked="0"/>
    </xf>
    <xf numFmtId="3" fontId="43" fillId="0" borderId="45" xfId="47" applyNumberFormat="1" applyFont="1" applyFill="1" applyBorder="1" applyAlignment="1" applyProtection="1">
      <alignment vertical="center"/>
      <protection locked="0"/>
    </xf>
    <xf numFmtId="3" fontId="43" fillId="0" borderId="38" xfId="47" applyNumberFormat="1" applyFont="1" applyFill="1" applyBorder="1" applyAlignment="1" applyProtection="1">
      <alignment vertical="center"/>
      <protection locked="0"/>
    </xf>
    <xf numFmtId="0" fontId="64" fillId="39" borderId="25" xfId="47" applyFont="1" applyFill="1" applyBorder="1" applyAlignment="1">
      <alignment vertical="center"/>
    </xf>
    <xf numFmtId="0" fontId="64" fillId="39" borderId="46" xfId="47" applyFont="1" applyFill="1" applyBorder="1" applyAlignment="1">
      <alignment vertical="center"/>
    </xf>
    <xf numFmtId="0" fontId="64" fillId="39" borderId="47" xfId="47" applyFont="1" applyFill="1" applyBorder="1" applyAlignment="1">
      <alignment vertical="center"/>
    </xf>
    <xf numFmtId="1" fontId="68" fillId="42" borderId="27" xfId="47" applyNumberFormat="1" applyFont="1" applyFill="1" applyBorder="1" applyAlignment="1">
      <alignment horizontal="right" vertical="center"/>
    </xf>
    <xf numFmtId="0" fontId="43" fillId="38" borderId="21" xfId="47" applyFont="1" applyFill="1" applyBorder="1" applyAlignment="1">
      <alignment horizontal="center" vertical="center"/>
    </xf>
    <xf numFmtId="3" fontId="40" fillId="0" borderId="48" xfId="47" applyNumberFormat="1" applyFont="1" applyFill="1" applyBorder="1" applyAlignment="1" applyProtection="1">
      <alignment vertical="center"/>
      <protection locked="0"/>
    </xf>
    <xf numFmtId="3" fontId="40" fillId="0" borderId="49" xfId="47" applyNumberFormat="1" applyFont="1" applyFill="1" applyBorder="1" applyAlignment="1" applyProtection="1">
      <alignment vertical="center"/>
      <protection locked="0"/>
    </xf>
    <xf numFmtId="0" fontId="43" fillId="37" borderId="26" xfId="0" applyFont="1" applyFill="1" applyBorder="1" applyAlignment="1">
      <alignment horizontal="center" vertical="center"/>
    </xf>
    <xf numFmtId="0" fontId="43" fillId="32" borderId="26" xfId="0" applyFont="1" applyFill="1" applyBorder="1" applyAlignment="1">
      <alignment horizontal="center" vertical="center"/>
    </xf>
    <xf numFmtId="0" fontId="40" fillId="30" borderId="0" xfId="47" applyFont="1" applyFill="1"/>
    <xf numFmtId="0" fontId="56" fillId="30" borderId="0" xfId="51" applyFont="1" applyFill="1" applyBorder="1" applyAlignment="1">
      <alignment horizontal="left" vertical="center"/>
    </xf>
    <xf numFmtId="0" fontId="60" fillId="29" borderId="27" xfId="0" applyFont="1" applyFill="1" applyBorder="1" applyAlignment="1">
      <alignment horizontal="center" vertical="center"/>
    </xf>
    <xf numFmtId="0" fontId="46" fillId="30" borderId="0" xfId="46" applyFont="1" applyFill="1" applyBorder="1" applyAlignment="1">
      <alignment wrapText="1"/>
    </xf>
    <xf numFmtId="0" fontId="0" fillId="0" borderId="0" xfId="0" applyAlignment="1">
      <alignment vertical="center"/>
    </xf>
    <xf numFmtId="0" fontId="43" fillId="26" borderId="17" xfId="47" applyFont="1" applyFill="1" applyBorder="1" applyAlignment="1">
      <alignment horizontal="center" vertical="center"/>
    </xf>
    <xf numFmtId="0" fontId="43" fillId="31" borderId="15" xfId="47" applyFont="1" applyFill="1" applyBorder="1" applyAlignment="1">
      <alignment horizontal="center" vertical="center"/>
    </xf>
    <xf numFmtId="0" fontId="70" fillId="24" borderId="0" xfId="47" applyFont="1" applyFill="1" applyBorder="1" applyAlignment="1">
      <alignment horizontal="left" vertical="center"/>
    </xf>
    <xf numFmtId="0" fontId="70" fillId="24" borderId="25" xfId="47" applyFont="1" applyFill="1" applyBorder="1" applyAlignment="1">
      <alignment horizontal="left" vertical="center"/>
    </xf>
    <xf numFmtId="3" fontId="43" fillId="26" borderId="17" xfId="47" applyNumberFormat="1" applyFont="1" applyFill="1" applyBorder="1" applyAlignment="1">
      <alignment horizontal="center" vertical="center"/>
    </xf>
    <xf numFmtId="3" fontId="43" fillId="31" borderId="15" xfId="47" applyNumberFormat="1" applyFont="1" applyFill="1" applyBorder="1" applyAlignment="1">
      <alignment horizontal="center" vertical="center"/>
    </xf>
    <xf numFmtId="3" fontId="40" fillId="0" borderId="0" xfId="47" applyNumberFormat="1" applyFont="1" applyFill="1" applyBorder="1" applyAlignment="1">
      <alignment vertical="center"/>
    </xf>
    <xf numFmtId="3" fontId="40" fillId="0" borderId="25" xfId="47" applyNumberFormat="1" applyFont="1" applyFill="1" applyBorder="1" applyAlignment="1">
      <alignment vertical="center"/>
    </xf>
    <xf numFmtId="0" fontId="43" fillId="31" borderId="25" xfId="47" applyFont="1" applyFill="1" applyBorder="1" applyAlignment="1">
      <alignment horizontal="center" vertical="center"/>
    </xf>
    <xf numFmtId="0" fontId="43" fillId="41" borderId="12" xfId="47" applyFont="1" applyFill="1" applyBorder="1" applyAlignment="1">
      <alignment horizontal="center" vertical="center"/>
    </xf>
    <xf numFmtId="3" fontId="43" fillId="31" borderId="25" xfId="47" applyNumberFormat="1" applyFont="1" applyFill="1" applyBorder="1" applyAlignment="1">
      <alignment horizontal="center" vertical="center"/>
    </xf>
    <xf numFmtId="3" fontId="43" fillId="41" borderId="12" xfId="47" applyNumberFormat="1" applyFont="1" applyFill="1" applyBorder="1" applyAlignment="1">
      <alignment horizontal="center" vertical="center"/>
    </xf>
    <xf numFmtId="4" fontId="43" fillId="31" borderId="18" xfId="47" applyNumberFormat="1" applyFont="1" applyFill="1" applyBorder="1" applyAlignment="1">
      <alignment horizontal="center" vertical="center"/>
    </xf>
    <xf numFmtId="3" fontId="43" fillId="31" borderId="18" xfId="47" applyNumberFormat="1" applyFont="1" applyFill="1" applyBorder="1" applyAlignment="1">
      <alignment horizontal="center" vertical="center"/>
    </xf>
    <xf numFmtId="0" fontId="43" fillId="41" borderId="21" xfId="47" applyFont="1" applyFill="1" applyBorder="1" applyAlignment="1">
      <alignment horizontal="center" vertical="center"/>
    </xf>
    <xf numFmtId="3" fontId="40" fillId="0" borderId="50" xfId="47" applyNumberFormat="1" applyFont="1" applyFill="1" applyBorder="1" applyAlignment="1">
      <alignment vertical="center"/>
    </xf>
    <xf numFmtId="3" fontId="40" fillId="0" borderId="51" xfId="47" applyNumberFormat="1" applyFont="1" applyFill="1" applyBorder="1" applyAlignment="1">
      <alignment vertical="center"/>
    </xf>
    <xf numFmtId="3" fontId="43" fillId="42" borderId="15" xfId="47" applyNumberFormat="1" applyFont="1" applyFill="1" applyBorder="1" applyAlignment="1">
      <alignment vertical="center"/>
    </xf>
    <xf numFmtId="3" fontId="43" fillId="42" borderId="0" xfId="47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3" fontId="43" fillId="41" borderId="0" xfId="47" applyNumberFormat="1" applyFont="1" applyFill="1" applyBorder="1" applyAlignment="1">
      <alignment horizontal="center" vertical="center"/>
    </xf>
    <xf numFmtId="3" fontId="43" fillId="42" borderId="25" xfId="47" applyNumberFormat="1" applyFont="1" applyFill="1" applyBorder="1" applyAlignment="1">
      <alignment vertical="center"/>
    </xf>
    <xf numFmtId="3" fontId="40" fillId="0" borderId="18" xfId="47" applyNumberFormat="1" applyFont="1" applyFill="1" applyBorder="1" applyAlignment="1">
      <alignment vertical="center"/>
    </xf>
    <xf numFmtId="3" fontId="43" fillId="26" borderId="15" xfId="47" applyNumberFormat="1" applyFont="1" applyFill="1" applyBorder="1" applyAlignment="1">
      <alignment horizontal="center" vertical="center"/>
    </xf>
    <xf numFmtId="3" fontId="43" fillId="41" borderId="21" xfId="47" applyNumberFormat="1" applyFont="1" applyFill="1" applyBorder="1" applyAlignment="1">
      <alignment horizontal="center" vertical="center"/>
    </xf>
    <xf numFmtId="3" fontId="42" fillId="30" borderId="25" xfId="47" applyNumberFormat="1" applyFont="1" applyFill="1" applyBorder="1" applyAlignment="1">
      <alignment vertical="center"/>
    </xf>
    <xf numFmtId="3" fontId="40" fillId="24" borderId="25" xfId="47" applyNumberFormat="1" applyFont="1" applyFill="1" applyBorder="1" applyAlignment="1">
      <alignment vertical="center"/>
    </xf>
    <xf numFmtId="3" fontId="40" fillId="0" borderId="11" xfId="47" applyNumberFormat="1" applyFont="1" applyFill="1" applyBorder="1" applyAlignment="1">
      <alignment vertical="center"/>
    </xf>
    <xf numFmtId="3" fontId="58" fillId="0" borderId="15" xfId="0" applyNumberFormat="1" applyFont="1" applyBorder="1" applyAlignment="1">
      <alignment horizontal="center" vertical="center"/>
    </xf>
    <xf numFmtId="3" fontId="43" fillId="41" borderId="26" xfId="47" applyNumberFormat="1" applyFont="1" applyFill="1" applyBorder="1" applyAlignment="1">
      <alignment horizontal="center" vertical="center"/>
    </xf>
    <xf numFmtId="4" fontId="40" fillId="0" borderId="43" xfId="47" applyNumberFormat="1" applyFont="1" applyFill="1" applyBorder="1" applyAlignment="1">
      <alignment vertical="center"/>
    </xf>
    <xf numFmtId="4" fontId="40" fillId="0" borderId="40" xfId="47" applyNumberFormat="1" applyFont="1" applyFill="1" applyBorder="1" applyAlignment="1">
      <alignment vertical="center"/>
    </xf>
    <xf numFmtId="4" fontId="65" fillId="39" borderId="0" xfId="47" applyNumberFormat="1" applyFont="1" applyFill="1" applyBorder="1" applyAlignment="1">
      <alignment vertical="center"/>
    </xf>
    <xf numFmtId="4" fontId="43" fillId="42" borderId="17" xfId="47" applyNumberFormat="1" applyFont="1" applyFill="1" applyBorder="1" applyAlignment="1">
      <alignment vertical="center"/>
    </xf>
    <xf numFmtId="2" fontId="40" fillId="24" borderId="17" xfId="47" applyNumberFormat="1" applyFont="1" applyFill="1" applyBorder="1" applyAlignment="1">
      <alignment vertical="center"/>
    </xf>
    <xf numFmtId="2" fontId="40" fillId="24" borderId="0" xfId="47" applyNumberFormat="1" applyFont="1" applyFill="1" applyAlignment="1">
      <alignment vertical="center"/>
    </xf>
    <xf numFmtId="2" fontId="44" fillId="31" borderId="21" xfId="47" applyNumberFormat="1" applyFont="1" applyFill="1" applyBorder="1" applyAlignment="1">
      <alignment horizontal="center" vertical="center"/>
    </xf>
    <xf numFmtId="2" fontId="44" fillId="31" borderId="10" xfId="47" applyNumberFormat="1" applyFont="1" applyFill="1" applyBorder="1" applyAlignment="1">
      <alignment horizontal="center" vertical="center"/>
    </xf>
    <xf numFmtId="10" fontId="42" fillId="0" borderId="32" xfId="53" applyNumberFormat="1" applyFont="1" applyFill="1" applyBorder="1" applyAlignment="1">
      <alignment vertical="center"/>
    </xf>
    <xf numFmtId="10" fontId="42" fillId="0" borderId="19" xfId="53" applyNumberFormat="1" applyFont="1" applyFill="1" applyBorder="1" applyAlignment="1">
      <alignment vertical="center"/>
    </xf>
    <xf numFmtId="10" fontId="40" fillId="24" borderId="18" xfId="53" applyNumberFormat="1" applyFont="1" applyFill="1" applyBorder="1" applyAlignment="1">
      <alignment vertical="center"/>
    </xf>
    <xf numFmtId="10" fontId="40" fillId="24" borderId="0" xfId="53" applyNumberFormat="1" applyFont="1" applyFill="1" applyBorder="1" applyAlignment="1">
      <alignment vertical="center"/>
    </xf>
    <xf numFmtId="10" fontId="40" fillId="24" borderId="25" xfId="53" applyNumberFormat="1" applyFont="1" applyFill="1" applyBorder="1" applyAlignment="1">
      <alignment vertical="center"/>
    </xf>
    <xf numFmtId="10" fontId="44" fillId="0" borderId="22" xfId="53" applyNumberFormat="1" applyFont="1" applyFill="1" applyBorder="1" applyAlignment="1">
      <alignment vertical="center"/>
    </xf>
    <xf numFmtId="10" fontId="42" fillId="0" borderId="36" xfId="53" applyNumberFormat="1" applyFont="1" applyFill="1" applyBorder="1" applyAlignment="1">
      <alignment vertical="center"/>
    </xf>
    <xf numFmtId="10" fontId="42" fillId="0" borderId="28" xfId="53" applyNumberFormat="1" applyFont="1" applyFill="1" applyBorder="1" applyAlignment="1">
      <alignment vertical="center"/>
    </xf>
    <xf numFmtId="10" fontId="40" fillId="24" borderId="11" xfId="53" applyNumberFormat="1" applyFont="1" applyFill="1" applyBorder="1" applyAlignment="1">
      <alignment vertical="center"/>
    </xf>
    <xf numFmtId="10" fontId="40" fillId="24" borderId="35" xfId="53" applyNumberFormat="1" applyFont="1" applyFill="1" applyBorder="1" applyAlignment="1">
      <alignment vertical="center"/>
    </xf>
    <xf numFmtId="10" fontId="40" fillId="0" borderId="35" xfId="53" applyNumberFormat="1" applyFont="1" applyFill="1" applyBorder="1" applyAlignment="1">
      <alignment vertical="center"/>
    </xf>
    <xf numFmtId="10" fontId="40" fillId="24" borderId="12" xfId="53" applyNumberFormat="1" applyFont="1" applyFill="1" applyBorder="1" applyAlignment="1">
      <alignment vertical="center"/>
    </xf>
    <xf numFmtId="10" fontId="43" fillId="38" borderId="26" xfId="53" applyNumberFormat="1" applyFont="1" applyFill="1" applyBorder="1" applyAlignment="1">
      <alignment horizontal="center" vertical="center"/>
    </xf>
    <xf numFmtId="10" fontId="43" fillId="40" borderId="31" xfId="53" applyNumberFormat="1" applyFont="1" applyFill="1" applyBorder="1" applyAlignment="1">
      <alignment horizontal="center" vertical="center"/>
    </xf>
    <xf numFmtId="10" fontId="43" fillId="33" borderId="31" xfId="53" applyNumberFormat="1" applyFont="1" applyFill="1" applyBorder="1" applyAlignment="1">
      <alignment horizontal="center" vertical="center"/>
    </xf>
    <xf numFmtId="10" fontId="43" fillId="41" borderId="31" xfId="53" applyNumberFormat="1" applyFont="1" applyFill="1" applyBorder="1" applyAlignment="1">
      <alignment horizontal="center" vertical="center"/>
    </xf>
    <xf numFmtId="10" fontId="42" fillId="0" borderId="37" xfId="53" applyNumberFormat="1" applyFont="1" applyFill="1" applyBorder="1" applyAlignment="1">
      <alignment vertical="center"/>
    </xf>
    <xf numFmtId="10" fontId="40" fillId="24" borderId="28" xfId="53" applyNumberFormat="1" applyFont="1" applyFill="1" applyBorder="1" applyAlignment="1">
      <alignment vertical="center"/>
    </xf>
    <xf numFmtId="10" fontId="44" fillId="0" borderId="33" xfId="53" applyNumberFormat="1" applyFont="1" applyFill="1" applyBorder="1" applyAlignment="1">
      <alignment horizontal="center" vertical="center"/>
    </xf>
    <xf numFmtId="0" fontId="40" fillId="0" borderId="0" xfId="47" applyFont="1"/>
    <xf numFmtId="4" fontId="0" fillId="0" borderId="0" xfId="0" applyNumberFormat="1"/>
    <xf numFmtId="0" fontId="60" fillId="29" borderId="27" xfId="0" applyFont="1" applyFill="1" applyBorder="1" applyAlignment="1">
      <alignment horizontal="center" vertical="center"/>
    </xf>
    <xf numFmtId="0" fontId="40" fillId="0" borderId="0" xfId="47" applyFont="1"/>
    <xf numFmtId="10" fontId="40" fillId="0" borderId="0" xfId="53" applyNumberFormat="1" applyFont="1"/>
    <xf numFmtId="10" fontId="61" fillId="0" borderId="0" xfId="53" applyNumberFormat="1" applyFont="1"/>
    <xf numFmtId="3" fontId="0" fillId="37" borderId="0" xfId="0" applyNumberFormat="1" applyFill="1"/>
    <xf numFmtId="3" fontId="43" fillId="42" borderId="27" xfId="47" applyNumberFormat="1" applyFont="1" applyFill="1" applyBorder="1" applyAlignment="1">
      <alignment vertical="center"/>
    </xf>
    <xf numFmtId="0" fontId="38" fillId="0" borderId="0" xfId="49" applyFont="1" applyBorder="1" applyAlignment="1">
      <alignment horizontal="right" vertical="top" wrapText="1"/>
    </xf>
    <xf numFmtId="0" fontId="32" fillId="34" borderId="0" xfId="0" applyFont="1" applyFill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wrapText="1"/>
    </xf>
    <xf numFmtId="0" fontId="23" fillId="0" borderId="23" xfId="0" applyFont="1" applyBorder="1" applyAlignment="1">
      <alignment horizontal="right" vertical="center"/>
    </xf>
    <xf numFmtId="0" fontId="41" fillId="30" borderId="0" xfId="47" applyFont="1" applyFill="1" applyAlignment="1">
      <alignment horizontal="left"/>
    </xf>
    <xf numFmtId="0" fontId="40" fillId="30" borderId="0" xfId="47" applyFont="1" applyFill="1"/>
    <xf numFmtId="0" fontId="56" fillId="30" borderId="0" xfId="51" applyFont="1" applyFill="1" applyBorder="1" applyAlignment="1">
      <alignment horizontal="left" vertical="center"/>
    </xf>
    <xf numFmtId="0" fontId="47" fillId="34" borderId="0" xfId="51" applyFont="1" applyFill="1" applyBorder="1" applyAlignment="1">
      <alignment horizontal="left" vertical="center"/>
    </xf>
    <xf numFmtId="0" fontId="60" fillId="29" borderId="27" xfId="0" applyFont="1" applyFill="1" applyBorder="1" applyAlignment="1">
      <alignment horizontal="center" vertical="center"/>
    </xf>
    <xf numFmtId="0" fontId="46" fillId="30" borderId="0" xfId="46" applyFont="1" applyFill="1" applyBorder="1" applyAlignment="1">
      <alignment wrapText="1"/>
    </xf>
    <xf numFmtId="0" fontId="46" fillId="0" borderId="0" xfId="46" applyFont="1" applyBorder="1" applyAlignment="1">
      <alignment vertical="center" wrapText="1"/>
    </xf>
    <xf numFmtId="0" fontId="0" fillId="0" borderId="0" xfId="0" applyAlignment="1">
      <alignment vertical="center"/>
    </xf>
    <xf numFmtId="0" fontId="47" fillId="34" borderId="29" xfId="51" applyFont="1" applyFill="1" applyBorder="1" applyAlignment="1">
      <alignment horizontal="left" vertical="center"/>
    </xf>
    <xf numFmtId="0" fontId="56" fillId="30" borderId="30" xfId="51" applyFont="1" applyFill="1" applyBorder="1" applyAlignment="1">
      <alignment horizontal="left" vertical="center"/>
    </xf>
    <xf numFmtId="0" fontId="43" fillId="29" borderId="17" xfId="47" applyFont="1" applyFill="1" applyBorder="1" applyAlignment="1">
      <alignment horizontal="center" vertical="center"/>
    </xf>
    <xf numFmtId="0" fontId="43" fillId="29" borderId="21" xfId="47" applyFont="1" applyFill="1" applyBorder="1" applyAlignment="1">
      <alignment horizontal="center" vertical="center"/>
    </xf>
    <xf numFmtId="0" fontId="50" fillId="29" borderId="20" xfId="47" applyFont="1" applyFill="1" applyBorder="1" applyAlignment="1">
      <alignment horizontal="center" vertical="center"/>
    </xf>
    <xf numFmtId="0" fontId="50" fillId="29" borderId="17" xfId="47" applyFont="1" applyFill="1" applyBorder="1" applyAlignment="1">
      <alignment horizontal="center" vertical="center"/>
    </xf>
    <xf numFmtId="0" fontId="50" fillId="26" borderId="17" xfId="47" applyFont="1" applyFill="1" applyBorder="1" applyAlignment="1">
      <alignment horizontal="center" vertical="center"/>
    </xf>
    <xf numFmtId="0" fontId="43" fillId="26" borderId="17" xfId="47" applyFont="1" applyFill="1" applyBorder="1" applyAlignment="1">
      <alignment horizontal="center" vertical="center"/>
    </xf>
    <xf numFmtId="0" fontId="43" fillId="26" borderId="21" xfId="47" applyFont="1" applyFill="1" applyBorder="1" applyAlignment="1">
      <alignment horizontal="center" vertical="center"/>
    </xf>
    <xf numFmtId="0" fontId="50" fillId="29" borderId="21" xfId="47" applyFont="1" applyFill="1" applyBorder="1" applyAlignment="1">
      <alignment horizontal="center" vertical="center"/>
    </xf>
    <xf numFmtId="0" fontId="43" fillId="31" borderId="14" xfId="47" applyFont="1" applyFill="1" applyBorder="1" applyAlignment="1">
      <alignment horizontal="center" vertical="center"/>
    </xf>
    <xf numFmtId="0" fontId="43" fillId="31" borderId="15" xfId="47" applyFont="1" applyFill="1" applyBorder="1" applyAlignment="1">
      <alignment horizontal="center" vertical="center"/>
    </xf>
    <xf numFmtId="0" fontId="43" fillId="31" borderId="24" xfId="47" applyFont="1" applyFill="1" applyBorder="1" applyAlignment="1">
      <alignment horizontal="center" vertical="center"/>
    </xf>
    <xf numFmtId="0" fontId="43" fillId="31" borderId="20" xfId="47" applyFont="1" applyFill="1" applyBorder="1" applyAlignment="1">
      <alignment horizontal="center" vertical="center"/>
    </xf>
    <xf numFmtId="0" fontId="43" fillId="31" borderId="17" xfId="47" applyFont="1" applyFill="1" applyBorder="1" applyAlignment="1">
      <alignment horizontal="center" vertical="center"/>
    </xf>
    <xf numFmtId="0" fontId="43" fillId="31" borderId="21" xfId="47" applyFont="1" applyFill="1" applyBorder="1" applyAlignment="1">
      <alignment horizontal="center" vertical="center"/>
    </xf>
    <xf numFmtId="0" fontId="43" fillId="29" borderId="15" xfId="47" applyFont="1" applyFill="1" applyBorder="1" applyAlignment="1">
      <alignment horizontal="center" vertical="center"/>
    </xf>
    <xf numFmtId="0" fontId="43" fillId="29" borderId="24" xfId="47" applyFont="1" applyFill="1" applyBorder="1" applyAlignment="1">
      <alignment horizontal="center" vertical="center"/>
    </xf>
    <xf numFmtId="2" fontId="50" fillId="29" borderId="20" xfId="47" applyNumberFormat="1" applyFont="1" applyFill="1" applyBorder="1" applyAlignment="1">
      <alignment horizontal="center" vertical="center"/>
    </xf>
    <xf numFmtId="2" fontId="50" fillId="29" borderId="17" xfId="47" applyNumberFormat="1" applyFont="1" applyFill="1" applyBorder="1" applyAlignment="1">
      <alignment horizontal="center" vertical="center"/>
    </xf>
    <xf numFmtId="2" fontId="50" fillId="29" borderId="21" xfId="47" applyNumberFormat="1" applyFont="1" applyFill="1" applyBorder="1" applyAlignment="1">
      <alignment horizontal="center" vertical="center"/>
    </xf>
    <xf numFmtId="0" fontId="70" fillId="24" borderId="0" xfId="47" applyFont="1" applyFill="1" applyBorder="1" applyAlignment="1">
      <alignment horizontal="left" vertical="center"/>
    </xf>
    <xf numFmtId="0" fontId="70" fillId="24" borderId="25" xfId="47" applyFont="1" applyFill="1" applyBorder="1" applyAlignment="1">
      <alignment horizontal="left" vertical="center"/>
    </xf>
    <xf numFmtId="3" fontId="43" fillId="31" borderId="20" xfId="47" applyNumberFormat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50" fillId="29" borderId="20" xfId="47" applyNumberFormat="1" applyFont="1" applyFill="1" applyBorder="1" applyAlignment="1">
      <alignment horizontal="center" vertical="center"/>
    </xf>
    <xf numFmtId="3" fontId="50" fillId="29" borderId="17" xfId="47" applyNumberFormat="1" applyFont="1" applyFill="1" applyBorder="1" applyAlignment="1">
      <alignment horizontal="center" vertical="center"/>
    </xf>
    <xf numFmtId="3" fontId="50" fillId="26" borderId="17" xfId="47" applyNumberFormat="1" applyFont="1" applyFill="1" applyBorder="1" applyAlignment="1">
      <alignment horizontal="center" vertical="center"/>
    </xf>
    <xf numFmtId="3" fontId="43" fillId="26" borderId="17" xfId="47" applyNumberFormat="1" applyFont="1" applyFill="1" applyBorder="1" applyAlignment="1">
      <alignment horizontal="center" vertical="center"/>
    </xf>
    <xf numFmtId="3" fontId="43" fillId="26" borderId="21" xfId="47" applyNumberFormat="1" applyFont="1" applyFill="1" applyBorder="1" applyAlignment="1">
      <alignment horizontal="center" vertical="center"/>
    </xf>
    <xf numFmtId="3" fontId="43" fillId="31" borderId="14" xfId="47" applyNumberFormat="1" applyFont="1" applyFill="1" applyBorder="1" applyAlignment="1">
      <alignment horizontal="center" vertical="center"/>
    </xf>
    <xf numFmtId="3" fontId="43" fillId="31" borderId="15" xfId="47" applyNumberFormat="1" applyFont="1" applyFill="1" applyBorder="1" applyAlignment="1">
      <alignment horizontal="center" vertical="center"/>
    </xf>
    <xf numFmtId="3" fontId="43" fillId="31" borderId="24" xfId="47" applyNumberFormat="1" applyFont="1" applyFill="1" applyBorder="1" applyAlignment="1">
      <alignment horizontal="center" vertical="center"/>
    </xf>
    <xf numFmtId="3" fontId="58" fillId="0" borderId="17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0" fontId="57" fillId="24" borderId="20" xfId="0" applyFont="1" applyFill="1" applyBorder="1" applyAlignment="1">
      <alignment horizontal="center"/>
    </xf>
    <xf numFmtId="0" fontId="57" fillId="24" borderId="21" xfId="0" applyFont="1" applyFill="1" applyBorder="1" applyAlignment="1">
      <alignment horizontal="center"/>
    </xf>
    <xf numFmtId="0" fontId="41" fillId="0" borderId="0" xfId="47" applyFont="1" applyAlignment="1">
      <alignment horizontal="left"/>
    </xf>
    <xf numFmtId="0" fontId="40" fillId="0" borderId="0" xfId="47" applyFont="1"/>
    <xf numFmtId="0" fontId="56" fillId="0" borderId="0" xfId="51" applyFont="1" applyFill="1" applyBorder="1" applyAlignment="1">
      <alignment horizontal="left" vertical="center"/>
    </xf>
    <xf numFmtId="0" fontId="46" fillId="0" borderId="0" xfId="46" applyFont="1" applyBorder="1" applyAlignment="1">
      <alignment wrapText="1"/>
    </xf>
    <xf numFmtId="4" fontId="43" fillId="0" borderId="27" xfId="0" applyNumberFormat="1" applyFont="1" applyFill="1" applyBorder="1" applyAlignment="1">
      <alignment horizontal="center" vertical="center"/>
    </xf>
    <xf numFmtId="0" fontId="43" fillId="38" borderId="20" xfId="0" applyFont="1" applyFill="1" applyBorder="1" applyAlignment="1">
      <alignment horizontal="center" vertical="center"/>
    </xf>
    <xf numFmtId="0" fontId="43" fillId="38" borderId="17" xfId="0" applyFont="1" applyFill="1" applyBorder="1" applyAlignment="1">
      <alignment horizontal="center" vertical="center"/>
    </xf>
    <xf numFmtId="0" fontId="43" fillId="38" borderId="21" xfId="0" applyFont="1" applyFill="1" applyBorder="1" applyAlignment="1">
      <alignment horizontal="center" vertical="center"/>
    </xf>
    <xf numFmtId="0" fontId="45" fillId="0" borderId="0" xfId="46" applyFont="1" applyBorder="1" applyAlignment="1">
      <alignment horizontal="left" wrapText="1"/>
    </xf>
    <xf numFmtId="0" fontId="54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3" fillId="40" borderId="20" xfId="0" applyFont="1" applyFill="1" applyBorder="1" applyAlignment="1">
      <alignment horizontal="center" vertical="center" wrapText="1"/>
    </xf>
    <xf numFmtId="0" fontId="43" fillId="40" borderId="17" xfId="0" applyFont="1" applyFill="1" applyBorder="1" applyAlignment="1">
      <alignment horizontal="center" vertical="center" wrapText="1"/>
    </xf>
    <xf numFmtId="0" fontId="43" fillId="40" borderId="21" xfId="0" applyFont="1" applyFill="1" applyBorder="1" applyAlignment="1">
      <alignment horizontal="center" vertical="center" wrapText="1"/>
    </xf>
    <xf numFmtId="0" fontId="40" fillId="37" borderId="0" xfId="47" applyFont="1" applyFill="1" applyAlignment="1">
      <alignment horizontal="center"/>
    </xf>
    <xf numFmtId="0" fontId="46" fillId="0" borderId="0" xfId="46" applyFont="1" applyBorder="1" applyAlignment="1">
      <alignment horizontal="left" wrapText="1"/>
    </xf>
    <xf numFmtId="0" fontId="47" fillId="34" borderId="0" xfId="51" applyFont="1" applyFill="1" applyBorder="1" applyAlignment="1">
      <alignment horizontal="center" vertical="center"/>
    </xf>
  </cellXfs>
  <cellStyles count="54">
    <cellStyle name="1 Título tabla" xfId="46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 Matriz d datos NUM" xfId="4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9" builtinId="8"/>
    <cellStyle name="Hipervínculo_Est_Registral_Inmobiliaria_2011" xfId="44"/>
    <cellStyle name="Incorrecto" xfId="31" builtinId="27" customBuiltin="1"/>
    <cellStyle name="Millares" xfId="52" builtinId="3"/>
    <cellStyle name="Millares 2" xfId="48"/>
    <cellStyle name="Neutral" xfId="32" builtinId="28" customBuiltin="1"/>
    <cellStyle name="Normal" xfId="0" builtinId="0"/>
    <cellStyle name="Normal 2" xfId="42"/>
    <cellStyle name="Normal 2 2" xfId="51"/>
    <cellStyle name="Normal 3" xfId="43"/>
    <cellStyle name="Normal 4" xfId="47"/>
    <cellStyle name="Normal_AE08-C24.2" xfId="50"/>
    <cellStyle name="Notas" xfId="33" builtinId="10" customBuiltin="1"/>
    <cellStyle name="Porcentaje" xfId="53" builtinId="5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31"/>
        </patternFill>
      </fill>
    </dxf>
  </dxfs>
  <tableStyles count="0" defaultTableStyle="TableStyleMedium2" defaultPivotStyle="PivotStyleLight16"/>
  <colors>
    <mruColors>
      <color rgb="FFCCFFFF"/>
      <color rgb="FFFF7C80"/>
      <color rgb="FFFF99CC"/>
      <color rgb="FFFF5050"/>
      <color rgb="FF66FFCC"/>
      <color rgb="FF33CCCC"/>
      <color rgb="FF99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PF Agraria aragonesa por provincias. Años 2020-20201</a:t>
            </a:r>
          </a:p>
        </c:rich>
      </c:tx>
      <c:layout>
        <c:manualLayout>
          <c:xMode val="edge"/>
          <c:yMode val="edge"/>
          <c:x val="0.26236718433911177"/>
          <c:y val="1.9102196752626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84730564805882"/>
          <c:y val="0.1812840586903714"/>
          <c:w val="0.83311485273826935"/>
          <c:h val="0.41356045394039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'3'!$J$37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2020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'3'!$K$37:$P$37</c:f>
              <c:numCache>
                <c:formatCode>#,##0</c:formatCode>
                <c:ptCount val="6"/>
                <c:pt idx="0">
                  <c:v>802060593.75333345</c:v>
                </c:pt>
                <c:pt idx="1">
                  <c:v>699798495.52187848</c:v>
                </c:pt>
                <c:pt idx="2">
                  <c:v>222501952.04666668</c:v>
                </c:pt>
                <c:pt idx="3">
                  <c:v>147632951.05373859</c:v>
                </c:pt>
                <c:pt idx="4">
                  <c:v>883283073.75999999</c:v>
                </c:pt>
                <c:pt idx="5">
                  <c:v>681027668.59455264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E-467B-88AD-371111B26AC5}"/>
            </c:ext>
          </c:extLst>
        </c:ser>
        <c:ser>
          <c:idx val="1"/>
          <c:order val="1"/>
          <c:tx>
            <c:strRef>
              <c:f>'3'!$J$38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2020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'3'!$K$38:$P$38</c:f>
              <c:numCache>
                <c:formatCode>#,##0</c:formatCode>
                <c:ptCount val="6"/>
                <c:pt idx="0">
                  <c:v>1539994656.8107326</c:v>
                </c:pt>
                <c:pt idx="1">
                  <c:v>1515719260.4494584</c:v>
                </c:pt>
                <c:pt idx="2">
                  <c:v>520000270.46942562</c:v>
                </c:pt>
                <c:pt idx="3">
                  <c:v>477354796.19050562</c:v>
                </c:pt>
                <c:pt idx="4">
                  <c:v>944290336.29278517</c:v>
                </c:pt>
                <c:pt idx="5">
                  <c:v>926036003.73903596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E-467B-88AD-371111B26AC5}"/>
            </c:ext>
          </c:extLst>
        </c:ser>
        <c:ser>
          <c:idx val="2"/>
          <c:order val="2"/>
          <c:tx>
            <c:strRef>
              <c:f>'3'!$J$39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921073106968353E-3"/>
                  <c:y val="-6.99982702735224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E-467B-88AD-371111B26AC5}"/>
                </c:ext>
              </c:extLst>
            </c:dLbl>
            <c:dLbl>
              <c:idx val="1"/>
              <c:layout>
                <c:manualLayout>
                  <c:x val="6.9242980041352986E-3"/>
                  <c:y val="-8.2218458229608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E-467B-88AD-371111B26AC5}"/>
                </c:ext>
              </c:extLst>
            </c:dLbl>
            <c:dLbl>
              <c:idx val="2"/>
              <c:layout>
                <c:manualLayout>
                  <c:x val="5.6726680577241506E-3"/>
                  <c:y val="-2.80791763626559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E-467B-88AD-371111B26AC5}"/>
                </c:ext>
              </c:extLst>
            </c:dLbl>
            <c:dLbl>
              <c:idx val="3"/>
              <c:layout>
                <c:manualLayout>
                  <c:x val="6.3314068772484244E-3"/>
                  <c:y val="-2.8423164523100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E-467B-88AD-371111B26AC5}"/>
                </c:ext>
              </c:extLst>
            </c:dLbl>
            <c:dLbl>
              <c:idx val="4"/>
              <c:layout>
                <c:manualLayout>
                  <c:x val="9.953659516785951E-4"/>
                  <c:y val="-2.5761019738093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CE-467B-88AD-371111B26AC5}"/>
                </c:ext>
              </c:extLst>
            </c:dLbl>
            <c:dLbl>
              <c:idx val="5"/>
              <c:layout>
                <c:manualLayout>
                  <c:x val="-8.4468097614280434E-3"/>
                  <c:y val="-1.6566568147462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CE-467B-88AD-371111B26AC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'3'!$K$35:$P$36</c:f>
              <c:multiLvlStrCache>
                <c:ptCount val="6"/>
                <c:lvl>
                  <c:pt idx="0">
                    <c:v>2021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2020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'3'!$K$39:$P$39</c:f>
              <c:numCache>
                <c:formatCode>#,##0</c:formatCode>
                <c:ptCount val="6"/>
                <c:pt idx="0">
                  <c:v>2395557606.2654247</c:v>
                </c:pt>
                <c:pt idx="1">
                  <c:v>2261146640.2910838</c:v>
                </c:pt>
                <c:pt idx="2">
                  <c:v>772280033.57656741</c:v>
                </c:pt>
                <c:pt idx="3">
                  <c:v>658093521.74980378</c:v>
                </c:pt>
                <c:pt idx="4">
                  <c:v>1885054627.6778834</c:v>
                </c:pt>
                <c:pt idx="5">
                  <c:v>1661517573.2996652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E-467B-88AD-371111B2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5673560"/>
        <c:axId val="1"/>
      </c:barChart>
      <c:catAx>
        <c:axId val="29567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5673560"/>
        <c:crosses val="autoZero"/>
        <c:crossBetween val="between"/>
        <c:majorUnit val="250000000"/>
        <c:minorUnit val="10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66081561939145"/>
          <c:y val="0.85147996901533429"/>
          <c:w val="0.72281306733891471"/>
          <c:h val="6.9084673871353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</a:t>
            </a:r>
            <a:r>
              <a:rPr lang="es-ES" sz="1100" b="1" baseline="0">
                <a:solidFill>
                  <a:sysClr val="windowText" lastClr="000000"/>
                </a:solidFill>
              </a:rPr>
              <a:t> </a:t>
            </a:r>
            <a:r>
              <a:rPr lang="es-ES" sz="1100" b="1">
                <a:solidFill>
                  <a:sysClr val="windowText" lastClr="000000"/>
                </a:solidFill>
              </a:rPr>
              <a:t>Aragón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'5'!$J$35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'5'!$K$35:$L$35</c:f>
              <c:numCache>
                <c:formatCode>_(* #,##0.00_);_(* \(#,##0.00\);_(* "-"??_);_(@_)</c:formatCode>
                <c:ptCount val="2"/>
                <c:pt idx="0">
                  <c:v>1528.4591151701698</c:v>
                </c:pt>
                <c:pt idx="1">
                  <c:v>1907.8456195600002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7-408D-8547-F8FA662652E0}"/>
            </c:ext>
          </c:extLst>
        </c:ser>
        <c:ser>
          <c:idx val="2"/>
          <c:order val="1"/>
          <c:tx>
            <c:strRef>
              <c:f>'5'!$J$36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17-408D-8547-F8FA662652E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17-408D-8547-F8FA66265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'5'!$K$36:$L$36</c:f>
              <c:numCache>
                <c:formatCode>_(* #,##0.00_);_(* \(#,##0.00\);_(* "-"??_);_(@_)</c:formatCode>
                <c:ptCount val="2"/>
                <c:pt idx="0">
                  <c:v>2919.1100603790005</c:v>
                </c:pt>
                <c:pt idx="1">
                  <c:v>3004.2852635729432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7-408D-8547-F8FA662652E0}"/>
            </c:ext>
          </c:extLst>
        </c:ser>
        <c:ser>
          <c:idx val="0"/>
          <c:order val="2"/>
          <c:tx>
            <c:strRef>
              <c:f>'5'!$J$37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'5'!$K$37:$L$37</c:f>
              <c:numCache>
                <c:formatCode>_(* #,##0.00_);_(* \(#,##0.00\);_(* "-"??_);_(@_)</c:formatCode>
                <c:ptCount val="2"/>
                <c:pt idx="0">
                  <c:v>4580.7577353405532</c:v>
                </c:pt>
                <c:pt idx="1">
                  <c:v>5052.8922675198755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'5'!$J$38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17-408D-8547-F8FA662652E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'5'!$K$38:$L$38</c:f>
              <c:numCache>
                <c:formatCode>_(* #,##0.00_);_(* \(#,##0.00\);_(* "-"??_);_(@_)</c:formatCode>
                <c:ptCount val="2"/>
                <c:pt idx="0">
                  <c:v>2015.8319658261823</c:v>
                </c:pt>
                <c:pt idx="1">
                  <c:v>2096.2300853772899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500"/>
        <c:min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2637391479911164"/>
          <c:w val="0.52457131135695068"/>
          <c:h val="0.81135617663176718"/>
        </c:manualLayout>
      </c:layout>
      <c:pieChart>
        <c:varyColors val="1"/>
        <c:ser>
          <c:idx val="0"/>
          <c:order val="0"/>
          <c:tx>
            <c:strRef>
              <c:f>'3'!$J$12:$J$15</c:f>
              <c:strCache>
                <c:ptCount val="4"/>
                <c:pt idx="0">
                  <c:v>Huesca</c:v>
                </c:pt>
                <c:pt idx="1">
                  <c:v>Teruel</c:v>
                </c:pt>
                <c:pt idx="2">
                  <c:v>Zaragoza</c:v>
                </c:pt>
                <c:pt idx="3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BE-433D-B3CE-89F5BA857EF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BE-433D-B3CE-89F5BA857EF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BE-433D-B3CE-89F5BA857EF5}"/>
              </c:ext>
            </c:extLst>
          </c:dPt>
          <c:dLbls>
            <c:dLbl>
              <c:idx val="0"/>
              <c:layout>
                <c:manualLayout>
                  <c:x val="-0.17274742078199373"/>
                  <c:y val="4.3091055925701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BE-433D-B3CE-89F5BA857EF5}"/>
                </c:ext>
              </c:extLst>
            </c:dLbl>
            <c:dLbl>
              <c:idx val="1"/>
              <c:layout>
                <c:manualLayout>
                  <c:x val="6.3723397807956064E-2"/>
                  <c:y val="-0.19637362637362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BE-433D-B3CE-89F5BA857EF5}"/>
                </c:ext>
              </c:extLst>
            </c:dLbl>
            <c:dLbl>
              <c:idx val="2"/>
              <c:layout>
                <c:manualLayout>
                  <c:x val="0.15569378410037649"/>
                  <c:y val="0.14819541609343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BE-433D-B3CE-89F5BA857E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Huesca</c:v>
              </c:pt>
              <c:pt idx="1">
                <c:v>Teruel</c:v>
              </c:pt>
              <c:pt idx="2">
                <c:v>Zaragoza</c:v>
              </c:pt>
            </c:strLit>
          </c:cat>
          <c:val>
            <c:numRef>
              <c:f>'3'!$K$12:$K$14</c:f>
              <c:numCache>
                <c:formatCode>#,##0</c:formatCode>
                <c:ptCount val="3"/>
                <c:pt idx="0">
                  <c:v>908198770.48459041</c:v>
                </c:pt>
                <c:pt idx="1">
                  <c:v>494704407.35822129</c:v>
                </c:pt>
                <c:pt idx="2">
                  <c:v>693326907.53447878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E-433D-B3CE-89F5BA85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'3'!$N$46</c:f>
              <c:strCache>
                <c:ptCount val="1"/>
                <c:pt idx="0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93-43AF-91A3-6A1480B0AB1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93-43AF-91A3-6A1480B0AB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93-43AF-91A3-6A1480B0AB14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93-43AF-91A3-6A1480B0AB14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93-43AF-91A3-6A1480B0AB14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93-43AF-91A3-6A1480B0AB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'3'!$N$47:$N$49</c:f>
              <c:numCache>
                <c:formatCode>#,##0</c:formatCode>
                <c:ptCount val="3"/>
                <c:pt idx="0">
                  <c:v>1907845619.5599999</c:v>
                </c:pt>
                <c:pt idx="1">
                  <c:v>3004285263.5729432</c:v>
                </c:pt>
                <c:pt idx="2">
                  <c:v>140761384.38693216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3-43AF-91A3-6A1480B0A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'3'!$K$46</c:f>
              <c:strCache>
                <c:ptCount val="1"/>
                <c:pt idx="0">
                  <c:v>Huesca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7-48F5-82FC-10775335BB6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77-48F5-82FC-10775335BB6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77-48F5-82FC-10775335BB6C}"/>
              </c:ext>
            </c:extLst>
          </c:dPt>
          <c:dLbls>
            <c:dLbl>
              <c:idx val="0"/>
              <c:layout>
                <c:manualLayout>
                  <c:x val="-0.12360958880139995"/>
                  <c:y val="0.1972280443361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77-48F5-82FC-10775335BB6C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77-48F5-82FC-10775335BB6C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77-48F5-82FC-10775335BB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'3'!$K$47:$K$49</c:f>
              <c:numCache>
                <c:formatCode>#,##0</c:formatCode>
                <c:ptCount val="3"/>
                <c:pt idx="0">
                  <c:v>802060593.75333345</c:v>
                </c:pt>
                <c:pt idx="1">
                  <c:v>1539994656.8107326</c:v>
                </c:pt>
                <c:pt idx="2">
                  <c:v>53502355.701358795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7-48F5-82FC-10775335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'3'!$L$46</c:f>
              <c:strCache>
                <c:ptCount val="1"/>
                <c:pt idx="0">
                  <c:v>Teruel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6-475A-A88B-7F192E1B174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6-475A-A88B-7F192E1B17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6-475A-A88B-7F192E1B1746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6-475A-A88B-7F192E1B1746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36-475A-A88B-7F192E1B1746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36-475A-A88B-7F192E1B17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'3'!$L$47:$L$49</c:f>
              <c:numCache>
                <c:formatCode>#,##0</c:formatCode>
                <c:ptCount val="3"/>
                <c:pt idx="0">
                  <c:v>222501952.04666668</c:v>
                </c:pt>
                <c:pt idx="1">
                  <c:v>520000270.46942562</c:v>
                </c:pt>
                <c:pt idx="2">
                  <c:v>29777811.06047513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36-475A-A88B-7F192E1B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'3'!$M$46</c:f>
              <c:strCache>
                <c:ptCount val="1"/>
                <c:pt idx="0">
                  <c:v>Zaragoza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9-4098-BBB5-7B7B0D29932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9-4098-BBB5-7B7B0D29932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9-4098-BBB5-7B7B0D299328}"/>
              </c:ext>
            </c:extLst>
          </c:dPt>
          <c:dLbls>
            <c:dLbl>
              <c:idx val="0"/>
              <c:layout>
                <c:manualLayout>
                  <c:x val="-0.13427625546806662"/>
                  <c:y val="0.134877924432107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49-4098-BBB5-7B7B0D299328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49-4098-BBB5-7B7B0D299328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49-4098-BBB5-7B7B0D2993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'3'!$M$47:$M$49</c:f>
              <c:numCache>
                <c:formatCode>#,##0</c:formatCode>
                <c:ptCount val="3"/>
                <c:pt idx="0">
                  <c:v>883283073.75999999</c:v>
                </c:pt>
                <c:pt idx="1">
                  <c:v>944290336.29278517</c:v>
                </c:pt>
                <c:pt idx="2">
                  <c:v>57481217.625098243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9-4098-BBB5-7B7B0D29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'5'!$L$8</c:f>
              <c:strCache>
                <c:ptCount val="1"/>
                <c:pt idx="0">
                  <c:v>Aragón (miles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9-4F96-B06F-09540B9F212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9-4F96-B06F-09540B9F212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9-4F96-B06F-09540B9F212F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49-4F96-B06F-09540B9F212F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649-4F96-B06F-09540B9F212F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49-4F96-B06F-09540B9F21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'5'!$L$9:$L$11</c:f>
              <c:numCache>
                <c:formatCode>#,##0.00</c:formatCode>
                <c:ptCount val="3"/>
                <c:pt idx="0">
                  <c:v>1907.8456195600002</c:v>
                </c:pt>
                <c:pt idx="1">
                  <c:v>3004.2852635729432</c:v>
                </c:pt>
                <c:pt idx="2">
                  <c:v>140.76138438693218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9-4F96-B06F-09540B9F212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67-4706-840A-A275AFF2D37F}"/>
              </c:ext>
            </c:extLst>
          </c:dPt>
          <c:cat>
            <c:strRef>
              <c:f>'4'!$C$9:$D$9</c:f>
              <c:strCache>
                <c:ptCount val="2"/>
                <c:pt idx="0">
                  <c:v>Año 2021</c:v>
                </c:pt>
                <c:pt idx="1">
                  <c:v>Año 2020</c:v>
                </c:pt>
              </c:strCache>
            </c:strRef>
          </c:cat>
          <c:val>
            <c:numRef>
              <c:f>'4'!$E$9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AF-4328-A815-5115BDB93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'5'!$K$8</c:f>
              <c:strCache>
                <c:ptCount val="1"/>
                <c:pt idx="0">
                  <c:v>España (mill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1-489F-A9C9-2DFC9E27476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1-489F-A9C9-2DFC9E27476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71-489F-A9C9-2DFC9E27476E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71-489F-A9C9-2DFC9E27476E}"/>
                </c:ext>
              </c:extLst>
            </c:dLbl>
            <c:dLbl>
              <c:idx val="1"/>
              <c:layout>
                <c:manualLayout>
                  <c:x val="4.3036640419947501E-2"/>
                  <c:y val="-9.56543741384844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71-489F-A9C9-2DFC9E27476E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71-489F-A9C9-2DFC9E2747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'5'!$K$9:$K$11</c:f>
              <c:numCache>
                <c:formatCode>#,##0.00</c:formatCode>
                <c:ptCount val="3"/>
                <c:pt idx="0">
                  <c:v>33643.800000000003</c:v>
                </c:pt>
                <c:pt idx="1">
                  <c:v>20915.3</c:v>
                </c:pt>
                <c:pt idx="2">
                  <c:v>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1-489F-A9C9-2DFC9E27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 España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'5'!$J$57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'5'!$K$57:$L$57</c:f>
              <c:numCache>
                <c:formatCode>_(* #,##0.00_);_(* \(#,##0.00\);_(* "-"??_);_(@_)</c:formatCode>
                <c:ptCount val="2"/>
                <c:pt idx="0">
                  <c:v>30400.1</c:v>
                </c:pt>
                <c:pt idx="1">
                  <c:v>33643.800000000003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B-4CA5-9449-1171AA524490}"/>
            </c:ext>
          </c:extLst>
        </c:ser>
        <c:ser>
          <c:idx val="2"/>
          <c:order val="1"/>
          <c:tx>
            <c:strRef>
              <c:f>'5'!$J$58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B-4CA5-9449-1171AA52449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B-4CA5-9449-1171AA524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'5'!$K$58:$L$58</c:f>
              <c:numCache>
                <c:formatCode>_(* #,##0.00_);_(* \(#,##0.00\);_(* "-"??_);_(@_)</c:formatCode>
                <c:ptCount val="2"/>
                <c:pt idx="0">
                  <c:v>20178.400000000001</c:v>
                </c:pt>
                <c:pt idx="1">
                  <c:v>20915.3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B-4CA5-9449-1171AA524490}"/>
            </c:ext>
          </c:extLst>
        </c:ser>
        <c:ser>
          <c:idx val="0"/>
          <c:order val="2"/>
          <c:tx>
            <c:strRef>
              <c:f>'5'!$J$59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'5'!$K$59:$L$59</c:f>
              <c:numCache>
                <c:formatCode>_(* #,##0.00_);_(* \(#,##0.00\);_(* "-"??_);_(@_)</c:formatCode>
                <c:ptCount val="2"/>
                <c:pt idx="0">
                  <c:v>52344.5</c:v>
                </c:pt>
                <c:pt idx="1">
                  <c:v>56427.100000000006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'5'!$J$60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6EB-4CA5-9449-1171AA524490}"/>
              </c:ext>
            </c:extLst>
          </c:dPt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B-4CA5-9449-1171AA52449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'5'!$K$60:$L$60</c:f>
              <c:numCache>
                <c:formatCode>_(* #,##0.00_);_(* \(#,##0.00\);_(* "-"??_);_(@_)</c:formatCode>
                <c:ptCount val="2"/>
                <c:pt idx="0">
                  <c:v>28328.400000000001</c:v>
                </c:pt>
                <c:pt idx="1">
                  <c:v>28985.400000000005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1190625</xdr:colOff>
      <xdr:row>2</xdr:row>
      <xdr:rowOff>10609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476375" cy="60115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España.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66675</xdr:rowOff>
    </xdr:from>
    <xdr:to>
      <xdr:col>7</xdr:col>
      <xdr:colOff>733425</xdr:colOff>
      <xdr:row>43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7</xdr:row>
      <xdr:rowOff>28575</xdr:rowOff>
    </xdr:from>
    <xdr:to>
      <xdr:col>3</xdr:col>
      <xdr:colOff>190500</xdr:colOff>
      <xdr:row>23</xdr:row>
      <xdr:rowOff>0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2</xdr:col>
      <xdr:colOff>371475</xdr:colOff>
      <xdr:row>62</xdr:row>
      <xdr:rowOff>19050</xdr:rowOff>
    </xdr:to>
    <xdr:graphicFrame macro="">
      <xdr:nvGraphicFramePr>
        <xdr:cNvPr id="4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45</xdr:row>
      <xdr:rowOff>152400</xdr:rowOff>
    </xdr:from>
    <xdr:to>
      <xdr:col>7</xdr:col>
      <xdr:colOff>771525</xdr:colOff>
      <xdr:row>62</xdr:row>
      <xdr:rowOff>47625</xdr:rowOff>
    </xdr:to>
    <xdr:graphicFrame macro="">
      <xdr:nvGraphicFramePr>
        <xdr:cNvPr id="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2</xdr:col>
      <xdr:colOff>352425</xdr:colOff>
      <xdr:row>79</xdr:row>
      <xdr:rowOff>57150</xdr:rowOff>
    </xdr:to>
    <xdr:graphicFrame macro="">
      <xdr:nvGraphicFramePr>
        <xdr:cNvPr id="6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457200</xdr:colOff>
      <xdr:row>63</xdr:row>
      <xdr:rowOff>9525</xdr:rowOff>
    </xdr:from>
    <xdr:to>
      <xdr:col>7</xdr:col>
      <xdr:colOff>752475</xdr:colOff>
      <xdr:row>79</xdr:row>
      <xdr:rowOff>66675</xdr:rowOff>
    </xdr:to>
    <xdr:graphicFrame macro="">
      <xdr:nvGraphicFramePr>
        <xdr:cNvPr id="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0.19195</cdr:x>
      <cdr:y>0.01523</cdr:y>
    </cdr:from>
    <cdr:to>
      <cdr:x>0.82712</cdr:x>
      <cdr:y>0.10082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079" y="39016"/>
          <a:ext cx="2534948" cy="21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Renta Agraria Aragón.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Huesca.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Teruel.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Zaragoza.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371475</xdr:colOff>
      <xdr:row>24</xdr:row>
      <xdr:rowOff>19050</xdr:rowOff>
    </xdr:to>
    <xdr:graphicFrame macro="">
      <xdr:nvGraphicFramePr>
        <xdr:cNvPr id="2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476250</xdr:colOff>
      <xdr:row>7</xdr:row>
      <xdr:rowOff>152400</xdr:rowOff>
    </xdr:from>
    <xdr:to>
      <xdr:col>7</xdr:col>
      <xdr:colOff>771525</xdr:colOff>
      <xdr:row>24</xdr:row>
      <xdr:rowOff>47625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48</xdr:row>
      <xdr:rowOff>28575</xdr:rowOff>
    </xdr:from>
    <xdr:to>
      <xdr:col>6</xdr:col>
      <xdr:colOff>133350</xdr:colOff>
      <xdr:row>69</xdr:row>
      <xdr:rowOff>8405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6</xdr:col>
      <xdr:colOff>85725</xdr:colOff>
      <xdr:row>45</xdr:row>
      <xdr:rowOff>141755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2021.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agon.es/-/macroeconomia-agraria" TargetMode="External"/><Relationship Id="rId1" Type="http://schemas.openxmlformats.org/officeDocument/2006/relationships/hyperlink" Target="https://www.aragon.es/-/macroeconomia-agrari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/>
  </sheetViews>
  <sheetFormatPr baseColWidth="10" defaultColWidth="11.5703125" defaultRowHeight="15" customHeight="1" x14ac:dyDescent="0.2"/>
  <cols>
    <col min="1" max="1" width="4.28515625" style="1" customWidth="1"/>
    <col min="2" max="2" width="87.140625" style="1" customWidth="1"/>
    <col min="3" max="3" width="3.7109375" style="1" customWidth="1"/>
    <col min="4" max="4" width="18.28515625" style="1" customWidth="1"/>
    <col min="5" max="256" width="11.5703125" style="1"/>
    <col min="257" max="257" width="5.28515625" style="1" customWidth="1"/>
    <col min="258" max="258" width="87.140625" style="1" customWidth="1"/>
    <col min="259" max="259" width="3.7109375" style="1" customWidth="1"/>
    <col min="260" max="260" width="18.28515625" style="1" customWidth="1"/>
    <col min="261" max="512" width="11.5703125" style="1"/>
    <col min="513" max="513" width="5.28515625" style="1" customWidth="1"/>
    <col min="514" max="514" width="87.140625" style="1" customWidth="1"/>
    <col min="515" max="515" width="3.7109375" style="1" customWidth="1"/>
    <col min="516" max="516" width="18.28515625" style="1" customWidth="1"/>
    <col min="517" max="768" width="11.5703125" style="1"/>
    <col min="769" max="769" width="5.28515625" style="1" customWidth="1"/>
    <col min="770" max="770" width="87.140625" style="1" customWidth="1"/>
    <col min="771" max="771" width="3.7109375" style="1" customWidth="1"/>
    <col min="772" max="772" width="18.28515625" style="1" customWidth="1"/>
    <col min="773" max="1024" width="11.5703125" style="1"/>
    <col min="1025" max="1025" width="5.28515625" style="1" customWidth="1"/>
    <col min="1026" max="1026" width="87.140625" style="1" customWidth="1"/>
    <col min="1027" max="1027" width="3.7109375" style="1" customWidth="1"/>
    <col min="1028" max="1028" width="18.28515625" style="1" customWidth="1"/>
    <col min="1029" max="1280" width="11.5703125" style="1"/>
    <col min="1281" max="1281" width="5.28515625" style="1" customWidth="1"/>
    <col min="1282" max="1282" width="87.140625" style="1" customWidth="1"/>
    <col min="1283" max="1283" width="3.7109375" style="1" customWidth="1"/>
    <col min="1284" max="1284" width="18.28515625" style="1" customWidth="1"/>
    <col min="1285" max="1536" width="11.5703125" style="1"/>
    <col min="1537" max="1537" width="5.28515625" style="1" customWidth="1"/>
    <col min="1538" max="1538" width="87.140625" style="1" customWidth="1"/>
    <col min="1539" max="1539" width="3.7109375" style="1" customWidth="1"/>
    <col min="1540" max="1540" width="18.28515625" style="1" customWidth="1"/>
    <col min="1541" max="1792" width="11.5703125" style="1"/>
    <col min="1793" max="1793" width="5.28515625" style="1" customWidth="1"/>
    <col min="1794" max="1794" width="87.140625" style="1" customWidth="1"/>
    <col min="1795" max="1795" width="3.7109375" style="1" customWidth="1"/>
    <col min="1796" max="1796" width="18.28515625" style="1" customWidth="1"/>
    <col min="1797" max="2048" width="11.5703125" style="1"/>
    <col min="2049" max="2049" width="5.28515625" style="1" customWidth="1"/>
    <col min="2050" max="2050" width="87.140625" style="1" customWidth="1"/>
    <col min="2051" max="2051" width="3.7109375" style="1" customWidth="1"/>
    <col min="2052" max="2052" width="18.28515625" style="1" customWidth="1"/>
    <col min="2053" max="2304" width="11.5703125" style="1"/>
    <col min="2305" max="2305" width="5.28515625" style="1" customWidth="1"/>
    <col min="2306" max="2306" width="87.140625" style="1" customWidth="1"/>
    <col min="2307" max="2307" width="3.7109375" style="1" customWidth="1"/>
    <col min="2308" max="2308" width="18.28515625" style="1" customWidth="1"/>
    <col min="2309" max="2560" width="11.5703125" style="1"/>
    <col min="2561" max="2561" width="5.28515625" style="1" customWidth="1"/>
    <col min="2562" max="2562" width="87.140625" style="1" customWidth="1"/>
    <col min="2563" max="2563" width="3.7109375" style="1" customWidth="1"/>
    <col min="2564" max="2564" width="18.28515625" style="1" customWidth="1"/>
    <col min="2565" max="2816" width="11.5703125" style="1"/>
    <col min="2817" max="2817" width="5.28515625" style="1" customWidth="1"/>
    <col min="2818" max="2818" width="87.140625" style="1" customWidth="1"/>
    <col min="2819" max="2819" width="3.7109375" style="1" customWidth="1"/>
    <col min="2820" max="2820" width="18.28515625" style="1" customWidth="1"/>
    <col min="2821" max="3072" width="11.5703125" style="1"/>
    <col min="3073" max="3073" width="5.28515625" style="1" customWidth="1"/>
    <col min="3074" max="3074" width="87.140625" style="1" customWidth="1"/>
    <col min="3075" max="3075" width="3.7109375" style="1" customWidth="1"/>
    <col min="3076" max="3076" width="18.28515625" style="1" customWidth="1"/>
    <col min="3077" max="3328" width="11.5703125" style="1"/>
    <col min="3329" max="3329" width="5.28515625" style="1" customWidth="1"/>
    <col min="3330" max="3330" width="87.140625" style="1" customWidth="1"/>
    <col min="3331" max="3331" width="3.7109375" style="1" customWidth="1"/>
    <col min="3332" max="3332" width="18.28515625" style="1" customWidth="1"/>
    <col min="3333" max="3584" width="11.5703125" style="1"/>
    <col min="3585" max="3585" width="5.28515625" style="1" customWidth="1"/>
    <col min="3586" max="3586" width="87.140625" style="1" customWidth="1"/>
    <col min="3587" max="3587" width="3.7109375" style="1" customWidth="1"/>
    <col min="3588" max="3588" width="18.28515625" style="1" customWidth="1"/>
    <col min="3589" max="3840" width="11.5703125" style="1"/>
    <col min="3841" max="3841" width="5.28515625" style="1" customWidth="1"/>
    <col min="3842" max="3842" width="87.140625" style="1" customWidth="1"/>
    <col min="3843" max="3843" width="3.7109375" style="1" customWidth="1"/>
    <col min="3844" max="3844" width="18.28515625" style="1" customWidth="1"/>
    <col min="3845" max="4096" width="11.5703125" style="1"/>
    <col min="4097" max="4097" width="5.28515625" style="1" customWidth="1"/>
    <col min="4098" max="4098" width="87.140625" style="1" customWidth="1"/>
    <col min="4099" max="4099" width="3.7109375" style="1" customWidth="1"/>
    <col min="4100" max="4100" width="18.28515625" style="1" customWidth="1"/>
    <col min="4101" max="4352" width="11.5703125" style="1"/>
    <col min="4353" max="4353" width="5.28515625" style="1" customWidth="1"/>
    <col min="4354" max="4354" width="87.140625" style="1" customWidth="1"/>
    <col min="4355" max="4355" width="3.7109375" style="1" customWidth="1"/>
    <col min="4356" max="4356" width="18.28515625" style="1" customWidth="1"/>
    <col min="4357" max="4608" width="11.5703125" style="1"/>
    <col min="4609" max="4609" width="5.28515625" style="1" customWidth="1"/>
    <col min="4610" max="4610" width="87.140625" style="1" customWidth="1"/>
    <col min="4611" max="4611" width="3.7109375" style="1" customWidth="1"/>
    <col min="4612" max="4612" width="18.28515625" style="1" customWidth="1"/>
    <col min="4613" max="4864" width="11.5703125" style="1"/>
    <col min="4865" max="4865" width="5.28515625" style="1" customWidth="1"/>
    <col min="4866" max="4866" width="87.140625" style="1" customWidth="1"/>
    <col min="4867" max="4867" width="3.7109375" style="1" customWidth="1"/>
    <col min="4868" max="4868" width="18.28515625" style="1" customWidth="1"/>
    <col min="4869" max="5120" width="11.5703125" style="1"/>
    <col min="5121" max="5121" width="5.28515625" style="1" customWidth="1"/>
    <col min="5122" max="5122" width="87.140625" style="1" customWidth="1"/>
    <col min="5123" max="5123" width="3.7109375" style="1" customWidth="1"/>
    <col min="5124" max="5124" width="18.28515625" style="1" customWidth="1"/>
    <col min="5125" max="5376" width="11.5703125" style="1"/>
    <col min="5377" max="5377" width="5.28515625" style="1" customWidth="1"/>
    <col min="5378" max="5378" width="87.140625" style="1" customWidth="1"/>
    <col min="5379" max="5379" width="3.7109375" style="1" customWidth="1"/>
    <col min="5380" max="5380" width="18.28515625" style="1" customWidth="1"/>
    <col min="5381" max="5632" width="11.5703125" style="1"/>
    <col min="5633" max="5633" width="5.28515625" style="1" customWidth="1"/>
    <col min="5634" max="5634" width="87.140625" style="1" customWidth="1"/>
    <col min="5635" max="5635" width="3.7109375" style="1" customWidth="1"/>
    <col min="5636" max="5636" width="18.28515625" style="1" customWidth="1"/>
    <col min="5637" max="5888" width="11.5703125" style="1"/>
    <col min="5889" max="5889" width="5.28515625" style="1" customWidth="1"/>
    <col min="5890" max="5890" width="87.140625" style="1" customWidth="1"/>
    <col min="5891" max="5891" width="3.7109375" style="1" customWidth="1"/>
    <col min="5892" max="5892" width="18.28515625" style="1" customWidth="1"/>
    <col min="5893" max="6144" width="11.5703125" style="1"/>
    <col min="6145" max="6145" width="5.28515625" style="1" customWidth="1"/>
    <col min="6146" max="6146" width="87.140625" style="1" customWidth="1"/>
    <col min="6147" max="6147" width="3.7109375" style="1" customWidth="1"/>
    <col min="6148" max="6148" width="18.28515625" style="1" customWidth="1"/>
    <col min="6149" max="6400" width="11.5703125" style="1"/>
    <col min="6401" max="6401" width="5.28515625" style="1" customWidth="1"/>
    <col min="6402" max="6402" width="87.140625" style="1" customWidth="1"/>
    <col min="6403" max="6403" width="3.7109375" style="1" customWidth="1"/>
    <col min="6404" max="6404" width="18.28515625" style="1" customWidth="1"/>
    <col min="6405" max="6656" width="11.5703125" style="1"/>
    <col min="6657" max="6657" width="5.28515625" style="1" customWidth="1"/>
    <col min="6658" max="6658" width="87.140625" style="1" customWidth="1"/>
    <col min="6659" max="6659" width="3.7109375" style="1" customWidth="1"/>
    <col min="6660" max="6660" width="18.28515625" style="1" customWidth="1"/>
    <col min="6661" max="6912" width="11.5703125" style="1"/>
    <col min="6913" max="6913" width="5.28515625" style="1" customWidth="1"/>
    <col min="6914" max="6914" width="87.140625" style="1" customWidth="1"/>
    <col min="6915" max="6915" width="3.7109375" style="1" customWidth="1"/>
    <col min="6916" max="6916" width="18.28515625" style="1" customWidth="1"/>
    <col min="6917" max="7168" width="11.5703125" style="1"/>
    <col min="7169" max="7169" width="5.28515625" style="1" customWidth="1"/>
    <col min="7170" max="7170" width="87.140625" style="1" customWidth="1"/>
    <col min="7171" max="7171" width="3.7109375" style="1" customWidth="1"/>
    <col min="7172" max="7172" width="18.28515625" style="1" customWidth="1"/>
    <col min="7173" max="7424" width="11.5703125" style="1"/>
    <col min="7425" max="7425" width="5.28515625" style="1" customWidth="1"/>
    <col min="7426" max="7426" width="87.140625" style="1" customWidth="1"/>
    <col min="7427" max="7427" width="3.7109375" style="1" customWidth="1"/>
    <col min="7428" max="7428" width="18.28515625" style="1" customWidth="1"/>
    <col min="7429" max="7680" width="11.5703125" style="1"/>
    <col min="7681" max="7681" width="5.28515625" style="1" customWidth="1"/>
    <col min="7682" max="7682" width="87.140625" style="1" customWidth="1"/>
    <col min="7683" max="7683" width="3.7109375" style="1" customWidth="1"/>
    <col min="7684" max="7684" width="18.28515625" style="1" customWidth="1"/>
    <col min="7685" max="7936" width="11.5703125" style="1"/>
    <col min="7937" max="7937" width="5.28515625" style="1" customWidth="1"/>
    <col min="7938" max="7938" width="87.140625" style="1" customWidth="1"/>
    <col min="7939" max="7939" width="3.7109375" style="1" customWidth="1"/>
    <col min="7940" max="7940" width="18.28515625" style="1" customWidth="1"/>
    <col min="7941" max="8192" width="11.5703125" style="1"/>
    <col min="8193" max="8193" width="5.28515625" style="1" customWidth="1"/>
    <col min="8194" max="8194" width="87.140625" style="1" customWidth="1"/>
    <col min="8195" max="8195" width="3.7109375" style="1" customWidth="1"/>
    <col min="8196" max="8196" width="18.28515625" style="1" customWidth="1"/>
    <col min="8197" max="8448" width="11.5703125" style="1"/>
    <col min="8449" max="8449" width="5.28515625" style="1" customWidth="1"/>
    <col min="8450" max="8450" width="87.140625" style="1" customWidth="1"/>
    <col min="8451" max="8451" width="3.7109375" style="1" customWidth="1"/>
    <col min="8452" max="8452" width="18.28515625" style="1" customWidth="1"/>
    <col min="8453" max="8704" width="11.5703125" style="1"/>
    <col min="8705" max="8705" width="5.28515625" style="1" customWidth="1"/>
    <col min="8706" max="8706" width="87.140625" style="1" customWidth="1"/>
    <col min="8707" max="8707" width="3.7109375" style="1" customWidth="1"/>
    <col min="8708" max="8708" width="18.28515625" style="1" customWidth="1"/>
    <col min="8709" max="8960" width="11.5703125" style="1"/>
    <col min="8961" max="8961" width="5.28515625" style="1" customWidth="1"/>
    <col min="8962" max="8962" width="87.140625" style="1" customWidth="1"/>
    <col min="8963" max="8963" width="3.7109375" style="1" customWidth="1"/>
    <col min="8964" max="8964" width="18.28515625" style="1" customWidth="1"/>
    <col min="8965" max="9216" width="11.5703125" style="1"/>
    <col min="9217" max="9217" width="5.28515625" style="1" customWidth="1"/>
    <col min="9218" max="9218" width="87.140625" style="1" customWidth="1"/>
    <col min="9219" max="9219" width="3.7109375" style="1" customWidth="1"/>
    <col min="9220" max="9220" width="18.28515625" style="1" customWidth="1"/>
    <col min="9221" max="9472" width="11.5703125" style="1"/>
    <col min="9473" max="9473" width="5.28515625" style="1" customWidth="1"/>
    <col min="9474" max="9474" width="87.140625" style="1" customWidth="1"/>
    <col min="9475" max="9475" width="3.7109375" style="1" customWidth="1"/>
    <col min="9476" max="9476" width="18.28515625" style="1" customWidth="1"/>
    <col min="9477" max="9728" width="11.5703125" style="1"/>
    <col min="9729" max="9729" width="5.28515625" style="1" customWidth="1"/>
    <col min="9730" max="9730" width="87.140625" style="1" customWidth="1"/>
    <col min="9731" max="9731" width="3.7109375" style="1" customWidth="1"/>
    <col min="9732" max="9732" width="18.28515625" style="1" customWidth="1"/>
    <col min="9733" max="9984" width="11.5703125" style="1"/>
    <col min="9985" max="9985" width="5.28515625" style="1" customWidth="1"/>
    <col min="9986" max="9986" width="87.140625" style="1" customWidth="1"/>
    <col min="9987" max="9987" width="3.7109375" style="1" customWidth="1"/>
    <col min="9988" max="9988" width="18.28515625" style="1" customWidth="1"/>
    <col min="9989" max="10240" width="11.5703125" style="1"/>
    <col min="10241" max="10241" width="5.28515625" style="1" customWidth="1"/>
    <col min="10242" max="10242" width="87.140625" style="1" customWidth="1"/>
    <col min="10243" max="10243" width="3.7109375" style="1" customWidth="1"/>
    <col min="10244" max="10244" width="18.28515625" style="1" customWidth="1"/>
    <col min="10245" max="10496" width="11.5703125" style="1"/>
    <col min="10497" max="10497" width="5.28515625" style="1" customWidth="1"/>
    <col min="10498" max="10498" width="87.140625" style="1" customWidth="1"/>
    <col min="10499" max="10499" width="3.7109375" style="1" customWidth="1"/>
    <col min="10500" max="10500" width="18.28515625" style="1" customWidth="1"/>
    <col min="10501" max="10752" width="11.5703125" style="1"/>
    <col min="10753" max="10753" width="5.28515625" style="1" customWidth="1"/>
    <col min="10754" max="10754" width="87.140625" style="1" customWidth="1"/>
    <col min="10755" max="10755" width="3.7109375" style="1" customWidth="1"/>
    <col min="10756" max="10756" width="18.28515625" style="1" customWidth="1"/>
    <col min="10757" max="11008" width="11.5703125" style="1"/>
    <col min="11009" max="11009" width="5.28515625" style="1" customWidth="1"/>
    <col min="11010" max="11010" width="87.140625" style="1" customWidth="1"/>
    <col min="11011" max="11011" width="3.7109375" style="1" customWidth="1"/>
    <col min="11012" max="11012" width="18.28515625" style="1" customWidth="1"/>
    <col min="11013" max="11264" width="11.5703125" style="1"/>
    <col min="11265" max="11265" width="5.28515625" style="1" customWidth="1"/>
    <col min="11266" max="11266" width="87.140625" style="1" customWidth="1"/>
    <col min="11267" max="11267" width="3.7109375" style="1" customWidth="1"/>
    <col min="11268" max="11268" width="18.28515625" style="1" customWidth="1"/>
    <col min="11269" max="11520" width="11.5703125" style="1"/>
    <col min="11521" max="11521" width="5.28515625" style="1" customWidth="1"/>
    <col min="11522" max="11522" width="87.140625" style="1" customWidth="1"/>
    <col min="11523" max="11523" width="3.7109375" style="1" customWidth="1"/>
    <col min="11524" max="11524" width="18.28515625" style="1" customWidth="1"/>
    <col min="11525" max="11776" width="11.5703125" style="1"/>
    <col min="11777" max="11777" width="5.28515625" style="1" customWidth="1"/>
    <col min="11778" max="11778" width="87.140625" style="1" customWidth="1"/>
    <col min="11779" max="11779" width="3.7109375" style="1" customWidth="1"/>
    <col min="11780" max="11780" width="18.28515625" style="1" customWidth="1"/>
    <col min="11781" max="12032" width="11.5703125" style="1"/>
    <col min="12033" max="12033" width="5.28515625" style="1" customWidth="1"/>
    <col min="12034" max="12034" width="87.140625" style="1" customWidth="1"/>
    <col min="12035" max="12035" width="3.7109375" style="1" customWidth="1"/>
    <col min="12036" max="12036" width="18.28515625" style="1" customWidth="1"/>
    <col min="12037" max="12288" width="11.5703125" style="1"/>
    <col min="12289" max="12289" width="5.28515625" style="1" customWidth="1"/>
    <col min="12290" max="12290" width="87.140625" style="1" customWidth="1"/>
    <col min="12291" max="12291" width="3.7109375" style="1" customWidth="1"/>
    <col min="12292" max="12292" width="18.28515625" style="1" customWidth="1"/>
    <col min="12293" max="12544" width="11.5703125" style="1"/>
    <col min="12545" max="12545" width="5.28515625" style="1" customWidth="1"/>
    <col min="12546" max="12546" width="87.140625" style="1" customWidth="1"/>
    <col min="12547" max="12547" width="3.7109375" style="1" customWidth="1"/>
    <col min="12548" max="12548" width="18.28515625" style="1" customWidth="1"/>
    <col min="12549" max="12800" width="11.5703125" style="1"/>
    <col min="12801" max="12801" width="5.28515625" style="1" customWidth="1"/>
    <col min="12802" max="12802" width="87.140625" style="1" customWidth="1"/>
    <col min="12803" max="12803" width="3.7109375" style="1" customWidth="1"/>
    <col min="12804" max="12804" width="18.28515625" style="1" customWidth="1"/>
    <col min="12805" max="13056" width="11.5703125" style="1"/>
    <col min="13057" max="13057" width="5.28515625" style="1" customWidth="1"/>
    <col min="13058" max="13058" width="87.140625" style="1" customWidth="1"/>
    <col min="13059" max="13059" width="3.7109375" style="1" customWidth="1"/>
    <col min="13060" max="13060" width="18.28515625" style="1" customWidth="1"/>
    <col min="13061" max="13312" width="11.5703125" style="1"/>
    <col min="13313" max="13313" width="5.28515625" style="1" customWidth="1"/>
    <col min="13314" max="13314" width="87.140625" style="1" customWidth="1"/>
    <col min="13315" max="13315" width="3.7109375" style="1" customWidth="1"/>
    <col min="13316" max="13316" width="18.28515625" style="1" customWidth="1"/>
    <col min="13317" max="13568" width="11.5703125" style="1"/>
    <col min="13569" max="13569" width="5.28515625" style="1" customWidth="1"/>
    <col min="13570" max="13570" width="87.140625" style="1" customWidth="1"/>
    <col min="13571" max="13571" width="3.7109375" style="1" customWidth="1"/>
    <col min="13572" max="13572" width="18.28515625" style="1" customWidth="1"/>
    <col min="13573" max="13824" width="11.5703125" style="1"/>
    <col min="13825" max="13825" width="5.28515625" style="1" customWidth="1"/>
    <col min="13826" max="13826" width="87.140625" style="1" customWidth="1"/>
    <col min="13827" max="13827" width="3.7109375" style="1" customWidth="1"/>
    <col min="13828" max="13828" width="18.28515625" style="1" customWidth="1"/>
    <col min="13829" max="14080" width="11.5703125" style="1"/>
    <col min="14081" max="14081" width="5.28515625" style="1" customWidth="1"/>
    <col min="14082" max="14082" width="87.140625" style="1" customWidth="1"/>
    <col min="14083" max="14083" width="3.7109375" style="1" customWidth="1"/>
    <col min="14084" max="14084" width="18.28515625" style="1" customWidth="1"/>
    <col min="14085" max="14336" width="11.5703125" style="1"/>
    <col min="14337" max="14337" width="5.28515625" style="1" customWidth="1"/>
    <col min="14338" max="14338" width="87.140625" style="1" customWidth="1"/>
    <col min="14339" max="14339" width="3.7109375" style="1" customWidth="1"/>
    <col min="14340" max="14340" width="18.28515625" style="1" customWidth="1"/>
    <col min="14341" max="14592" width="11.5703125" style="1"/>
    <col min="14593" max="14593" width="5.28515625" style="1" customWidth="1"/>
    <col min="14594" max="14594" width="87.140625" style="1" customWidth="1"/>
    <col min="14595" max="14595" width="3.7109375" style="1" customWidth="1"/>
    <col min="14596" max="14596" width="18.28515625" style="1" customWidth="1"/>
    <col min="14597" max="14848" width="11.5703125" style="1"/>
    <col min="14849" max="14849" width="5.28515625" style="1" customWidth="1"/>
    <col min="14850" max="14850" width="87.140625" style="1" customWidth="1"/>
    <col min="14851" max="14851" width="3.7109375" style="1" customWidth="1"/>
    <col min="14852" max="14852" width="18.28515625" style="1" customWidth="1"/>
    <col min="14853" max="15104" width="11.5703125" style="1"/>
    <col min="15105" max="15105" width="5.28515625" style="1" customWidth="1"/>
    <col min="15106" max="15106" width="87.140625" style="1" customWidth="1"/>
    <col min="15107" max="15107" width="3.7109375" style="1" customWidth="1"/>
    <col min="15108" max="15108" width="18.28515625" style="1" customWidth="1"/>
    <col min="15109" max="15360" width="11.5703125" style="1"/>
    <col min="15361" max="15361" width="5.28515625" style="1" customWidth="1"/>
    <col min="15362" max="15362" width="87.140625" style="1" customWidth="1"/>
    <col min="15363" max="15363" width="3.7109375" style="1" customWidth="1"/>
    <col min="15364" max="15364" width="18.28515625" style="1" customWidth="1"/>
    <col min="15365" max="15616" width="11.5703125" style="1"/>
    <col min="15617" max="15617" width="5.28515625" style="1" customWidth="1"/>
    <col min="15618" max="15618" width="87.140625" style="1" customWidth="1"/>
    <col min="15619" max="15619" width="3.7109375" style="1" customWidth="1"/>
    <col min="15620" max="15620" width="18.28515625" style="1" customWidth="1"/>
    <col min="15621" max="15872" width="11.5703125" style="1"/>
    <col min="15873" max="15873" width="5.28515625" style="1" customWidth="1"/>
    <col min="15874" max="15874" width="87.140625" style="1" customWidth="1"/>
    <col min="15875" max="15875" width="3.7109375" style="1" customWidth="1"/>
    <col min="15876" max="15876" width="18.28515625" style="1" customWidth="1"/>
    <col min="15877" max="16128" width="11.5703125" style="1"/>
    <col min="16129" max="16129" width="5.28515625" style="1" customWidth="1"/>
    <col min="16130" max="16130" width="87.140625" style="1" customWidth="1"/>
    <col min="16131" max="16131" width="3.7109375" style="1" customWidth="1"/>
    <col min="16132" max="16132" width="18.28515625" style="1" customWidth="1"/>
    <col min="16133" max="16384" width="11.5703125" style="1"/>
  </cols>
  <sheetData>
    <row r="1" spans="1:11" ht="33" customHeight="1" x14ac:dyDescent="0.2">
      <c r="A1" s="1" t="s">
        <v>169</v>
      </c>
    </row>
    <row r="3" spans="1:11" s="2" customFormat="1" ht="15" customHeight="1" x14ac:dyDescent="0.2">
      <c r="A3" s="294" t="s">
        <v>71</v>
      </c>
      <c r="B3" s="294"/>
    </row>
    <row r="4" spans="1:11" ht="15" customHeight="1" x14ac:dyDescent="0.2">
      <c r="A4" s="12"/>
    </row>
    <row r="5" spans="1:11" ht="60" customHeight="1" x14ac:dyDescent="0.2">
      <c r="A5" s="295" t="s">
        <v>108</v>
      </c>
      <c r="B5" s="295"/>
    </row>
    <row r="6" spans="1:11" s="11" customFormat="1" ht="19.149999999999999" customHeight="1" x14ac:dyDescent="0.2">
      <c r="A6" s="65" t="s">
        <v>177</v>
      </c>
      <c r="F6"/>
    </row>
    <row r="7" spans="1:11" ht="14.25" customHeight="1" x14ac:dyDescent="0.2">
      <c r="A7" s="296"/>
      <c r="B7" s="296"/>
    </row>
    <row r="8" spans="1:11" ht="57.75" customHeight="1" x14ac:dyDescent="0.2">
      <c r="A8" s="297" t="s">
        <v>165</v>
      </c>
      <c r="B8" s="297"/>
    </row>
    <row r="9" spans="1:11" ht="15" customHeight="1" x14ac:dyDescent="0.2">
      <c r="A9" s="298" t="s">
        <v>178</v>
      </c>
      <c r="B9" s="298"/>
    </row>
    <row r="10" spans="1:11" ht="19.149999999999999" customHeight="1" x14ac:dyDescent="0.2">
      <c r="A10" s="10"/>
      <c r="B10" s="10"/>
    </row>
    <row r="11" spans="1:11" ht="19.899999999999999" customHeight="1" x14ac:dyDescent="0.25">
      <c r="A11" s="9" t="s">
        <v>34</v>
      </c>
      <c r="B11" s="8"/>
      <c r="C11" s="6"/>
      <c r="D11" s="7"/>
      <c r="F11" s="6"/>
      <c r="G11" s="6"/>
      <c r="H11" s="6"/>
      <c r="I11" s="6"/>
      <c r="J11" s="6"/>
      <c r="K11" s="6"/>
    </row>
    <row r="12" spans="1:11" s="15" customFormat="1" ht="19.899999999999999" customHeight="1" x14ac:dyDescent="0.25">
      <c r="A12" s="23">
        <v>1</v>
      </c>
      <c r="B12" s="16" t="s">
        <v>179</v>
      </c>
      <c r="C12" s="13"/>
      <c r="D12" s="14"/>
      <c r="F12" s="13"/>
      <c r="G12" s="13"/>
      <c r="H12" s="13"/>
      <c r="I12" s="13"/>
      <c r="J12" s="13"/>
      <c r="K12" s="13"/>
    </row>
    <row r="13" spans="1:11" s="2" customFormat="1" ht="19.899999999999999" customHeight="1" x14ac:dyDescent="0.25">
      <c r="A13" s="23">
        <v>2</v>
      </c>
      <c r="B13" s="16" t="s">
        <v>180</v>
      </c>
      <c r="C13" s="4"/>
      <c r="D13" s="5"/>
      <c r="E13" s="1"/>
      <c r="F13" s="4"/>
      <c r="G13" s="4"/>
      <c r="H13" s="3"/>
      <c r="I13" s="3"/>
      <c r="J13" s="3"/>
      <c r="K13" s="3"/>
    </row>
    <row r="14" spans="1:11" s="2" customFormat="1" ht="19.899999999999999" customHeight="1" x14ac:dyDescent="0.25">
      <c r="A14" s="23">
        <v>3</v>
      </c>
      <c r="B14" s="16" t="s">
        <v>105</v>
      </c>
      <c r="C14" s="4"/>
      <c r="D14" s="5"/>
      <c r="E14" s="1"/>
      <c r="F14" s="4"/>
      <c r="G14" s="4"/>
      <c r="H14" s="3"/>
      <c r="I14" s="3"/>
      <c r="J14" s="3"/>
      <c r="K14" s="3"/>
    </row>
    <row r="15" spans="1:11" s="15" customFormat="1" ht="19.899999999999999" customHeight="1" x14ac:dyDescent="0.2">
      <c r="A15" s="23">
        <v>4</v>
      </c>
      <c r="B15" s="16" t="s">
        <v>106</v>
      </c>
    </row>
    <row r="16" spans="1:11" ht="19.899999999999999" customHeight="1" x14ac:dyDescent="0.2">
      <c r="A16" s="23">
        <v>5</v>
      </c>
      <c r="B16" s="16" t="s">
        <v>107</v>
      </c>
    </row>
    <row r="17" spans="1:2" s="15" customFormat="1" ht="19.899999999999999" customHeight="1" x14ac:dyDescent="0.2">
      <c r="A17" s="23">
        <v>6</v>
      </c>
      <c r="B17" s="16" t="s">
        <v>181</v>
      </c>
    </row>
  </sheetData>
  <sheetProtection selectLockedCells="1" selectUnlockedCells="1"/>
  <mergeCells count="5">
    <mergeCell ref="A3:B3"/>
    <mergeCell ref="A5:B5"/>
    <mergeCell ref="A7:B7"/>
    <mergeCell ref="A8:B8"/>
    <mergeCell ref="A9:B9"/>
  </mergeCells>
  <hyperlinks>
    <hyperlink ref="A3" r:id="rId1"/>
    <hyperlink ref="B14" location="3!A1" display="Provincia de Zaragoza."/>
    <hyperlink ref="B15" location="4!A1" display="Comparación gráfica por provincias."/>
    <hyperlink ref="B16" location="5!A1" display="Información cartográfica por provincias."/>
    <hyperlink ref="B17" location="6!A1" display="Comarcas."/>
    <hyperlink ref="A3:B3" r:id="rId2" display="https://www.aragon.es/-/macroeconomia-agraria"/>
    <hyperlink ref="A17" location="'6'!A1" display="'6'!A1"/>
    <hyperlink ref="A12:B12" location="'1'!A1" display="'1'!A1"/>
    <hyperlink ref="A13:B13" location="'2'!A1" display="'2'!A1"/>
    <hyperlink ref="A14:B14" location="'3'!A1" display="'3'!A1"/>
    <hyperlink ref="A15:B15" location="'4'!A1" display="'4'!A1"/>
    <hyperlink ref="A16" location="'5'!A1" display="'5'!A1"/>
  </hyperlinks>
  <pageMargins left="0.55972222222222223" right="0.55972222222222223" top="0.57013888888888886" bottom="0.55972222222222223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workbookViewId="0"/>
  </sheetViews>
  <sheetFormatPr baseColWidth="10" defaultRowHeight="12.75" x14ac:dyDescent="0.2"/>
  <cols>
    <col min="1" max="1" width="51.85546875" style="24" customWidth="1"/>
    <col min="2" max="4" width="12.7109375" style="24" customWidth="1"/>
    <col min="5" max="5" width="14.140625" style="24" bestFit="1" customWidth="1"/>
    <col min="6" max="6" width="0.42578125" style="24" customWidth="1"/>
    <col min="7" max="9" width="12.7109375" style="24" customWidth="1"/>
    <col min="10" max="10" width="14.7109375" style="24" customWidth="1"/>
    <col min="11" max="11" width="0.28515625" style="24" customWidth="1"/>
    <col min="12" max="12" width="0.140625" style="24" hidden="1" customWidth="1"/>
    <col min="13" max="13" width="10.7109375" style="24" customWidth="1"/>
    <col min="14" max="14" width="8.140625" style="24" customWidth="1"/>
    <col min="15" max="15" width="8.7109375" style="24" customWidth="1"/>
    <col min="16" max="16" width="7.7109375" style="24" bestFit="1" customWidth="1"/>
    <col min="17" max="17" width="8.28515625" style="24" customWidth="1"/>
    <col min="18" max="21" width="11.42578125" style="290"/>
    <col min="22" max="36" width="11.42578125" style="24"/>
    <col min="37" max="37" width="12.7109375" style="24" bestFit="1" customWidth="1"/>
    <col min="38" max="16384" width="11.42578125" style="24"/>
  </cols>
  <sheetData>
    <row r="1" spans="1:25" x14ac:dyDescent="0.2">
      <c r="A1" s="170"/>
      <c r="B1" s="170"/>
      <c r="C1" s="170"/>
      <c r="D1" s="170"/>
      <c r="E1" s="170"/>
      <c r="F1" s="224"/>
      <c r="G1" s="170"/>
      <c r="H1" s="170"/>
      <c r="I1" s="170"/>
      <c r="J1" s="171"/>
      <c r="K1" s="171"/>
      <c r="L1" s="171"/>
      <c r="M1" s="171"/>
      <c r="N1" s="171"/>
      <c r="O1" s="171"/>
      <c r="P1" s="171"/>
    </row>
    <row r="2" spans="1:25" ht="15.75" x14ac:dyDescent="0.2">
      <c r="A2" s="302" t="s">
        <v>108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1:25" x14ac:dyDescent="0.2">
      <c r="A3" s="301" t="s">
        <v>104</v>
      </c>
      <c r="B3" s="301"/>
      <c r="C3" s="301"/>
      <c r="D3" s="301"/>
      <c r="E3" s="301"/>
      <c r="F3" s="301"/>
      <c r="G3" s="301"/>
      <c r="H3" s="170"/>
      <c r="I3" s="170"/>
      <c r="J3" s="171"/>
      <c r="K3" s="171"/>
      <c r="L3" s="171"/>
      <c r="M3" s="171"/>
      <c r="N3" s="171"/>
      <c r="O3" s="171"/>
      <c r="P3" s="171"/>
    </row>
    <row r="4" spans="1:25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</row>
    <row r="5" spans="1:25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5" ht="15.75" x14ac:dyDescent="0.25">
      <c r="A6" s="304" t="str">
        <f>Índice!B12</f>
        <v>Avance macromagnitudes del sector agrario en Aragón (Comparativa años 2020-2021).</v>
      </c>
      <c r="B6" s="304"/>
      <c r="C6" s="304"/>
      <c r="D6" s="304"/>
      <c r="E6" s="304"/>
      <c r="F6" s="227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5" ht="15.75" x14ac:dyDescent="0.25">
      <c r="A7" s="17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25" s="61" customFormat="1" ht="21" customHeight="1" x14ac:dyDescent="0.25">
      <c r="A8" s="146" t="s">
        <v>75</v>
      </c>
      <c r="B8" s="303">
        <v>2021</v>
      </c>
      <c r="C8" s="303"/>
      <c r="D8" s="303"/>
      <c r="E8" s="303"/>
      <c r="F8" s="226"/>
      <c r="G8" s="303">
        <v>2020</v>
      </c>
      <c r="H8" s="303"/>
      <c r="I8" s="303"/>
      <c r="J8" s="303"/>
      <c r="K8" s="147"/>
      <c r="L8" s="147"/>
      <c r="M8" s="303" t="s">
        <v>185</v>
      </c>
      <c r="N8" s="303"/>
      <c r="O8" s="303"/>
      <c r="P8" s="303"/>
      <c r="R8" s="291"/>
      <c r="S8" s="291"/>
      <c r="T8" s="291"/>
      <c r="U8" s="291"/>
    </row>
    <row r="9" spans="1:25" x14ac:dyDescent="0.2">
      <c r="A9" s="148"/>
      <c r="B9" s="34" t="s">
        <v>153</v>
      </c>
      <c r="C9" s="35" t="s">
        <v>154</v>
      </c>
      <c r="D9" s="36" t="s">
        <v>25</v>
      </c>
      <c r="E9" s="42" t="s">
        <v>155</v>
      </c>
      <c r="F9" s="42"/>
      <c r="G9" s="34" t="s">
        <v>153</v>
      </c>
      <c r="H9" s="35" t="s">
        <v>154</v>
      </c>
      <c r="I9" s="36" t="s">
        <v>25</v>
      </c>
      <c r="J9" s="42" t="s">
        <v>155</v>
      </c>
      <c r="K9" s="149"/>
      <c r="L9" s="149"/>
      <c r="M9" s="34" t="s">
        <v>23</v>
      </c>
      <c r="N9" s="35" t="s">
        <v>24</v>
      </c>
      <c r="O9" s="36" t="s">
        <v>19</v>
      </c>
      <c r="P9" s="42" t="s">
        <v>20</v>
      </c>
    </row>
    <row r="10" spans="1:25" x14ac:dyDescent="0.2">
      <c r="A10" s="144" t="s">
        <v>0</v>
      </c>
      <c r="B10" s="37">
        <v>952738</v>
      </c>
      <c r="C10" s="37">
        <v>3850269</v>
      </c>
      <c r="D10" s="38">
        <v>26.969026883576191</v>
      </c>
      <c r="E10" s="37">
        <v>1038380081.7000002</v>
      </c>
      <c r="F10" s="37"/>
      <c r="G10" s="37">
        <v>871297</v>
      </c>
      <c r="H10" s="37">
        <v>3829295.2149999999</v>
      </c>
      <c r="I10" s="38">
        <v>18.285820531551078</v>
      </c>
      <c r="J10" s="37">
        <v>700218050.63817298</v>
      </c>
      <c r="K10" s="37"/>
      <c r="L10" s="37"/>
      <c r="M10" s="150">
        <f>(B10-G10)/G10</f>
        <v>9.3470997834263173E-2</v>
      </c>
      <c r="N10" s="150">
        <f t="shared" ref="N10:P10" si="0">(C10-H10)/H10</f>
        <v>5.4771919693844106E-3</v>
      </c>
      <c r="O10" s="150">
        <f t="shared" si="0"/>
        <v>0.47486008828768528</v>
      </c>
      <c r="P10" s="150">
        <f t="shared" si="0"/>
        <v>0.48293818011922013</v>
      </c>
      <c r="R10"/>
      <c r="S10"/>
      <c r="T10"/>
      <c r="U10"/>
      <c r="V10"/>
      <c r="W10"/>
      <c r="X10"/>
      <c r="Y10"/>
    </row>
    <row r="11" spans="1:25" ht="2.1" customHeight="1" x14ac:dyDescent="0.2">
      <c r="A11" s="144"/>
      <c r="B11" s="37"/>
      <c r="C11" s="37"/>
      <c r="D11" s="38"/>
      <c r="E11" s="37"/>
      <c r="F11" s="37"/>
      <c r="G11" s="37"/>
      <c r="H11" s="37"/>
      <c r="I11" s="38"/>
      <c r="J11" s="37"/>
      <c r="K11" s="37"/>
      <c r="L11" s="37"/>
      <c r="M11" s="150"/>
      <c r="N11" s="150"/>
      <c r="O11" s="150"/>
      <c r="P11" s="150"/>
      <c r="R11"/>
      <c r="S11"/>
      <c r="T11"/>
      <c r="U11"/>
      <c r="V11"/>
      <c r="W11"/>
      <c r="X11"/>
      <c r="Y11"/>
    </row>
    <row r="12" spans="1:25" x14ac:dyDescent="0.2">
      <c r="A12" s="144" t="s">
        <v>72</v>
      </c>
      <c r="B12" s="37">
        <v>19816</v>
      </c>
      <c r="C12" s="37">
        <v>33288</v>
      </c>
      <c r="D12" s="38">
        <v>24.871316290154613</v>
      </c>
      <c r="E12" s="37">
        <v>8279163.7666666675</v>
      </c>
      <c r="F12" s="37"/>
      <c r="G12" s="37">
        <v>24934</v>
      </c>
      <c r="H12" s="37">
        <v>36192.799999999996</v>
      </c>
      <c r="I12" s="38">
        <v>21.494918768373818</v>
      </c>
      <c r="J12" s="37">
        <v>7779612.959999999</v>
      </c>
      <c r="K12" s="37"/>
      <c r="L12" s="37"/>
      <c r="M12" s="150">
        <f t="shared" ref="M12:M27" si="1">(B12-G12)/G12</f>
        <v>-0.20526189139327825</v>
      </c>
      <c r="N12" s="150">
        <f t="shared" ref="N12:N27" si="2">(C12-H12)/H12</f>
        <v>-8.0259057050020885E-2</v>
      </c>
      <c r="O12" s="150">
        <f t="shared" ref="O12:O27" si="3">(D12-I12)/I12</f>
        <v>0.157078868646324</v>
      </c>
      <c r="P12" s="150">
        <f t="shared" ref="P12:P29" si="4">(E12-J12)/J12</f>
        <v>6.4212809716264932E-2</v>
      </c>
      <c r="R12"/>
      <c r="S12"/>
      <c r="T12"/>
      <c r="U12"/>
      <c r="V12"/>
      <c r="W12"/>
      <c r="X12"/>
      <c r="Y12"/>
    </row>
    <row r="13" spans="1:25" ht="2.1" customHeight="1" x14ac:dyDescent="0.2">
      <c r="A13" s="144"/>
      <c r="B13" s="37"/>
      <c r="C13" s="37"/>
      <c r="D13" s="38"/>
      <c r="E13" s="37"/>
      <c r="F13" s="37"/>
      <c r="G13" s="37"/>
      <c r="H13" s="37"/>
      <c r="I13" s="38"/>
      <c r="J13" s="37"/>
      <c r="K13" s="37"/>
      <c r="L13" s="37"/>
      <c r="M13" s="150"/>
      <c r="N13" s="150"/>
      <c r="O13" s="150"/>
      <c r="P13" s="150"/>
      <c r="R13"/>
      <c r="S13"/>
      <c r="T13"/>
      <c r="U13"/>
      <c r="V13"/>
      <c r="W13"/>
      <c r="X13"/>
      <c r="Y13"/>
    </row>
    <row r="14" spans="1:25" x14ac:dyDescent="0.2">
      <c r="A14" s="144" t="s">
        <v>73</v>
      </c>
      <c r="B14" s="37">
        <v>383</v>
      </c>
      <c r="C14" s="37">
        <v>10877</v>
      </c>
      <c r="D14" s="38">
        <v>27.12</v>
      </c>
      <c r="E14" s="37">
        <v>2949842.4000000004</v>
      </c>
      <c r="F14" s="37"/>
      <c r="G14" s="37">
        <v>501</v>
      </c>
      <c r="H14" s="37">
        <v>14791</v>
      </c>
      <c r="I14" s="38">
        <v>25.5</v>
      </c>
      <c r="J14" s="37">
        <v>3771705</v>
      </c>
      <c r="K14" s="37"/>
      <c r="L14" s="37"/>
      <c r="M14" s="150">
        <f t="shared" si="1"/>
        <v>-0.23552894211576847</v>
      </c>
      <c r="N14" s="150">
        <f t="shared" si="2"/>
        <v>-0.26462037725643972</v>
      </c>
      <c r="O14" s="150">
        <f t="shared" si="3"/>
        <v>6.3529411764705918E-2</v>
      </c>
      <c r="P14" s="150">
        <f t="shared" si="4"/>
        <v>-0.21790214239978992</v>
      </c>
      <c r="R14"/>
      <c r="S14"/>
      <c r="T14"/>
      <c r="U14"/>
      <c r="V14"/>
      <c r="W14"/>
      <c r="X14"/>
      <c r="Y14"/>
    </row>
    <row r="15" spans="1:25" ht="2.1" customHeight="1" x14ac:dyDescent="0.2">
      <c r="A15" s="144"/>
      <c r="B15" s="37"/>
      <c r="C15" s="37"/>
      <c r="D15" s="38"/>
      <c r="E15" s="37"/>
      <c r="F15" s="37"/>
      <c r="G15" s="37"/>
      <c r="H15" s="37"/>
      <c r="I15" s="38"/>
      <c r="J15" s="37"/>
      <c r="K15" s="37"/>
      <c r="L15" s="37"/>
      <c r="M15" s="150"/>
      <c r="N15" s="150"/>
      <c r="O15" s="150"/>
      <c r="P15" s="150"/>
      <c r="R15"/>
      <c r="S15"/>
      <c r="T15"/>
      <c r="U15"/>
      <c r="V15"/>
      <c r="W15"/>
      <c r="X15"/>
      <c r="Y15"/>
    </row>
    <row r="16" spans="1:25" x14ac:dyDescent="0.2">
      <c r="A16" s="144" t="s">
        <v>9</v>
      </c>
      <c r="B16" s="37">
        <v>20695</v>
      </c>
      <c r="C16" s="37">
        <v>30679</v>
      </c>
      <c r="D16" s="38">
        <v>54.239412736182189</v>
      </c>
      <c r="E16" s="37">
        <v>16640109.433333334</v>
      </c>
      <c r="F16" s="37"/>
      <c r="G16" s="37">
        <v>20539</v>
      </c>
      <c r="H16" s="37">
        <v>39562.6</v>
      </c>
      <c r="I16" s="38">
        <v>37.41856071137893</v>
      </c>
      <c r="J16" s="37">
        <v>14803755.5</v>
      </c>
      <c r="K16" s="37"/>
      <c r="L16" s="37"/>
      <c r="M16" s="150">
        <f t="shared" si="1"/>
        <v>7.5953064900920204E-3</v>
      </c>
      <c r="N16" s="150">
        <f t="shared" si="2"/>
        <v>-0.22454540399265971</v>
      </c>
      <c r="O16" s="150">
        <f t="shared" si="3"/>
        <v>0.44953230976861336</v>
      </c>
      <c r="P16" s="150">
        <f t="shared" si="4"/>
        <v>0.12404649167120692</v>
      </c>
      <c r="R16"/>
      <c r="S16"/>
      <c r="T16"/>
      <c r="U16"/>
      <c r="V16"/>
      <c r="W16"/>
      <c r="X16"/>
      <c r="Y16"/>
    </row>
    <row r="17" spans="1:25" ht="2.1" customHeight="1" x14ac:dyDescent="0.2">
      <c r="A17" s="144"/>
      <c r="B17" s="37"/>
      <c r="C17" s="37"/>
      <c r="D17" s="38"/>
      <c r="E17" s="37"/>
      <c r="F17" s="37"/>
      <c r="G17" s="37"/>
      <c r="H17" s="37"/>
      <c r="I17" s="38"/>
      <c r="J17" s="37"/>
      <c r="K17" s="37"/>
      <c r="L17" s="37"/>
      <c r="M17" s="150"/>
      <c r="N17" s="150"/>
      <c r="O17" s="150"/>
      <c r="P17" s="150"/>
      <c r="R17"/>
      <c r="S17"/>
      <c r="T17"/>
      <c r="U17"/>
      <c r="V17"/>
      <c r="W17"/>
      <c r="X17"/>
      <c r="Y17"/>
    </row>
    <row r="18" spans="1:25" x14ac:dyDescent="0.2">
      <c r="A18" s="144" t="s">
        <v>4</v>
      </c>
      <c r="B18" s="37">
        <v>139659</v>
      </c>
      <c r="C18" s="37">
        <v>1130932</v>
      </c>
      <c r="D18" s="38">
        <v>13.285846514202444</v>
      </c>
      <c r="E18" s="37">
        <v>150253889.69999999</v>
      </c>
      <c r="F18" s="37"/>
      <c r="G18" s="37">
        <v>144254</v>
      </c>
      <c r="H18" s="37">
        <v>1059829.0249999999</v>
      </c>
      <c r="I18" s="38">
        <v>12.992975479700608</v>
      </c>
      <c r="J18" s="37">
        <v>137703325.345</v>
      </c>
      <c r="K18" s="37"/>
      <c r="L18" s="37"/>
      <c r="M18" s="150">
        <f t="shared" si="1"/>
        <v>-3.185353612378166E-2</v>
      </c>
      <c r="N18" s="150">
        <f t="shared" si="2"/>
        <v>6.7089099583774944E-2</v>
      </c>
      <c r="O18" s="150">
        <f t="shared" si="3"/>
        <v>2.254072094258924E-2</v>
      </c>
      <c r="P18" s="150">
        <f t="shared" si="4"/>
        <v>9.114205719837179E-2</v>
      </c>
      <c r="R18"/>
      <c r="S18"/>
      <c r="T18"/>
      <c r="U18"/>
      <c r="V18"/>
      <c r="W18"/>
      <c r="X18"/>
      <c r="Y18"/>
    </row>
    <row r="19" spans="1:25" ht="2.1" customHeight="1" x14ac:dyDescent="0.2">
      <c r="A19" s="144"/>
      <c r="B19" s="37"/>
      <c r="C19" s="37"/>
      <c r="D19" s="38"/>
      <c r="E19" s="37"/>
      <c r="F19" s="37"/>
      <c r="G19" s="37"/>
      <c r="H19" s="37"/>
      <c r="I19" s="38"/>
      <c r="J19" s="37"/>
      <c r="K19" s="37"/>
      <c r="L19" s="37"/>
      <c r="M19" s="150"/>
      <c r="N19" s="150"/>
      <c r="O19" s="150"/>
      <c r="P19" s="150"/>
      <c r="R19"/>
      <c r="S19"/>
      <c r="T19"/>
      <c r="U19"/>
      <c r="V19"/>
      <c r="W19"/>
      <c r="X19"/>
      <c r="Y19"/>
    </row>
    <row r="20" spans="1:25" x14ac:dyDescent="0.2">
      <c r="A20" s="144" t="s">
        <v>10</v>
      </c>
      <c r="B20" s="37">
        <v>15452</v>
      </c>
      <c r="C20" s="37">
        <v>246709</v>
      </c>
      <c r="D20" s="38">
        <v>53.659728810055569</v>
      </c>
      <c r="E20" s="37">
        <v>132383380.34999999</v>
      </c>
      <c r="F20" s="37"/>
      <c r="G20" s="37">
        <v>13357</v>
      </c>
      <c r="H20" s="37">
        <v>231221</v>
      </c>
      <c r="I20" s="38">
        <v>40.021309004184275</v>
      </c>
      <c r="J20" s="37">
        <v>92537670.892564923</v>
      </c>
      <c r="K20" s="37"/>
      <c r="L20" s="37"/>
      <c r="M20" s="150">
        <f t="shared" si="1"/>
        <v>0.1568465972898106</v>
      </c>
      <c r="N20" s="150">
        <f t="shared" si="2"/>
        <v>6.6983535232526453E-2</v>
      </c>
      <c r="O20" s="150">
        <f t="shared" si="3"/>
        <v>0.34077895364305505</v>
      </c>
      <c r="P20" s="150">
        <f t="shared" si="4"/>
        <v>0.43058906792343454</v>
      </c>
      <c r="R20"/>
      <c r="S20"/>
      <c r="T20"/>
      <c r="U20"/>
      <c r="V20"/>
      <c r="W20"/>
      <c r="X20"/>
      <c r="Y20"/>
    </row>
    <row r="21" spans="1:25" ht="2.1" customHeight="1" x14ac:dyDescent="0.2">
      <c r="A21" s="144"/>
      <c r="B21" s="37"/>
      <c r="C21" s="37"/>
      <c r="D21" s="38"/>
      <c r="E21" s="37"/>
      <c r="F21" s="37"/>
      <c r="G21" s="37"/>
      <c r="H21" s="37"/>
      <c r="I21" s="38"/>
      <c r="J21" s="37"/>
      <c r="K21" s="37"/>
      <c r="L21" s="37"/>
      <c r="M21" s="150"/>
      <c r="N21" s="150"/>
      <c r="O21" s="150"/>
      <c r="P21" s="150"/>
      <c r="R21"/>
      <c r="S21"/>
      <c r="T21"/>
      <c r="U21"/>
      <c r="V21"/>
      <c r="W21"/>
      <c r="X21"/>
      <c r="Y21"/>
    </row>
    <row r="22" spans="1:25" x14ac:dyDescent="0.2">
      <c r="A22" s="144" t="s">
        <v>5</v>
      </c>
      <c r="B22" s="37">
        <v>128761</v>
      </c>
      <c r="C22" s="37">
        <v>529435</v>
      </c>
      <c r="D22" s="38">
        <v>91.317750356512136</v>
      </c>
      <c r="E22" s="37">
        <v>483468131.60000002</v>
      </c>
      <c r="F22" s="37"/>
      <c r="G22" s="37">
        <v>124228</v>
      </c>
      <c r="H22" s="37">
        <v>643678</v>
      </c>
      <c r="I22" s="38">
        <v>76.647317866142998</v>
      </c>
      <c r="J22" s="37">
        <v>493361922.6944319</v>
      </c>
      <c r="K22" s="37"/>
      <c r="L22" s="37"/>
      <c r="M22" s="150">
        <f t="shared" si="1"/>
        <v>3.6489358276717003E-2</v>
      </c>
      <c r="N22" s="150">
        <f t="shared" si="2"/>
        <v>-0.17748470508546199</v>
      </c>
      <c r="O22" s="150">
        <f t="shared" si="3"/>
        <v>0.19140177241413203</v>
      </c>
      <c r="P22" s="150">
        <f t="shared" si="4"/>
        <v>-2.0053819801086847E-2</v>
      </c>
      <c r="R22"/>
      <c r="S22"/>
      <c r="T22"/>
      <c r="U22"/>
      <c r="V22"/>
      <c r="W22"/>
      <c r="X22"/>
      <c r="Y22"/>
    </row>
    <row r="23" spans="1:25" ht="2.1" customHeight="1" x14ac:dyDescent="0.2">
      <c r="A23" s="144"/>
      <c r="B23" s="37"/>
      <c r="C23" s="37"/>
      <c r="D23" s="38"/>
      <c r="E23" s="37"/>
      <c r="F23" s="37"/>
      <c r="G23" s="37"/>
      <c r="H23" s="37"/>
      <c r="I23" s="38"/>
      <c r="J23" s="37"/>
      <c r="K23" s="37"/>
      <c r="L23" s="37"/>
      <c r="M23" s="150"/>
      <c r="N23" s="150"/>
      <c r="O23" s="150"/>
      <c r="P23" s="150"/>
      <c r="R23"/>
      <c r="S23"/>
      <c r="T23"/>
      <c r="U23"/>
      <c r="V23"/>
      <c r="W23"/>
      <c r="X23"/>
      <c r="Y23"/>
    </row>
    <row r="24" spans="1:25" x14ac:dyDescent="0.2">
      <c r="A24" s="144" t="s">
        <v>1</v>
      </c>
      <c r="B24" s="37">
        <v>35840</v>
      </c>
      <c r="C24" s="37">
        <v>139811</v>
      </c>
      <c r="D24" s="38">
        <v>34.51</v>
      </c>
      <c r="E24" s="37">
        <v>48248776.100000001</v>
      </c>
      <c r="F24" s="37"/>
      <c r="G24" s="37">
        <v>35106</v>
      </c>
      <c r="H24" s="37">
        <v>132872</v>
      </c>
      <c r="I24" s="38">
        <v>36.972000000000001</v>
      </c>
      <c r="J24" s="37">
        <v>49125435.840000004</v>
      </c>
      <c r="K24" s="37"/>
      <c r="L24" s="37"/>
      <c r="M24" s="150">
        <f t="shared" si="1"/>
        <v>2.0908106876317438E-2</v>
      </c>
      <c r="N24" s="150">
        <f t="shared" si="2"/>
        <v>5.2223192245168283E-2</v>
      </c>
      <c r="O24" s="150">
        <f t="shared" si="3"/>
        <v>-6.6590933679541359E-2</v>
      </c>
      <c r="P24" s="150">
        <f t="shared" si="4"/>
        <v>-1.7845332565704967E-2</v>
      </c>
      <c r="R24"/>
      <c r="S24"/>
      <c r="T24"/>
      <c r="U24"/>
      <c r="V24"/>
      <c r="W24"/>
      <c r="X24"/>
      <c r="Y24"/>
    </row>
    <row r="25" spans="1:25" ht="2.1" customHeight="1" x14ac:dyDescent="0.2">
      <c r="A25" s="144"/>
      <c r="B25" s="37"/>
      <c r="C25" s="37"/>
      <c r="D25" s="38"/>
      <c r="E25" s="37"/>
      <c r="F25" s="37"/>
      <c r="G25" s="37"/>
      <c r="H25" s="37"/>
      <c r="I25" s="38"/>
      <c r="J25" s="37"/>
      <c r="K25" s="37"/>
      <c r="L25" s="37"/>
      <c r="M25" s="150"/>
      <c r="N25" s="150"/>
      <c r="O25" s="150"/>
      <c r="P25" s="150"/>
      <c r="R25"/>
      <c r="S25"/>
      <c r="T25"/>
      <c r="U25"/>
      <c r="V25"/>
      <c r="W25"/>
      <c r="X25"/>
      <c r="Y25"/>
    </row>
    <row r="26" spans="1:25" x14ac:dyDescent="0.2">
      <c r="A26" s="144" t="s">
        <v>6</v>
      </c>
      <c r="B26" s="37">
        <v>48797</v>
      </c>
      <c r="C26" s="37">
        <v>71259</v>
      </c>
      <c r="D26" s="38">
        <v>34.25</v>
      </c>
      <c r="E26" s="37">
        <v>24406207.5</v>
      </c>
      <c r="F26" s="37"/>
      <c r="G26" s="37">
        <v>49226</v>
      </c>
      <c r="H26" s="37">
        <v>67204</v>
      </c>
      <c r="I26" s="38">
        <v>39.21</v>
      </c>
      <c r="J26" s="37">
        <v>26350688.400000002</v>
      </c>
      <c r="K26" s="37"/>
      <c r="L26" s="37"/>
      <c r="M26" s="150">
        <f t="shared" si="1"/>
        <v>-8.7149067565920457E-3</v>
      </c>
      <c r="N26" s="150">
        <f t="shared" si="2"/>
        <v>6.0338670317243021E-2</v>
      </c>
      <c r="O26" s="150">
        <f t="shared" si="3"/>
        <v>-0.12649834225962767</v>
      </c>
      <c r="P26" s="150">
        <f t="shared" si="4"/>
        <v>-7.3792413711666144E-2</v>
      </c>
      <c r="R26"/>
      <c r="S26"/>
      <c r="T26"/>
      <c r="U26"/>
      <c r="V26"/>
      <c r="W26"/>
      <c r="X26"/>
      <c r="Y26"/>
    </row>
    <row r="27" spans="1:25" ht="17.25" customHeight="1" x14ac:dyDescent="0.2">
      <c r="A27" s="168" t="s">
        <v>151</v>
      </c>
      <c r="B27" s="40">
        <v>1362141</v>
      </c>
      <c r="C27" s="40">
        <v>6043259</v>
      </c>
      <c r="D27" s="151">
        <v>31.522884962401911</v>
      </c>
      <c r="E27" s="40">
        <v>1905009582.5500002</v>
      </c>
      <c r="F27" s="40"/>
      <c r="G27" s="40">
        <v>1283442</v>
      </c>
      <c r="H27" s="40">
        <v>5954645.6399999997</v>
      </c>
      <c r="I27" s="151">
        <v>25.198042263463826</v>
      </c>
      <c r="J27" s="40">
        <v>1525652167.2701697</v>
      </c>
      <c r="K27" s="152"/>
      <c r="L27" s="152"/>
      <c r="M27" s="150">
        <f t="shared" si="1"/>
        <v>6.1318703922732774E-2</v>
      </c>
      <c r="N27" s="150">
        <f t="shared" si="2"/>
        <v>1.4881382597269103E-2</v>
      </c>
      <c r="O27" s="150">
        <f t="shared" si="3"/>
        <v>0.25100532147725058</v>
      </c>
      <c r="P27" s="150">
        <f t="shared" si="4"/>
        <v>0.2486526243780782</v>
      </c>
      <c r="R27"/>
      <c r="S27"/>
      <c r="T27"/>
      <c r="U27"/>
      <c r="V27"/>
      <c r="W27"/>
      <c r="X27"/>
      <c r="Y27"/>
    </row>
    <row r="28" spans="1:25" ht="20.25" customHeight="1" x14ac:dyDescent="0.2">
      <c r="A28" s="155" t="s">
        <v>74</v>
      </c>
      <c r="B28" s="31"/>
      <c r="C28" s="31"/>
      <c r="D28" s="31"/>
      <c r="E28" s="31">
        <v>2836037.01</v>
      </c>
      <c r="F28" s="31"/>
      <c r="G28" s="32"/>
      <c r="H28" s="32"/>
      <c r="I28" s="32"/>
      <c r="J28" s="31">
        <v>2806947.9</v>
      </c>
      <c r="K28" s="37"/>
      <c r="L28" s="37"/>
      <c r="M28" s="150"/>
      <c r="N28" s="150"/>
      <c r="O28" s="150"/>
      <c r="P28" s="150">
        <f t="shared" si="4"/>
        <v>1.0363252556272908E-2</v>
      </c>
      <c r="R28"/>
      <c r="S28"/>
      <c r="T28"/>
      <c r="U28"/>
      <c r="V28"/>
      <c r="W28"/>
      <c r="X28"/>
      <c r="Y28"/>
    </row>
    <row r="29" spans="1:25" s="62" customFormat="1" ht="18.75" customHeight="1" x14ac:dyDescent="0.25">
      <c r="A29" s="64" t="s">
        <v>2</v>
      </c>
      <c r="B29" s="52"/>
      <c r="C29" s="52"/>
      <c r="D29" s="52"/>
      <c r="E29" s="156">
        <v>1907845619.5600002</v>
      </c>
      <c r="F29" s="156"/>
      <c r="G29" s="157"/>
      <c r="H29" s="157"/>
      <c r="I29" s="157"/>
      <c r="J29" s="156">
        <v>1528459115.1701698</v>
      </c>
      <c r="K29" s="37"/>
      <c r="L29" s="37"/>
      <c r="M29" s="150"/>
      <c r="N29" s="150"/>
      <c r="O29" s="150"/>
      <c r="P29" s="150">
        <f t="shared" si="4"/>
        <v>0.24821501643345667</v>
      </c>
      <c r="R29"/>
      <c r="S29"/>
      <c r="T29"/>
      <c r="U29"/>
      <c r="V29"/>
      <c r="W29"/>
      <c r="X29"/>
      <c r="Y29"/>
    </row>
    <row r="30" spans="1:25" s="61" customFormat="1" ht="21" customHeight="1" x14ac:dyDescent="0.25">
      <c r="A30" s="143" t="s">
        <v>11</v>
      </c>
      <c r="B30" s="303">
        <f>B8</f>
        <v>2021</v>
      </c>
      <c r="C30" s="303"/>
      <c r="D30" s="303"/>
      <c r="E30" s="303"/>
      <c r="F30" s="288"/>
      <c r="G30" s="303">
        <f>G8</f>
        <v>2020</v>
      </c>
      <c r="H30" s="303"/>
      <c r="I30" s="303"/>
      <c r="J30" s="303"/>
      <c r="K30" s="147"/>
      <c r="L30" s="147"/>
      <c r="M30" s="303" t="str">
        <f>M8</f>
        <v>2021/2020</v>
      </c>
      <c r="N30" s="303"/>
      <c r="O30" s="303"/>
      <c r="P30" s="303"/>
      <c r="X30"/>
      <c r="Y30"/>
    </row>
    <row r="31" spans="1:25" ht="12.75" customHeight="1" x14ac:dyDescent="0.2">
      <c r="A31" s="153"/>
      <c r="B31" s="34" t="s">
        <v>156</v>
      </c>
      <c r="C31" s="35" t="s">
        <v>152</v>
      </c>
      <c r="D31" s="36" t="s">
        <v>25</v>
      </c>
      <c r="E31" s="42" t="s">
        <v>155</v>
      </c>
      <c r="F31" s="42"/>
      <c r="G31" s="34" t="s">
        <v>156</v>
      </c>
      <c r="H31" s="35" t="s">
        <v>152</v>
      </c>
      <c r="I31" s="36" t="s">
        <v>25</v>
      </c>
      <c r="J31" s="42" t="s">
        <v>155</v>
      </c>
      <c r="K31" s="148"/>
      <c r="L31" s="148"/>
      <c r="M31" s="34" t="s">
        <v>21</v>
      </c>
      <c r="N31" s="35" t="s">
        <v>22</v>
      </c>
      <c r="O31" s="36" t="s">
        <v>19</v>
      </c>
      <c r="P31" s="42" t="s">
        <v>20</v>
      </c>
      <c r="R31"/>
      <c r="S31"/>
      <c r="T31"/>
      <c r="U31"/>
      <c r="V31"/>
      <c r="W31"/>
      <c r="X31"/>
      <c r="Y31"/>
    </row>
    <row r="32" spans="1:25" x14ac:dyDescent="0.2">
      <c r="A32" s="144" t="s">
        <v>12</v>
      </c>
      <c r="B32" s="37">
        <v>344646</v>
      </c>
      <c r="C32" s="37">
        <v>174205.37800000003</v>
      </c>
      <c r="D32" s="38">
        <v>240.95</v>
      </c>
      <c r="E32" s="37">
        <v>419747858.29100007</v>
      </c>
      <c r="F32" s="37"/>
      <c r="G32" s="37">
        <v>323513</v>
      </c>
      <c r="H32" s="37">
        <v>163679.21299999999</v>
      </c>
      <c r="I32" s="38">
        <v>208.82590267927714</v>
      </c>
      <c r="J32" s="37">
        <v>341804594.04558671</v>
      </c>
      <c r="K32" s="37"/>
      <c r="L32" s="37"/>
      <c r="M32" s="150">
        <f>(B32-G32)/G32</f>
        <v>6.5323495500953593E-2</v>
      </c>
      <c r="N32" s="150">
        <f t="shared" ref="N32" si="5">(C32-H32)/H32</f>
        <v>6.4309723923220707E-2</v>
      </c>
      <c r="O32" s="150">
        <f t="shared" ref="O32" si="6">(D32-I32)/I32</f>
        <v>0.1538319571880902</v>
      </c>
      <c r="P32" s="150">
        <f t="shared" ref="P32" si="7">(E32-J32)/J32</f>
        <v>0.22803457180864578</v>
      </c>
      <c r="R32"/>
      <c r="S32"/>
      <c r="T32"/>
      <c r="U32"/>
      <c r="V32"/>
      <c r="W32"/>
      <c r="X32"/>
      <c r="Y32"/>
    </row>
    <row r="33" spans="1:25" x14ac:dyDescent="0.2">
      <c r="A33" s="144" t="s">
        <v>76</v>
      </c>
      <c r="B33" s="37">
        <v>1121101</v>
      </c>
      <c r="C33" s="37">
        <v>24453.285</v>
      </c>
      <c r="D33" s="38">
        <v>377.88015256205824</v>
      </c>
      <c r="E33" s="37">
        <v>92404110.664434895</v>
      </c>
      <c r="F33" s="37"/>
      <c r="G33" s="37">
        <v>1114029</v>
      </c>
      <c r="H33" s="37">
        <v>24227.631999999998</v>
      </c>
      <c r="I33" s="38">
        <v>323.91994747287015</v>
      </c>
      <c r="J33" s="37">
        <v>78478132.848320276</v>
      </c>
      <c r="K33" s="37"/>
      <c r="L33" s="37"/>
      <c r="M33" s="150">
        <f t="shared" ref="M33:M37" si="8">(B33-G33)/G33</f>
        <v>6.3481291779657438E-3</v>
      </c>
      <c r="N33" s="150">
        <f t="shared" ref="N33:N37" si="9">(C33-H33)/H33</f>
        <v>9.3138693868225382E-3</v>
      </c>
      <c r="O33" s="150">
        <f t="shared" ref="O33:O37" si="10">(D33-I33)/I33</f>
        <v>0.1665850019740063</v>
      </c>
      <c r="P33" s="150">
        <f t="shared" ref="P33:P50" si="11">(E33-J33)/J33</f>
        <v>0.17745042231101815</v>
      </c>
      <c r="R33"/>
      <c r="S33"/>
      <c r="T33"/>
      <c r="U33"/>
      <c r="V33"/>
      <c r="W33"/>
      <c r="X33"/>
      <c r="Y33"/>
    </row>
    <row r="34" spans="1:25" x14ac:dyDescent="0.2">
      <c r="A34" s="144" t="s">
        <v>13</v>
      </c>
      <c r="B34" s="37">
        <v>16291479</v>
      </c>
      <c r="C34" s="37">
        <v>1551808.7769999998</v>
      </c>
      <c r="D34" s="38">
        <v>126.53</v>
      </c>
      <c r="E34" s="37">
        <v>1963503645.5380998</v>
      </c>
      <c r="F34" s="37"/>
      <c r="G34" s="37">
        <v>15336670</v>
      </c>
      <c r="H34" s="37">
        <v>1459156.023</v>
      </c>
      <c r="I34" s="38">
        <v>135.85</v>
      </c>
      <c r="J34" s="37">
        <v>1982263457.2455001</v>
      </c>
      <c r="K34" s="37"/>
      <c r="L34" s="37"/>
      <c r="M34" s="150">
        <f t="shared" si="8"/>
        <v>6.2256604595391306E-2</v>
      </c>
      <c r="N34" s="150">
        <f t="shared" si="9"/>
        <v>6.3497496182421426E-2</v>
      </c>
      <c r="O34" s="150">
        <f t="shared" si="10"/>
        <v>-6.860507913139488E-2</v>
      </c>
      <c r="P34" s="150">
        <f t="shared" si="11"/>
        <v>-9.4638336992139537E-3</v>
      </c>
      <c r="R34"/>
      <c r="S34"/>
      <c r="T34"/>
      <c r="U34"/>
      <c r="V34"/>
      <c r="W34"/>
      <c r="X34"/>
      <c r="Y34"/>
    </row>
    <row r="35" spans="1:25" x14ac:dyDescent="0.2">
      <c r="A35" s="144" t="s">
        <v>32</v>
      </c>
      <c r="B35" s="37">
        <v>80312695</v>
      </c>
      <c r="C35" s="37">
        <v>202066.02863549723</v>
      </c>
      <c r="D35" s="38">
        <v>117.01811862039548</v>
      </c>
      <c r="E35" s="37">
        <v>236453865.08020845</v>
      </c>
      <c r="F35" s="37"/>
      <c r="G35" s="37">
        <v>88216172.516446754</v>
      </c>
      <c r="H35" s="37">
        <v>219090.9151010346</v>
      </c>
      <c r="I35" s="38">
        <v>108.83115952707062</v>
      </c>
      <c r="J35" s="37">
        <v>238439183.32292581</v>
      </c>
      <c r="K35" s="37"/>
      <c r="L35" s="37"/>
      <c r="M35" s="150">
        <f t="shared" si="8"/>
        <v>-8.9592160836191953E-2</v>
      </c>
      <c r="N35" s="150">
        <f t="shared" si="9"/>
        <v>-7.7706948540911758E-2</v>
      </c>
      <c r="O35" s="150">
        <f t="shared" si="10"/>
        <v>7.5226241536905034E-2</v>
      </c>
      <c r="P35" s="150">
        <f t="shared" si="11"/>
        <v>-8.3263086840411442E-3</v>
      </c>
      <c r="R35"/>
      <c r="S35"/>
      <c r="T35"/>
      <c r="U35"/>
      <c r="V35"/>
      <c r="W35"/>
      <c r="X35"/>
      <c r="Y35"/>
    </row>
    <row r="36" spans="1:25" x14ac:dyDescent="0.2">
      <c r="A36" s="144" t="s">
        <v>14</v>
      </c>
      <c r="B36" s="37">
        <v>7089289</v>
      </c>
      <c r="C36" s="37">
        <v>350973.52100000001</v>
      </c>
      <c r="D36" s="38">
        <v>75.616256600508621</v>
      </c>
      <c r="E36" s="37">
        <v>265393038.23920003</v>
      </c>
      <c r="F36" s="37"/>
      <c r="G36" s="37">
        <v>7022752</v>
      </c>
      <c r="H36" s="37">
        <v>332676.147</v>
      </c>
      <c r="I36" s="38">
        <v>75.677055940733666</v>
      </c>
      <c r="J36" s="37">
        <v>251759513.86666739</v>
      </c>
      <c r="K36" s="152"/>
      <c r="L36" s="152"/>
      <c r="M36" s="150">
        <f t="shared" si="8"/>
        <v>9.4744909118248798E-3</v>
      </c>
      <c r="N36" s="150">
        <f t="shared" si="9"/>
        <v>5.5000558846799469E-2</v>
      </c>
      <c r="O36" s="150">
        <f t="shared" si="10"/>
        <v>-8.0340519949217656E-4</v>
      </c>
      <c r="P36" s="150">
        <f t="shared" si="11"/>
        <v>5.4152965912354724E-2</v>
      </c>
      <c r="R36"/>
      <c r="S36"/>
      <c r="T36"/>
      <c r="U36"/>
      <c r="V36"/>
      <c r="W36"/>
      <c r="X36"/>
      <c r="Y36"/>
    </row>
    <row r="37" spans="1:25" ht="17.25" customHeight="1" x14ac:dyDescent="0.2">
      <c r="A37" s="169" t="s">
        <v>151</v>
      </c>
      <c r="B37" s="40">
        <v>105159210</v>
      </c>
      <c r="C37" s="40">
        <v>2303506.9896354969</v>
      </c>
      <c r="D37" s="151">
        <v>129.25953909452204</v>
      </c>
      <c r="E37" s="40">
        <v>2977502517.812943</v>
      </c>
      <c r="F37" s="40"/>
      <c r="G37" s="40">
        <v>112013136.51644675</v>
      </c>
      <c r="H37" s="40">
        <v>2198829.9301010347</v>
      </c>
      <c r="I37" s="151">
        <v>131.55837301141705</v>
      </c>
      <c r="J37" s="40">
        <v>2892744881.329</v>
      </c>
      <c r="K37" s="148"/>
      <c r="L37" s="148"/>
      <c r="M37" s="150">
        <f t="shared" si="8"/>
        <v>-6.1188595637980375E-2</v>
      </c>
      <c r="N37" s="150">
        <f t="shared" si="9"/>
        <v>4.760580074951605E-2</v>
      </c>
      <c r="O37" s="150">
        <f t="shared" si="10"/>
        <v>-1.7473870072074443E-2</v>
      </c>
      <c r="P37" s="150">
        <f t="shared" si="11"/>
        <v>2.9300073100467536E-2</v>
      </c>
      <c r="R37"/>
      <c r="S37"/>
      <c r="T37"/>
      <c r="U37"/>
      <c r="V37"/>
      <c r="W37"/>
      <c r="X37"/>
      <c r="Y37"/>
    </row>
    <row r="38" spans="1:25" s="61" customFormat="1" ht="20.25" customHeight="1" x14ac:dyDescent="0.25">
      <c r="A38" s="26" t="s">
        <v>18</v>
      </c>
      <c r="B38" s="26"/>
      <c r="C38" s="26"/>
      <c r="D38" s="26"/>
      <c r="E38" s="158">
        <v>26782745.759999998</v>
      </c>
      <c r="F38" s="158"/>
      <c r="G38" s="28"/>
      <c r="H38" s="28"/>
      <c r="I38" s="29"/>
      <c r="J38" s="158">
        <v>26365179.049999997</v>
      </c>
      <c r="K38" s="37"/>
      <c r="L38" s="37"/>
      <c r="M38" s="150"/>
      <c r="N38" s="150"/>
      <c r="O38" s="150"/>
      <c r="P38" s="150">
        <f t="shared" si="11"/>
        <v>1.5837810515457164E-2</v>
      </c>
      <c r="Q38"/>
      <c r="R38"/>
      <c r="S38"/>
      <c r="T38"/>
      <c r="U38"/>
      <c r="V38"/>
      <c r="W38"/>
      <c r="X38"/>
      <c r="Y38"/>
    </row>
    <row r="39" spans="1:25" s="61" customFormat="1" ht="18.75" customHeight="1" x14ac:dyDescent="0.25">
      <c r="A39" s="64" t="s">
        <v>3</v>
      </c>
      <c r="B39" s="52"/>
      <c r="C39" s="52"/>
      <c r="D39" s="52"/>
      <c r="E39" s="159">
        <v>3004285263.5729432</v>
      </c>
      <c r="F39" s="159"/>
      <c r="G39" s="160"/>
      <c r="H39" s="160"/>
      <c r="I39" s="161"/>
      <c r="J39" s="159">
        <v>2919110060.3790007</v>
      </c>
      <c r="K39" s="37"/>
      <c r="L39" s="37"/>
      <c r="M39" s="150"/>
      <c r="N39" s="150"/>
      <c r="O39" s="150"/>
      <c r="P39" s="150">
        <f t="shared" si="11"/>
        <v>2.9178482973294909E-2</v>
      </c>
      <c r="Q39"/>
      <c r="R39"/>
      <c r="S39"/>
      <c r="T39"/>
      <c r="U39"/>
      <c r="V39"/>
      <c r="W39"/>
      <c r="X39"/>
      <c r="Y39"/>
    </row>
    <row r="40" spans="1:25" ht="19.5" customHeight="1" x14ac:dyDescent="0.2">
      <c r="A40" s="26" t="s">
        <v>33</v>
      </c>
      <c r="B40" s="30"/>
      <c r="C40" s="30"/>
      <c r="D40" s="30"/>
      <c r="E40" s="28">
        <v>140761384.38693216</v>
      </c>
      <c r="F40" s="28"/>
      <c r="G40" s="28"/>
      <c r="H40" s="28"/>
      <c r="I40" s="27"/>
      <c r="J40" s="28">
        <v>133188559.79138322</v>
      </c>
      <c r="K40" s="37"/>
      <c r="L40" s="37"/>
      <c r="M40" s="150"/>
      <c r="N40" s="150"/>
      <c r="O40" s="150"/>
      <c r="P40" s="150">
        <f t="shared" si="11"/>
        <v>5.6857920886076545E-2</v>
      </c>
      <c r="Q40"/>
      <c r="R40"/>
      <c r="S40"/>
      <c r="T40"/>
      <c r="U40"/>
      <c r="V40"/>
      <c r="W40"/>
      <c r="X40"/>
      <c r="Y40"/>
    </row>
    <row r="41" spans="1:25" s="61" customFormat="1" ht="15" x14ac:dyDescent="0.25">
      <c r="A41" s="64" t="s">
        <v>148</v>
      </c>
      <c r="B41" s="52"/>
      <c r="C41" s="52"/>
      <c r="D41" s="52"/>
      <c r="E41" s="159">
        <v>5052892267.5198755</v>
      </c>
      <c r="F41" s="159"/>
      <c r="G41" s="162"/>
      <c r="H41" s="162"/>
      <c r="I41" s="161"/>
      <c r="J41" s="159">
        <v>4580757735.3405533</v>
      </c>
      <c r="K41" s="163"/>
      <c r="L41" s="163"/>
      <c r="M41" s="150"/>
      <c r="N41" s="150"/>
      <c r="O41" s="150"/>
      <c r="P41" s="150">
        <f t="shared" si="11"/>
        <v>0.10306909019370389</v>
      </c>
      <c r="Q41"/>
      <c r="R41"/>
      <c r="S41"/>
      <c r="T41"/>
      <c r="U41"/>
      <c r="V41"/>
      <c r="W41"/>
      <c r="X41"/>
      <c r="Y41"/>
    </row>
    <row r="42" spans="1:25" s="61" customFormat="1" ht="15" x14ac:dyDescent="0.25">
      <c r="A42" s="63" t="s">
        <v>129</v>
      </c>
      <c r="B42" s="149"/>
      <c r="C42" s="149"/>
      <c r="D42" s="149"/>
      <c r="E42" s="164"/>
      <c r="F42" s="164"/>
      <c r="G42" s="164"/>
      <c r="H42" s="164"/>
      <c r="I42" s="164"/>
      <c r="J42" s="164"/>
      <c r="K42" s="163"/>
      <c r="L42" s="163"/>
      <c r="M42" s="150"/>
      <c r="N42" s="150"/>
      <c r="O42" s="150"/>
      <c r="P42" s="150"/>
      <c r="Q42"/>
      <c r="R42"/>
      <c r="S42"/>
      <c r="T42"/>
      <c r="U42"/>
      <c r="V42"/>
      <c r="W42"/>
      <c r="X42"/>
      <c r="Y42"/>
    </row>
    <row r="43" spans="1:25" x14ac:dyDescent="0.2">
      <c r="A43" s="26" t="s">
        <v>16</v>
      </c>
      <c r="B43" s="26"/>
      <c r="C43" s="26"/>
      <c r="D43" s="26"/>
      <c r="E43" s="28">
        <v>670432048.18095899</v>
      </c>
      <c r="F43" s="28"/>
      <c r="G43" s="27"/>
      <c r="H43" s="27"/>
      <c r="I43" s="27"/>
      <c r="J43" s="28">
        <v>594635125.9180603</v>
      </c>
      <c r="K43" s="31"/>
      <c r="L43" s="31"/>
      <c r="M43" s="150"/>
      <c r="N43" s="150"/>
      <c r="O43" s="150"/>
      <c r="P43" s="150">
        <f t="shared" si="11"/>
        <v>0.12746795296674648</v>
      </c>
      <c r="Q43"/>
      <c r="R43"/>
      <c r="S43"/>
      <c r="T43"/>
      <c r="U43"/>
      <c r="V43"/>
      <c r="W43"/>
      <c r="X43"/>
      <c r="Y43"/>
    </row>
    <row r="44" spans="1:25" x14ac:dyDescent="0.2">
      <c r="A44" s="26" t="s">
        <v>17</v>
      </c>
      <c r="B44" s="26"/>
      <c r="C44" s="26"/>
      <c r="D44" s="26"/>
      <c r="E44" s="28">
        <v>2432073181.628015</v>
      </c>
      <c r="F44" s="28"/>
      <c r="G44" s="27"/>
      <c r="H44" s="27"/>
      <c r="I44" s="27"/>
      <c r="J44" s="28">
        <v>2137595161.3014474</v>
      </c>
      <c r="K44" s="31"/>
      <c r="L44" s="31"/>
      <c r="M44" s="150"/>
      <c r="N44" s="150"/>
      <c r="O44" s="150"/>
      <c r="P44" s="150">
        <f t="shared" si="11"/>
        <v>0.13776136176659312</v>
      </c>
      <c r="Q44"/>
      <c r="R44"/>
      <c r="S44"/>
      <c r="T44"/>
      <c r="U44"/>
      <c r="V44"/>
      <c r="W44"/>
      <c r="X44"/>
      <c r="Y44"/>
    </row>
    <row r="45" spans="1:25" s="61" customFormat="1" ht="15" x14ac:dyDescent="0.25">
      <c r="A45" s="64" t="s">
        <v>149</v>
      </c>
      <c r="B45" s="52"/>
      <c r="C45" s="52"/>
      <c r="D45" s="52"/>
      <c r="E45" s="159">
        <v>3102505229.8089743</v>
      </c>
      <c r="F45" s="159"/>
      <c r="G45" s="165"/>
      <c r="H45" s="159"/>
      <c r="I45" s="41"/>
      <c r="J45" s="159">
        <v>2732230287.2195077</v>
      </c>
      <c r="K45" s="163"/>
      <c r="L45" s="163"/>
      <c r="M45" s="150"/>
      <c r="N45" s="150"/>
      <c r="O45" s="150"/>
      <c r="P45" s="150">
        <f t="shared" si="11"/>
        <v>0.13552113243217212</v>
      </c>
      <c r="Q45"/>
      <c r="R45"/>
      <c r="S45"/>
      <c r="T45"/>
      <c r="U45"/>
      <c r="V45"/>
      <c r="W45"/>
      <c r="X45"/>
      <c r="Y45"/>
    </row>
    <row r="46" spans="1:25" s="61" customFormat="1" ht="15" x14ac:dyDescent="0.25">
      <c r="A46" s="64" t="s">
        <v>158</v>
      </c>
      <c r="B46" s="52"/>
      <c r="C46" s="52"/>
      <c r="D46" s="52"/>
      <c r="E46" s="159">
        <v>1950387037.7109013</v>
      </c>
      <c r="F46" s="159"/>
      <c r="G46" s="165"/>
      <c r="H46" s="165"/>
      <c r="I46" s="41"/>
      <c r="J46" s="159">
        <v>1848527448.1210456</v>
      </c>
      <c r="K46" s="163"/>
      <c r="L46" s="163"/>
      <c r="M46" s="150"/>
      <c r="N46" s="150"/>
      <c r="O46" s="150"/>
      <c r="P46" s="150">
        <f t="shared" si="11"/>
        <v>5.510309824903703E-2</v>
      </c>
      <c r="Q46"/>
      <c r="R46"/>
      <c r="S46"/>
      <c r="T46"/>
      <c r="U46"/>
      <c r="V46"/>
      <c r="W46"/>
      <c r="X46"/>
      <c r="Y46"/>
    </row>
    <row r="47" spans="1:25" x14ac:dyDescent="0.2">
      <c r="A47" s="26" t="s">
        <v>171</v>
      </c>
      <c r="B47" s="26"/>
      <c r="C47" s="26"/>
      <c r="D47" s="26"/>
      <c r="E47" s="28">
        <v>283664642.55641109</v>
      </c>
      <c r="F47" s="28"/>
      <c r="G47" s="27"/>
      <c r="H47" s="27"/>
      <c r="I47" s="27"/>
      <c r="J47" s="28">
        <v>269387124.93486333</v>
      </c>
      <c r="K47" s="31"/>
      <c r="L47" s="31"/>
      <c r="M47" s="150"/>
      <c r="N47" s="150"/>
      <c r="O47" s="150"/>
      <c r="P47" s="150">
        <f t="shared" si="11"/>
        <v>5.3000000000000005E-2</v>
      </c>
      <c r="Q47"/>
      <c r="R47"/>
      <c r="S47"/>
      <c r="T47"/>
      <c r="U47"/>
      <c r="V47"/>
      <c r="W47"/>
      <c r="X47"/>
      <c r="Y47"/>
    </row>
    <row r="48" spans="1:25" x14ac:dyDescent="0.2">
      <c r="A48" s="26" t="s">
        <v>170</v>
      </c>
      <c r="B48" s="26"/>
      <c r="C48" s="26"/>
      <c r="D48" s="26"/>
      <c r="E48" s="28">
        <v>459915620.63999999</v>
      </c>
      <c r="F48" s="28"/>
      <c r="G48" s="27"/>
      <c r="H48" s="27"/>
      <c r="I48" s="27"/>
      <c r="J48" s="28">
        <v>464717384.96000004</v>
      </c>
      <c r="K48" s="31"/>
      <c r="L48" s="31"/>
      <c r="M48" s="150"/>
      <c r="N48" s="150"/>
      <c r="O48" s="150"/>
      <c r="P48" s="150">
        <f t="shared" si="11"/>
        <v>-1.0332654803549814E-2</v>
      </c>
      <c r="Q48"/>
      <c r="R48"/>
      <c r="S48"/>
      <c r="T48"/>
      <c r="U48"/>
      <c r="V48"/>
      <c r="W48"/>
      <c r="X48"/>
      <c r="Y48"/>
    </row>
    <row r="49" spans="1:25" x14ac:dyDescent="0.2">
      <c r="A49" s="26" t="s">
        <v>159</v>
      </c>
      <c r="B49" s="26"/>
      <c r="C49" s="26"/>
      <c r="D49" s="26"/>
      <c r="E49" s="28">
        <v>30407930.417199999</v>
      </c>
      <c r="F49" s="28"/>
      <c r="G49" s="27"/>
      <c r="H49" s="28"/>
      <c r="I49" s="29"/>
      <c r="J49" s="28">
        <v>28025742.32</v>
      </c>
      <c r="K49" s="31"/>
      <c r="L49" s="31"/>
      <c r="M49" s="150"/>
      <c r="N49" s="150"/>
      <c r="O49" s="150"/>
      <c r="P49" s="150">
        <f t="shared" si="11"/>
        <v>8.4999999999999951E-2</v>
      </c>
      <c r="Q49"/>
      <c r="R49"/>
      <c r="S49"/>
      <c r="T49"/>
      <c r="U49"/>
      <c r="V49"/>
      <c r="W49"/>
      <c r="X49"/>
      <c r="Y49"/>
    </row>
    <row r="50" spans="1:25" s="60" customFormat="1" ht="15.75" x14ac:dyDescent="0.25">
      <c r="A50" s="167" t="s">
        <v>160</v>
      </c>
      <c r="B50" s="145"/>
      <c r="C50" s="145"/>
      <c r="D50" s="145"/>
      <c r="E50" s="166">
        <v>2096230085.3772902</v>
      </c>
      <c r="F50" s="166"/>
      <c r="G50" s="166"/>
      <c r="H50" s="166"/>
      <c r="I50" s="166"/>
      <c r="J50" s="166">
        <v>2015831965.8261824</v>
      </c>
      <c r="K50" s="154"/>
      <c r="L50" s="154"/>
      <c r="M50" s="150"/>
      <c r="N50" s="150"/>
      <c r="O50" s="150"/>
      <c r="P50" s="150">
        <f t="shared" si="11"/>
        <v>3.9883343906671788E-2</v>
      </c>
      <c r="Q50"/>
      <c r="R50"/>
      <c r="S50"/>
      <c r="T50"/>
      <c r="U50"/>
      <c r="V50"/>
      <c r="W50"/>
      <c r="X50"/>
      <c r="Y50"/>
    </row>
    <row r="51" spans="1:25" x14ac:dyDescent="0.2">
      <c r="A51" s="299" t="s">
        <v>166</v>
      </c>
      <c r="B51" s="300"/>
      <c r="C51" s="300"/>
      <c r="D51" s="300"/>
      <c r="E51" s="300"/>
      <c r="F51" s="224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W51"/>
      <c r="X51"/>
      <c r="Y51"/>
    </row>
    <row r="52" spans="1:25" x14ac:dyDescent="0.2">
      <c r="W52"/>
      <c r="X52"/>
      <c r="Y52"/>
    </row>
    <row r="53" spans="1:25" x14ac:dyDescent="0.2">
      <c r="J53" s="25"/>
      <c r="R53"/>
      <c r="S53"/>
      <c r="T53"/>
      <c r="U53"/>
      <c r="V53"/>
      <c r="W53"/>
      <c r="X53"/>
      <c r="Y53"/>
    </row>
    <row r="54" spans="1:25" x14ac:dyDescent="0.2">
      <c r="D54"/>
      <c r="E54"/>
      <c r="R54"/>
      <c r="S54"/>
      <c r="T54"/>
      <c r="U54"/>
      <c r="V54"/>
      <c r="W54"/>
      <c r="X54"/>
      <c r="Y54"/>
    </row>
    <row r="55" spans="1:25" x14ac:dyDescent="0.2">
      <c r="D55"/>
      <c r="E55"/>
      <c r="R55"/>
      <c r="S55"/>
      <c r="T55"/>
      <c r="U55"/>
      <c r="V55"/>
      <c r="W55"/>
      <c r="X55"/>
      <c r="Y55"/>
    </row>
    <row r="56" spans="1:25" x14ac:dyDescent="0.2">
      <c r="D56"/>
      <c r="E56"/>
      <c r="R56"/>
      <c r="S56"/>
      <c r="T56"/>
      <c r="U56"/>
      <c r="V56"/>
      <c r="W56"/>
      <c r="X56"/>
      <c r="Y56"/>
    </row>
    <row r="57" spans="1:25" x14ac:dyDescent="0.2">
      <c r="R57"/>
      <c r="S57"/>
      <c r="T57"/>
      <c r="U57"/>
      <c r="V57"/>
      <c r="W57"/>
      <c r="X57"/>
      <c r="Y57"/>
    </row>
    <row r="58" spans="1:25" x14ac:dyDescent="0.2">
      <c r="W58"/>
      <c r="X58"/>
      <c r="Y58"/>
    </row>
    <row r="59" spans="1:25" x14ac:dyDescent="0.2">
      <c r="W59"/>
      <c r="X59"/>
      <c r="Y59"/>
    </row>
  </sheetData>
  <mergeCells count="10">
    <mergeCell ref="A51:E51"/>
    <mergeCell ref="A3:G3"/>
    <mergeCell ref="A2:P2"/>
    <mergeCell ref="B30:E30"/>
    <mergeCell ref="G30:J30"/>
    <mergeCell ref="M8:P8"/>
    <mergeCell ref="B8:E8"/>
    <mergeCell ref="G8:J8"/>
    <mergeCell ref="M30:P30"/>
    <mergeCell ref="A6:E6"/>
  </mergeCells>
  <phoneticPr fontId="4" type="noConversion"/>
  <conditionalFormatting sqref="M10:P29 M32:P50">
    <cfRule type="cellIs" dxfId="25" priority="6" stopIfTrue="1" operator="lessThan">
      <formula>0</formula>
    </cfRule>
  </conditionalFormatting>
  <conditionalFormatting sqref="M10:P29 M32:P50">
    <cfRule type="cellIs" dxfId="24" priority="4" operator="lessThan">
      <formula>0</formula>
    </cfRule>
  </conditionalFormatting>
  <conditionalFormatting sqref="M10:P29 M31:P50">
    <cfRule type="cellIs" dxfId="23" priority="3" operator="lessThan">
      <formula>0</formula>
    </cfRule>
  </conditionalFormatting>
  <conditionalFormatting sqref="M32:P50">
    <cfRule type="cellIs" dxfId="22" priority="1" operator="lessThan">
      <formula>0</formula>
    </cfRule>
    <cfRule type="cellIs" dxfId="21" priority="2" operator="lessThan">
      <formula>0</formula>
    </cfRule>
  </conditionalFormatting>
  <pageMargins left="0.2" right="0.2" top="0.33" bottom="0.17" header="0.17" footer="0.17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0"/>
  <sheetViews>
    <sheetView showGridLines="0" zoomScale="85" zoomScaleNormal="85" workbookViewId="0"/>
  </sheetViews>
  <sheetFormatPr baseColWidth="10" defaultRowHeight="12.75" x14ac:dyDescent="0.2"/>
  <cols>
    <col min="1" max="1" width="26.85546875" style="69" customWidth="1"/>
    <col min="2" max="4" width="12.7109375" style="69" customWidth="1"/>
    <col min="5" max="5" width="12.42578125" style="69" customWidth="1"/>
    <col min="6" max="6" width="0.42578125" style="69" customWidth="1"/>
    <col min="7" max="8" width="12.7109375" style="69" customWidth="1"/>
    <col min="9" max="9" width="10.5703125" style="69" customWidth="1"/>
    <col min="10" max="10" width="13.7109375" style="69" customWidth="1"/>
    <col min="11" max="11" width="0.42578125" style="69" customWidth="1"/>
    <col min="12" max="12" width="8.85546875" style="69" customWidth="1"/>
    <col min="13" max="13" width="0.28515625" style="69" customWidth="1"/>
    <col min="14" max="14" width="12.5703125" style="69" customWidth="1"/>
    <col min="15" max="15" width="11.85546875" style="69" customWidth="1"/>
    <col min="16" max="16" width="12.5703125" style="69" customWidth="1"/>
    <col min="17" max="17" width="12.42578125" style="69" customWidth="1"/>
    <col min="18" max="18" width="0.140625" style="69" customWidth="1"/>
    <col min="19" max="19" width="10.7109375" style="69" customWidth="1"/>
    <col min="20" max="20" width="14.42578125" style="69" customWidth="1"/>
    <col min="21" max="21" width="9.85546875" style="69" customWidth="1"/>
    <col min="22" max="22" width="11.28515625" style="69" customWidth="1"/>
    <col min="23" max="23" width="0.7109375" style="69" customWidth="1"/>
    <col min="24" max="24" width="13.42578125" style="69" customWidth="1"/>
    <col min="25" max="25" width="8.85546875" style="69" customWidth="1"/>
    <col min="26" max="26" width="11.140625" style="69" customWidth="1"/>
    <col min="27" max="27" width="15.28515625" style="69" customWidth="1"/>
    <col min="28" max="28" width="0.5703125" style="69" customWidth="1"/>
    <col min="29" max="29" width="11.28515625" style="69" customWidth="1"/>
    <col min="30" max="30" width="0.7109375" style="69" customWidth="1"/>
    <col min="31" max="31" width="15.5703125" style="69" bestFit="1" customWidth="1"/>
    <col min="32" max="32" width="14.5703125" style="69" customWidth="1"/>
    <col min="33" max="33" width="13.42578125" style="69" customWidth="1"/>
    <col min="34" max="34" width="12.5703125" style="69" customWidth="1"/>
    <col min="35" max="35" width="0.28515625" style="69" customWidth="1"/>
    <col min="36" max="36" width="9" style="69" customWidth="1"/>
    <col min="37" max="37" width="8.85546875" style="69" bestFit="1" customWidth="1"/>
    <col min="38" max="38" width="7.5703125" style="69" customWidth="1"/>
    <col min="39" max="39" width="8.85546875" style="69" bestFit="1" customWidth="1"/>
    <col min="40" max="40" width="12.7109375" style="69" bestFit="1" customWidth="1"/>
    <col min="41" max="41" width="0" style="69" hidden="1" customWidth="1"/>
    <col min="42" max="42" width="13.7109375" style="69" bestFit="1" customWidth="1"/>
    <col min="43" max="16384" width="11.42578125" style="69"/>
  </cols>
  <sheetData>
    <row r="1" spans="1:40" x14ac:dyDescent="0.2">
      <c r="A1" s="124"/>
      <c r="B1" s="124"/>
      <c r="C1" s="124"/>
      <c r="D1" s="124"/>
      <c r="E1" s="124"/>
      <c r="F1" s="124"/>
      <c r="G1" s="124"/>
      <c r="H1" s="100"/>
    </row>
    <row r="2" spans="1:40" ht="15.75" x14ac:dyDescent="0.2">
      <c r="A2" s="307" t="s">
        <v>108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</row>
    <row r="3" spans="1:40" x14ac:dyDescent="0.2">
      <c r="A3" s="308" t="s">
        <v>118</v>
      </c>
      <c r="B3" s="308"/>
      <c r="C3" s="308"/>
      <c r="D3" s="308"/>
      <c r="E3" s="308"/>
      <c r="F3" s="225"/>
      <c r="G3" s="124"/>
      <c r="H3" s="100"/>
    </row>
    <row r="4" spans="1:40" x14ac:dyDescent="0.2"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"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.75" x14ac:dyDescent="0.2">
      <c r="A6" s="305" t="str">
        <f>Índice!B13</f>
        <v>Avance macromagnitudes del sector agrario por provincias (Comparativa años 2020-2021).</v>
      </c>
      <c r="B6" s="305"/>
      <c r="C6" s="305"/>
      <c r="D6" s="30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22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23.25" x14ac:dyDescent="0.2">
      <c r="A7" s="101"/>
      <c r="B7" s="102"/>
      <c r="C7" s="102"/>
      <c r="D7" s="103"/>
      <c r="E7" s="103"/>
      <c r="F7" s="103"/>
      <c r="G7" s="102"/>
      <c r="H7" s="102"/>
      <c r="I7" s="103"/>
      <c r="J7" s="103"/>
      <c r="K7" s="103"/>
      <c r="L7" s="104"/>
      <c r="M7" s="104"/>
      <c r="N7" s="102"/>
      <c r="O7" s="105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21" x14ac:dyDescent="0.2">
      <c r="A8" s="193" t="s">
        <v>131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</row>
    <row r="9" spans="1:40" ht="18.75" x14ac:dyDescent="0.2">
      <c r="A9" s="107"/>
      <c r="B9" s="311">
        <v>2021</v>
      </c>
      <c r="C9" s="312"/>
      <c r="D9" s="312"/>
      <c r="E9" s="312"/>
      <c r="F9" s="312"/>
      <c r="G9" s="312"/>
      <c r="H9" s="312"/>
      <c r="I9" s="312"/>
      <c r="J9" s="313"/>
      <c r="K9" s="313"/>
      <c r="L9" s="312"/>
      <c r="M9" s="312"/>
      <c r="N9" s="312"/>
      <c r="O9" s="314"/>
      <c r="P9" s="314"/>
      <c r="Q9" s="315"/>
      <c r="R9" s="229"/>
      <c r="S9" s="312">
        <v>2020</v>
      </c>
      <c r="T9" s="312"/>
      <c r="U9" s="312"/>
      <c r="V9" s="312"/>
      <c r="W9" s="312"/>
      <c r="X9" s="312"/>
      <c r="Y9" s="312"/>
      <c r="Z9" s="312"/>
      <c r="AA9" s="313"/>
      <c r="AB9" s="313"/>
      <c r="AC9" s="312"/>
      <c r="AD9" s="312"/>
      <c r="AE9" s="312"/>
      <c r="AF9" s="314"/>
      <c r="AG9" s="314"/>
      <c r="AH9" s="315"/>
      <c r="AI9" s="229"/>
      <c r="AJ9" s="311" t="s">
        <v>70</v>
      </c>
      <c r="AK9" s="312"/>
      <c r="AL9" s="312"/>
      <c r="AM9" s="316"/>
    </row>
    <row r="10" spans="1:40" x14ac:dyDescent="0.2">
      <c r="A10" s="68"/>
      <c r="B10" s="317" t="s">
        <v>137</v>
      </c>
      <c r="C10" s="318"/>
      <c r="D10" s="318"/>
      <c r="E10" s="319"/>
      <c r="F10" s="230"/>
      <c r="G10" s="317" t="s">
        <v>138</v>
      </c>
      <c r="H10" s="318"/>
      <c r="I10" s="318"/>
      <c r="J10" s="319"/>
      <c r="K10" s="237"/>
      <c r="L10" s="85" t="s">
        <v>36</v>
      </c>
      <c r="M10" s="241"/>
      <c r="N10" s="317" t="s">
        <v>139</v>
      </c>
      <c r="O10" s="318" t="s">
        <v>8</v>
      </c>
      <c r="P10" s="318"/>
      <c r="Q10" s="319"/>
      <c r="R10" s="230"/>
      <c r="S10" s="318" t="s">
        <v>137</v>
      </c>
      <c r="T10" s="318"/>
      <c r="U10" s="318"/>
      <c r="V10" s="319"/>
      <c r="W10" s="230"/>
      <c r="X10" s="317" t="s">
        <v>138</v>
      </c>
      <c r="Y10" s="318"/>
      <c r="Z10" s="318"/>
      <c r="AA10" s="319"/>
      <c r="AB10" s="237"/>
      <c r="AC10" s="85" t="s">
        <v>36</v>
      </c>
      <c r="AD10" s="241"/>
      <c r="AE10" s="320" t="s">
        <v>139</v>
      </c>
      <c r="AF10" s="321" t="s">
        <v>8</v>
      </c>
      <c r="AG10" s="321"/>
      <c r="AH10" s="322"/>
      <c r="AI10" s="230"/>
      <c r="AJ10" s="323" t="s">
        <v>186</v>
      </c>
      <c r="AK10" s="323"/>
      <c r="AL10" s="323"/>
      <c r="AM10" s="324"/>
    </row>
    <row r="11" spans="1:40" x14ac:dyDescent="0.2">
      <c r="A11" s="70"/>
      <c r="B11" s="67" t="s">
        <v>38</v>
      </c>
      <c r="C11" s="86" t="s">
        <v>39</v>
      </c>
      <c r="D11" s="87" t="s">
        <v>40</v>
      </c>
      <c r="E11" s="88" t="s">
        <v>7</v>
      </c>
      <c r="F11" s="88"/>
      <c r="G11" s="67" t="s">
        <v>38</v>
      </c>
      <c r="H11" s="86" t="s">
        <v>39</v>
      </c>
      <c r="I11" s="87" t="s">
        <v>40</v>
      </c>
      <c r="J11" s="88" t="s">
        <v>7</v>
      </c>
      <c r="K11" s="238"/>
      <c r="L11" s="89" t="s">
        <v>140</v>
      </c>
      <c r="M11" s="89"/>
      <c r="N11" s="67" t="s">
        <v>41</v>
      </c>
      <c r="O11" s="86" t="s">
        <v>39</v>
      </c>
      <c r="P11" s="87" t="s">
        <v>40</v>
      </c>
      <c r="Q11" s="88" t="s">
        <v>7</v>
      </c>
      <c r="R11" s="243"/>
      <c r="S11" s="219" t="s">
        <v>38</v>
      </c>
      <c r="T11" s="86" t="s">
        <v>39</v>
      </c>
      <c r="U11" s="87" t="s">
        <v>40</v>
      </c>
      <c r="V11" s="88" t="s">
        <v>7</v>
      </c>
      <c r="W11" s="88"/>
      <c r="X11" s="67" t="s">
        <v>38</v>
      </c>
      <c r="Y11" s="86" t="s">
        <v>39</v>
      </c>
      <c r="Z11" s="87" t="s">
        <v>40</v>
      </c>
      <c r="AA11" s="88" t="s">
        <v>7</v>
      </c>
      <c r="AB11" s="238"/>
      <c r="AC11" s="89" t="s">
        <v>140</v>
      </c>
      <c r="AD11" s="89"/>
      <c r="AE11" s="67" t="s">
        <v>41</v>
      </c>
      <c r="AF11" s="86" t="s">
        <v>39</v>
      </c>
      <c r="AG11" s="87" t="s">
        <v>40</v>
      </c>
      <c r="AH11" s="88" t="s">
        <v>7</v>
      </c>
      <c r="AI11" s="243"/>
      <c r="AJ11" s="98" t="s">
        <v>23</v>
      </c>
      <c r="AK11" s="99" t="s">
        <v>24</v>
      </c>
      <c r="AL11" s="99" t="s">
        <v>19</v>
      </c>
      <c r="AM11" s="99" t="s">
        <v>20</v>
      </c>
    </row>
    <row r="12" spans="1:40" x14ac:dyDescent="0.2">
      <c r="A12" s="213" t="s">
        <v>42</v>
      </c>
      <c r="B12" s="220">
        <v>86108</v>
      </c>
      <c r="C12" s="208">
        <v>40220</v>
      </c>
      <c r="D12" s="208">
        <v>132791</v>
      </c>
      <c r="E12" s="208">
        <v>259119</v>
      </c>
      <c r="F12" s="208"/>
      <c r="G12" s="209">
        <v>356229</v>
      </c>
      <c r="H12" s="209">
        <v>166510</v>
      </c>
      <c r="I12" s="209">
        <v>424012</v>
      </c>
      <c r="J12" s="209">
        <v>946751</v>
      </c>
      <c r="K12" s="209"/>
      <c r="L12" s="259">
        <v>32.07</v>
      </c>
      <c r="M12" s="209"/>
      <c r="N12" s="209">
        <v>114242640.3</v>
      </c>
      <c r="O12" s="209">
        <v>53399757</v>
      </c>
      <c r="P12" s="209">
        <v>135980648.40000001</v>
      </c>
      <c r="Q12" s="210">
        <v>303623045.70000005</v>
      </c>
      <c r="R12" s="244"/>
      <c r="S12" s="211">
        <v>67838</v>
      </c>
      <c r="T12" s="208">
        <v>35308</v>
      </c>
      <c r="U12" s="208">
        <v>114127</v>
      </c>
      <c r="V12" s="208">
        <v>217273</v>
      </c>
      <c r="W12" s="208"/>
      <c r="X12" s="209">
        <v>324708</v>
      </c>
      <c r="Y12" s="209">
        <v>97934</v>
      </c>
      <c r="Z12" s="209">
        <v>363515.17</v>
      </c>
      <c r="AA12" s="209">
        <v>786157.16999999993</v>
      </c>
      <c r="AB12" s="209"/>
      <c r="AC12" s="259">
        <v>21.471525999587715</v>
      </c>
      <c r="AD12" s="209"/>
      <c r="AE12" s="209">
        <v>69719762.642741278</v>
      </c>
      <c r="AF12" s="209">
        <v>21027924.272436235</v>
      </c>
      <c r="AG12" s="209">
        <v>78052254.238995478</v>
      </c>
      <c r="AH12" s="210">
        <v>168799941.15417299</v>
      </c>
      <c r="AI12" s="236"/>
      <c r="AJ12" s="274">
        <f>(E12-V12)/V12</f>
        <v>0.19259641096684815</v>
      </c>
      <c r="AK12" s="274">
        <f>(J12-AA12)/AA12</f>
        <v>0.20427700226915196</v>
      </c>
      <c r="AL12" s="274">
        <f>(L12-AC12)/AC12</f>
        <v>0.4936059971059249</v>
      </c>
      <c r="AM12" s="274">
        <f>(Q12-AH12)/AH12</f>
        <v>0.79871535276595107</v>
      </c>
    </row>
    <row r="13" spans="1:40" x14ac:dyDescent="0.2">
      <c r="A13" s="214" t="s">
        <v>43</v>
      </c>
      <c r="B13" s="221">
        <v>160844</v>
      </c>
      <c r="C13" s="205">
        <v>105663</v>
      </c>
      <c r="D13" s="205">
        <v>176586</v>
      </c>
      <c r="E13" s="205">
        <v>443093</v>
      </c>
      <c r="F13" s="205"/>
      <c r="G13" s="206">
        <v>650453</v>
      </c>
      <c r="H13" s="206">
        <v>334951</v>
      </c>
      <c r="I13" s="206">
        <v>588589</v>
      </c>
      <c r="J13" s="206">
        <v>1573993</v>
      </c>
      <c r="K13" s="206"/>
      <c r="L13" s="260">
        <v>24.5</v>
      </c>
      <c r="M13" s="206"/>
      <c r="N13" s="206">
        <v>159360985</v>
      </c>
      <c r="O13" s="206">
        <v>82062995</v>
      </c>
      <c r="P13" s="206">
        <v>144204305</v>
      </c>
      <c r="Q13" s="207">
        <v>385628285</v>
      </c>
      <c r="R13" s="245"/>
      <c r="S13" s="212">
        <v>181891</v>
      </c>
      <c r="T13" s="205">
        <v>103523</v>
      </c>
      <c r="U13" s="205">
        <v>195755</v>
      </c>
      <c r="V13" s="205">
        <v>481169</v>
      </c>
      <c r="W13" s="205"/>
      <c r="X13" s="206">
        <v>762306</v>
      </c>
      <c r="Y13" s="206">
        <v>339430</v>
      </c>
      <c r="Z13" s="206">
        <v>647690.11499999999</v>
      </c>
      <c r="AA13" s="206">
        <v>1749426.115</v>
      </c>
      <c r="AB13" s="206"/>
      <c r="AC13" s="260">
        <v>15.9</v>
      </c>
      <c r="AD13" s="206"/>
      <c r="AE13" s="206">
        <v>121206654</v>
      </c>
      <c r="AF13" s="206">
        <v>53969370</v>
      </c>
      <c r="AG13" s="206">
        <v>102982728.28500001</v>
      </c>
      <c r="AH13" s="207">
        <v>278158752.28500003</v>
      </c>
      <c r="AI13" s="236"/>
      <c r="AJ13" s="274">
        <f t="shared" ref="AJ13:AJ18" si="0">(E13-V13)/V13</f>
        <v>-7.9132279926595439E-2</v>
      </c>
      <c r="AK13" s="274">
        <f t="shared" ref="AK13:AK18" si="1">(J13-AA13)/AA13</f>
        <v>-0.10028037966038937</v>
      </c>
      <c r="AL13" s="274">
        <f t="shared" ref="AL13:AL19" si="2">(L13-AC13)/AC13</f>
        <v>0.54088050314465408</v>
      </c>
      <c r="AM13" s="274">
        <f t="shared" ref="AM13:AM59" si="3">(Q13-AH13)/AH13</f>
        <v>0.38636042127801623</v>
      </c>
    </row>
    <row r="14" spans="1:40" x14ac:dyDescent="0.2">
      <c r="A14" s="214" t="s">
        <v>44</v>
      </c>
      <c r="B14" s="221">
        <v>3602</v>
      </c>
      <c r="C14" s="205">
        <v>13745</v>
      </c>
      <c r="D14" s="205">
        <v>8600</v>
      </c>
      <c r="E14" s="205">
        <v>25947</v>
      </c>
      <c r="F14" s="205"/>
      <c r="G14" s="206">
        <v>12204</v>
      </c>
      <c r="H14" s="206">
        <v>33263</v>
      </c>
      <c r="I14" s="206">
        <v>14095</v>
      </c>
      <c r="J14" s="206">
        <v>59562</v>
      </c>
      <c r="K14" s="206"/>
      <c r="L14" s="260">
        <v>18.510000000000002</v>
      </c>
      <c r="M14" s="206"/>
      <c r="N14" s="206">
        <v>2258960.4</v>
      </c>
      <c r="O14" s="206">
        <v>6156981.2999999998</v>
      </c>
      <c r="P14" s="206">
        <v>2608984.5</v>
      </c>
      <c r="Q14" s="207">
        <v>11024926.199999999</v>
      </c>
      <c r="R14" s="245"/>
      <c r="S14" s="212">
        <v>3405</v>
      </c>
      <c r="T14" s="205">
        <v>13423</v>
      </c>
      <c r="U14" s="205">
        <v>7937</v>
      </c>
      <c r="V14" s="205">
        <v>24765</v>
      </c>
      <c r="W14" s="205"/>
      <c r="X14" s="206">
        <v>13616</v>
      </c>
      <c r="Y14" s="206">
        <v>34172</v>
      </c>
      <c r="Z14" s="206">
        <v>10682</v>
      </c>
      <c r="AA14" s="206">
        <v>58470</v>
      </c>
      <c r="AB14" s="206"/>
      <c r="AC14" s="260">
        <v>14.6</v>
      </c>
      <c r="AD14" s="206"/>
      <c r="AE14" s="206">
        <v>1987936</v>
      </c>
      <c r="AF14" s="206">
        <v>4989112</v>
      </c>
      <c r="AG14" s="206">
        <v>1559571.9999999998</v>
      </c>
      <c r="AH14" s="207">
        <v>8536620</v>
      </c>
      <c r="AI14" s="236"/>
      <c r="AJ14" s="274">
        <f t="shared" si="0"/>
        <v>4.7728649303452456E-2</v>
      </c>
      <c r="AK14" s="274">
        <f t="shared" si="1"/>
        <v>1.8676244227809134E-2</v>
      </c>
      <c r="AL14" s="274">
        <f t="shared" si="2"/>
        <v>0.26780821917808234</v>
      </c>
      <c r="AM14" s="274">
        <f t="shared" si="3"/>
        <v>0.29148611511347572</v>
      </c>
    </row>
    <row r="15" spans="1:40" x14ac:dyDescent="0.2">
      <c r="A15" s="214" t="s">
        <v>132</v>
      </c>
      <c r="B15" s="221">
        <v>73376</v>
      </c>
      <c r="C15" s="205">
        <v>2110</v>
      </c>
      <c r="D15" s="205">
        <v>17797</v>
      </c>
      <c r="E15" s="205">
        <v>93283</v>
      </c>
      <c r="F15" s="205"/>
      <c r="G15" s="206">
        <v>880292</v>
      </c>
      <c r="H15" s="206">
        <v>23780</v>
      </c>
      <c r="I15" s="206">
        <v>227581</v>
      </c>
      <c r="J15" s="206">
        <v>1131653</v>
      </c>
      <c r="K15" s="206"/>
      <c r="L15" s="260">
        <v>26.74</v>
      </c>
      <c r="M15" s="206"/>
      <c r="N15" s="206">
        <v>235390080.79999998</v>
      </c>
      <c r="O15" s="206">
        <v>6358772</v>
      </c>
      <c r="P15" s="206">
        <v>60855159.399999991</v>
      </c>
      <c r="Q15" s="207">
        <v>302604012.19999999</v>
      </c>
      <c r="R15" s="245"/>
      <c r="S15" s="212">
        <v>66339</v>
      </c>
      <c r="T15" s="205">
        <v>1685</v>
      </c>
      <c r="U15" s="205">
        <v>15839</v>
      </c>
      <c r="V15" s="205">
        <v>83863</v>
      </c>
      <c r="W15" s="205"/>
      <c r="X15" s="206">
        <v>826916</v>
      </c>
      <c r="Y15" s="206">
        <v>19003</v>
      </c>
      <c r="Z15" s="206">
        <v>203372.76</v>
      </c>
      <c r="AA15" s="206">
        <v>1049291.76</v>
      </c>
      <c r="AB15" s="206"/>
      <c r="AC15" s="260">
        <v>20.239999999999998</v>
      </c>
      <c r="AD15" s="206"/>
      <c r="AE15" s="206">
        <v>167367798.39999998</v>
      </c>
      <c r="AF15" s="206">
        <v>3846207.1999999997</v>
      </c>
      <c r="AG15" s="206">
        <v>41162646.623999998</v>
      </c>
      <c r="AH15" s="207">
        <v>212376652.22399998</v>
      </c>
      <c r="AI15" s="236"/>
      <c r="AJ15" s="274">
        <f t="shared" si="0"/>
        <v>0.11232605559066573</v>
      </c>
      <c r="AK15" s="274">
        <f t="shared" si="1"/>
        <v>7.8492220314395678E-2</v>
      </c>
      <c r="AL15" s="274">
        <f t="shared" si="2"/>
        <v>0.32114624505928857</v>
      </c>
      <c r="AM15" s="274">
        <f t="shared" si="3"/>
        <v>0.42484594719401891</v>
      </c>
    </row>
    <row r="16" spans="1:40" x14ac:dyDescent="0.2">
      <c r="A16" s="214" t="s">
        <v>45</v>
      </c>
      <c r="B16" s="221">
        <v>2285</v>
      </c>
      <c r="C16" s="205">
        <v>47</v>
      </c>
      <c r="D16" s="205">
        <v>1641</v>
      </c>
      <c r="E16" s="205">
        <v>3973</v>
      </c>
      <c r="F16" s="205"/>
      <c r="G16" s="206">
        <v>12568</v>
      </c>
      <c r="H16" s="206">
        <v>155</v>
      </c>
      <c r="I16" s="206">
        <v>9560</v>
      </c>
      <c r="J16" s="206">
        <v>22283</v>
      </c>
      <c r="K16" s="206"/>
      <c r="L16" s="260">
        <v>45.5</v>
      </c>
      <c r="M16" s="206"/>
      <c r="N16" s="206">
        <v>5718440</v>
      </c>
      <c r="O16" s="206">
        <v>70525</v>
      </c>
      <c r="P16" s="206">
        <v>4349800</v>
      </c>
      <c r="Q16" s="207">
        <v>10138765</v>
      </c>
      <c r="R16" s="245"/>
      <c r="S16" s="212">
        <v>2610</v>
      </c>
      <c r="T16" s="205">
        <v>48</v>
      </c>
      <c r="U16" s="205">
        <v>1804</v>
      </c>
      <c r="V16" s="205">
        <v>4462</v>
      </c>
      <c r="W16" s="205"/>
      <c r="X16" s="206">
        <v>13741</v>
      </c>
      <c r="Y16" s="206">
        <v>72</v>
      </c>
      <c r="Z16" s="206">
        <v>8983.92</v>
      </c>
      <c r="AA16" s="206">
        <v>22796.92</v>
      </c>
      <c r="AB16" s="206"/>
      <c r="AC16" s="260">
        <v>30</v>
      </c>
      <c r="AD16" s="206"/>
      <c r="AE16" s="206">
        <v>4122300</v>
      </c>
      <c r="AF16" s="206">
        <v>21600</v>
      </c>
      <c r="AG16" s="206">
        <v>2695176</v>
      </c>
      <c r="AH16" s="207">
        <v>6839076</v>
      </c>
      <c r="AI16" s="236"/>
      <c r="AJ16" s="274">
        <f t="shared" si="0"/>
        <v>-0.10959211116091438</v>
      </c>
      <c r="AK16" s="274">
        <f t="shared" si="1"/>
        <v>-2.2543396213172581E-2</v>
      </c>
      <c r="AL16" s="274">
        <f t="shared" si="2"/>
        <v>0.51666666666666672</v>
      </c>
      <c r="AM16" s="274">
        <f t="shared" si="3"/>
        <v>0.48247584907668811</v>
      </c>
    </row>
    <row r="17" spans="1:39" x14ac:dyDescent="0.2">
      <c r="A17" s="214" t="s">
        <v>46</v>
      </c>
      <c r="B17" s="221">
        <v>468</v>
      </c>
      <c r="C17" s="205">
        <v>22</v>
      </c>
      <c r="D17" s="205">
        <v>223</v>
      </c>
      <c r="E17" s="205">
        <v>713</v>
      </c>
      <c r="F17" s="205"/>
      <c r="G17" s="206">
        <v>1638</v>
      </c>
      <c r="H17" s="206">
        <v>70</v>
      </c>
      <c r="I17" s="206">
        <v>1335</v>
      </c>
      <c r="J17" s="206">
        <v>3043</v>
      </c>
      <c r="K17" s="206"/>
      <c r="L17" s="260">
        <v>27.72</v>
      </c>
      <c r="M17" s="206"/>
      <c r="N17" s="206">
        <v>454053.6</v>
      </c>
      <c r="O17" s="206">
        <v>19404</v>
      </c>
      <c r="P17" s="206">
        <v>370062</v>
      </c>
      <c r="Q17" s="207">
        <v>843519.6</v>
      </c>
      <c r="R17" s="245"/>
      <c r="S17" s="212">
        <v>562</v>
      </c>
      <c r="T17" s="205">
        <v>15</v>
      </c>
      <c r="U17" s="205">
        <v>225</v>
      </c>
      <c r="V17" s="205">
        <v>802</v>
      </c>
      <c r="W17" s="205"/>
      <c r="X17" s="206">
        <v>2473</v>
      </c>
      <c r="Y17" s="206">
        <v>60</v>
      </c>
      <c r="Z17" s="206">
        <v>936</v>
      </c>
      <c r="AA17" s="206">
        <v>3469</v>
      </c>
      <c r="AB17" s="206"/>
      <c r="AC17" s="260">
        <v>19.489999999999998</v>
      </c>
      <c r="AD17" s="206"/>
      <c r="AE17" s="206">
        <v>481987.69999999995</v>
      </c>
      <c r="AF17" s="206">
        <v>11693.999999999998</v>
      </c>
      <c r="AG17" s="206">
        <v>182426.4</v>
      </c>
      <c r="AH17" s="207">
        <v>676108.1</v>
      </c>
      <c r="AI17" s="236"/>
      <c r="AJ17" s="274">
        <f t="shared" si="0"/>
        <v>-0.11097256857855362</v>
      </c>
      <c r="AK17" s="274">
        <f t="shared" si="1"/>
        <v>-0.12280196021908331</v>
      </c>
      <c r="AL17" s="274">
        <f t="shared" si="2"/>
        <v>0.422267829656234</v>
      </c>
      <c r="AM17" s="274">
        <f t="shared" si="3"/>
        <v>0.24761055221790718</v>
      </c>
    </row>
    <row r="18" spans="1:39" x14ac:dyDescent="0.2">
      <c r="A18" s="214" t="s">
        <v>47</v>
      </c>
      <c r="B18" s="221">
        <v>12858</v>
      </c>
      <c r="C18" s="205">
        <v>22267</v>
      </c>
      <c r="D18" s="205">
        <v>91485</v>
      </c>
      <c r="E18" s="205">
        <v>126610</v>
      </c>
      <c r="F18" s="205"/>
      <c r="G18" s="206">
        <v>40541</v>
      </c>
      <c r="H18" s="206">
        <v>48097</v>
      </c>
      <c r="I18" s="206">
        <v>24346</v>
      </c>
      <c r="J18" s="206">
        <v>112984</v>
      </c>
      <c r="K18" s="206"/>
      <c r="L18" s="260">
        <v>21.7</v>
      </c>
      <c r="M18" s="206"/>
      <c r="N18" s="206">
        <v>8797397</v>
      </c>
      <c r="O18" s="206">
        <v>10437049</v>
      </c>
      <c r="P18" s="206">
        <v>5283082</v>
      </c>
      <c r="Q18" s="207">
        <v>24517528</v>
      </c>
      <c r="R18" s="245"/>
      <c r="S18" s="212">
        <v>10225</v>
      </c>
      <c r="T18" s="205">
        <v>29999</v>
      </c>
      <c r="U18" s="205">
        <v>18739</v>
      </c>
      <c r="V18" s="205">
        <v>58963</v>
      </c>
      <c r="W18" s="205"/>
      <c r="X18" s="206">
        <v>50489</v>
      </c>
      <c r="Y18" s="206">
        <v>57663</v>
      </c>
      <c r="Z18" s="206">
        <v>51532.25</v>
      </c>
      <c r="AA18" s="206">
        <v>159684.25</v>
      </c>
      <c r="AB18" s="206"/>
      <c r="AC18" s="260">
        <v>15.55</v>
      </c>
      <c r="AD18" s="206"/>
      <c r="AE18" s="206">
        <v>7851039.5000000009</v>
      </c>
      <c r="AF18" s="206">
        <v>8966596.5</v>
      </c>
      <c r="AG18" s="206">
        <v>8013264.875</v>
      </c>
      <c r="AH18" s="207">
        <v>24830900.875</v>
      </c>
      <c r="AI18" s="236"/>
      <c r="AJ18" s="274">
        <f t="shared" si="0"/>
        <v>1.1472788019605515</v>
      </c>
      <c r="AK18" s="274">
        <f t="shared" si="1"/>
        <v>-0.29245370160175471</v>
      </c>
      <c r="AL18" s="274">
        <f t="shared" si="2"/>
        <v>0.39549839228295808</v>
      </c>
      <c r="AM18" s="274">
        <f t="shared" si="3"/>
        <v>-1.2620278119490499E-2</v>
      </c>
    </row>
    <row r="19" spans="1:39" x14ac:dyDescent="0.2">
      <c r="A19" s="215" t="s">
        <v>0</v>
      </c>
      <c r="B19" s="90">
        <v>339541</v>
      </c>
      <c r="C19" s="91">
        <v>184074</v>
      </c>
      <c r="D19" s="91">
        <v>429123</v>
      </c>
      <c r="E19" s="91">
        <v>952738</v>
      </c>
      <c r="F19" s="91"/>
      <c r="G19" s="72">
        <v>1953925</v>
      </c>
      <c r="H19" s="72">
        <v>606826</v>
      </c>
      <c r="I19" s="72">
        <v>1289518</v>
      </c>
      <c r="J19" s="72">
        <v>3850269</v>
      </c>
      <c r="K19" s="72"/>
      <c r="L19" s="261">
        <v>26.969026883576191</v>
      </c>
      <c r="M19" s="72"/>
      <c r="N19" s="72">
        <v>526222557.10000002</v>
      </c>
      <c r="O19" s="72">
        <v>158505483.30000001</v>
      </c>
      <c r="P19" s="72">
        <v>353652041.29999995</v>
      </c>
      <c r="Q19" s="73">
        <v>1038380081.7000002</v>
      </c>
      <c r="R19" s="72"/>
      <c r="S19" s="72">
        <v>332870</v>
      </c>
      <c r="T19" s="72">
        <v>184001</v>
      </c>
      <c r="U19" s="72">
        <v>354426</v>
      </c>
      <c r="V19" s="72">
        <v>871297</v>
      </c>
      <c r="W19" s="72"/>
      <c r="X19" s="72">
        <v>1994249</v>
      </c>
      <c r="Y19" s="72">
        <v>548334</v>
      </c>
      <c r="Z19" s="72">
        <v>1286712.2149999999</v>
      </c>
      <c r="AA19" s="72">
        <v>3829295.2149999999</v>
      </c>
      <c r="AB19" s="72"/>
      <c r="AC19" s="261">
        <v>18.285820531551078</v>
      </c>
      <c r="AD19" s="72"/>
      <c r="AE19" s="72">
        <v>372737478.24274123</v>
      </c>
      <c r="AF19" s="72">
        <v>92832503.972436234</v>
      </c>
      <c r="AG19" s="72">
        <v>234648068.42299548</v>
      </c>
      <c r="AH19" s="73">
        <v>700218050.63817298</v>
      </c>
      <c r="AI19" s="73"/>
      <c r="AJ19" s="274">
        <f>(E19-V19)/V19</f>
        <v>9.3470997834263173E-2</v>
      </c>
      <c r="AK19" s="274">
        <f>(J19-AA19)/AA19</f>
        <v>5.4771919693844106E-3</v>
      </c>
      <c r="AL19" s="274">
        <f t="shared" si="2"/>
        <v>0.47486008828768528</v>
      </c>
      <c r="AM19" s="274">
        <f t="shared" si="3"/>
        <v>0.48293818011922013</v>
      </c>
    </row>
    <row r="20" spans="1:39" ht="0.2" customHeight="1" x14ac:dyDescent="0.2">
      <c r="A20" s="215"/>
      <c r="B20" s="90"/>
      <c r="C20" s="91"/>
      <c r="D20" s="91"/>
      <c r="E20" s="91"/>
      <c r="F20" s="91"/>
      <c r="G20" s="72"/>
      <c r="H20" s="72"/>
      <c r="I20" s="72"/>
      <c r="J20" s="72"/>
      <c r="K20" s="72"/>
      <c r="L20" s="261"/>
      <c r="M20" s="72"/>
      <c r="N20" s="72"/>
      <c r="O20" s="72"/>
      <c r="P20" s="72"/>
      <c r="Q20" s="73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261"/>
      <c r="AD20" s="72"/>
      <c r="AE20" s="72"/>
      <c r="AF20" s="72"/>
      <c r="AG20" s="72"/>
      <c r="AH20" s="73"/>
      <c r="AI20" s="73"/>
      <c r="AJ20" s="274"/>
      <c r="AK20" s="274"/>
      <c r="AL20" s="274"/>
      <c r="AM20" s="274"/>
    </row>
    <row r="21" spans="1:39" x14ac:dyDescent="0.2">
      <c r="A21" s="214" t="s">
        <v>48</v>
      </c>
      <c r="B21" s="221">
        <v>3333</v>
      </c>
      <c r="C21" s="205">
        <v>494</v>
      </c>
      <c r="D21" s="205">
        <v>1989</v>
      </c>
      <c r="E21" s="205">
        <v>5816</v>
      </c>
      <c r="F21" s="205"/>
      <c r="G21" s="206">
        <v>10598</v>
      </c>
      <c r="H21" s="206">
        <v>825</v>
      </c>
      <c r="I21" s="206">
        <v>3564</v>
      </c>
      <c r="J21" s="206">
        <v>14987</v>
      </c>
      <c r="K21" s="206"/>
      <c r="L21" s="260">
        <v>27.893333333333334</v>
      </c>
      <c r="M21" s="206"/>
      <c r="N21" s="206">
        <v>2956135.4666666668</v>
      </c>
      <c r="O21" s="206">
        <v>230120</v>
      </c>
      <c r="P21" s="206">
        <v>994118.40000000014</v>
      </c>
      <c r="Q21" s="207">
        <v>4180373.8666666672</v>
      </c>
      <c r="R21" s="245"/>
      <c r="S21" s="212">
        <v>3967</v>
      </c>
      <c r="T21" s="205">
        <v>350</v>
      </c>
      <c r="U21" s="205">
        <v>2232</v>
      </c>
      <c r="V21" s="205">
        <v>6549</v>
      </c>
      <c r="W21" s="205"/>
      <c r="X21" s="206">
        <v>7060</v>
      </c>
      <c r="Y21" s="206">
        <v>585</v>
      </c>
      <c r="Z21" s="206">
        <v>5133.5999999999995</v>
      </c>
      <c r="AA21" s="206">
        <v>12778.599999999999</v>
      </c>
      <c r="AB21" s="206"/>
      <c r="AC21" s="260">
        <v>21.13</v>
      </c>
      <c r="AD21" s="206"/>
      <c r="AE21" s="206">
        <v>1491778</v>
      </c>
      <c r="AF21" s="206">
        <v>123610.5</v>
      </c>
      <c r="AG21" s="206">
        <v>1084729.6799999997</v>
      </c>
      <c r="AH21" s="207">
        <v>2700118.1799999997</v>
      </c>
      <c r="AI21" s="236"/>
      <c r="AJ21" s="274">
        <f>(E21-V21)/V21</f>
        <v>-0.11192548480684074</v>
      </c>
      <c r="AK21" s="274">
        <f>(J21-AA21)/AA21</f>
        <v>0.17282018374469829</v>
      </c>
      <c r="AL21" s="274">
        <f>(L21-AC21)/AC21</f>
        <v>0.32008203186622508</v>
      </c>
      <c r="AM21" s="274">
        <f t="shared" si="3"/>
        <v>0.54821885117142077</v>
      </c>
    </row>
    <row r="22" spans="1:39" x14ac:dyDescent="0.2">
      <c r="A22" s="214" t="s">
        <v>49</v>
      </c>
      <c r="B22" s="221">
        <v>2977</v>
      </c>
      <c r="C22" s="205">
        <v>704</v>
      </c>
      <c r="D22" s="205">
        <v>5730</v>
      </c>
      <c r="E22" s="205">
        <v>9411</v>
      </c>
      <c r="F22" s="205"/>
      <c r="G22" s="206">
        <v>4168</v>
      </c>
      <c r="H22" s="206">
        <v>936</v>
      </c>
      <c r="I22" s="206">
        <v>4102</v>
      </c>
      <c r="J22" s="206">
        <v>9206</v>
      </c>
      <c r="K22" s="206"/>
      <c r="L22" s="260">
        <v>20.190000000000001</v>
      </c>
      <c r="M22" s="206"/>
      <c r="N22" s="206">
        <v>841519.2</v>
      </c>
      <c r="O22" s="206">
        <v>188978.4</v>
      </c>
      <c r="P22" s="206">
        <v>828193.8</v>
      </c>
      <c r="Q22" s="207">
        <v>1858691.4</v>
      </c>
      <c r="R22" s="245"/>
      <c r="S22" s="212">
        <v>9824</v>
      </c>
      <c r="T22" s="205">
        <v>326</v>
      </c>
      <c r="U22" s="205">
        <v>5184</v>
      </c>
      <c r="V22" s="205">
        <v>15334</v>
      </c>
      <c r="W22" s="205"/>
      <c r="X22" s="206">
        <v>12718</v>
      </c>
      <c r="Y22" s="206">
        <v>434</v>
      </c>
      <c r="Z22" s="206">
        <v>5961.5999999999995</v>
      </c>
      <c r="AA22" s="206">
        <v>19113.599999999999</v>
      </c>
      <c r="AB22" s="206"/>
      <c r="AC22" s="260">
        <v>22.19</v>
      </c>
      <c r="AD22" s="206"/>
      <c r="AE22" s="206">
        <v>2822124.2</v>
      </c>
      <c r="AF22" s="206">
        <v>96304.6</v>
      </c>
      <c r="AG22" s="206">
        <v>1322879.04</v>
      </c>
      <c r="AH22" s="207">
        <v>4241307.84</v>
      </c>
      <c r="AI22" s="236"/>
      <c r="AJ22" s="274">
        <f>(E22-V22)/V22</f>
        <v>-0.38626581452980308</v>
      </c>
      <c r="AK22" s="274">
        <f>(J22-AA22)/AA22</f>
        <v>-0.51835342374016402</v>
      </c>
      <c r="AL22" s="274">
        <f>(L22-AC22)/AC22</f>
        <v>-9.0130689499774666E-2</v>
      </c>
      <c r="AM22" s="274">
        <f t="shared" si="3"/>
        <v>-0.56176456175366885</v>
      </c>
    </row>
    <row r="23" spans="1:39" x14ac:dyDescent="0.2">
      <c r="A23" s="214" t="s">
        <v>150</v>
      </c>
      <c r="B23" s="221">
        <v>2331</v>
      </c>
      <c r="C23" s="205">
        <v>857</v>
      </c>
      <c r="D23" s="205">
        <v>1401</v>
      </c>
      <c r="E23" s="205">
        <v>4589</v>
      </c>
      <c r="F23" s="205"/>
      <c r="G23" s="206">
        <v>5898</v>
      </c>
      <c r="H23" s="206">
        <v>951</v>
      </c>
      <c r="I23" s="206">
        <v>2246</v>
      </c>
      <c r="J23" s="206">
        <v>9095</v>
      </c>
      <c r="K23" s="206"/>
      <c r="L23" s="260">
        <v>24.63</v>
      </c>
      <c r="M23" s="206"/>
      <c r="N23" s="206">
        <v>1452677.4</v>
      </c>
      <c r="O23" s="206">
        <v>234231.3</v>
      </c>
      <c r="P23" s="206">
        <v>553189.79999999993</v>
      </c>
      <c r="Q23" s="207">
        <v>2240098.5</v>
      </c>
      <c r="R23" s="245"/>
      <c r="S23" s="212">
        <v>1497</v>
      </c>
      <c r="T23" s="205">
        <v>262</v>
      </c>
      <c r="U23" s="205">
        <v>1292</v>
      </c>
      <c r="V23" s="205">
        <v>3051</v>
      </c>
      <c r="W23" s="205"/>
      <c r="X23" s="206">
        <v>2329</v>
      </c>
      <c r="Y23" s="206">
        <v>292</v>
      </c>
      <c r="Z23" s="206">
        <v>1679.6000000000001</v>
      </c>
      <c r="AA23" s="206">
        <v>4300.6000000000004</v>
      </c>
      <c r="AB23" s="206"/>
      <c r="AC23" s="260">
        <v>19.489999999999998</v>
      </c>
      <c r="AD23" s="206"/>
      <c r="AE23" s="206">
        <v>453922.1</v>
      </c>
      <c r="AF23" s="206">
        <v>56910.8</v>
      </c>
      <c r="AG23" s="206">
        <v>327354.03999999998</v>
      </c>
      <c r="AH23" s="207">
        <v>838186.94</v>
      </c>
      <c r="AI23" s="236"/>
      <c r="AJ23" s="274">
        <f>(E23-V23)/V23</f>
        <v>0.50409701737135371</v>
      </c>
      <c r="AK23" s="274">
        <f>(J23-AA23)/AA23</f>
        <v>1.1148211877412453</v>
      </c>
      <c r="AL23" s="274">
        <f>(L23-AC23)/AC23</f>
        <v>0.26372498717290921</v>
      </c>
      <c r="AM23" s="274">
        <f t="shared" si="3"/>
        <v>1.6725523783513021</v>
      </c>
    </row>
    <row r="24" spans="1:39" x14ac:dyDescent="0.2">
      <c r="A24" s="215" t="s">
        <v>72</v>
      </c>
      <c r="B24" s="90">
        <v>8641</v>
      </c>
      <c r="C24" s="91">
        <v>2055</v>
      </c>
      <c r="D24" s="91">
        <v>9120</v>
      </c>
      <c r="E24" s="91">
        <v>19816</v>
      </c>
      <c r="F24" s="91"/>
      <c r="G24" s="72">
        <v>20664</v>
      </c>
      <c r="H24" s="72">
        <v>2712</v>
      </c>
      <c r="I24" s="72">
        <v>9912</v>
      </c>
      <c r="J24" s="72">
        <v>33288</v>
      </c>
      <c r="K24" s="72"/>
      <c r="L24" s="261">
        <v>24.871316290154613</v>
      </c>
      <c r="M24" s="72"/>
      <c r="N24" s="72">
        <v>5250332.0666666664</v>
      </c>
      <c r="O24" s="72">
        <v>653329.69999999995</v>
      </c>
      <c r="P24" s="72">
        <v>2375502</v>
      </c>
      <c r="Q24" s="73">
        <v>8279163.7666666675</v>
      </c>
      <c r="R24" s="72"/>
      <c r="S24" s="72">
        <v>15288</v>
      </c>
      <c r="T24" s="72">
        <v>938</v>
      </c>
      <c r="U24" s="72">
        <v>8708</v>
      </c>
      <c r="V24" s="72">
        <v>24934</v>
      </c>
      <c r="W24" s="72"/>
      <c r="X24" s="72">
        <v>22107</v>
      </c>
      <c r="Y24" s="72">
        <v>1311</v>
      </c>
      <c r="Z24" s="72">
        <v>12774.8</v>
      </c>
      <c r="AA24" s="72">
        <v>36192.799999999996</v>
      </c>
      <c r="AB24" s="72"/>
      <c r="AC24" s="261">
        <v>21.494918768373818</v>
      </c>
      <c r="AD24" s="72"/>
      <c r="AE24" s="72">
        <v>4767824.3</v>
      </c>
      <c r="AF24" s="72">
        <v>276825.90000000002</v>
      </c>
      <c r="AG24" s="72">
        <v>2734962.76</v>
      </c>
      <c r="AH24" s="73">
        <v>7779612.959999999</v>
      </c>
      <c r="AI24" s="73"/>
      <c r="AJ24" s="274">
        <f>(E24-V24)/V24</f>
        <v>-0.20526189139327825</v>
      </c>
      <c r="AK24" s="274">
        <f>(J24-AA24)/AA24</f>
        <v>-8.0259057050020885E-2</v>
      </c>
      <c r="AL24" s="274">
        <f>(L24-AC24)/AC24</f>
        <v>0.157078868646324</v>
      </c>
      <c r="AM24" s="274">
        <f t="shared" si="3"/>
        <v>6.4212809716264932E-2</v>
      </c>
    </row>
    <row r="25" spans="1:39" ht="0.2" customHeight="1" x14ac:dyDescent="0.2">
      <c r="A25" s="215"/>
      <c r="B25" s="90"/>
      <c r="C25" s="91"/>
      <c r="D25" s="91"/>
      <c r="E25" s="91"/>
      <c r="F25" s="91"/>
      <c r="G25" s="72"/>
      <c r="H25" s="72"/>
      <c r="I25" s="72"/>
      <c r="J25" s="72"/>
      <c r="K25" s="72"/>
      <c r="L25" s="261"/>
      <c r="M25" s="72"/>
      <c r="N25" s="72"/>
      <c r="O25" s="72"/>
      <c r="P25" s="72"/>
      <c r="Q25" s="73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261"/>
      <c r="AD25" s="72"/>
      <c r="AE25" s="72"/>
      <c r="AF25" s="72"/>
      <c r="AG25" s="72"/>
      <c r="AH25" s="73"/>
      <c r="AI25" s="73"/>
      <c r="AJ25" s="274"/>
      <c r="AK25" s="274"/>
      <c r="AL25" s="274"/>
      <c r="AM25" s="274"/>
    </row>
    <row r="26" spans="1:39" x14ac:dyDescent="0.2">
      <c r="A26" s="216" t="s">
        <v>73</v>
      </c>
      <c r="B26" s="90">
        <v>60</v>
      </c>
      <c r="C26" s="91">
        <v>126</v>
      </c>
      <c r="D26" s="91">
        <v>197</v>
      </c>
      <c r="E26" s="91">
        <v>383</v>
      </c>
      <c r="F26" s="91"/>
      <c r="G26" s="72">
        <v>1000</v>
      </c>
      <c r="H26" s="72">
        <v>3150</v>
      </c>
      <c r="I26" s="72">
        <v>6727</v>
      </c>
      <c r="J26" s="72">
        <v>10877</v>
      </c>
      <c r="K26" s="72"/>
      <c r="L26" s="261">
        <v>27.12</v>
      </c>
      <c r="M26" s="72"/>
      <c r="N26" s="72">
        <v>271200</v>
      </c>
      <c r="O26" s="72">
        <v>854280</v>
      </c>
      <c r="P26" s="72">
        <v>1824362.4000000001</v>
      </c>
      <c r="Q26" s="73">
        <v>2949842.4000000004</v>
      </c>
      <c r="R26" s="72"/>
      <c r="S26" s="72">
        <v>50</v>
      </c>
      <c r="T26" s="72">
        <v>186</v>
      </c>
      <c r="U26" s="72">
        <v>265</v>
      </c>
      <c r="V26" s="72">
        <v>501</v>
      </c>
      <c r="W26" s="72"/>
      <c r="X26" s="72">
        <v>1247</v>
      </c>
      <c r="Y26" s="72">
        <v>4216</v>
      </c>
      <c r="Z26" s="72">
        <v>9328</v>
      </c>
      <c r="AA26" s="72">
        <v>14791</v>
      </c>
      <c r="AB26" s="72"/>
      <c r="AC26" s="261">
        <v>25.5</v>
      </c>
      <c r="AD26" s="72"/>
      <c r="AE26" s="72">
        <v>317985</v>
      </c>
      <c r="AF26" s="72">
        <v>1075080</v>
      </c>
      <c r="AG26" s="72">
        <v>2378640</v>
      </c>
      <c r="AH26" s="73">
        <v>3771705</v>
      </c>
      <c r="AI26" s="73"/>
      <c r="AJ26" s="274">
        <f>(E26-V26)/V26</f>
        <v>-0.23552894211576847</v>
      </c>
      <c r="AK26" s="274">
        <f>(J26-AA26)/AA26</f>
        <v>-0.26462037725643972</v>
      </c>
      <c r="AL26" s="274">
        <f>(L26-AC26)/AC26</f>
        <v>6.3529411764705918E-2</v>
      </c>
      <c r="AM26" s="274">
        <f>(Q26-AH26)/AH26</f>
        <v>-0.21790214239978992</v>
      </c>
    </row>
    <row r="27" spans="1:39" ht="0.2" customHeight="1" x14ac:dyDescent="0.2">
      <c r="A27" s="215"/>
      <c r="B27" s="90"/>
      <c r="C27" s="91"/>
      <c r="D27" s="91"/>
      <c r="E27" s="91"/>
      <c r="F27" s="91"/>
      <c r="G27" s="72"/>
      <c r="H27" s="72"/>
      <c r="I27" s="72"/>
      <c r="J27" s="72"/>
      <c r="K27" s="72"/>
      <c r="L27" s="261"/>
      <c r="M27" s="72"/>
      <c r="N27" s="72"/>
      <c r="O27" s="72"/>
      <c r="P27" s="72"/>
      <c r="Q27" s="73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261"/>
      <c r="AD27" s="72"/>
      <c r="AE27" s="72"/>
      <c r="AF27" s="72"/>
      <c r="AG27" s="72"/>
      <c r="AH27" s="73"/>
      <c r="AI27" s="73"/>
      <c r="AJ27" s="274"/>
      <c r="AK27" s="274"/>
      <c r="AL27" s="274"/>
      <c r="AM27" s="274"/>
    </row>
    <row r="28" spans="1:39" x14ac:dyDescent="0.2">
      <c r="A28" s="214" t="s">
        <v>50</v>
      </c>
      <c r="B28" s="221">
        <v>2166</v>
      </c>
      <c r="C28" s="205">
        <v>4752</v>
      </c>
      <c r="D28" s="205">
        <v>6564</v>
      </c>
      <c r="E28" s="205">
        <v>13482</v>
      </c>
      <c r="F28" s="205"/>
      <c r="G28" s="206">
        <v>3552</v>
      </c>
      <c r="H28" s="206">
        <v>4182</v>
      </c>
      <c r="I28" s="206">
        <v>8208</v>
      </c>
      <c r="J28" s="206">
        <v>15942</v>
      </c>
      <c r="K28" s="206"/>
      <c r="L28" s="260">
        <v>51.04</v>
      </c>
      <c r="M28" s="206"/>
      <c r="N28" s="206">
        <v>1812940.7999999998</v>
      </c>
      <c r="O28" s="206">
        <v>2134492.7999999998</v>
      </c>
      <c r="P28" s="206">
        <v>4189363.2</v>
      </c>
      <c r="Q28" s="207">
        <v>8136796.7999999998</v>
      </c>
      <c r="R28" s="245"/>
      <c r="S28" s="212">
        <v>2919</v>
      </c>
      <c r="T28" s="205">
        <v>4173</v>
      </c>
      <c r="U28" s="205">
        <v>7178</v>
      </c>
      <c r="V28" s="205">
        <v>14270</v>
      </c>
      <c r="W28" s="205"/>
      <c r="X28" s="206">
        <v>6100</v>
      </c>
      <c r="Y28" s="206">
        <v>4060</v>
      </c>
      <c r="Z28" s="206">
        <v>10408.1</v>
      </c>
      <c r="AA28" s="206">
        <v>20568.099999999999</v>
      </c>
      <c r="AB28" s="206"/>
      <c r="AC28" s="260">
        <v>32.200000000000003</v>
      </c>
      <c r="AD28" s="206"/>
      <c r="AE28" s="206">
        <v>1964200.0000000002</v>
      </c>
      <c r="AF28" s="206">
        <v>1307320.0000000002</v>
      </c>
      <c r="AG28" s="206">
        <v>3351408.2000000007</v>
      </c>
      <c r="AH28" s="207">
        <v>6622928.2000000011</v>
      </c>
      <c r="AI28" s="236"/>
      <c r="AJ28" s="274">
        <f>(E28-V28)/V28</f>
        <v>-5.5220742817098808E-2</v>
      </c>
      <c r="AK28" s="274">
        <f>(J28-AA28)/AA28</f>
        <v>-0.22491625381051233</v>
      </c>
      <c r="AL28" s="274">
        <f>(L28-AC28)/AC28</f>
        <v>0.58509316770186315</v>
      </c>
      <c r="AM28" s="274">
        <f t="shared" si="3"/>
        <v>0.22857995048172172</v>
      </c>
    </row>
    <row r="29" spans="1:39" x14ac:dyDescent="0.2">
      <c r="A29" s="214" t="s">
        <v>51</v>
      </c>
      <c r="B29" s="221">
        <v>2430</v>
      </c>
      <c r="C29" s="205">
        <v>155</v>
      </c>
      <c r="D29" s="205">
        <v>2385</v>
      </c>
      <c r="E29" s="205">
        <v>4970</v>
      </c>
      <c r="F29" s="205"/>
      <c r="G29" s="206">
        <v>3596</v>
      </c>
      <c r="H29" s="206">
        <v>371</v>
      </c>
      <c r="I29" s="206">
        <v>4251</v>
      </c>
      <c r="J29" s="206">
        <v>8218</v>
      </c>
      <c r="K29" s="206"/>
      <c r="L29" s="260">
        <v>49.633333333333333</v>
      </c>
      <c r="M29" s="206"/>
      <c r="N29" s="206">
        <v>1784814.6666666667</v>
      </c>
      <c r="O29" s="206">
        <v>184139.66666666669</v>
      </c>
      <c r="P29" s="206">
        <v>2109913</v>
      </c>
      <c r="Q29" s="207">
        <v>4078867.3333333335</v>
      </c>
      <c r="R29" s="245"/>
      <c r="S29" s="212">
        <v>2058</v>
      </c>
      <c r="T29" s="205">
        <v>100</v>
      </c>
      <c r="U29" s="205">
        <v>2298</v>
      </c>
      <c r="V29" s="205">
        <v>4456</v>
      </c>
      <c r="W29" s="205"/>
      <c r="X29" s="206">
        <v>7284</v>
      </c>
      <c r="Y29" s="206">
        <v>239</v>
      </c>
      <c r="Z29" s="206">
        <v>4481</v>
      </c>
      <c r="AA29" s="206">
        <v>12004</v>
      </c>
      <c r="AB29" s="206"/>
      <c r="AC29" s="260">
        <v>32.22</v>
      </c>
      <c r="AD29" s="206"/>
      <c r="AE29" s="206">
        <v>2346904.7999999998</v>
      </c>
      <c r="AF29" s="206">
        <v>77005.8</v>
      </c>
      <c r="AG29" s="206">
        <v>1443778.2000000002</v>
      </c>
      <c r="AH29" s="207">
        <v>3867688.8</v>
      </c>
      <c r="AI29" s="236"/>
      <c r="AJ29" s="274">
        <f>(E29-V29)/V29</f>
        <v>0.11535008976660682</v>
      </c>
      <c r="AK29" s="274">
        <f>(J29-AA29)/AA29</f>
        <v>-0.31539486837720759</v>
      </c>
      <c r="AL29" s="274">
        <f>(L29-AC29)/AC29</f>
        <v>0.54045106559073042</v>
      </c>
      <c r="AM29" s="274">
        <f t="shared" si="3"/>
        <v>5.4600704517212884E-2</v>
      </c>
    </row>
    <row r="30" spans="1:39" x14ac:dyDescent="0.2">
      <c r="A30" s="214" t="s">
        <v>52</v>
      </c>
      <c r="B30" s="221">
        <v>1084</v>
      </c>
      <c r="C30" s="205">
        <v>427</v>
      </c>
      <c r="D30" s="205">
        <v>732</v>
      </c>
      <c r="E30" s="205">
        <v>2243</v>
      </c>
      <c r="F30" s="205"/>
      <c r="G30" s="206">
        <v>1176</v>
      </c>
      <c r="H30" s="206">
        <v>3480</v>
      </c>
      <c r="I30" s="206">
        <v>1863</v>
      </c>
      <c r="J30" s="206">
        <v>6519</v>
      </c>
      <c r="K30" s="206"/>
      <c r="L30" s="260">
        <v>67.87</v>
      </c>
      <c r="M30" s="206"/>
      <c r="N30" s="206">
        <v>798151.20000000007</v>
      </c>
      <c r="O30" s="206">
        <v>2361876</v>
      </c>
      <c r="P30" s="206">
        <v>1264418.1000000001</v>
      </c>
      <c r="Q30" s="207">
        <v>4424445.3000000007</v>
      </c>
      <c r="R30" s="245"/>
      <c r="S30" s="212">
        <v>839</v>
      </c>
      <c r="T30" s="205">
        <v>455</v>
      </c>
      <c r="U30" s="205">
        <v>519</v>
      </c>
      <c r="V30" s="205">
        <v>1813</v>
      </c>
      <c r="W30" s="205"/>
      <c r="X30" s="206">
        <v>2502</v>
      </c>
      <c r="Y30" s="206">
        <v>3710</v>
      </c>
      <c r="Z30" s="206">
        <v>778.5</v>
      </c>
      <c r="AA30" s="206">
        <v>6990.5</v>
      </c>
      <c r="AB30" s="206"/>
      <c r="AC30" s="260">
        <v>61.7</v>
      </c>
      <c r="AD30" s="206"/>
      <c r="AE30" s="206">
        <v>1543734</v>
      </c>
      <c r="AF30" s="206">
        <v>2289070</v>
      </c>
      <c r="AG30" s="206">
        <v>480334.50000000006</v>
      </c>
      <c r="AH30" s="207">
        <v>4313138.5</v>
      </c>
      <c r="AI30" s="236"/>
      <c r="AJ30" s="274">
        <f>(E30-V30)/V30</f>
        <v>0.23717595146166576</v>
      </c>
      <c r="AK30" s="274">
        <f>(J30-AA30)/AA30</f>
        <v>-6.7448680351906154E-2</v>
      </c>
      <c r="AL30" s="274">
        <f>(L30-AC30)/AC30</f>
        <v>0.10000000000000002</v>
      </c>
      <c r="AM30" s="274">
        <f t="shared" si="3"/>
        <v>2.5806451612903399E-2</v>
      </c>
    </row>
    <row r="31" spans="1:39" x14ac:dyDescent="0.2">
      <c r="A31" s="217" t="s">
        <v>9</v>
      </c>
      <c r="B31" s="120">
        <v>5680</v>
      </c>
      <c r="C31" s="91">
        <v>5334</v>
      </c>
      <c r="D31" s="91">
        <v>9681</v>
      </c>
      <c r="E31" s="91">
        <v>20695</v>
      </c>
      <c r="F31" s="91"/>
      <c r="G31" s="72">
        <v>8324</v>
      </c>
      <c r="H31" s="72">
        <v>8033</v>
      </c>
      <c r="I31" s="72">
        <v>14322</v>
      </c>
      <c r="J31" s="72">
        <v>30679</v>
      </c>
      <c r="K31" s="72"/>
      <c r="L31" s="261">
        <v>54.239412736182189</v>
      </c>
      <c r="M31" s="72"/>
      <c r="N31" s="72">
        <v>4395906.666666667</v>
      </c>
      <c r="O31" s="72">
        <v>4680508.4666666668</v>
      </c>
      <c r="P31" s="72">
        <v>7563694.3000000007</v>
      </c>
      <c r="Q31" s="73">
        <v>16640109.433333334</v>
      </c>
      <c r="R31" s="72"/>
      <c r="S31" s="72">
        <v>5816</v>
      </c>
      <c r="T31" s="72">
        <v>4728</v>
      </c>
      <c r="U31" s="72">
        <v>9995</v>
      </c>
      <c r="V31" s="72">
        <v>20539</v>
      </c>
      <c r="W31" s="72"/>
      <c r="X31" s="72">
        <v>15886</v>
      </c>
      <c r="Y31" s="72">
        <v>8009</v>
      </c>
      <c r="Z31" s="72">
        <v>15667.6</v>
      </c>
      <c r="AA31" s="72">
        <v>39562.6</v>
      </c>
      <c r="AB31" s="72"/>
      <c r="AC31" s="261">
        <v>37.41856071137893</v>
      </c>
      <c r="AD31" s="72"/>
      <c r="AE31" s="72">
        <v>5854838.7999999998</v>
      </c>
      <c r="AF31" s="72">
        <v>3673395.8000000003</v>
      </c>
      <c r="AG31" s="72">
        <v>5275520.9000000004</v>
      </c>
      <c r="AH31" s="73">
        <v>14803755.5</v>
      </c>
      <c r="AI31" s="73"/>
      <c r="AJ31" s="274">
        <f>(E31-V31)/V31</f>
        <v>7.5953064900920204E-3</v>
      </c>
      <c r="AK31" s="274">
        <f>(J31-AA31)/AA31</f>
        <v>-0.22454540399265971</v>
      </c>
      <c r="AL31" s="274">
        <f>(L31-AC31)/AC31</f>
        <v>0.44953230976861336</v>
      </c>
      <c r="AM31" s="274">
        <f t="shared" si="3"/>
        <v>0.12404649167120692</v>
      </c>
    </row>
    <row r="32" spans="1:39" ht="0.2" customHeight="1" x14ac:dyDescent="0.2">
      <c r="A32" s="215"/>
      <c r="B32" s="90"/>
      <c r="C32" s="91"/>
      <c r="D32" s="91"/>
      <c r="E32" s="91"/>
      <c r="F32" s="91"/>
      <c r="G32" s="72"/>
      <c r="H32" s="72"/>
      <c r="I32" s="72"/>
      <c r="J32" s="72"/>
      <c r="K32" s="72"/>
      <c r="L32" s="261"/>
      <c r="M32" s="72"/>
      <c r="N32" s="72"/>
      <c r="O32" s="72"/>
      <c r="P32" s="72"/>
      <c r="Q32" s="73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261"/>
      <c r="AD32" s="72"/>
      <c r="AE32" s="72"/>
      <c r="AF32" s="72"/>
      <c r="AG32" s="72"/>
      <c r="AH32" s="73"/>
      <c r="AI32" s="73"/>
      <c r="AJ32" s="274"/>
      <c r="AK32" s="274"/>
      <c r="AL32" s="274"/>
      <c r="AM32" s="274"/>
    </row>
    <row r="33" spans="1:39" x14ac:dyDescent="0.2">
      <c r="A33" s="214" t="s">
        <v>53</v>
      </c>
      <c r="B33" s="221">
        <v>35674</v>
      </c>
      <c r="C33" s="205">
        <v>7645</v>
      </c>
      <c r="D33" s="205">
        <v>38821</v>
      </c>
      <c r="E33" s="205">
        <v>82140</v>
      </c>
      <c r="F33" s="205"/>
      <c r="G33" s="206">
        <v>377146</v>
      </c>
      <c r="H33" s="206">
        <v>21330</v>
      </c>
      <c r="I33" s="206">
        <v>433229</v>
      </c>
      <c r="J33" s="206">
        <v>831705</v>
      </c>
      <c r="K33" s="206"/>
      <c r="L33" s="260">
        <v>15.13</v>
      </c>
      <c r="M33" s="206"/>
      <c r="N33" s="206">
        <v>57062189.800000004</v>
      </c>
      <c r="O33" s="206">
        <v>3227229</v>
      </c>
      <c r="P33" s="206">
        <v>65547547.700000003</v>
      </c>
      <c r="Q33" s="207">
        <v>125836966.5</v>
      </c>
      <c r="R33" s="245"/>
      <c r="S33" s="212">
        <v>37076</v>
      </c>
      <c r="T33" s="205">
        <v>7719</v>
      </c>
      <c r="U33" s="205">
        <v>40063</v>
      </c>
      <c r="V33" s="205">
        <v>84858</v>
      </c>
      <c r="W33" s="205"/>
      <c r="X33" s="206">
        <v>371273</v>
      </c>
      <c r="Y33" s="206">
        <v>21604.25</v>
      </c>
      <c r="Z33" s="206">
        <v>387609.52500000002</v>
      </c>
      <c r="AA33" s="206">
        <v>780486.77500000002</v>
      </c>
      <c r="AB33" s="206"/>
      <c r="AC33" s="260">
        <v>14.78</v>
      </c>
      <c r="AD33" s="206"/>
      <c r="AE33" s="206">
        <v>54874149.399999991</v>
      </c>
      <c r="AF33" s="206">
        <v>3193108.15</v>
      </c>
      <c r="AG33" s="206">
        <v>57288687.795000002</v>
      </c>
      <c r="AH33" s="207">
        <v>115355945.345</v>
      </c>
      <c r="AI33" s="236"/>
      <c r="AJ33" s="274">
        <f>(E33-V33)/V33</f>
        <v>-3.2029979495156617E-2</v>
      </c>
      <c r="AK33" s="274">
        <f>(J33-AA33)/AA33</f>
        <v>6.562343737342631E-2</v>
      </c>
      <c r="AL33" s="274">
        <f>(L33-AC33)/AC33</f>
        <v>2.3680649526387106E-2</v>
      </c>
      <c r="AM33" s="274">
        <f t="shared" si="3"/>
        <v>9.0858092520970282E-2</v>
      </c>
    </row>
    <row r="34" spans="1:39" x14ac:dyDescent="0.2">
      <c r="A34" s="214" t="s">
        <v>54</v>
      </c>
      <c r="B34" s="221">
        <v>37853</v>
      </c>
      <c r="C34" s="205">
        <v>13294</v>
      </c>
      <c r="D34" s="205">
        <v>6372</v>
      </c>
      <c r="E34" s="205">
        <v>57519</v>
      </c>
      <c r="F34" s="205"/>
      <c r="G34" s="206">
        <v>187915</v>
      </c>
      <c r="H34" s="206">
        <v>46130</v>
      </c>
      <c r="I34" s="206">
        <v>65182</v>
      </c>
      <c r="J34" s="206">
        <v>299227</v>
      </c>
      <c r="K34" s="206"/>
      <c r="L34" s="260">
        <v>8.16</v>
      </c>
      <c r="M34" s="206"/>
      <c r="N34" s="206">
        <v>15333864.000000002</v>
      </c>
      <c r="O34" s="206">
        <v>3764208</v>
      </c>
      <c r="P34" s="206">
        <v>5318851.2</v>
      </c>
      <c r="Q34" s="207">
        <v>24416923.199999999</v>
      </c>
      <c r="R34" s="245"/>
      <c r="S34" s="212">
        <v>29568</v>
      </c>
      <c r="T34" s="205">
        <v>14258</v>
      </c>
      <c r="U34" s="205">
        <v>15570</v>
      </c>
      <c r="V34" s="205">
        <v>59396</v>
      </c>
      <c r="W34" s="205"/>
      <c r="X34" s="206">
        <v>136373</v>
      </c>
      <c r="Y34" s="206">
        <v>49549.25</v>
      </c>
      <c r="Z34" s="206">
        <v>93420</v>
      </c>
      <c r="AA34" s="206">
        <v>279342.25</v>
      </c>
      <c r="AB34" s="206"/>
      <c r="AC34" s="260">
        <v>8</v>
      </c>
      <c r="AD34" s="206"/>
      <c r="AE34" s="206">
        <v>10909840</v>
      </c>
      <c r="AF34" s="206">
        <v>3963940</v>
      </c>
      <c r="AG34" s="206">
        <v>7473600</v>
      </c>
      <c r="AH34" s="207">
        <v>22347380</v>
      </c>
      <c r="AI34" s="236"/>
      <c r="AJ34" s="274">
        <f>(E34-V34)/V34</f>
        <v>-3.1601454643410333E-2</v>
      </c>
      <c r="AK34" s="274">
        <f>(J34-AA34)/AA34</f>
        <v>7.1184183559773004E-2</v>
      </c>
      <c r="AL34" s="274">
        <f>(L34-AC34)/AC34</f>
        <v>2.0000000000000018E-2</v>
      </c>
      <c r="AM34" s="274">
        <f t="shared" si="3"/>
        <v>9.2607867230968435E-2</v>
      </c>
    </row>
    <row r="35" spans="1:39" x14ac:dyDescent="0.2">
      <c r="A35" s="215" t="s">
        <v>4</v>
      </c>
      <c r="B35" s="90">
        <v>73527</v>
      </c>
      <c r="C35" s="91">
        <v>20939</v>
      </c>
      <c r="D35" s="91">
        <v>45193</v>
      </c>
      <c r="E35" s="91">
        <v>139659</v>
      </c>
      <c r="F35" s="91"/>
      <c r="G35" s="72">
        <v>565061</v>
      </c>
      <c r="H35" s="72">
        <v>67460</v>
      </c>
      <c r="I35" s="72">
        <v>498411</v>
      </c>
      <c r="J35" s="72">
        <v>1130932</v>
      </c>
      <c r="K35" s="72"/>
      <c r="L35" s="261">
        <v>13.285846514202444</v>
      </c>
      <c r="M35" s="72"/>
      <c r="N35" s="72">
        <v>72396053.800000012</v>
      </c>
      <c r="O35" s="72">
        <v>6991437</v>
      </c>
      <c r="P35" s="72">
        <v>70866398.900000006</v>
      </c>
      <c r="Q35" s="73">
        <v>150253889.69999999</v>
      </c>
      <c r="R35" s="72"/>
      <c r="S35" s="72">
        <v>66644</v>
      </c>
      <c r="T35" s="72">
        <v>21977</v>
      </c>
      <c r="U35" s="72">
        <v>55633</v>
      </c>
      <c r="V35" s="72">
        <v>144254</v>
      </c>
      <c r="W35" s="72"/>
      <c r="X35" s="72">
        <v>507646</v>
      </c>
      <c r="Y35" s="72">
        <v>71153.5</v>
      </c>
      <c r="Z35" s="72">
        <v>481029.52500000002</v>
      </c>
      <c r="AA35" s="72">
        <v>1059829.0249999999</v>
      </c>
      <c r="AB35" s="72"/>
      <c r="AC35" s="261">
        <v>12.992975479700608</v>
      </c>
      <c r="AD35" s="72"/>
      <c r="AE35" s="72">
        <v>65783989.399999991</v>
      </c>
      <c r="AF35" s="72">
        <v>7157048.1500000004</v>
      </c>
      <c r="AG35" s="72">
        <v>64762287.795000002</v>
      </c>
      <c r="AH35" s="73">
        <v>137703325.345</v>
      </c>
      <c r="AI35" s="73"/>
      <c r="AJ35" s="274">
        <f>(E35-V35)/V35</f>
        <v>-3.185353612378166E-2</v>
      </c>
      <c r="AK35" s="274">
        <f>(J35-AA35)/AA35</f>
        <v>6.7089099583774944E-2</v>
      </c>
      <c r="AL35" s="274">
        <f>(L35-AC35)/AC35</f>
        <v>2.254072094258924E-2</v>
      </c>
      <c r="AM35" s="274">
        <f t="shared" si="3"/>
        <v>9.114205719837179E-2</v>
      </c>
    </row>
    <row r="36" spans="1:39" ht="0.2" customHeight="1" x14ac:dyDescent="0.2">
      <c r="A36" s="215"/>
      <c r="B36" s="90"/>
      <c r="C36" s="91"/>
      <c r="D36" s="91"/>
      <c r="E36" s="91"/>
      <c r="F36" s="91"/>
      <c r="G36" s="72"/>
      <c r="H36" s="72"/>
      <c r="I36" s="72"/>
      <c r="J36" s="72"/>
      <c r="K36" s="72"/>
      <c r="L36" s="261"/>
      <c r="M36" s="72"/>
      <c r="N36" s="72"/>
      <c r="O36" s="72"/>
      <c r="P36" s="72"/>
      <c r="Q36" s="73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261"/>
      <c r="AD36" s="72"/>
      <c r="AE36" s="72"/>
      <c r="AF36" s="72"/>
      <c r="AG36" s="72"/>
      <c r="AH36" s="73"/>
      <c r="AI36" s="73"/>
      <c r="AJ36" s="274"/>
      <c r="AK36" s="274"/>
      <c r="AL36" s="274"/>
      <c r="AM36" s="274"/>
    </row>
    <row r="37" spans="1:39" x14ac:dyDescent="0.2">
      <c r="A37" s="214" t="s">
        <v>55</v>
      </c>
      <c r="B37" s="221">
        <v>53</v>
      </c>
      <c r="C37" s="205">
        <v>7</v>
      </c>
      <c r="D37" s="205">
        <v>477</v>
      </c>
      <c r="E37" s="205">
        <v>537</v>
      </c>
      <c r="F37" s="205"/>
      <c r="G37" s="206">
        <v>4545</v>
      </c>
      <c r="H37" s="206">
        <v>700</v>
      </c>
      <c r="I37" s="206">
        <v>34793</v>
      </c>
      <c r="J37" s="206">
        <v>40038</v>
      </c>
      <c r="K37" s="206"/>
      <c r="L37" s="260">
        <v>77.239999999999995</v>
      </c>
      <c r="M37" s="206"/>
      <c r="N37" s="206">
        <v>3510558</v>
      </c>
      <c r="O37" s="206">
        <v>540680</v>
      </c>
      <c r="P37" s="206">
        <v>26874113.199999999</v>
      </c>
      <c r="Q37" s="207">
        <v>30925351.199999999</v>
      </c>
      <c r="R37" s="245"/>
      <c r="S37" s="212">
        <v>39</v>
      </c>
      <c r="T37" s="205">
        <v>5</v>
      </c>
      <c r="U37" s="205">
        <v>448</v>
      </c>
      <c r="V37" s="205">
        <v>492</v>
      </c>
      <c r="W37" s="205"/>
      <c r="X37" s="206">
        <v>3083</v>
      </c>
      <c r="Y37" s="206">
        <v>560</v>
      </c>
      <c r="Z37" s="206">
        <v>27760</v>
      </c>
      <c r="AA37" s="206">
        <v>31403</v>
      </c>
      <c r="AB37" s="206"/>
      <c r="AC37" s="260">
        <v>64.819999999999993</v>
      </c>
      <c r="AD37" s="206"/>
      <c r="AE37" s="206">
        <v>1998400.5999999996</v>
      </c>
      <c r="AF37" s="206">
        <v>362992</v>
      </c>
      <c r="AG37" s="206">
        <v>17994031.999999996</v>
      </c>
      <c r="AH37" s="207">
        <v>20355424.599999994</v>
      </c>
      <c r="AI37" s="236"/>
      <c r="AJ37" s="274">
        <f>(E37-V37)/V37</f>
        <v>9.1463414634146339E-2</v>
      </c>
      <c r="AK37" s="274">
        <f>(J37-AA37)/AA37</f>
        <v>0.27497372862465369</v>
      </c>
      <c r="AL37" s="274">
        <f t="shared" ref="AL37:AL43" si="4">(L37-AC37)/AC37</f>
        <v>0.19160752854057395</v>
      </c>
      <c r="AM37" s="274">
        <f t="shared" si="3"/>
        <v>0.51926829372058436</v>
      </c>
    </row>
    <row r="38" spans="1:39" x14ac:dyDescent="0.2">
      <c r="A38" s="214" t="s">
        <v>56</v>
      </c>
      <c r="B38" s="221">
        <v>3</v>
      </c>
      <c r="C38" s="205">
        <v>0</v>
      </c>
      <c r="D38" s="205">
        <v>90</v>
      </c>
      <c r="E38" s="205">
        <v>93</v>
      </c>
      <c r="F38" s="205"/>
      <c r="G38" s="206">
        <v>72</v>
      </c>
      <c r="H38" s="206">
        <v>0</v>
      </c>
      <c r="I38" s="206">
        <v>2751</v>
      </c>
      <c r="J38" s="206">
        <v>2823</v>
      </c>
      <c r="K38" s="206"/>
      <c r="L38" s="260">
        <v>76</v>
      </c>
      <c r="M38" s="206"/>
      <c r="N38" s="206">
        <v>54720</v>
      </c>
      <c r="O38" s="206">
        <v>0</v>
      </c>
      <c r="P38" s="206">
        <v>2090760</v>
      </c>
      <c r="Q38" s="207">
        <v>2145480</v>
      </c>
      <c r="R38" s="245"/>
      <c r="S38" s="212">
        <v>1</v>
      </c>
      <c r="T38" s="205">
        <v>0</v>
      </c>
      <c r="U38" s="205">
        <v>94</v>
      </c>
      <c r="V38" s="205">
        <v>95</v>
      </c>
      <c r="W38" s="205"/>
      <c r="X38" s="206">
        <v>21</v>
      </c>
      <c r="Y38" s="206">
        <v>0</v>
      </c>
      <c r="Z38" s="206">
        <v>1597</v>
      </c>
      <c r="AA38" s="206">
        <v>1618</v>
      </c>
      <c r="AB38" s="206"/>
      <c r="AC38" s="260">
        <v>80</v>
      </c>
      <c r="AD38" s="206"/>
      <c r="AE38" s="206">
        <v>16800</v>
      </c>
      <c r="AF38" s="206">
        <v>0</v>
      </c>
      <c r="AG38" s="206">
        <v>1277600</v>
      </c>
      <c r="AH38" s="207">
        <v>1294400</v>
      </c>
      <c r="AI38" s="236"/>
      <c r="AJ38" s="274">
        <f t="shared" ref="AJ38:AJ43" si="5">(E38-V38)/V38</f>
        <v>-2.1052631578947368E-2</v>
      </c>
      <c r="AK38" s="274">
        <f t="shared" ref="AK38:AK43" si="6">(J38-AA38)/AA38</f>
        <v>0.74474660074165633</v>
      </c>
      <c r="AL38" s="274">
        <f t="shared" si="4"/>
        <v>-0.05</v>
      </c>
      <c r="AM38" s="274">
        <f t="shared" si="3"/>
        <v>0.65750927070457355</v>
      </c>
    </row>
    <row r="39" spans="1:39" x14ac:dyDescent="0.2">
      <c r="A39" s="214" t="s">
        <v>133</v>
      </c>
      <c r="B39" s="221">
        <v>5</v>
      </c>
      <c r="C39" s="205">
        <v>4</v>
      </c>
      <c r="D39" s="205">
        <v>2056</v>
      </c>
      <c r="E39" s="205">
        <v>2065</v>
      </c>
      <c r="F39" s="205"/>
      <c r="G39" s="206">
        <v>110</v>
      </c>
      <c r="H39" s="206">
        <v>72</v>
      </c>
      <c r="I39" s="206">
        <v>34997</v>
      </c>
      <c r="J39" s="206">
        <v>35179</v>
      </c>
      <c r="K39" s="206"/>
      <c r="L39" s="260">
        <v>83.875</v>
      </c>
      <c r="M39" s="206"/>
      <c r="N39" s="206">
        <v>92262.5</v>
      </c>
      <c r="O39" s="206">
        <v>60390</v>
      </c>
      <c r="P39" s="206">
        <v>29353733.75</v>
      </c>
      <c r="Q39" s="207">
        <v>29506386.25</v>
      </c>
      <c r="R39" s="245"/>
      <c r="S39" s="212">
        <v>2</v>
      </c>
      <c r="T39" s="205">
        <v>12</v>
      </c>
      <c r="U39" s="205">
        <v>2311</v>
      </c>
      <c r="V39" s="205">
        <v>2325</v>
      </c>
      <c r="W39" s="205"/>
      <c r="X39" s="206">
        <v>44</v>
      </c>
      <c r="Y39" s="206">
        <v>216</v>
      </c>
      <c r="Z39" s="206">
        <v>40972</v>
      </c>
      <c r="AA39" s="206">
        <v>41232</v>
      </c>
      <c r="AB39" s="206"/>
      <c r="AC39" s="260">
        <v>53.484999999999999</v>
      </c>
      <c r="AD39" s="206"/>
      <c r="AE39" s="206">
        <v>23533.4</v>
      </c>
      <c r="AF39" s="206">
        <v>115527.6</v>
      </c>
      <c r="AG39" s="206">
        <v>21913874.199999999</v>
      </c>
      <c r="AH39" s="207">
        <v>22052935.199999999</v>
      </c>
      <c r="AI39" s="236"/>
      <c r="AJ39" s="274">
        <f t="shared" si="5"/>
        <v>-0.11182795698924732</v>
      </c>
      <c r="AK39" s="274">
        <f t="shared" si="6"/>
        <v>-0.1468034536282499</v>
      </c>
      <c r="AL39" s="274">
        <f t="shared" si="4"/>
        <v>0.56819669066093303</v>
      </c>
      <c r="AM39" s="274">
        <f t="shared" si="3"/>
        <v>0.33798000050351579</v>
      </c>
    </row>
    <row r="40" spans="1:39" x14ac:dyDescent="0.2">
      <c r="A40" s="214" t="s">
        <v>57</v>
      </c>
      <c r="B40" s="221">
        <v>305</v>
      </c>
      <c r="C40" s="205">
        <v>41</v>
      </c>
      <c r="D40" s="205">
        <v>1197</v>
      </c>
      <c r="E40" s="205">
        <v>1543</v>
      </c>
      <c r="F40" s="205"/>
      <c r="G40" s="206">
        <v>14263</v>
      </c>
      <c r="H40" s="206">
        <v>1654</v>
      </c>
      <c r="I40" s="206">
        <v>56503</v>
      </c>
      <c r="J40" s="206">
        <v>72420</v>
      </c>
      <c r="K40" s="206"/>
      <c r="L40" s="260">
        <v>47.58</v>
      </c>
      <c r="M40" s="206"/>
      <c r="N40" s="206">
        <v>6786335.3999999994</v>
      </c>
      <c r="O40" s="206">
        <v>786973.2</v>
      </c>
      <c r="P40" s="206">
        <v>26884127.399999999</v>
      </c>
      <c r="Q40" s="207">
        <v>34457436</v>
      </c>
      <c r="R40" s="245"/>
      <c r="S40" s="212">
        <v>321</v>
      </c>
      <c r="T40" s="205">
        <v>1</v>
      </c>
      <c r="U40" s="205">
        <v>1156</v>
      </c>
      <c r="V40" s="205">
        <v>1478</v>
      </c>
      <c r="W40" s="205"/>
      <c r="X40" s="206">
        <v>14003</v>
      </c>
      <c r="Y40" s="206">
        <v>8</v>
      </c>
      <c r="Z40" s="206">
        <v>61333</v>
      </c>
      <c r="AA40" s="206">
        <v>75344</v>
      </c>
      <c r="AB40" s="206"/>
      <c r="AC40" s="260">
        <v>35.46</v>
      </c>
      <c r="AD40" s="206"/>
      <c r="AE40" s="206">
        <v>4965463.8</v>
      </c>
      <c r="AF40" s="206">
        <v>2836.8</v>
      </c>
      <c r="AG40" s="206">
        <v>21748681.800000001</v>
      </c>
      <c r="AH40" s="207">
        <v>26716982.399999999</v>
      </c>
      <c r="AI40" s="236"/>
      <c r="AJ40" s="274">
        <f t="shared" si="5"/>
        <v>4.3978349120433018E-2</v>
      </c>
      <c r="AK40" s="274">
        <f t="shared" si="6"/>
        <v>-3.8808664259927801E-2</v>
      </c>
      <c r="AL40" s="274">
        <f t="shared" si="4"/>
        <v>0.34179357021996609</v>
      </c>
      <c r="AM40" s="274">
        <f t="shared" si="3"/>
        <v>0.28972035404716973</v>
      </c>
    </row>
    <row r="41" spans="1:39" x14ac:dyDescent="0.2">
      <c r="A41" s="214" t="s">
        <v>58</v>
      </c>
      <c r="B41" s="221">
        <v>6220</v>
      </c>
      <c r="C41" s="205">
        <v>0</v>
      </c>
      <c r="D41" s="205">
        <v>2142</v>
      </c>
      <c r="E41" s="205">
        <v>8362</v>
      </c>
      <c r="F41" s="205"/>
      <c r="G41" s="206">
        <v>42296</v>
      </c>
      <c r="H41" s="206">
        <v>0</v>
      </c>
      <c r="I41" s="206">
        <v>14351</v>
      </c>
      <c r="J41" s="206">
        <v>56647</v>
      </c>
      <c r="K41" s="206"/>
      <c r="L41" s="260">
        <v>25.65</v>
      </c>
      <c r="M41" s="206"/>
      <c r="N41" s="206">
        <v>10848924</v>
      </c>
      <c r="O41" s="206">
        <v>0</v>
      </c>
      <c r="P41" s="206">
        <v>3681031.4999999995</v>
      </c>
      <c r="Q41" s="207">
        <v>14529955.5</v>
      </c>
      <c r="R41" s="245"/>
      <c r="S41" s="212">
        <v>4786</v>
      </c>
      <c r="T41" s="205">
        <v>0</v>
      </c>
      <c r="U41" s="205">
        <v>1775</v>
      </c>
      <c r="V41" s="205">
        <v>6561</v>
      </c>
      <c r="W41" s="205"/>
      <c r="X41" s="206">
        <v>32544</v>
      </c>
      <c r="Y41" s="206">
        <v>0</v>
      </c>
      <c r="Z41" s="206">
        <v>11892</v>
      </c>
      <c r="AA41" s="206">
        <v>44436</v>
      </c>
      <c r="AB41" s="206"/>
      <c r="AC41" s="260">
        <v>18.350000000000001</v>
      </c>
      <c r="AD41" s="206"/>
      <c r="AE41" s="206">
        <v>5971824</v>
      </c>
      <c r="AF41" s="206">
        <v>0</v>
      </c>
      <c r="AG41" s="206">
        <v>2182182</v>
      </c>
      <c r="AH41" s="207">
        <v>8154006</v>
      </c>
      <c r="AI41" s="236"/>
      <c r="AJ41" s="274">
        <f t="shared" si="5"/>
        <v>0.27450083828684652</v>
      </c>
      <c r="AK41" s="274">
        <f t="shared" si="6"/>
        <v>0.27479971194526959</v>
      </c>
      <c r="AL41" s="274">
        <f t="shared" si="4"/>
        <v>0.39782016348773824</v>
      </c>
      <c r="AM41" s="274">
        <f t="shared" si="3"/>
        <v>0.78194074176545858</v>
      </c>
    </row>
    <row r="42" spans="1:39" x14ac:dyDescent="0.2">
      <c r="A42" s="214" t="s">
        <v>134</v>
      </c>
      <c r="B42" s="221">
        <v>220</v>
      </c>
      <c r="C42" s="205">
        <v>24</v>
      </c>
      <c r="D42" s="205">
        <v>2608</v>
      </c>
      <c r="E42" s="205">
        <v>2852</v>
      </c>
      <c r="F42" s="205"/>
      <c r="G42" s="206">
        <v>4145</v>
      </c>
      <c r="H42" s="206">
        <v>237</v>
      </c>
      <c r="I42" s="206">
        <v>35220</v>
      </c>
      <c r="J42" s="206">
        <v>39602</v>
      </c>
      <c r="K42" s="206"/>
      <c r="L42" s="260">
        <v>52.569999999999993</v>
      </c>
      <c r="M42" s="206"/>
      <c r="N42" s="206">
        <v>2179026.4999999995</v>
      </c>
      <c r="O42" s="206">
        <v>124590.89999999998</v>
      </c>
      <c r="P42" s="206">
        <v>18515153.999999996</v>
      </c>
      <c r="Q42" s="207">
        <v>20818771.399999995</v>
      </c>
      <c r="R42" s="245"/>
      <c r="S42" s="212">
        <v>240</v>
      </c>
      <c r="T42" s="205">
        <v>93</v>
      </c>
      <c r="U42" s="205">
        <v>2073</v>
      </c>
      <c r="V42" s="205">
        <v>2406</v>
      </c>
      <c r="W42" s="205"/>
      <c r="X42" s="206">
        <v>4233</v>
      </c>
      <c r="Y42" s="206">
        <v>4606</v>
      </c>
      <c r="Z42" s="206">
        <v>28349</v>
      </c>
      <c r="AA42" s="206">
        <v>37188</v>
      </c>
      <c r="AB42" s="206"/>
      <c r="AC42" s="260">
        <v>37.54953934754473</v>
      </c>
      <c r="AD42" s="206"/>
      <c r="AE42" s="206">
        <v>1589472.0005815683</v>
      </c>
      <c r="AF42" s="206">
        <v>1729531.7823479103</v>
      </c>
      <c r="AG42" s="206">
        <v>10644918.909635454</v>
      </c>
      <c r="AH42" s="207">
        <v>13963922.692564933</v>
      </c>
      <c r="AI42" s="236"/>
      <c r="AJ42" s="274">
        <f t="shared" si="5"/>
        <v>0.1853699085619285</v>
      </c>
      <c r="AK42" s="274">
        <f t="shared" si="6"/>
        <v>6.4913412928901792E-2</v>
      </c>
      <c r="AL42" s="274">
        <f t="shared" si="4"/>
        <v>0.40001717500263856</v>
      </c>
      <c r="AM42" s="274">
        <f t="shared" si="3"/>
        <v>0.49089706799113941</v>
      </c>
    </row>
    <row r="43" spans="1:39" x14ac:dyDescent="0.2">
      <c r="A43" s="215" t="s">
        <v>10</v>
      </c>
      <c r="B43" s="90">
        <v>6806</v>
      </c>
      <c r="C43" s="91">
        <v>76</v>
      </c>
      <c r="D43" s="91">
        <v>8570</v>
      </c>
      <c r="E43" s="91">
        <v>15452</v>
      </c>
      <c r="F43" s="91"/>
      <c r="G43" s="72">
        <v>65431</v>
      </c>
      <c r="H43" s="72">
        <v>2663</v>
      </c>
      <c r="I43" s="72">
        <v>178615</v>
      </c>
      <c r="J43" s="72">
        <v>246709</v>
      </c>
      <c r="K43" s="72"/>
      <c r="L43" s="261">
        <v>53.659728810055569</v>
      </c>
      <c r="M43" s="72"/>
      <c r="N43" s="72">
        <v>23471826.399999999</v>
      </c>
      <c r="O43" s="72">
        <v>1512634.0999999999</v>
      </c>
      <c r="P43" s="72">
        <v>107398919.84999999</v>
      </c>
      <c r="Q43" s="73">
        <v>132383380.34999999</v>
      </c>
      <c r="R43" s="72"/>
      <c r="S43" s="72">
        <v>5389</v>
      </c>
      <c r="T43" s="72">
        <v>111</v>
      </c>
      <c r="U43" s="72">
        <v>7857</v>
      </c>
      <c r="V43" s="72">
        <v>13357</v>
      </c>
      <c r="W43" s="72"/>
      <c r="X43" s="72">
        <v>53928</v>
      </c>
      <c r="Y43" s="72">
        <v>5390</v>
      </c>
      <c r="Z43" s="72">
        <v>171903</v>
      </c>
      <c r="AA43" s="72">
        <v>231221</v>
      </c>
      <c r="AB43" s="72"/>
      <c r="AC43" s="261">
        <v>40.021309004184275</v>
      </c>
      <c r="AD43" s="72"/>
      <c r="AE43" s="72">
        <v>14565493.800581567</v>
      </c>
      <c r="AF43" s="72">
        <v>2210888.1823479105</v>
      </c>
      <c r="AG43" s="72">
        <v>75761288.909635454</v>
      </c>
      <c r="AH43" s="73">
        <v>92537670.892564923</v>
      </c>
      <c r="AI43" s="73"/>
      <c r="AJ43" s="274">
        <f t="shared" si="5"/>
        <v>0.1568465972898106</v>
      </c>
      <c r="AK43" s="274">
        <f t="shared" si="6"/>
        <v>6.6983535232526453E-2</v>
      </c>
      <c r="AL43" s="274">
        <f t="shared" si="4"/>
        <v>0.34077895364305505</v>
      </c>
      <c r="AM43" s="274">
        <f t="shared" si="3"/>
        <v>0.43058906792343454</v>
      </c>
    </row>
    <row r="44" spans="1:39" ht="0.2" customHeight="1" x14ac:dyDescent="0.2">
      <c r="A44" s="215"/>
      <c r="B44" s="90"/>
      <c r="C44" s="91"/>
      <c r="D44" s="91"/>
      <c r="E44" s="91"/>
      <c r="F44" s="91"/>
      <c r="G44" s="72"/>
      <c r="H44" s="72"/>
      <c r="I44" s="72"/>
      <c r="J44" s="72"/>
      <c r="K44" s="72"/>
      <c r="L44" s="261"/>
      <c r="M44" s="72"/>
      <c r="N44" s="72"/>
      <c r="O44" s="72"/>
      <c r="P44" s="72"/>
      <c r="Q44" s="73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261"/>
      <c r="AD44" s="72"/>
      <c r="AE44" s="72"/>
      <c r="AF44" s="72"/>
      <c r="AG44" s="72"/>
      <c r="AH44" s="73"/>
      <c r="AI44" s="73"/>
      <c r="AJ44" s="274"/>
      <c r="AK44" s="274"/>
      <c r="AL44" s="274"/>
      <c r="AM44" s="274"/>
    </row>
    <row r="45" spans="1:39" x14ac:dyDescent="0.2">
      <c r="A45" s="214" t="s">
        <v>59</v>
      </c>
      <c r="B45" s="221">
        <v>539</v>
      </c>
      <c r="C45" s="205">
        <v>108</v>
      </c>
      <c r="D45" s="205">
        <v>2192</v>
      </c>
      <c r="E45" s="205">
        <v>2839</v>
      </c>
      <c r="F45" s="205"/>
      <c r="G45" s="206">
        <v>14128</v>
      </c>
      <c r="H45" s="206">
        <v>275</v>
      </c>
      <c r="I45" s="206">
        <v>66290</v>
      </c>
      <c r="J45" s="206">
        <v>80693</v>
      </c>
      <c r="K45" s="206"/>
      <c r="L45" s="260">
        <v>54.94</v>
      </c>
      <c r="M45" s="206"/>
      <c r="N45" s="206">
        <v>7761923.1999999993</v>
      </c>
      <c r="O45" s="206">
        <v>151085</v>
      </c>
      <c r="P45" s="206">
        <v>36419726</v>
      </c>
      <c r="Q45" s="207">
        <v>44332734.200000003</v>
      </c>
      <c r="R45" s="245"/>
      <c r="S45" s="212">
        <v>539</v>
      </c>
      <c r="T45" s="205">
        <v>108</v>
      </c>
      <c r="U45" s="205">
        <v>2150</v>
      </c>
      <c r="V45" s="205">
        <v>2797</v>
      </c>
      <c r="W45" s="205"/>
      <c r="X45" s="206">
        <v>13799</v>
      </c>
      <c r="Y45" s="206">
        <v>4120</v>
      </c>
      <c r="Z45" s="206">
        <v>52925</v>
      </c>
      <c r="AA45" s="206">
        <v>70844</v>
      </c>
      <c r="AB45" s="206"/>
      <c r="AC45" s="260">
        <v>46.03</v>
      </c>
      <c r="AD45" s="206"/>
      <c r="AE45" s="206">
        <v>6351679.6999999993</v>
      </c>
      <c r="AF45" s="206">
        <v>1896436</v>
      </c>
      <c r="AG45" s="206">
        <v>24361377.5</v>
      </c>
      <c r="AH45" s="207">
        <v>32609493.199999999</v>
      </c>
      <c r="AI45" s="236"/>
      <c r="AJ45" s="274">
        <f>(E45-V45)/V45</f>
        <v>1.5016088666428316E-2</v>
      </c>
      <c r="AK45" s="274">
        <f>(J45-AA45)/AA45</f>
        <v>0.13902377053808368</v>
      </c>
      <c r="AL45" s="274">
        <f>(L45-AC45)/AC45</f>
        <v>0.19356941125353022</v>
      </c>
      <c r="AM45" s="274">
        <f>(Q45-AH45)/AH45</f>
        <v>0.35950393120491686</v>
      </c>
    </row>
    <row r="46" spans="1:39" x14ac:dyDescent="0.2">
      <c r="A46" s="214" t="s">
        <v>60</v>
      </c>
      <c r="B46" s="221">
        <v>1100</v>
      </c>
      <c r="C46" s="205">
        <v>5</v>
      </c>
      <c r="D46" s="205">
        <v>1662</v>
      </c>
      <c r="E46" s="205">
        <v>2767</v>
      </c>
      <c r="F46" s="205"/>
      <c r="G46" s="206">
        <v>16296</v>
      </c>
      <c r="H46" s="206">
        <v>55</v>
      </c>
      <c r="I46" s="206">
        <v>22473</v>
      </c>
      <c r="J46" s="206">
        <v>38824</v>
      </c>
      <c r="K46" s="206"/>
      <c r="L46" s="260">
        <v>69.17</v>
      </c>
      <c r="M46" s="206"/>
      <c r="N46" s="206">
        <v>11271943.200000001</v>
      </c>
      <c r="O46" s="206">
        <v>38043.5</v>
      </c>
      <c r="P46" s="206">
        <v>15544574.100000001</v>
      </c>
      <c r="Q46" s="207">
        <v>26854560.800000004</v>
      </c>
      <c r="R46" s="245"/>
      <c r="S46" s="212">
        <v>1133</v>
      </c>
      <c r="T46" s="205">
        <v>5</v>
      </c>
      <c r="U46" s="205">
        <v>1622</v>
      </c>
      <c r="V46" s="205">
        <v>2760</v>
      </c>
      <c r="W46" s="205"/>
      <c r="X46" s="206">
        <v>21740</v>
      </c>
      <c r="Y46" s="206">
        <v>55</v>
      </c>
      <c r="Z46" s="206">
        <v>25598</v>
      </c>
      <c r="AA46" s="206">
        <v>47393</v>
      </c>
      <c r="AB46" s="206"/>
      <c r="AC46" s="260">
        <v>58.83</v>
      </c>
      <c r="AD46" s="206"/>
      <c r="AE46" s="206">
        <v>12789642</v>
      </c>
      <c r="AF46" s="206">
        <v>32356.5</v>
      </c>
      <c r="AG46" s="206">
        <v>15059303.399999999</v>
      </c>
      <c r="AH46" s="207">
        <v>27881301.899999999</v>
      </c>
      <c r="AI46" s="236"/>
      <c r="AJ46" s="274">
        <f t="shared" ref="AJ46:AJ53" si="7">(E46-V46)/V46</f>
        <v>2.5362318840579708E-3</v>
      </c>
      <c r="AK46" s="274">
        <f t="shared" ref="AK46:AK53" si="8">(J46-AA46)/AA46</f>
        <v>-0.18080729221615005</v>
      </c>
      <c r="AL46" s="274">
        <f t="shared" ref="AL46:AL59" si="9">(L46-AC46)/AC46</f>
        <v>0.17576066632670412</v>
      </c>
      <c r="AM46" s="274">
        <f t="shared" si="3"/>
        <v>-3.6825436046083418E-2</v>
      </c>
    </row>
    <row r="47" spans="1:39" x14ac:dyDescent="0.2">
      <c r="A47" s="214" t="s">
        <v>135</v>
      </c>
      <c r="B47" s="221">
        <v>11148</v>
      </c>
      <c r="C47" s="205">
        <v>1492</v>
      </c>
      <c r="D47" s="205">
        <v>6715</v>
      </c>
      <c r="E47" s="205">
        <v>19355</v>
      </c>
      <c r="F47" s="205"/>
      <c r="G47" s="206">
        <v>125357</v>
      </c>
      <c r="H47" s="206">
        <v>22245</v>
      </c>
      <c r="I47" s="206">
        <v>96045</v>
      </c>
      <c r="J47" s="206">
        <v>243647</v>
      </c>
      <c r="K47" s="206"/>
      <c r="L47" s="260">
        <v>76.430000000000007</v>
      </c>
      <c r="M47" s="206"/>
      <c r="N47" s="206">
        <v>95810355.100000024</v>
      </c>
      <c r="O47" s="206">
        <v>17001853.5</v>
      </c>
      <c r="P47" s="206">
        <v>73407193.5</v>
      </c>
      <c r="Q47" s="207">
        <v>186219402.10000002</v>
      </c>
      <c r="R47" s="245"/>
      <c r="S47" s="212">
        <v>10970</v>
      </c>
      <c r="T47" s="205">
        <v>1627</v>
      </c>
      <c r="U47" s="205">
        <v>6911</v>
      </c>
      <c r="V47" s="205">
        <v>19508</v>
      </c>
      <c r="W47" s="205"/>
      <c r="X47" s="206">
        <v>234971</v>
      </c>
      <c r="Y47" s="206">
        <v>24200</v>
      </c>
      <c r="Z47" s="206">
        <v>125403</v>
      </c>
      <c r="AA47" s="206">
        <v>384574</v>
      </c>
      <c r="AB47" s="206"/>
      <c r="AC47" s="260">
        <v>64.790999999999997</v>
      </c>
      <c r="AD47" s="206"/>
      <c r="AE47" s="206">
        <v>152240060.60999998</v>
      </c>
      <c r="AF47" s="206">
        <v>15679422</v>
      </c>
      <c r="AG47" s="206">
        <v>81249857.730000004</v>
      </c>
      <c r="AH47" s="207">
        <v>249169340.33999997</v>
      </c>
      <c r="AI47" s="236"/>
      <c r="AJ47" s="274">
        <f t="shared" si="7"/>
        <v>-7.842936231289727E-3</v>
      </c>
      <c r="AK47" s="274">
        <f t="shared" si="8"/>
        <v>-0.36644962998018588</v>
      </c>
      <c r="AL47" s="274">
        <f t="shared" si="9"/>
        <v>0.17963914741244943</v>
      </c>
      <c r="AM47" s="274">
        <f t="shared" si="3"/>
        <v>-0.25263918166698451</v>
      </c>
    </row>
    <row r="48" spans="1:39" x14ac:dyDescent="0.2">
      <c r="A48" s="214" t="s">
        <v>61</v>
      </c>
      <c r="B48" s="221">
        <v>734</v>
      </c>
      <c r="C48" s="205">
        <v>153</v>
      </c>
      <c r="D48" s="205">
        <v>1839</v>
      </c>
      <c r="E48" s="205">
        <v>2726</v>
      </c>
      <c r="F48" s="205"/>
      <c r="G48" s="206">
        <v>2331</v>
      </c>
      <c r="H48" s="206">
        <v>1018</v>
      </c>
      <c r="I48" s="206">
        <v>15587</v>
      </c>
      <c r="J48" s="206">
        <v>18936</v>
      </c>
      <c r="K48" s="206"/>
      <c r="L48" s="260">
        <v>116.22</v>
      </c>
      <c r="M48" s="206"/>
      <c r="N48" s="206">
        <v>2709088.2</v>
      </c>
      <c r="O48" s="206">
        <v>1183119.5999999999</v>
      </c>
      <c r="P48" s="206">
        <v>18115211.399999999</v>
      </c>
      <c r="Q48" s="207">
        <v>22007419.199999999</v>
      </c>
      <c r="R48" s="245"/>
      <c r="S48" s="212">
        <v>729</v>
      </c>
      <c r="T48" s="205">
        <v>160</v>
      </c>
      <c r="U48" s="205">
        <v>1748</v>
      </c>
      <c r="V48" s="205">
        <v>2637</v>
      </c>
      <c r="W48" s="205"/>
      <c r="X48" s="206">
        <v>6382</v>
      </c>
      <c r="Y48" s="206">
        <v>1605</v>
      </c>
      <c r="Z48" s="206">
        <v>12464</v>
      </c>
      <c r="AA48" s="206">
        <v>20451</v>
      </c>
      <c r="AB48" s="206"/>
      <c r="AC48" s="260">
        <v>96.02</v>
      </c>
      <c r="AD48" s="206"/>
      <c r="AE48" s="206">
        <v>6127996.4000000004</v>
      </c>
      <c r="AF48" s="206">
        <v>1541121</v>
      </c>
      <c r="AG48" s="206">
        <v>11967932.800000001</v>
      </c>
      <c r="AH48" s="207">
        <v>19637050.200000003</v>
      </c>
      <c r="AI48" s="236"/>
      <c r="AJ48" s="274">
        <f t="shared" si="7"/>
        <v>3.3750474023511563E-2</v>
      </c>
      <c r="AK48" s="274">
        <f t="shared" si="8"/>
        <v>-7.4079507114566526E-2</v>
      </c>
      <c r="AL48" s="274">
        <f t="shared" si="9"/>
        <v>0.21037283899187673</v>
      </c>
      <c r="AM48" s="274">
        <f t="shared" si="3"/>
        <v>0.12070901565449967</v>
      </c>
    </row>
    <row r="49" spans="1:40" x14ac:dyDescent="0.2">
      <c r="A49" s="214" t="s">
        <v>62</v>
      </c>
      <c r="B49" s="221">
        <v>888</v>
      </c>
      <c r="C49" s="205">
        <v>193</v>
      </c>
      <c r="D49" s="205">
        <v>9617</v>
      </c>
      <c r="E49" s="205">
        <v>10698</v>
      </c>
      <c r="F49" s="205"/>
      <c r="G49" s="206">
        <v>4334</v>
      </c>
      <c r="H49" s="206">
        <v>107</v>
      </c>
      <c r="I49" s="206">
        <v>40300</v>
      </c>
      <c r="J49" s="206">
        <v>44741</v>
      </c>
      <c r="K49" s="206"/>
      <c r="L49" s="260">
        <v>148.22999999999999</v>
      </c>
      <c r="M49" s="206"/>
      <c r="N49" s="206">
        <v>6424288.1999999993</v>
      </c>
      <c r="O49" s="206">
        <v>158606.09999999998</v>
      </c>
      <c r="P49" s="206">
        <v>59736690</v>
      </c>
      <c r="Q49" s="207">
        <v>66319584.299999997</v>
      </c>
      <c r="R49" s="245"/>
      <c r="S49" s="212">
        <v>861</v>
      </c>
      <c r="T49" s="205">
        <v>209</v>
      </c>
      <c r="U49" s="205">
        <v>8049</v>
      </c>
      <c r="V49" s="205">
        <v>9119</v>
      </c>
      <c r="W49" s="205"/>
      <c r="X49" s="206">
        <v>4900</v>
      </c>
      <c r="Y49" s="206">
        <v>344</v>
      </c>
      <c r="Z49" s="206">
        <v>24139</v>
      </c>
      <c r="AA49" s="206">
        <v>29383</v>
      </c>
      <c r="AB49" s="206"/>
      <c r="AC49" s="260">
        <v>193.58</v>
      </c>
      <c r="AD49" s="206"/>
      <c r="AE49" s="206">
        <v>9485420.0000000019</v>
      </c>
      <c r="AF49" s="206">
        <v>665915.20000000007</v>
      </c>
      <c r="AG49" s="206">
        <v>46728276.200000003</v>
      </c>
      <c r="AH49" s="207">
        <v>56879611.400000006</v>
      </c>
      <c r="AI49" s="236"/>
      <c r="AJ49" s="274">
        <f t="shared" si="7"/>
        <v>0.17315495120078955</v>
      </c>
      <c r="AK49" s="274">
        <f t="shared" si="8"/>
        <v>0.52268318415410275</v>
      </c>
      <c r="AL49" s="274">
        <f t="shared" si="9"/>
        <v>-0.23427006922202717</v>
      </c>
      <c r="AM49" s="274">
        <f t="shared" si="3"/>
        <v>0.1659640891991043</v>
      </c>
    </row>
    <row r="50" spans="1:40" x14ac:dyDescent="0.2">
      <c r="A50" s="214" t="s">
        <v>63</v>
      </c>
      <c r="B50" s="221">
        <v>134</v>
      </c>
      <c r="C50" s="205">
        <v>28</v>
      </c>
      <c r="D50" s="205">
        <v>1169</v>
      </c>
      <c r="E50" s="205">
        <v>1331</v>
      </c>
      <c r="F50" s="205"/>
      <c r="G50" s="206">
        <v>1105</v>
      </c>
      <c r="H50" s="206">
        <v>310</v>
      </c>
      <c r="I50" s="206">
        <v>11943</v>
      </c>
      <c r="J50" s="206">
        <v>13358</v>
      </c>
      <c r="K50" s="206"/>
      <c r="L50" s="260">
        <v>106.99</v>
      </c>
      <c r="M50" s="206"/>
      <c r="N50" s="206">
        <v>1182239.5</v>
      </c>
      <c r="O50" s="206">
        <v>331669</v>
      </c>
      <c r="P50" s="206">
        <v>12777815.699999999</v>
      </c>
      <c r="Q50" s="207">
        <v>14291724.199999999</v>
      </c>
      <c r="R50" s="245"/>
      <c r="S50" s="212">
        <v>122</v>
      </c>
      <c r="T50" s="205">
        <v>27</v>
      </c>
      <c r="U50" s="205">
        <v>976.4000000000002</v>
      </c>
      <c r="V50" s="205">
        <v>1125.4000000000001</v>
      </c>
      <c r="W50" s="205"/>
      <c r="X50" s="206">
        <v>1300</v>
      </c>
      <c r="Y50" s="206">
        <v>241</v>
      </c>
      <c r="Z50" s="206">
        <v>6584</v>
      </c>
      <c r="AA50" s="206">
        <v>8125</v>
      </c>
      <c r="AB50" s="206"/>
      <c r="AC50" s="260">
        <v>76.23</v>
      </c>
      <c r="AD50" s="206"/>
      <c r="AE50" s="206">
        <v>990990</v>
      </c>
      <c r="AF50" s="206">
        <v>183714.3</v>
      </c>
      <c r="AG50" s="206">
        <v>5018983.2</v>
      </c>
      <c r="AH50" s="207">
        <v>6193687.5</v>
      </c>
      <c r="AI50" s="236"/>
      <c r="AJ50" s="274">
        <f t="shared" si="7"/>
        <v>0.18269059889816944</v>
      </c>
      <c r="AK50" s="274">
        <f t="shared" si="8"/>
        <v>0.64406153846153846</v>
      </c>
      <c r="AL50" s="274">
        <f t="shared" si="9"/>
        <v>0.40351567624294882</v>
      </c>
      <c r="AM50" s="274">
        <f t="shared" si="3"/>
        <v>1.3074661419388691</v>
      </c>
    </row>
    <row r="51" spans="1:40" x14ac:dyDescent="0.2">
      <c r="A51" s="214" t="s">
        <v>64</v>
      </c>
      <c r="B51" s="221">
        <v>19524</v>
      </c>
      <c r="C51" s="205">
        <v>22539</v>
      </c>
      <c r="D51" s="205">
        <v>44035</v>
      </c>
      <c r="E51" s="205">
        <v>86098</v>
      </c>
      <c r="F51" s="205"/>
      <c r="G51" s="206">
        <v>15443</v>
      </c>
      <c r="H51" s="206">
        <v>12542</v>
      </c>
      <c r="I51" s="206">
        <v>39777</v>
      </c>
      <c r="J51" s="206">
        <v>67762</v>
      </c>
      <c r="K51" s="206"/>
      <c r="L51" s="260">
        <v>121.69</v>
      </c>
      <c r="M51" s="206"/>
      <c r="N51" s="206">
        <v>18792586.699999999</v>
      </c>
      <c r="O51" s="206">
        <v>15262359.800000001</v>
      </c>
      <c r="P51" s="206">
        <v>48404631.299999997</v>
      </c>
      <c r="Q51" s="207">
        <v>82459577.799999997</v>
      </c>
      <c r="R51" s="245"/>
      <c r="S51" s="212">
        <v>18645</v>
      </c>
      <c r="T51" s="205">
        <v>22410</v>
      </c>
      <c r="U51" s="205">
        <v>42745</v>
      </c>
      <c r="V51" s="205">
        <v>83800</v>
      </c>
      <c r="W51" s="205"/>
      <c r="X51" s="206">
        <v>19455</v>
      </c>
      <c r="Y51" s="206">
        <v>9238</v>
      </c>
      <c r="Z51" s="206">
        <v>45995</v>
      </c>
      <c r="AA51" s="206">
        <v>74688</v>
      </c>
      <c r="AB51" s="206"/>
      <c r="AC51" s="260">
        <v>114.78</v>
      </c>
      <c r="AD51" s="206"/>
      <c r="AE51" s="206">
        <v>22330449</v>
      </c>
      <c r="AF51" s="206">
        <v>10603376.399999999</v>
      </c>
      <c r="AG51" s="206">
        <v>52793061</v>
      </c>
      <c r="AH51" s="207">
        <v>85726886.400000006</v>
      </c>
      <c r="AI51" s="236"/>
      <c r="AJ51" s="274">
        <f t="shared" si="7"/>
        <v>2.7422434367541767E-2</v>
      </c>
      <c r="AK51" s="274">
        <f t="shared" si="8"/>
        <v>-9.2732433590402744E-2</v>
      </c>
      <c r="AL51" s="274">
        <f t="shared" si="9"/>
        <v>6.0202125805889496E-2</v>
      </c>
      <c r="AM51" s="274">
        <f t="shared" si="3"/>
        <v>-3.811299741780904E-2</v>
      </c>
    </row>
    <row r="52" spans="1:40" x14ac:dyDescent="0.2">
      <c r="A52" s="214" t="s">
        <v>65</v>
      </c>
      <c r="B52" s="221">
        <v>1380</v>
      </c>
      <c r="C52" s="205">
        <v>473</v>
      </c>
      <c r="D52" s="205">
        <v>1094</v>
      </c>
      <c r="E52" s="205">
        <v>2947</v>
      </c>
      <c r="F52" s="205"/>
      <c r="G52" s="206">
        <v>7832</v>
      </c>
      <c r="H52" s="206">
        <v>1049</v>
      </c>
      <c r="I52" s="206">
        <v>12593</v>
      </c>
      <c r="J52" s="206">
        <v>21474</v>
      </c>
      <c r="K52" s="206"/>
      <c r="L52" s="260">
        <v>190.85</v>
      </c>
      <c r="M52" s="206"/>
      <c r="N52" s="206">
        <v>14947372</v>
      </c>
      <c r="O52" s="206">
        <v>2002016.5</v>
      </c>
      <c r="P52" s="206">
        <v>24033740.5</v>
      </c>
      <c r="Q52" s="207">
        <v>40983129</v>
      </c>
      <c r="R52" s="245"/>
      <c r="S52" s="212">
        <v>1173</v>
      </c>
      <c r="T52" s="205">
        <v>416</v>
      </c>
      <c r="U52" s="205">
        <v>892.59999999999854</v>
      </c>
      <c r="V52" s="205">
        <v>2481.5999999999985</v>
      </c>
      <c r="W52" s="205"/>
      <c r="X52" s="206">
        <v>6076</v>
      </c>
      <c r="Y52" s="206">
        <v>2720</v>
      </c>
      <c r="Z52" s="206">
        <v>18720</v>
      </c>
      <c r="AA52" s="206">
        <v>27516</v>
      </c>
      <c r="AB52" s="206"/>
      <c r="AC52" s="260">
        <v>185.70014299795545</v>
      </c>
      <c r="AD52" s="206"/>
      <c r="AE52" s="206">
        <v>11283140.688555773</v>
      </c>
      <c r="AF52" s="206">
        <v>1131520</v>
      </c>
      <c r="AG52" s="206">
        <v>16709471.999999972</v>
      </c>
      <c r="AH52" s="207">
        <v>29124132.688555747</v>
      </c>
      <c r="AI52" s="236"/>
      <c r="AJ52" s="274">
        <f t="shared" si="7"/>
        <v>0.18754029658285046</v>
      </c>
      <c r="AK52" s="274">
        <f t="shared" si="8"/>
        <v>-0.21958133449629308</v>
      </c>
      <c r="AL52" s="274">
        <f t="shared" si="9"/>
        <v>2.7732111127675551E-2</v>
      </c>
      <c r="AM52" s="274">
        <f t="shared" si="3"/>
        <v>0.40718796464295104</v>
      </c>
    </row>
    <row r="53" spans="1:40" x14ac:dyDescent="0.2">
      <c r="A53" s="215" t="s">
        <v>5</v>
      </c>
      <c r="B53" s="90">
        <v>35447</v>
      </c>
      <c r="C53" s="91">
        <v>24991</v>
      </c>
      <c r="D53" s="91">
        <v>68323</v>
      </c>
      <c r="E53" s="91">
        <v>128761</v>
      </c>
      <c r="F53" s="91"/>
      <c r="G53" s="72">
        <v>186826</v>
      </c>
      <c r="H53" s="72">
        <v>37601</v>
      </c>
      <c r="I53" s="72">
        <v>305008</v>
      </c>
      <c r="J53" s="72">
        <v>529435</v>
      </c>
      <c r="K53" s="72"/>
      <c r="L53" s="261">
        <v>91.317750356512136</v>
      </c>
      <c r="M53" s="72"/>
      <c r="N53" s="72">
        <v>158899796.10000002</v>
      </c>
      <c r="O53" s="72">
        <v>36128753</v>
      </c>
      <c r="P53" s="72">
        <v>288439582.5</v>
      </c>
      <c r="Q53" s="73">
        <v>483468131.60000002</v>
      </c>
      <c r="R53" s="72"/>
      <c r="S53" s="72">
        <v>34172</v>
      </c>
      <c r="T53" s="72">
        <v>24962</v>
      </c>
      <c r="U53" s="72">
        <v>65094</v>
      </c>
      <c r="V53" s="72">
        <v>124228</v>
      </c>
      <c r="W53" s="72"/>
      <c r="X53" s="72">
        <v>308623</v>
      </c>
      <c r="Y53" s="72">
        <v>40075</v>
      </c>
      <c r="Z53" s="72">
        <v>294980</v>
      </c>
      <c r="AA53" s="72">
        <v>643678</v>
      </c>
      <c r="AB53" s="72"/>
      <c r="AC53" s="261">
        <v>76.647317866142998</v>
      </c>
      <c r="AD53" s="72"/>
      <c r="AE53" s="72">
        <v>221599378.39855576</v>
      </c>
      <c r="AF53" s="72">
        <v>31107445.788954437</v>
      </c>
      <c r="AG53" s="72">
        <v>240655098.50692171</v>
      </c>
      <c r="AH53" s="73">
        <v>493361922.6944319</v>
      </c>
      <c r="AI53" s="73"/>
      <c r="AJ53" s="274">
        <f t="shared" si="7"/>
        <v>3.6489358276717003E-2</v>
      </c>
      <c r="AK53" s="274">
        <f t="shared" si="8"/>
        <v>-0.17748470508546199</v>
      </c>
      <c r="AL53" s="274">
        <f t="shared" si="9"/>
        <v>0.19140177241413203</v>
      </c>
      <c r="AM53" s="274">
        <f t="shared" si="3"/>
        <v>-2.0053819801086847E-2</v>
      </c>
    </row>
    <row r="54" spans="1:40" ht="0.2" customHeight="1" x14ac:dyDescent="0.2">
      <c r="A54" s="215"/>
      <c r="B54" s="90"/>
      <c r="C54" s="91"/>
      <c r="D54" s="91"/>
      <c r="E54" s="91"/>
      <c r="F54" s="91"/>
      <c r="G54" s="72"/>
      <c r="H54" s="72"/>
      <c r="I54" s="72"/>
      <c r="J54" s="72"/>
      <c r="K54" s="72"/>
      <c r="L54" s="261"/>
      <c r="M54" s="72"/>
      <c r="N54" s="72"/>
      <c r="O54" s="72"/>
      <c r="P54" s="72"/>
      <c r="Q54" s="73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261"/>
      <c r="AD54" s="72"/>
      <c r="AE54" s="72"/>
      <c r="AF54" s="72"/>
      <c r="AG54" s="72"/>
      <c r="AH54" s="73"/>
      <c r="AI54" s="73"/>
      <c r="AJ54" s="274"/>
      <c r="AK54" s="274"/>
      <c r="AL54" s="274"/>
      <c r="AM54" s="274"/>
    </row>
    <row r="55" spans="1:40" x14ac:dyDescent="0.2">
      <c r="A55" s="215" t="s">
        <v>1</v>
      </c>
      <c r="B55" s="90">
        <v>5393</v>
      </c>
      <c r="C55" s="91">
        <v>1764</v>
      </c>
      <c r="D55" s="91">
        <v>28683</v>
      </c>
      <c r="E55" s="91">
        <v>35840</v>
      </c>
      <c r="F55" s="91"/>
      <c r="G55" s="72">
        <v>20783</v>
      </c>
      <c r="H55" s="72">
        <v>2413</v>
      </c>
      <c r="I55" s="72">
        <v>116615</v>
      </c>
      <c r="J55" s="72">
        <v>139811</v>
      </c>
      <c r="K55" s="72"/>
      <c r="L55" s="261">
        <v>34.51</v>
      </c>
      <c r="M55" s="72"/>
      <c r="N55" s="72">
        <v>7172213.2999999998</v>
      </c>
      <c r="O55" s="72">
        <v>832726.29999999993</v>
      </c>
      <c r="P55" s="72">
        <v>40243836.5</v>
      </c>
      <c r="Q55" s="73">
        <v>48248776.100000001</v>
      </c>
      <c r="R55" s="72"/>
      <c r="S55" s="72">
        <v>5437</v>
      </c>
      <c r="T55" s="72">
        <v>1759</v>
      </c>
      <c r="U55" s="72">
        <v>27910</v>
      </c>
      <c r="V55" s="72">
        <v>35106</v>
      </c>
      <c r="W55" s="72"/>
      <c r="X55" s="72">
        <v>16139</v>
      </c>
      <c r="Y55" s="72">
        <v>5254</v>
      </c>
      <c r="Z55" s="72">
        <v>111479</v>
      </c>
      <c r="AA55" s="72">
        <v>132872</v>
      </c>
      <c r="AB55" s="72"/>
      <c r="AC55" s="261">
        <v>36.972000000000001</v>
      </c>
      <c r="AD55" s="72"/>
      <c r="AE55" s="72">
        <v>5966911.0800000001</v>
      </c>
      <c r="AF55" s="72">
        <v>1942508.8800000001</v>
      </c>
      <c r="AG55" s="72">
        <v>41216015.880000003</v>
      </c>
      <c r="AH55" s="73">
        <v>49125435.840000004</v>
      </c>
      <c r="AI55" s="73"/>
      <c r="AJ55" s="274">
        <f>(E55-V55)/V55</f>
        <v>2.0908106876317438E-2</v>
      </c>
      <c r="AK55" s="274">
        <f>(J55-AA55)/AA55</f>
        <v>5.2223192245168283E-2</v>
      </c>
      <c r="AL55" s="274">
        <f>(L55-AC55)/AC55</f>
        <v>-6.6590933679541359E-2</v>
      </c>
      <c r="AM55" s="274">
        <f t="shared" si="3"/>
        <v>-1.7845332565704967E-2</v>
      </c>
    </row>
    <row r="56" spans="1:40" ht="0.2" customHeight="1" x14ac:dyDescent="0.2">
      <c r="A56" s="215"/>
      <c r="B56" s="90"/>
      <c r="C56" s="91"/>
      <c r="D56" s="91"/>
      <c r="E56" s="91"/>
      <c r="F56" s="91"/>
      <c r="G56" s="72"/>
      <c r="H56" s="72"/>
      <c r="I56" s="72"/>
      <c r="J56" s="72"/>
      <c r="K56" s="72"/>
      <c r="L56" s="261"/>
      <c r="M56" s="72"/>
      <c r="N56" s="72"/>
      <c r="O56" s="72"/>
      <c r="P56" s="72"/>
      <c r="Q56" s="73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261"/>
      <c r="AD56" s="72"/>
      <c r="AE56" s="72"/>
      <c r="AF56" s="72"/>
      <c r="AG56" s="72"/>
      <c r="AH56" s="73"/>
      <c r="AI56" s="73"/>
      <c r="AJ56" s="274"/>
      <c r="AK56" s="274"/>
      <c r="AL56" s="274"/>
      <c r="AM56" s="274"/>
    </row>
    <row r="57" spans="1:40" x14ac:dyDescent="0.2">
      <c r="A57" s="215" t="s">
        <v>6</v>
      </c>
      <c r="B57" s="90">
        <v>9510</v>
      </c>
      <c r="C57" s="91">
        <v>24881</v>
      </c>
      <c r="D57" s="91">
        <v>14406</v>
      </c>
      <c r="E57" s="91">
        <v>48797</v>
      </c>
      <c r="F57" s="91"/>
      <c r="G57" s="72">
        <v>7113</v>
      </c>
      <c r="H57" s="72">
        <v>34694</v>
      </c>
      <c r="I57" s="72">
        <v>29452</v>
      </c>
      <c r="J57" s="72">
        <v>71259</v>
      </c>
      <c r="K57" s="72"/>
      <c r="L57" s="261">
        <v>34.25</v>
      </c>
      <c r="M57" s="72"/>
      <c r="N57" s="72">
        <v>2436202.5</v>
      </c>
      <c r="O57" s="72">
        <v>11882695</v>
      </c>
      <c r="P57" s="72">
        <v>10087310</v>
      </c>
      <c r="Q57" s="73">
        <v>24406207.5</v>
      </c>
      <c r="R57" s="72"/>
      <c r="S57" s="72">
        <v>9552</v>
      </c>
      <c r="T57" s="72">
        <v>24966</v>
      </c>
      <c r="U57" s="72">
        <v>14708</v>
      </c>
      <c r="V57" s="72">
        <v>49226</v>
      </c>
      <c r="W57" s="72"/>
      <c r="X57" s="72">
        <v>16887</v>
      </c>
      <c r="Y57" s="72">
        <v>17633</v>
      </c>
      <c r="Z57" s="72">
        <v>32684</v>
      </c>
      <c r="AA57" s="72">
        <v>67204</v>
      </c>
      <c r="AB57" s="72"/>
      <c r="AC57" s="261">
        <v>39.21</v>
      </c>
      <c r="AD57" s="72"/>
      <c r="AE57" s="72">
        <v>6621392.7000000002</v>
      </c>
      <c r="AF57" s="72">
        <v>6913899.3000000007</v>
      </c>
      <c r="AG57" s="72">
        <v>12815396.400000002</v>
      </c>
      <c r="AH57" s="73">
        <v>26350688.400000002</v>
      </c>
      <c r="AI57" s="73"/>
      <c r="AJ57" s="274">
        <f>(E57-V57)/V57</f>
        <v>-8.7149067565920457E-3</v>
      </c>
      <c r="AK57" s="274">
        <f>(J57-AA57)/AA57</f>
        <v>6.0338670317243021E-2</v>
      </c>
      <c r="AL57" s="274">
        <f t="shared" si="9"/>
        <v>-0.12649834225962767</v>
      </c>
      <c r="AM57" s="274">
        <f t="shared" si="3"/>
        <v>-7.3792413711666144E-2</v>
      </c>
    </row>
    <row r="58" spans="1:40" ht="0.75" customHeight="1" x14ac:dyDescent="0.2">
      <c r="A58" s="215"/>
      <c r="B58" s="90"/>
      <c r="C58" s="91"/>
      <c r="D58" s="91"/>
      <c r="E58" s="91"/>
      <c r="F58" s="91"/>
      <c r="G58" s="72"/>
      <c r="H58" s="72"/>
      <c r="I58" s="72"/>
      <c r="J58" s="72"/>
      <c r="K58" s="72"/>
      <c r="L58" s="261"/>
      <c r="M58" s="72"/>
      <c r="N58" s="72"/>
      <c r="O58" s="72"/>
      <c r="P58" s="72"/>
      <c r="Q58" s="73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261"/>
      <c r="AD58" s="72"/>
      <c r="AE58" s="72"/>
      <c r="AF58" s="72"/>
      <c r="AG58" s="72"/>
      <c r="AH58" s="73"/>
      <c r="AI58" s="73"/>
      <c r="AJ58" s="274"/>
      <c r="AK58" s="274"/>
      <c r="AL58" s="274"/>
      <c r="AM58" s="274"/>
    </row>
    <row r="59" spans="1:40" x14ac:dyDescent="0.2">
      <c r="A59" s="218" t="s">
        <v>157</v>
      </c>
      <c r="B59" s="121">
        <v>484605</v>
      </c>
      <c r="C59" s="109">
        <v>264240</v>
      </c>
      <c r="D59" s="109">
        <v>613296</v>
      </c>
      <c r="E59" s="109">
        <v>1362141</v>
      </c>
      <c r="F59" s="109"/>
      <c r="G59" s="75">
        <v>2829127</v>
      </c>
      <c r="H59" s="75">
        <v>765552</v>
      </c>
      <c r="I59" s="75">
        <v>2448580</v>
      </c>
      <c r="J59" s="75">
        <v>6043259</v>
      </c>
      <c r="K59" s="75"/>
      <c r="L59" s="262">
        <v>31.522884962401911</v>
      </c>
      <c r="M59" s="75"/>
      <c r="N59" s="75">
        <v>800516087.9333334</v>
      </c>
      <c r="O59" s="75">
        <v>222041846.86666667</v>
      </c>
      <c r="P59" s="75">
        <v>882451647.75</v>
      </c>
      <c r="Q59" s="76">
        <v>1905009582.5500002</v>
      </c>
      <c r="R59" s="75"/>
      <c r="S59" s="75">
        <v>475218</v>
      </c>
      <c r="T59" s="75">
        <v>263628</v>
      </c>
      <c r="U59" s="75">
        <v>544596</v>
      </c>
      <c r="V59" s="75">
        <v>1283442</v>
      </c>
      <c r="W59" s="75"/>
      <c r="X59" s="75">
        <v>2936712</v>
      </c>
      <c r="Y59" s="75">
        <v>701375.5</v>
      </c>
      <c r="Z59" s="75">
        <v>2316558.14</v>
      </c>
      <c r="AA59" s="75">
        <v>5954645.6399999997</v>
      </c>
      <c r="AB59" s="75"/>
      <c r="AC59" s="262">
        <v>25.198042263463826</v>
      </c>
      <c r="AD59" s="75"/>
      <c r="AE59" s="75">
        <v>698215291.72187853</v>
      </c>
      <c r="AF59" s="75">
        <v>147189595.97373858</v>
      </c>
      <c r="AG59" s="75">
        <v>680247279.57455266</v>
      </c>
      <c r="AH59" s="76">
        <v>1525652167.2701697</v>
      </c>
      <c r="AI59" s="250"/>
      <c r="AJ59" s="274">
        <f>(E59-V59)/V59</f>
        <v>6.1318703922732774E-2</v>
      </c>
      <c r="AK59" s="274">
        <f>(J59-AA59)/AA59</f>
        <v>1.4881382597269103E-2</v>
      </c>
      <c r="AL59" s="274">
        <f t="shared" si="9"/>
        <v>0.25100532147725058</v>
      </c>
      <c r="AM59" s="274">
        <f t="shared" si="3"/>
        <v>0.2486526243780782</v>
      </c>
    </row>
    <row r="60" spans="1:40" ht="9" customHeight="1" x14ac:dyDescent="0.2">
      <c r="A60" s="183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32"/>
      <c r="R60" s="110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269"/>
      <c r="AK60" s="270"/>
      <c r="AL60" s="270"/>
      <c r="AM60" s="271"/>
    </row>
    <row r="61" spans="1:40" ht="15.75" x14ac:dyDescent="0.2">
      <c r="A61" s="111"/>
      <c r="B61" s="77"/>
      <c r="C61" s="77"/>
      <c r="D61" s="77"/>
      <c r="E61" s="77"/>
      <c r="F61" s="77"/>
      <c r="G61" s="201" t="s">
        <v>74</v>
      </c>
      <c r="H61" s="202"/>
      <c r="I61" s="133"/>
      <c r="J61" s="133"/>
      <c r="K61" s="133"/>
      <c r="L61" s="133"/>
      <c r="M61" s="133"/>
      <c r="N61" s="204">
        <v>1544505.82</v>
      </c>
      <c r="O61" s="204">
        <v>460105.18000000005</v>
      </c>
      <c r="P61" s="204">
        <v>831426.01</v>
      </c>
      <c r="Q61" s="204">
        <v>2836037.01</v>
      </c>
      <c r="R61" s="235"/>
      <c r="S61" s="77"/>
      <c r="T61" s="77"/>
      <c r="U61" s="77"/>
      <c r="V61" s="77"/>
      <c r="W61" s="77"/>
      <c r="X61" s="201" t="s">
        <v>74</v>
      </c>
      <c r="Y61" s="202"/>
      <c r="Z61" s="133"/>
      <c r="AA61" s="133"/>
      <c r="AB61" s="133"/>
      <c r="AC61" s="133"/>
      <c r="AD61" s="133"/>
      <c r="AE61" s="203">
        <v>1583203.7999999998</v>
      </c>
      <c r="AF61" s="203">
        <v>443355.07999999996</v>
      </c>
      <c r="AG61" s="203">
        <v>780389.02</v>
      </c>
      <c r="AH61" s="204">
        <v>2806947.9</v>
      </c>
      <c r="AI61" s="251"/>
      <c r="AJ61" s="269"/>
      <c r="AK61" s="270"/>
      <c r="AL61" s="270"/>
      <c r="AM61" s="268">
        <f>(Q61-AH61)/AH61</f>
        <v>1.0363252556272908E-2</v>
      </c>
    </row>
    <row r="62" spans="1:40" ht="18.75" x14ac:dyDescent="0.2">
      <c r="A62" s="70"/>
      <c r="B62" s="83"/>
      <c r="C62" s="83"/>
      <c r="D62" s="83"/>
      <c r="E62" s="83"/>
      <c r="F62" s="83"/>
      <c r="G62" s="200" t="s">
        <v>2</v>
      </c>
      <c r="H62" s="199"/>
      <c r="I62" s="199"/>
      <c r="J62" s="199"/>
      <c r="K62" s="199"/>
      <c r="L62" s="199"/>
      <c r="M62" s="199"/>
      <c r="N62" s="293">
        <v>802060593.75333345</v>
      </c>
      <c r="O62" s="293">
        <v>222501952.04666668</v>
      </c>
      <c r="P62" s="293">
        <v>883283073.75999999</v>
      </c>
      <c r="Q62" s="293">
        <v>1907845619.5600002</v>
      </c>
      <c r="R62" s="246"/>
      <c r="S62" s="82"/>
      <c r="T62" s="83"/>
      <c r="U62" s="83"/>
      <c r="V62" s="83"/>
      <c r="W62" s="83"/>
      <c r="X62" s="200" t="s">
        <v>2</v>
      </c>
      <c r="Y62" s="199"/>
      <c r="Z62" s="199"/>
      <c r="AA62" s="199"/>
      <c r="AB62" s="199"/>
      <c r="AC62" s="199"/>
      <c r="AD62" s="199"/>
      <c r="AE62" s="75">
        <v>699798495.52187848</v>
      </c>
      <c r="AF62" s="75">
        <v>147632951.05373859</v>
      </c>
      <c r="AG62" s="75">
        <v>681027668.59455264</v>
      </c>
      <c r="AH62" s="76">
        <v>1528459115.1701698</v>
      </c>
      <c r="AI62" s="250"/>
      <c r="AJ62" s="272">
        <f>(N62-AE62)/AE62</f>
        <v>0.14613077748215572</v>
      </c>
      <c r="AK62" s="272">
        <f>(O62-AF62)/AF62</f>
        <v>0.50712933974797858</v>
      </c>
      <c r="AL62" s="272">
        <f>(P62-AG62)/AG62</f>
        <v>0.2969855917643478</v>
      </c>
      <c r="AM62" s="272">
        <f>(Q62-AH62)/AH62</f>
        <v>0.24821501643345667</v>
      </c>
      <c r="AN62" s="106"/>
    </row>
    <row r="63" spans="1:40" ht="15.75" x14ac:dyDescent="0.2">
      <c r="A63" s="197" t="s">
        <v>11</v>
      </c>
      <c r="B63" s="122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133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133"/>
      <c r="AI63" s="133"/>
      <c r="AJ63" s="263"/>
      <c r="AK63" s="264"/>
      <c r="AL63" s="264"/>
      <c r="AM63" s="264"/>
    </row>
    <row r="64" spans="1:40" ht="18.75" x14ac:dyDescent="0.2">
      <c r="A64" s="112" t="s">
        <v>143</v>
      </c>
      <c r="B64" s="333">
        <v>2020</v>
      </c>
      <c r="C64" s="334"/>
      <c r="D64" s="334"/>
      <c r="E64" s="334"/>
      <c r="F64" s="334"/>
      <c r="G64" s="334"/>
      <c r="H64" s="334"/>
      <c r="I64" s="334"/>
      <c r="J64" s="335"/>
      <c r="K64" s="335"/>
      <c r="L64" s="334"/>
      <c r="M64" s="334"/>
      <c r="N64" s="334"/>
      <c r="O64" s="336"/>
      <c r="P64" s="336"/>
      <c r="Q64" s="337"/>
      <c r="R64" s="233"/>
      <c r="S64" s="333">
        <v>2019</v>
      </c>
      <c r="T64" s="334"/>
      <c r="U64" s="334"/>
      <c r="V64" s="334"/>
      <c r="W64" s="334"/>
      <c r="X64" s="334"/>
      <c r="Y64" s="334"/>
      <c r="Z64" s="334"/>
      <c r="AA64" s="335"/>
      <c r="AB64" s="335"/>
      <c r="AC64" s="334"/>
      <c r="AD64" s="334"/>
      <c r="AE64" s="334"/>
      <c r="AF64" s="336"/>
      <c r="AG64" s="336"/>
      <c r="AH64" s="337"/>
      <c r="AI64" s="252"/>
      <c r="AJ64" s="325" t="s">
        <v>70</v>
      </c>
      <c r="AK64" s="326"/>
      <c r="AL64" s="326"/>
      <c r="AM64" s="327"/>
    </row>
    <row r="65" spans="1:42" x14ac:dyDescent="0.2">
      <c r="A65" s="68"/>
      <c r="B65" s="338" t="s">
        <v>136</v>
      </c>
      <c r="C65" s="339"/>
      <c r="D65" s="339"/>
      <c r="E65" s="340"/>
      <c r="F65" s="234"/>
      <c r="G65" s="338" t="s">
        <v>141</v>
      </c>
      <c r="H65" s="339"/>
      <c r="I65" s="339"/>
      <c r="J65" s="340"/>
      <c r="K65" s="239"/>
      <c r="L65" s="126" t="s">
        <v>36</v>
      </c>
      <c r="M65" s="242"/>
      <c r="N65" s="338" t="s">
        <v>142</v>
      </c>
      <c r="O65" s="339" t="s">
        <v>8</v>
      </c>
      <c r="P65" s="339"/>
      <c r="Q65" s="340"/>
      <c r="R65" s="234"/>
      <c r="S65" s="338" t="s">
        <v>136</v>
      </c>
      <c r="T65" s="339"/>
      <c r="U65" s="339"/>
      <c r="V65" s="340"/>
      <c r="W65" s="234"/>
      <c r="X65" s="338" t="s">
        <v>141</v>
      </c>
      <c r="Y65" s="339"/>
      <c r="Z65" s="339"/>
      <c r="AA65" s="340"/>
      <c r="AB65" s="239"/>
      <c r="AC65" s="126" t="s">
        <v>36</v>
      </c>
      <c r="AD65" s="242"/>
      <c r="AE65" s="338" t="s">
        <v>142</v>
      </c>
      <c r="AF65" s="339" t="s">
        <v>8</v>
      </c>
      <c r="AG65" s="339"/>
      <c r="AH65" s="340"/>
      <c r="AI65" s="234"/>
      <c r="AJ65" s="309" t="s">
        <v>172</v>
      </c>
      <c r="AK65" s="309"/>
      <c r="AL65" s="309"/>
      <c r="AM65" s="310"/>
    </row>
    <row r="66" spans="1:42" x14ac:dyDescent="0.2">
      <c r="A66" s="68"/>
      <c r="B66" s="127" t="s">
        <v>38</v>
      </c>
      <c r="C66" s="128" t="s">
        <v>39</v>
      </c>
      <c r="D66" s="129" t="s">
        <v>40</v>
      </c>
      <c r="E66" s="130" t="s">
        <v>7</v>
      </c>
      <c r="F66" s="130"/>
      <c r="G66" s="127" t="s">
        <v>38</v>
      </c>
      <c r="H66" s="128" t="s">
        <v>39</v>
      </c>
      <c r="I66" s="129" t="s">
        <v>40</v>
      </c>
      <c r="J66" s="130" t="s">
        <v>7</v>
      </c>
      <c r="K66" s="240"/>
      <c r="L66" s="131" t="s">
        <v>140</v>
      </c>
      <c r="M66" s="131"/>
      <c r="N66" s="127" t="s">
        <v>41</v>
      </c>
      <c r="O66" s="128" t="s">
        <v>39</v>
      </c>
      <c r="P66" s="129" t="s">
        <v>40</v>
      </c>
      <c r="Q66" s="130" t="s">
        <v>7</v>
      </c>
      <c r="R66" s="130"/>
      <c r="S66" s="127" t="s">
        <v>38</v>
      </c>
      <c r="T66" s="128" t="s">
        <v>39</v>
      </c>
      <c r="U66" s="129" t="s">
        <v>40</v>
      </c>
      <c r="V66" s="130" t="s">
        <v>7</v>
      </c>
      <c r="W66" s="130"/>
      <c r="X66" s="127" t="s">
        <v>38</v>
      </c>
      <c r="Y66" s="128" t="s">
        <v>39</v>
      </c>
      <c r="Z66" s="129" t="s">
        <v>40</v>
      </c>
      <c r="AA66" s="130" t="s">
        <v>7</v>
      </c>
      <c r="AB66" s="240"/>
      <c r="AC66" s="131" t="s">
        <v>140</v>
      </c>
      <c r="AD66" s="131"/>
      <c r="AE66" s="127" t="s">
        <v>41</v>
      </c>
      <c r="AF66" s="128" t="s">
        <v>39</v>
      </c>
      <c r="AG66" s="129" t="s">
        <v>40</v>
      </c>
      <c r="AH66" s="130" t="s">
        <v>7</v>
      </c>
      <c r="AI66" s="253"/>
      <c r="AJ66" s="265" t="s">
        <v>21</v>
      </c>
      <c r="AK66" s="266" t="s">
        <v>22</v>
      </c>
      <c r="AL66" s="266" t="s">
        <v>19</v>
      </c>
      <c r="AM66" s="266" t="s">
        <v>20</v>
      </c>
    </row>
    <row r="67" spans="1:42" x14ac:dyDescent="0.2">
      <c r="A67" s="93" t="s">
        <v>12</v>
      </c>
      <c r="B67" s="71">
        <v>258863</v>
      </c>
      <c r="C67" s="72">
        <v>29886</v>
      </c>
      <c r="D67" s="72">
        <v>55897</v>
      </c>
      <c r="E67" s="72">
        <v>344646</v>
      </c>
      <c r="F67" s="72"/>
      <c r="G67" s="72">
        <v>126325.144</v>
      </c>
      <c r="H67" s="72">
        <v>19037.382000000001</v>
      </c>
      <c r="I67" s="72">
        <v>28842.852000000003</v>
      </c>
      <c r="J67" s="72">
        <v>174205.37800000003</v>
      </c>
      <c r="K67" s="72"/>
      <c r="L67" s="72">
        <v>240.95</v>
      </c>
      <c r="M67" s="72"/>
      <c r="N67" s="91">
        <v>304380434.46799999</v>
      </c>
      <c r="O67" s="91">
        <v>45870571.929000005</v>
      </c>
      <c r="P67" s="91">
        <v>69496851.894000009</v>
      </c>
      <c r="Q67" s="92">
        <v>419747858.29100007</v>
      </c>
      <c r="R67" s="91"/>
      <c r="S67" s="90">
        <v>245273</v>
      </c>
      <c r="T67" s="91">
        <v>29869</v>
      </c>
      <c r="U67" s="91">
        <v>48371</v>
      </c>
      <c r="V67" s="91">
        <v>323513</v>
      </c>
      <c r="W67" s="91"/>
      <c r="X67" s="91">
        <v>119693.224</v>
      </c>
      <c r="Y67" s="91">
        <v>19026.553</v>
      </c>
      <c r="Z67" s="91">
        <v>24959.436000000002</v>
      </c>
      <c r="AA67" s="91">
        <v>163679.21299999999</v>
      </c>
      <c r="AB67" s="91"/>
      <c r="AC67" s="91">
        <v>208.82590267927714</v>
      </c>
      <c r="AD67" s="91"/>
      <c r="AE67" s="91">
        <v>249950455.46392918</v>
      </c>
      <c r="AF67" s="91">
        <v>39732371.051001087</v>
      </c>
      <c r="AG67" s="91">
        <v>52121767.530656464</v>
      </c>
      <c r="AH67" s="92">
        <v>341804594.04558671</v>
      </c>
      <c r="AI67" s="92"/>
      <c r="AJ67" s="273">
        <f t="shared" ref="AJ67:AJ72" si="10">(E67-V67)/V67</f>
        <v>6.5323495500953593E-2</v>
      </c>
      <c r="AK67" s="273">
        <f t="shared" ref="AK67:AK72" si="11">(J67-AA67)/AA67</f>
        <v>6.4309723923220707E-2</v>
      </c>
      <c r="AL67" s="273">
        <f t="shared" ref="AL67:AL72" si="12">(L67-AC67)/AC67</f>
        <v>0.1538319571880902</v>
      </c>
      <c r="AM67" s="273">
        <f t="shared" ref="AM67:AM72" si="13">(Q67-AH67)/AH67</f>
        <v>0.22803457180864578</v>
      </c>
      <c r="AO67" s="69" t="e">
        <v>#REF!</v>
      </c>
    </row>
    <row r="68" spans="1:42" x14ac:dyDescent="0.2">
      <c r="A68" s="93" t="s">
        <v>144</v>
      </c>
      <c r="B68" s="71">
        <v>398899</v>
      </c>
      <c r="C68" s="72">
        <v>311354</v>
      </c>
      <c r="D68" s="72">
        <v>410848</v>
      </c>
      <c r="E68" s="72">
        <v>1121101</v>
      </c>
      <c r="F68" s="72"/>
      <c r="G68" s="72">
        <v>9174.6769999999997</v>
      </c>
      <c r="H68" s="72">
        <v>7472.4960000000001</v>
      </c>
      <c r="I68" s="72">
        <v>7806.1120000000001</v>
      </c>
      <c r="J68" s="72">
        <v>24453.285</v>
      </c>
      <c r="K68" s="72"/>
      <c r="L68" s="72">
        <v>377.88015256205824</v>
      </c>
      <c r="M68" s="72"/>
      <c r="N68" s="91">
        <v>34669283.444676071</v>
      </c>
      <c r="O68" s="91">
        <v>28237079.284993701</v>
      </c>
      <c r="P68" s="91">
        <v>29497747.934765138</v>
      </c>
      <c r="Q68" s="92">
        <v>92404110.664434895</v>
      </c>
      <c r="R68" s="91"/>
      <c r="S68" s="90">
        <v>404584</v>
      </c>
      <c r="T68" s="91">
        <v>288549</v>
      </c>
      <c r="U68" s="91">
        <v>420896</v>
      </c>
      <c r="V68" s="91">
        <v>1114029</v>
      </c>
      <c r="W68" s="91"/>
      <c r="X68" s="91">
        <v>9305.4320000000007</v>
      </c>
      <c r="Y68" s="91">
        <v>6925.1760000000004</v>
      </c>
      <c r="Z68" s="91">
        <v>7997.0239999999994</v>
      </c>
      <c r="AA68" s="91">
        <v>24227.631999999998</v>
      </c>
      <c r="AB68" s="91"/>
      <c r="AC68" s="91">
        <v>323.91994747287015</v>
      </c>
      <c r="AD68" s="91"/>
      <c r="AE68" s="91">
        <v>30142150.446523651</v>
      </c>
      <c r="AF68" s="91">
        <v>22432026.461603809</v>
      </c>
      <c r="AG68" s="91">
        <v>25903955.940192819</v>
      </c>
      <c r="AH68" s="92">
        <v>78478132.848320276</v>
      </c>
      <c r="AI68" s="92"/>
      <c r="AJ68" s="273">
        <f t="shared" si="10"/>
        <v>6.3481291779657438E-3</v>
      </c>
      <c r="AK68" s="273">
        <f t="shared" si="11"/>
        <v>9.3138693868225382E-3</v>
      </c>
      <c r="AL68" s="273">
        <f t="shared" si="12"/>
        <v>0.1665850019740063</v>
      </c>
      <c r="AM68" s="273">
        <f t="shared" si="13"/>
        <v>0.17745042231101815</v>
      </c>
    </row>
    <row r="69" spans="1:42" x14ac:dyDescent="0.2">
      <c r="A69" s="93" t="s">
        <v>13</v>
      </c>
      <c r="B69" s="71">
        <v>8539860</v>
      </c>
      <c r="C69" s="72">
        <v>2816137</v>
      </c>
      <c r="D69" s="72">
        <v>4935482</v>
      </c>
      <c r="E69" s="72">
        <v>16291479</v>
      </c>
      <c r="F69" s="72"/>
      <c r="G69" s="72">
        <v>802746.84</v>
      </c>
      <c r="H69" s="72">
        <v>290062.11099999998</v>
      </c>
      <c r="I69" s="72">
        <v>458999.826</v>
      </c>
      <c r="J69" s="72">
        <v>1551808.7769999998</v>
      </c>
      <c r="K69" s="72"/>
      <c r="L69" s="72">
        <v>126.53</v>
      </c>
      <c r="M69" s="72"/>
      <c r="N69" s="91">
        <v>1015715576.652</v>
      </c>
      <c r="O69" s="91">
        <v>367015589.04829991</v>
      </c>
      <c r="P69" s="91">
        <v>580772479.83780003</v>
      </c>
      <c r="Q69" s="92">
        <v>1963503645.5380998</v>
      </c>
      <c r="R69" s="91"/>
      <c r="S69" s="90">
        <v>8237003</v>
      </c>
      <c r="T69" s="91">
        <v>2460871</v>
      </c>
      <c r="U69" s="91">
        <v>4638796</v>
      </c>
      <c r="V69" s="91">
        <v>15336670</v>
      </c>
      <c r="W69" s="91"/>
      <c r="X69" s="91">
        <v>774278.28200000001</v>
      </c>
      <c r="Y69" s="91">
        <v>253469.71299999999</v>
      </c>
      <c r="Z69" s="91">
        <v>431408.02799999999</v>
      </c>
      <c r="AA69" s="91">
        <v>1459156.023</v>
      </c>
      <c r="AB69" s="91"/>
      <c r="AC69" s="91">
        <v>135.85</v>
      </c>
      <c r="AD69" s="91"/>
      <c r="AE69" s="91">
        <v>1051857046.0969999</v>
      </c>
      <c r="AF69" s="91">
        <v>344338605.11049992</v>
      </c>
      <c r="AG69" s="91">
        <v>586067806.03799999</v>
      </c>
      <c r="AH69" s="92">
        <v>1982263457.2455001</v>
      </c>
      <c r="AI69" s="92"/>
      <c r="AJ69" s="273">
        <f t="shared" si="10"/>
        <v>6.2256604595391306E-2</v>
      </c>
      <c r="AK69" s="273">
        <f t="shared" si="11"/>
        <v>6.3497496182421426E-2</v>
      </c>
      <c r="AL69" s="273">
        <f t="shared" si="12"/>
        <v>-6.860507913139488E-2</v>
      </c>
      <c r="AM69" s="273">
        <f t="shared" si="13"/>
        <v>-9.4638336992139537E-3</v>
      </c>
    </row>
    <row r="70" spans="1:42" x14ac:dyDescent="0.2">
      <c r="A70" s="93" t="s">
        <v>66</v>
      </c>
      <c r="B70" s="71">
        <v>27060494</v>
      </c>
      <c r="C70" s="72">
        <v>14182388</v>
      </c>
      <c r="D70" s="72">
        <v>34728372</v>
      </c>
      <c r="E70" s="72">
        <v>75971254</v>
      </c>
      <c r="F70" s="72"/>
      <c r="G70" s="72">
        <v>66298.210299999992</v>
      </c>
      <c r="H70" s="72">
        <v>35881.441640000005</v>
      </c>
      <c r="I70" s="72">
        <v>88557.348600000012</v>
      </c>
      <c r="J70" s="72">
        <v>190737.00054000001</v>
      </c>
      <c r="K70" s="72"/>
      <c r="L70" s="72">
        <v>112.77</v>
      </c>
      <c r="M70" s="72"/>
      <c r="N70" s="91">
        <v>74764491.755309984</v>
      </c>
      <c r="O70" s="91">
        <v>40463501.737428002</v>
      </c>
      <c r="P70" s="91">
        <v>99866122.016220018</v>
      </c>
      <c r="Q70" s="92">
        <v>215094115.50895798</v>
      </c>
      <c r="R70" s="91"/>
      <c r="S70" s="90">
        <v>30605654.909195323</v>
      </c>
      <c r="T70" s="91">
        <v>14286758.704825267</v>
      </c>
      <c r="U70" s="91">
        <v>38862095.566489838</v>
      </c>
      <c r="V70" s="91">
        <v>83754509.180510432</v>
      </c>
      <c r="W70" s="91"/>
      <c r="X70" s="91">
        <v>74371.741429344635</v>
      </c>
      <c r="Y70" s="91">
        <v>36145.499523207931</v>
      </c>
      <c r="Z70" s="91">
        <v>99098.343694549098</v>
      </c>
      <c r="AA70" s="91">
        <v>209615.58464710164</v>
      </c>
      <c r="AB70" s="91"/>
      <c r="AC70" s="91">
        <v>105.45</v>
      </c>
      <c r="AD70" s="91"/>
      <c r="AE70" s="91">
        <v>78425001.337243915</v>
      </c>
      <c r="AF70" s="91">
        <v>38115429.247222766</v>
      </c>
      <c r="AG70" s="91">
        <v>104499203.42590204</v>
      </c>
      <c r="AH70" s="92">
        <v>221039634.0103687</v>
      </c>
      <c r="AI70" s="92"/>
      <c r="AJ70" s="273">
        <f t="shared" si="10"/>
        <v>-9.2929386807529463E-2</v>
      </c>
      <c r="AK70" s="273">
        <f t="shared" si="11"/>
        <v>-9.0062884107041358E-2</v>
      </c>
      <c r="AL70" s="273">
        <f t="shared" si="12"/>
        <v>6.9416785206258824E-2</v>
      </c>
      <c r="AM70" s="273">
        <f t="shared" si="13"/>
        <v>-2.6897974781897375E-2</v>
      </c>
    </row>
    <row r="71" spans="1:42" x14ac:dyDescent="0.2">
      <c r="A71" s="93" t="s">
        <v>67</v>
      </c>
      <c r="B71" s="71">
        <v>690167</v>
      </c>
      <c r="C71" s="72">
        <v>2751674</v>
      </c>
      <c r="D71" s="72">
        <v>899600</v>
      </c>
      <c r="E71" s="72">
        <v>4341441</v>
      </c>
      <c r="F71" s="72"/>
      <c r="G71" s="72">
        <v>1459.4773354972208</v>
      </c>
      <c r="H71" s="72">
        <v>7539.5867599999992</v>
      </c>
      <c r="I71" s="72">
        <v>2329.9639999999999</v>
      </c>
      <c r="J71" s="72">
        <v>11329.02809549722</v>
      </c>
      <c r="K71" s="72"/>
      <c r="L71" s="72">
        <v>188.54</v>
      </c>
      <c r="M71" s="72"/>
      <c r="N71" s="91">
        <v>2751698.5683464603</v>
      </c>
      <c r="O71" s="91">
        <v>14215136.877303999</v>
      </c>
      <c r="P71" s="91">
        <v>4392914.1255999999</v>
      </c>
      <c r="Q71" s="92">
        <v>21359749.571250457</v>
      </c>
      <c r="R71" s="91"/>
      <c r="S71" s="90">
        <v>736352</v>
      </c>
      <c r="T71" s="91">
        <v>2839708.335936327</v>
      </c>
      <c r="U71" s="91">
        <v>885603</v>
      </c>
      <c r="V71" s="91">
        <v>4461663.3359363265</v>
      </c>
      <c r="W71" s="91"/>
      <c r="X71" s="91">
        <v>1586.8428759560313</v>
      </c>
      <c r="Y71" s="91">
        <v>6007.8560648307175</v>
      </c>
      <c r="Z71" s="91">
        <v>1880.6315131462095</v>
      </c>
      <c r="AA71" s="91">
        <v>9475.3304539329583</v>
      </c>
      <c r="AB71" s="91"/>
      <c r="AC71" s="91">
        <v>183.63</v>
      </c>
      <c r="AD71" s="91"/>
      <c r="AE71" s="91">
        <v>2913919.5731180604</v>
      </c>
      <c r="AF71" s="91">
        <v>11032226.091848647</v>
      </c>
      <c r="AG71" s="91">
        <v>3453403.6475903844</v>
      </c>
      <c r="AH71" s="92">
        <v>17399549.31255709</v>
      </c>
      <c r="AI71" s="92"/>
      <c r="AJ71" s="273">
        <f t="shared" si="10"/>
        <v>-2.6945631457218996E-2</v>
      </c>
      <c r="AK71" s="273">
        <f t="shared" si="11"/>
        <v>0.19563408902481511</v>
      </c>
      <c r="AL71" s="273">
        <f t="shared" si="12"/>
        <v>2.6738550345804045E-2</v>
      </c>
      <c r="AM71" s="273">
        <f t="shared" si="13"/>
        <v>0.22760361130936468</v>
      </c>
    </row>
    <row r="72" spans="1:42" x14ac:dyDescent="0.2">
      <c r="A72" s="108" t="s">
        <v>157</v>
      </c>
      <c r="B72" s="121">
        <v>36948283</v>
      </c>
      <c r="C72" s="109">
        <v>20091439</v>
      </c>
      <c r="D72" s="109">
        <v>41030199</v>
      </c>
      <c r="E72" s="109">
        <v>98069921</v>
      </c>
      <c r="F72" s="109"/>
      <c r="G72" s="75">
        <v>1006004.3486354973</v>
      </c>
      <c r="H72" s="75">
        <v>359993.01740000001</v>
      </c>
      <c r="I72" s="75">
        <v>586536.10259999998</v>
      </c>
      <c r="J72" s="75">
        <v>1952533.4686354969</v>
      </c>
      <c r="K72" s="75"/>
      <c r="L72" s="75">
        <v>138.90207379999822</v>
      </c>
      <c r="M72" s="75"/>
      <c r="N72" s="75">
        <v>1432281484.8883326</v>
      </c>
      <c r="O72" s="75">
        <v>495801878.8770256</v>
      </c>
      <c r="P72" s="75">
        <v>784026115.80838513</v>
      </c>
      <c r="Q72" s="76">
        <v>2712109479.5737429</v>
      </c>
      <c r="R72" s="75"/>
      <c r="S72" s="74">
        <v>40228866.909195319</v>
      </c>
      <c r="T72" s="75">
        <v>19905756.040761594</v>
      </c>
      <c r="U72" s="75">
        <v>44855761.566489838</v>
      </c>
      <c r="V72" s="75">
        <v>104990384.51644675</v>
      </c>
      <c r="W72" s="75"/>
      <c r="X72" s="75">
        <v>979235.52230530058</v>
      </c>
      <c r="Y72" s="75">
        <v>321574.79758803867</v>
      </c>
      <c r="Z72" s="75">
        <v>565343.46320769528</v>
      </c>
      <c r="AA72" s="75">
        <v>1866153.7831010346</v>
      </c>
      <c r="AB72" s="75"/>
      <c r="AC72" s="75">
        <v>141.52024293912913</v>
      </c>
      <c r="AD72" s="75"/>
      <c r="AE72" s="75">
        <v>1413288572.9178145</v>
      </c>
      <c r="AF72" s="75">
        <v>455650657.96217626</v>
      </c>
      <c r="AG72" s="75">
        <v>772046136.58234167</v>
      </c>
      <c r="AH72" s="76">
        <v>2640985367.4623332</v>
      </c>
      <c r="AI72" s="250"/>
      <c r="AJ72" s="272">
        <f t="shared" si="10"/>
        <v>-6.5915212600851675E-2</v>
      </c>
      <c r="AK72" s="272">
        <f t="shared" si="11"/>
        <v>4.6287549459575104E-2</v>
      </c>
      <c r="AL72" s="272">
        <f t="shared" si="12"/>
        <v>-1.8500315465519963E-2</v>
      </c>
      <c r="AM72" s="272">
        <f t="shared" si="13"/>
        <v>2.6930899726927044E-2</v>
      </c>
      <c r="AN72" s="106"/>
    </row>
    <row r="73" spans="1:42" x14ac:dyDescent="0.2">
      <c r="A73" s="184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9"/>
      <c r="O73" s="179"/>
      <c r="P73" s="179"/>
      <c r="Q73" s="182"/>
      <c r="R73" s="179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1"/>
      <c r="AI73" s="254"/>
      <c r="AJ73" s="275"/>
      <c r="AK73" s="275"/>
      <c r="AL73" s="275"/>
      <c r="AM73" s="275"/>
      <c r="AP73" s="106"/>
    </row>
    <row r="74" spans="1:42" ht="13.5" customHeight="1" x14ac:dyDescent="0.2">
      <c r="A74" s="93" t="s">
        <v>14</v>
      </c>
      <c r="B74" s="123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134"/>
      <c r="R74" s="94"/>
      <c r="S74" s="93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134"/>
      <c r="AI74" s="134"/>
      <c r="AJ74" s="275"/>
      <c r="AK74" s="275"/>
      <c r="AL74" s="275"/>
      <c r="AM74" s="275"/>
    </row>
    <row r="75" spans="1:42" x14ac:dyDescent="0.2">
      <c r="A75" s="214" t="s">
        <v>147</v>
      </c>
      <c r="B75" s="212">
        <v>20182</v>
      </c>
      <c r="C75" s="205">
        <v>194</v>
      </c>
      <c r="D75" s="205">
        <v>6543</v>
      </c>
      <c r="E75" s="205">
        <v>26919</v>
      </c>
      <c r="F75" s="205"/>
      <c r="G75" s="206">
        <v>131317.98699999999</v>
      </c>
      <c r="H75" s="206">
        <v>932.93700000000001</v>
      </c>
      <c r="I75" s="206">
        <v>40178.597000000002</v>
      </c>
      <c r="J75" s="206">
        <v>172429.52100000001</v>
      </c>
      <c r="K75" s="206"/>
      <c r="L75" s="206">
        <v>33.520000000000003</v>
      </c>
      <c r="M75" s="206"/>
      <c r="N75" s="206">
        <v>44017789.242400005</v>
      </c>
      <c r="O75" s="206">
        <v>312720.48240000004</v>
      </c>
      <c r="P75" s="206">
        <v>13467865.714400001</v>
      </c>
      <c r="Q75" s="207">
        <v>57798375.439200006</v>
      </c>
      <c r="R75" s="245"/>
      <c r="S75" s="212">
        <v>20007</v>
      </c>
      <c r="T75" s="205">
        <v>204</v>
      </c>
      <c r="U75" s="205">
        <v>6941</v>
      </c>
      <c r="V75" s="205">
        <v>27152</v>
      </c>
      <c r="W75" s="205"/>
      <c r="X75" s="206">
        <v>124596.43</v>
      </c>
      <c r="Y75" s="206">
        <v>898.84100000000001</v>
      </c>
      <c r="Z75" s="206">
        <v>39005.845999999998</v>
      </c>
      <c r="AA75" s="206">
        <v>164501.117</v>
      </c>
      <c r="AB75" s="206"/>
      <c r="AC75" s="206">
        <v>32.39</v>
      </c>
      <c r="AD75" s="206"/>
      <c r="AE75" s="206">
        <v>40356783.677000001</v>
      </c>
      <c r="AF75" s="206">
        <v>291134.59989999997</v>
      </c>
      <c r="AG75" s="206">
        <v>12633993.519400001</v>
      </c>
      <c r="AH75" s="207">
        <v>53281911.796300001</v>
      </c>
      <c r="AI75" s="236"/>
      <c r="AJ75" s="267">
        <f>(E75-V75)/V75</f>
        <v>-8.5813199764289919E-3</v>
      </c>
      <c r="AK75" s="268">
        <f>(J75-AA75)/AA75</f>
        <v>4.8196657533942519E-2</v>
      </c>
      <c r="AL75" s="268">
        <f>(L75-AC75)/AC75</f>
        <v>3.4887310898425519E-2</v>
      </c>
      <c r="AM75" s="268">
        <f>(Q75-AH75)/AH75</f>
        <v>8.4765420208019582E-2</v>
      </c>
    </row>
    <row r="76" spans="1:42" x14ac:dyDescent="0.2">
      <c r="A76" s="214" t="s">
        <v>145</v>
      </c>
      <c r="B76" s="212">
        <v>1956560</v>
      </c>
      <c r="C76" s="205">
        <v>438681</v>
      </c>
      <c r="D76" s="205">
        <v>4667129</v>
      </c>
      <c r="E76" s="205">
        <v>7062370</v>
      </c>
      <c r="F76" s="205"/>
      <c r="G76" s="206">
        <v>44412</v>
      </c>
      <c r="H76" s="206">
        <v>10753</v>
      </c>
      <c r="I76" s="206">
        <v>123379</v>
      </c>
      <c r="J76" s="206">
        <v>178544</v>
      </c>
      <c r="K76" s="206"/>
      <c r="L76" s="206">
        <v>105.12</v>
      </c>
      <c r="M76" s="206"/>
      <c r="N76" s="206">
        <v>46685894.400000006</v>
      </c>
      <c r="O76" s="206">
        <v>11303553.600000001</v>
      </c>
      <c r="P76" s="206">
        <v>129696004.80000001</v>
      </c>
      <c r="Q76" s="207">
        <v>187685452.80000001</v>
      </c>
      <c r="R76" s="245"/>
      <c r="S76" s="212">
        <v>2104342</v>
      </c>
      <c r="T76" s="205">
        <v>339426</v>
      </c>
      <c r="U76" s="205">
        <v>4551832</v>
      </c>
      <c r="V76" s="205">
        <v>6995600</v>
      </c>
      <c r="W76" s="205"/>
      <c r="X76" s="206">
        <v>42735.68</v>
      </c>
      <c r="Y76" s="206">
        <v>8680.31</v>
      </c>
      <c r="Z76" s="206">
        <v>116759.03999999999</v>
      </c>
      <c r="AA76" s="206">
        <v>168175.03</v>
      </c>
      <c r="AB76" s="206"/>
      <c r="AC76" s="206">
        <v>106.7</v>
      </c>
      <c r="AD76" s="206"/>
      <c r="AE76" s="206">
        <v>45598970.560000002</v>
      </c>
      <c r="AF76" s="206">
        <v>9261890.7699999996</v>
      </c>
      <c r="AG76" s="206">
        <v>124581895.68000001</v>
      </c>
      <c r="AH76" s="207">
        <v>179442757.00999999</v>
      </c>
      <c r="AI76" s="236"/>
      <c r="AJ76" s="267">
        <f>(E76-V76)/V76</f>
        <v>9.5445708731202467E-3</v>
      </c>
      <c r="AK76" s="268">
        <f>(J76-AA76)/AA76</f>
        <v>6.1655823697489461E-2</v>
      </c>
      <c r="AL76" s="268">
        <f>(L76-AC76)/AC76</f>
        <v>-1.4807872539831287E-2</v>
      </c>
      <c r="AM76" s="268">
        <f>(Q76-AH76)/AH76</f>
        <v>4.5934959579007541E-2</v>
      </c>
    </row>
    <row r="77" spans="1:42" x14ac:dyDescent="0.2">
      <c r="A77" s="214" t="s">
        <v>146</v>
      </c>
      <c r="B77" s="212"/>
      <c r="C77" s="205"/>
      <c r="D77" s="205"/>
      <c r="E77" s="205"/>
      <c r="F77" s="205"/>
      <c r="G77" s="206"/>
      <c r="H77" s="206"/>
      <c r="I77" s="206"/>
      <c r="J77" s="206"/>
      <c r="K77" s="206"/>
      <c r="L77" s="206"/>
      <c r="M77" s="206"/>
      <c r="N77" s="206">
        <v>9970426</v>
      </c>
      <c r="O77" s="206">
        <v>4992986</v>
      </c>
      <c r="P77" s="206">
        <v>4945798</v>
      </c>
      <c r="Q77" s="207">
        <v>19909210</v>
      </c>
      <c r="R77" s="245"/>
      <c r="S77" s="212"/>
      <c r="T77" s="205"/>
      <c r="U77" s="205"/>
      <c r="V77" s="205"/>
      <c r="W77" s="205"/>
      <c r="X77" s="206"/>
      <c r="Y77" s="206"/>
      <c r="Z77" s="206"/>
      <c r="AA77" s="206"/>
      <c r="AB77" s="206"/>
      <c r="AC77" s="206"/>
      <c r="AD77" s="206"/>
      <c r="AE77" s="206">
        <v>9532549.1146437284</v>
      </c>
      <c r="AF77" s="206">
        <v>4773705.8484293669</v>
      </c>
      <c r="AG77" s="206">
        <v>4728590.0972943148</v>
      </c>
      <c r="AH77" s="207">
        <v>19034845.060367409</v>
      </c>
      <c r="AI77" s="236"/>
      <c r="AJ77" s="267"/>
      <c r="AK77" s="268"/>
      <c r="AL77" s="268"/>
      <c r="AM77" s="268">
        <f>(Q77-AH77)/AH77</f>
        <v>4.5934964895149713E-2</v>
      </c>
    </row>
    <row r="78" spans="1:42" x14ac:dyDescent="0.2">
      <c r="A78" s="218" t="s">
        <v>157</v>
      </c>
      <c r="B78" s="109"/>
      <c r="C78" s="109"/>
      <c r="D78" s="109"/>
      <c r="E78" s="109"/>
      <c r="F78" s="109"/>
      <c r="G78" s="75"/>
      <c r="H78" s="75"/>
      <c r="I78" s="75"/>
      <c r="J78" s="75"/>
      <c r="K78" s="75"/>
      <c r="L78" s="75"/>
      <c r="M78" s="75"/>
      <c r="N78" s="75">
        <v>100674109.64240001</v>
      </c>
      <c r="O78" s="75">
        <v>16609260.082400002</v>
      </c>
      <c r="P78" s="75">
        <v>148109668.51440001</v>
      </c>
      <c r="Q78" s="84">
        <v>265393038.23920003</v>
      </c>
      <c r="R78" s="246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>
        <v>95488303.351643726</v>
      </c>
      <c r="AF78" s="75">
        <v>14326731.218329366</v>
      </c>
      <c r="AG78" s="75">
        <v>141944479.29669431</v>
      </c>
      <c r="AH78" s="84">
        <v>251759513.86666739</v>
      </c>
      <c r="AI78" s="250"/>
      <c r="AJ78" s="274"/>
      <c r="AK78" s="274"/>
      <c r="AL78" s="274"/>
      <c r="AM78" s="268">
        <f>(Q78-AH78)/AH78</f>
        <v>5.4152965912354724E-2</v>
      </c>
    </row>
    <row r="79" spans="1:42" x14ac:dyDescent="0.2">
      <c r="A79" s="68"/>
      <c r="B79" s="95"/>
      <c r="C79" s="95"/>
      <c r="D79" s="95"/>
      <c r="E79" s="95"/>
      <c r="F79" s="95"/>
      <c r="G79" s="77"/>
      <c r="H79" s="80"/>
      <c r="I79" s="77"/>
      <c r="J79" s="77"/>
      <c r="K79" s="77"/>
      <c r="L79" s="117"/>
      <c r="M79" s="117"/>
      <c r="N79" s="114"/>
      <c r="O79" s="114"/>
      <c r="P79" s="114"/>
      <c r="Q79" s="115"/>
      <c r="R79" s="114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135"/>
      <c r="AI79" s="255"/>
      <c r="AJ79" s="275"/>
      <c r="AK79" s="275"/>
      <c r="AL79" s="275"/>
      <c r="AM79" s="268"/>
      <c r="AN79" s="106"/>
    </row>
    <row r="80" spans="1:42" ht="15.75" x14ac:dyDescent="0.2">
      <c r="A80" s="68"/>
      <c r="B80" s="77"/>
      <c r="C80" s="77"/>
      <c r="D80" s="77"/>
      <c r="E80" s="77"/>
      <c r="F80" s="77"/>
      <c r="G80" s="201" t="s">
        <v>18</v>
      </c>
      <c r="H80" s="202"/>
      <c r="I80" s="133"/>
      <c r="J80" s="133"/>
      <c r="K80" s="133"/>
      <c r="L80" s="133"/>
      <c r="M80" s="133"/>
      <c r="N80" s="203">
        <v>12154551.969999999</v>
      </c>
      <c r="O80" s="203">
        <v>7589131.5099999998</v>
      </c>
      <c r="P80" s="203">
        <v>7039062.2799999993</v>
      </c>
      <c r="Q80" s="204">
        <v>26782745.759999998</v>
      </c>
      <c r="R80" s="235"/>
      <c r="S80" s="77"/>
      <c r="T80" s="77"/>
      <c r="U80" s="77"/>
      <c r="V80" s="77"/>
      <c r="W80" s="77"/>
      <c r="X80" s="201" t="s">
        <v>18</v>
      </c>
      <c r="Y80" s="202"/>
      <c r="Z80" s="133"/>
      <c r="AA80" s="133"/>
      <c r="AB80" s="133"/>
      <c r="AC80" s="133"/>
      <c r="AD80" s="133"/>
      <c r="AE80" s="203">
        <v>12045387.859999999</v>
      </c>
      <c r="AF80" s="203">
        <v>7377407.0099999998</v>
      </c>
      <c r="AG80" s="203">
        <v>6942384.1799999997</v>
      </c>
      <c r="AH80" s="204">
        <v>26365179.049999997</v>
      </c>
      <c r="AI80" s="256"/>
      <c r="AJ80" s="274"/>
      <c r="AK80" s="274"/>
      <c r="AL80" s="274"/>
      <c r="AM80" s="268">
        <f>(Q80-AH80)/AH80</f>
        <v>1.5837810515457164E-2</v>
      </c>
      <c r="AO80" s="116"/>
      <c r="AP80" s="116"/>
    </row>
    <row r="81" spans="1:47" ht="18.75" x14ac:dyDescent="0.2">
      <c r="A81" s="68"/>
      <c r="B81" s="77"/>
      <c r="C81" s="77"/>
      <c r="D81" s="77"/>
      <c r="E81" s="77"/>
      <c r="F81" s="77"/>
      <c r="G81" s="200" t="s">
        <v>3</v>
      </c>
      <c r="H81" s="199"/>
      <c r="I81" s="199"/>
      <c r="J81" s="199"/>
      <c r="K81" s="199"/>
      <c r="L81" s="199"/>
      <c r="M81" s="199"/>
      <c r="N81" s="75">
        <v>1539994656.8107326</v>
      </c>
      <c r="O81" s="75">
        <v>520000270.46942562</v>
      </c>
      <c r="P81" s="75">
        <v>944290336.29278517</v>
      </c>
      <c r="Q81" s="76">
        <v>3004285263.5729432</v>
      </c>
      <c r="R81" s="247"/>
      <c r="S81" s="95"/>
      <c r="T81" s="95"/>
      <c r="U81" s="95"/>
      <c r="V81" s="95"/>
      <c r="W81" s="95"/>
      <c r="X81" s="200" t="s">
        <v>3</v>
      </c>
      <c r="Y81" s="199"/>
      <c r="Z81" s="199"/>
      <c r="AA81" s="199"/>
      <c r="AB81" s="199"/>
      <c r="AC81" s="199"/>
      <c r="AD81" s="199"/>
      <c r="AE81" s="75">
        <v>1515719260.4494584</v>
      </c>
      <c r="AF81" s="75">
        <v>477354796.19050562</v>
      </c>
      <c r="AG81" s="75">
        <v>926036003.73903596</v>
      </c>
      <c r="AH81" s="76">
        <v>2919110060.3790007</v>
      </c>
      <c r="AI81" s="250"/>
      <c r="AJ81" s="274"/>
      <c r="AK81" s="274"/>
      <c r="AL81" s="274"/>
      <c r="AM81" s="268">
        <f>(Q81-AH81)/AH81</f>
        <v>2.9178482973294909E-2</v>
      </c>
      <c r="AN81" s="68"/>
      <c r="AO81" s="78"/>
      <c r="AP81" s="77"/>
      <c r="AQ81" s="68"/>
      <c r="AR81" s="68"/>
      <c r="AS81" s="68"/>
      <c r="AT81" s="68"/>
      <c r="AU81" s="68"/>
    </row>
    <row r="82" spans="1:47" ht="14.25" customHeight="1" x14ac:dyDescent="0.2">
      <c r="A82" s="113"/>
      <c r="B82" s="95"/>
      <c r="C82" s="95" t="s">
        <v>8</v>
      </c>
      <c r="D82" s="95"/>
      <c r="E82" s="95"/>
      <c r="F82" s="95"/>
      <c r="G82" s="96"/>
      <c r="H82" s="96"/>
      <c r="I82" s="96"/>
      <c r="J82" s="96"/>
      <c r="K82" s="96"/>
      <c r="L82" s="117"/>
      <c r="M82" s="117"/>
      <c r="N82" s="114"/>
      <c r="O82" s="114"/>
      <c r="P82" s="114"/>
      <c r="Q82" s="115"/>
      <c r="R82" s="114"/>
      <c r="S82" s="77"/>
      <c r="T82" s="77"/>
      <c r="U82" s="77"/>
      <c r="V82" s="77"/>
      <c r="W82" s="77"/>
      <c r="X82" s="96"/>
      <c r="Y82" s="96"/>
      <c r="Z82" s="96"/>
      <c r="AA82" s="96"/>
      <c r="AB82" s="96"/>
      <c r="AC82" s="117"/>
      <c r="AD82" s="117"/>
      <c r="AE82" s="114"/>
      <c r="AF82" s="114"/>
      <c r="AG82" s="114"/>
      <c r="AH82" s="115"/>
      <c r="AI82" s="115"/>
      <c r="AJ82" s="276"/>
      <c r="AK82" s="277"/>
      <c r="AL82" s="276"/>
      <c r="AM82" s="268"/>
      <c r="AN82" s="68"/>
      <c r="AO82" s="68"/>
      <c r="AP82" s="68"/>
      <c r="AQ82" s="68"/>
      <c r="AR82" s="68"/>
      <c r="AS82" s="68"/>
      <c r="AT82" s="68"/>
      <c r="AU82" s="68"/>
    </row>
    <row r="83" spans="1:47" ht="14.25" customHeight="1" x14ac:dyDescent="0.2">
      <c r="A83" s="68"/>
      <c r="B83" s="77"/>
      <c r="C83" s="77"/>
      <c r="D83" s="77"/>
      <c r="E83" s="79"/>
      <c r="F83" s="79"/>
      <c r="G83" s="201" t="s">
        <v>68</v>
      </c>
      <c r="H83" s="202"/>
      <c r="I83" s="133"/>
      <c r="J83" s="133"/>
      <c r="K83" s="133"/>
      <c r="L83" s="133"/>
      <c r="M83" s="133"/>
      <c r="N83" s="203">
        <v>19452420.808046188</v>
      </c>
      <c r="O83" s="203">
        <v>6068475.9956275662</v>
      </c>
      <c r="P83" s="203">
        <v>24813525.91328875</v>
      </c>
      <c r="Q83" s="204">
        <v>50334422.716962509</v>
      </c>
      <c r="R83" s="235"/>
      <c r="S83" s="77"/>
      <c r="T83" s="77"/>
      <c r="U83" s="77"/>
      <c r="V83" s="77"/>
      <c r="W83" s="77"/>
      <c r="X83" s="201" t="s">
        <v>68</v>
      </c>
      <c r="Y83" s="202"/>
      <c r="Z83" s="133"/>
      <c r="AA83" s="133"/>
      <c r="AB83" s="133"/>
      <c r="AC83" s="133"/>
      <c r="AD83" s="133"/>
      <c r="AE83" s="203">
        <v>18596960.619547024</v>
      </c>
      <c r="AF83" s="203">
        <v>5801602.2902749199</v>
      </c>
      <c r="AG83" s="203">
        <v>23722300.108306643</v>
      </c>
      <c r="AH83" s="204">
        <v>48120863.018128589</v>
      </c>
      <c r="AI83" s="256"/>
      <c r="AJ83" s="274"/>
      <c r="AK83" s="274"/>
      <c r="AL83" s="274"/>
      <c r="AM83" s="268">
        <f>(Q83-AH83)/AH83</f>
        <v>4.6000000000000103E-2</v>
      </c>
      <c r="AN83" s="68"/>
      <c r="AO83" s="68"/>
      <c r="AP83" s="68"/>
      <c r="AQ83" s="68"/>
      <c r="AR83" s="68"/>
      <c r="AS83" s="68"/>
      <c r="AT83" s="68"/>
      <c r="AU83" s="68"/>
    </row>
    <row r="84" spans="1:47" ht="14.25" customHeight="1" x14ac:dyDescent="0.2">
      <c r="A84" s="95"/>
      <c r="B84" s="77"/>
      <c r="C84" s="77"/>
      <c r="D84" s="77"/>
      <c r="E84" s="79"/>
      <c r="F84" s="79"/>
      <c r="G84" s="201" t="s">
        <v>69</v>
      </c>
      <c r="H84" s="202"/>
      <c r="I84" s="133"/>
      <c r="J84" s="133"/>
      <c r="K84" s="133"/>
      <c r="L84" s="133"/>
      <c r="M84" s="133"/>
      <c r="N84" s="203">
        <v>34049934.893312603</v>
      </c>
      <c r="O84" s="203">
        <v>23709335.064847562</v>
      </c>
      <c r="P84" s="203">
        <v>32667691.711809497</v>
      </c>
      <c r="Q84" s="204">
        <v>90426961.669969663</v>
      </c>
      <c r="R84" s="235"/>
      <c r="S84" s="77"/>
      <c r="T84" s="77"/>
      <c r="U84" s="77"/>
      <c r="V84" s="77"/>
      <c r="W84" s="77"/>
      <c r="X84" s="201" t="s">
        <v>69</v>
      </c>
      <c r="Y84" s="202"/>
      <c r="Z84" s="133"/>
      <c r="AA84" s="133"/>
      <c r="AB84" s="133"/>
      <c r="AC84" s="133"/>
      <c r="AD84" s="133"/>
      <c r="AE84" s="203">
        <v>27031923.700200006</v>
      </c>
      <c r="AF84" s="203">
        <v>27304172.215284631</v>
      </c>
      <c r="AG84" s="203">
        <v>30731600.857769988</v>
      </c>
      <c r="AH84" s="204">
        <v>85067696.773254633</v>
      </c>
      <c r="AI84" s="256"/>
      <c r="AJ84" s="274"/>
      <c r="AK84" s="274"/>
      <c r="AL84" s="274"/>
      <c r="AM84" s="268">
        <f>(Q84-AH84)/AH84</f>
        <v>6.2999999999999862E-2</v>
      </c>
      <c r="AN84" s="68"/>
      <c r="AO84" s="68"/>
      <c r="AP84" s="68"/>
      <c r="AQ84" s="68"/>
      <c r="AR84" s="68"/>
      <c r="AS84" s="68"/>
      <c r="AT84" s="68"/>
      <c r="AU84" s="68"/>
    </row>
    <row r="85" spans="1:47" ht="18.75" customHeight="1" x14ac:dyDescent="0.2">
      <c r="A85" s="68"/>
      <c r="B85" s="136"/>
      <c r="C85" s="136"/>
      <c r="D85" s="136"/>
      <c r="E85" s="136"/>
      <c r="F85" s="136"/>
      <c r="G85" s="198" t="s">
        <v>148</v>
      </c>
      <c r="H85" s="199"/>
      <c r="I85" s="199"/>
      <c r="J85" s="199"/>
      <c r="K85" s="199"/>
      <c r="L85" s="199"/>
      <c r="M85" s="199"/>
      <c r="N85" s="75">
        <v>2395557606.2654247</v>
      </c>
      <c r="O85" s="75">
        <v>772280033.57656741</v>
      </c>
      <c r="P85" s="75">
        <v>1885054627.6778834</v>
      </c>
      <c r="Q85" s="76">
        <v>5052892267.5198755</v>
      </c>
      <c r="R85" s="247"/>
      <c r="S85" s="95"/>
      <c r="T85" s="95"/>
      <c r="U85" s="95"/>
      <c r="V85" s="95"/>
      <c r="W85" s="95"/>
      <c r="X85" s="198" t="s">
        <v>148</v>
      </c>
      <c r="Y85" s="199"/>
      <c r="Z85" s="199"/>
      <c r="AA85" s="199"/>
      <c r="AB85" s="199"/>
      <c r="AC85" s="199"/>
      <c r="AD85" s="199"/>
      <c r="AE85" s="75">
        <v>2261146640.2910838</v>
      </c>
      <c r="AF85" s="75">
        <v>658093521.74980378</v>
      </c>
      <c r="AG85" s="75">
        <v>1661517573.2996652</v>
      </c>
      <c r="AH85" s="76">
        <v>4580757735.3405533</v>
      </c>
      <c r="AI85" s="250"/>
      <c r="AJ85" s="274"/>
      <c r="AK85" s="274"/>
      <c r="AL85" s="274"/>
      <c r="AM85" s="268">
        <f>(Q85-AH85)/AH85</f>
        <v>0.10306909019370389</v>
      </c>
      <c r="AN85" s="77"/>
      <c r="AO85" s="68"/>
      <c r="AP85" s="68"/>
      <c r="AQ85" s="68"/>
      <c r="AR85" s="68"/>
      <c r="AS85" s="68"/>
      <c r="AT85" s="68"/>
      <c r="AU85" s="68"/>
    </row>
    <row r="86" spans="1:47" ht="15.75" customHeight="1" x14ac:dyDescent="0.2">
      <c r="A86" s="113"/>
      <c r="B86" s="95"/>
      <c r="C86" s="95"/>
      <c r="D86" s="95"/>
      <c r="E86" s="95"/>
      <c r="F86" s="95"/>
      <c r="G86" s="77"/>
      <c r="H86" s="77"/>
      <c r="I86" s="77"/>
      <c r="J86" s="77"/>
      <c r="K86" s="77"/>
      <c r="L86" s="117"/>
      <c r="M86" s="117"/>
      <c r="N86" s="117"/>
      <c r="O86" s="117"/>
      <c r="P86" s="117"/>
      <c r="Q86" s="118"/>
      <c r="R86" s="11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117"/>
      <c r="AD86" s="117"/>
      <c r="AE86" s="80"/>
      <c r="AF86" s="80"/>
      <c r="AG86" s="80"/>
      <c r="AH86" s="125"/>
      <c r="AI86" s="125"/>
      <c r="AJ86" s="278"/>
      <c r="AK86" s="278"/>
      <c r="AL86" s="278"/>
      <c r="AM86" s="278"/>
      <c r="AN86" s="77"/>
      <c r="AO86" s="68"/>
      <c r="AP86" s="68"/>
      <c r="AQ86" s="68"/>
      <c r="AR86" s="68"/>
      <c r="AS86" s="68"/>
      <c r="AT86" s="68"/>
      <c r="AU86" s="68"/>
    </row>
    <row r="87" spans="1:47" ht="12.75" customHeight="1" x14ac:dyDescent="0.2">
      <c r="A87" s="66"/>
      <c r="B87" s="136"/>
      <c r="C87" s="136"/>
      <c r="D87" s="137"/>
      <c r="E87" s="137"/>
      <c r="F87" s="137"/>
      <c r="G87" s="328" t="s">
        <v>15</v>
      </c>
      <c r="H87" s="328"/>
      <c r="I87" s="328"/>
      <c r="J87" s="328"/>
      <c r="K87" s="328"/>
      <c r="L87" s="329"/>
      <c r="M87" s="231"/>
      <c r="N87" s="330" t="s">
        <v>37</v>
      </c>
      <c r="O87" s="331"/>
      <c r="P87" s="331"/>
      <c r="Q87" s="332"/>
      <c r="R87" s="248"/>
      <c r="S87" s="95"/>
      <c r="T87" s="95"/>
      <c r="U87" s="95"/>
      <c r="V87" s="95"/>
      <c r="W87" s="95"/>
      <c r="X87" s="328" t="s">
        <v>15</v>
      </c>
      <c r="Y87" s="328"/>
      <c r="Z87" s="328"/>
      <c r="AA87" s="328"/>
      <c r="AB87" s="328"/>
      <c r="AC87" s="329"/>
      <c r="AD87" s="231"/>
      <c r="AE87" s="330" t="s">
        <v>37</v>
      </c>
      <c r="AF87" s="341" t="s">
        <v>8</v>
      </c>
      <c r="AG87" s="341"/>
      <c r="AH87" s="342"/>
      <c r="AI87" s="257"/>
      <c r="AJ87" s="323" t="s">
        <v>172</v>
      </c>
      <c r="AK87" s="323"/>
      <c r="AL87" s="323"/>
      <c r="AM87" s="324"/>
      <c r="AN87" s="68"/>
      <c r="AO87" s="68"/>
      <c r="AP87" s="68"/>
      <c r="AQ87" s="68"/>
      <c r="AR87" s="68"/>
      <c r="AS87" s="68"/>
      <c r="AT87" s="68"/>
      <c r="AU87" s="68"/>
    </row>
    <row r="88" spans="1:47" ht="12.75" customHeight="1" x14ac:dyDescent="0.2">
      <c r="A88" s="66"/>
      <c r="B88" s="136"/>
      <c r="C88" s="136"/>
      <c r="D88" s="136"/>
      <c r="E88" s="136"/>
      <c r="F88" s="136"/>
      <c r="G88" s="328"/>
      <c r="H88" s="328"/>
      <c r="I88" s="328"/>
      <c r="J88" s="328"/>
      <c r="K88" s="328"/>
      <c r="L88" s="329"/>
      <c r="M88" s="232"/>
      <c r="N88" s="127" t="s">
        <v>41</v>
      </c>
      <c r="O88" s="138" t="s">
        <v>39</v>
      </c>
      <c r="P88" s="139" t="s">
        <v>40</v>
      </c>
      <c r="Q88" s="140" t="s">
        <v>7</v>
      </c>
      <c r="R88" s="249"/>
      <c r="S88" s="95"/>
      <c r="T88" s="95"/>
      <c r="U88" s="95"/>
      <c r="V88" s="95"/>
      <c r="W88" s="95"/>
      <c r="X88" s="328"/>
      <c r="Y88" s="328"/>
      <c r="Z88" s="328"/>
      <c r="AA88" s="328"/>
      <c r="AB88" s="328"/>
      <c r="AC88" s="329"/>
      <c r="AD88" s="232"/>
      <c r="AE88" s="141" t="s">
        <v>41</v>
      </c>
      <c r="AF88" s="138" t="s">
        <v>39</v>
      </c>
      <c r="AG88" s="139" t="s">
        <v>40</v>
      </c>
      <c r="AH88" s="140" t="s">
        <v>7</v>
      </c>
      <c r="AI88" s="258"/>
      <c r="AJ88" s="279" t="s">
        <v>41</v>
      </c>
      <c r="AK88" s="280" t="s">
        <v>39</v>
      </c>
      <c r="AL88" s="281" t="s">
        <v>40</v>
      </c>
      <c r="AM88" s="282" t="s">
        <v>70</v>
      </c>
      <c r="AN88" s="68"/>
      <c r="AO88" s="68"/>
      <c r="AP88" s="68"/>
      <c r="AQ88" s="68"/>
      <c r="AR88" s="68"/>
      <c r="AS88" s="68"/>
      <c r="AT88" s="68"/>
      <c r="AU88" s="68"/>
    </row>
    <row r="89" spans="1:47" ht="14.25" customHeight="1" x14ac:dyDescent="0.2">
      <c r="A89" s="68"/>
      <c r="B89" s="77"/>
      <c r="C89" s="77"/>
      <c r="D89" s="77"/>
      <c r="E89" s="77"/>
      <c r="F89" s="77"/>
      <c r="G89" s="201" t="s">
        <v>16</v>
      </c>
      <c r="H89" s="202"/>
      <c r="I89" s="133"/>
      <c r="J89" s="133"/>
      <c r="K89" s="133"/>
      <c r="L89" s="133"/>
      <c r="M89" s="133"/>
      <c r="N89" s="203">
        <v>282979611.71118081</v>
      </c>
      <c r="O89" s="203">
        <v>98405837.767855734</v>
      </c>
      <c r="P89" s="203">
        <v>289046598.7019223</v>
      </c>
      <c r="Q89" s="204">
        <v>670432048.18095899</v>
      </c>
      <c r="R89" s="235"/>
      <c r="S89" s="95"/>
      <c r="T89" s="95"/>
      <c r="U89" s="95"/>
      <c r="V89" s="95"/>
      <c r="W89" s="95"/>
      <c r="X89" s="201" t="s">
        <v>16</v>
      </c>
      <c r="Y89" s="202"/>
      <c r="Z89" s="133"/>
      <c r="AA89" s="133"/>
      <c r="AB89" s="133"/>
      <c r="AC89" s="133"/>
      <c r="AD89" s="133"/>
      <c r="AE89" s="203">
        <v>251552814.74618593</v>
      </c>
      <c r="AF89" s="203">
        <v>85895626.702020869</v>
      </c>
      <c r="AG89" s="203">
        <v>257186684.46985361</v>
      </c>
      <c r="AH89" s="204">
        <v>594635125.9180603</v>
      </c>
      <c r="AI89" s="256"/>
      <c r="AJ89" s="274">
        <f t="shared" ref="AJ89:AL90" si="14">(N89-AE89)/AE89</f>
        <v>0.1249312077732232</v>
      </c>
      <c r="AK89" s="274">
        <f t="shared" si="14"/>
        <v>0.14564433075543923</v>
      </c>
      <c r="AL89" s="274">
        <f t="shared" si="14"/>
        <v>0.12387855264646556</v>
      </c>
      <c r="AM89" s="274">
        <f>(Q89-AH89)/AH89</f>
        <v>0.12746795296674648</v>
      </c>
      <c r="AN89" s="68"/>
      <c r="AO89" s="68"/>
      <c r="AP89" s="68"/>
      <c r="AQ89" s="68"/>
      <c r="AR89" s="68"/>
      <c r="AS89" s="68"/>
      <c r="AT89" s="68"/>
      <c r="AU89" s="68"/>
    </row>
    <row r="90" spans="1:47" ht="14.25" customHeight="1" x14ac:dyDescent="0.2">
      <c r="A90" s="68"/>
      <c r="B90" s="77"/>
      <c r="C90" s="77"/>
      <c r="D90" s="77"/>
      <c r="E90" s="77"/>
      <c r="F90" s="77"/>
      <c r="G90" s="201" t="s">
        <v>17</v>
      </c>
      <c r="H90" s="202"/>
      <c r="I90" s="133"/>
      <c r="J90" s="133"/>
      <c r="K90" s="133"/>
      <c r="L90" s="133"/>
      <c r="M90" s="133"/>
      <c r="N90" s="203">
        <v>1245895472.4505706</v>
      </c>
      <c r="O90" s="203">
        <v>222691995.94602254</v>
      </c>
      <c r="P90" s="203">
        <v>963485713.23142219</v>
      </c>
      <c r="Q90" s="204">
        <v>2432073181.628015</v>
      </c>
      <c r="R90" s="235"/>
      <c r="S90" s="79"/>
      <c r="T90" s="77"/>
      <c r="U90" s="77"/>
      <c r="V90" s="77"/>
      <c r="W90" s="77"/>
      <c r="X90" s="201" t="s">
        <v>17</v>
      </c>
      <c r="Y90" s="202"/>
      <c r="Z90" s="133"/>
      <c r="AA90" s="133"/>
      <c r="AB90" s="133"/>
      <c r="AC90" s="133"/>
      <c r="AD90" s="133"/>
      <c r="AE90" s="203">
        <v>1194562031.7291098</v>
      </c>
      <c r="AF90" s="203">
        <v>165724201.98932463</v>
      </c>
      <c r="AG90" s="203">
        <v>777308927.58301353</v>
      </c>
      <c r="AH90" s="204">
        <v>2137595161.3014474</v>
      </c>
      <c r="AI90" s="256"/>
      <c r="AJ90" s="274">
        <f t="shared" si="14"/>
        <v>4.2972603647176422E-2</v>
      </c>
      <c r="AK90" s="274">
        <f t="shared" si="14"/>
        <v>0.34375060053309281</v>
      </c>
      <c r="AL90" s="274">
        <f t="shared" si="14"/>
        <v>0.23951453410848123</v>
      </c>
      <c r="AM90" s="274">
        <f>(Q90-AH90)/AH90</f>
        <v>0.13776136176659312</v>
      </c>
      <c r="AN90" s="68"/>
      <c r="AO90" s="68"/>
      <c r="AP90" s="68"/>
      <c r="AQ90" s="68"/>
      <c r="AR90" s="68"/>
      <c r="AS90" s="68"/>
      <c r="AT90" s="68"/>
      <c r="AU90" s="68"/>
    </row>
    <row r="91" spans="1:47" ht="18.75" customHeight="1" x14ac:dyDescent="0.2">
      <c r="A91" s="68"/>
      <c r="B91" s="77"/>
      <c r="C91" s="77"/>
      <c r="D91" s="77"/>
      <c r="E91" s="77"/>
      <c r="F91" s="77"/>
      <c r="G91" s="198" t="s">
        <v>149</v>
      </c>
      <c r="H91" s="199"/>
      <c r="I91" s="199"/>
      <c r="J91" s="199"/>
      <c r="K91" s="199"/>
      <c r="L91" s="199"/>
      <c r="M91" s="199"/>
      <c r="N91" s="75">
        <v>1528875084.1617513</v>
      </c>
      <c r="O91" s="75">
        <v>321097833.71387827</v>
      </c>
      <c r="P91" s="75">
        <v>1252532311.9333444</v>
      </c>
      <c r="Q91" s="76">
        <v>3102505229.8089743</v>
      </c>
      <c r="R91" s="247"/>
      <c r="S91" s="79"/>
      <c r="T91" s="77"/>
      <c r="U91" s="77"/>
      <c r="V91" s="77"/>
      <c r="W91" s="77"/>
      <c r="X91" s="198" t="s">
        <v>149</v>
      </c>
      <c r="Y91" s="199"/>
      <c r="Z91" s="199"/>
      <c r="AA91" s="199"/>
      <c r="AB91" s="199"/>
      <c r="AC91" s="199"/>
      <c r="AD91" s="199"/>
      <c r="AE91" s="75">
        <v>1446114846.4752958</v>
      </c>
      <c r="AF91" s="75">
        <v>251619828.69134551</v>
      </c>
      <c r="AG91" s="75">
        <v>1034495612.0528672</v>
      </c>
      <c r="AH91" s="76">
        <v>2732230287.2195077</v>
      </c>
      <c r="AI91" s="250"/>
      <c r="AJ91" s="274">
        <f>(N91-AE91)/AE91</f>
        <v>5.7229367285850138E-2</v>
      </c>
      <c r="AK91" s="274">
        <f>(O91-AF91)/AF91</f>
        <v>0.27612293269525806</v>
      </c>
      <c r="AL91" s="274">
        <f>(P91-AG91)/AG91</f>
        <v>0.21076619111781653</v>
      </c>
      <c r="AM91" s="274">
        <f>(Q91-AH91)/AH91</f>
        <v>0.13552113243217212</v>
      </c>
      <c r="AN91" s="68"/>
      <c r="AO91" s="68"/>
      <c r="AP91" s="68"/>
      <c r="AQ91" s="68"/>
      <c r="AR91" s="68"/>
      <c r="AS91" s="77"/>
      <c r="AT91" s="78"/>
      <c r="AU91" s="68"/>
    </row>
    <row r="92" spans="1:47" ht="15.75" customHeight="1" x14ac:dyDescent="0.2">
      <c r="A92" s="113"/>
      <c r="B92" s="95"/>
      <c r="C92" s="95"/>
      <c r="D92" s="95"/>
      <c r="E92" s="95"/>
      <c r="F92" s="95"/>
      <c r="G92" s="77"/>
      <c r="H92" s="77"/>
      <c r="I92" s="77"/>
      <c r="J92" s="77"/>
      <c r="K92" s="77"/>
      <c r="L92" s="117"/>
      <c r="M92" s="117"/>
      <c r="N92" s="80"/>
      <c r="O92" s="80"/>
      <c r="P92" s="80"/>
      <c r="Q92" s="81"/>
      <c r="R92" s="80"/>
      <c r="S92" s="95"/>
      <c r="T92" s="95"/>
      <c r="U92" s="95"/>
      <c r="V92" s="95"/>
      <c r="W92" s="95"/>
      <c r="X92" s="77"/>
      <c r="Y92" s="77"/>
      <c r="Z92" s="77"/>
      <c r="AA92" s="77"/>
      <c r="AB92" s="77"/>
      <c r="AC92" s="117"/>
      <c r="AD92" s="117"/>
      <c r="AE92" s="80"/>
      <c r="AF92" s="80"/>
      <c r="AG92" s="80"/>
      <c r="AH92" s="81"/>
      <c r="AI92" s="81"/>
      <c r="AJ92" s="276"/>
      <c r="AK92" s="276"/>
      <c r="AL92" s="276"/>
      <c r="AM92" s="276"/>
      <c r="AN92" s="117"/>
      <c r="AO92" s="117"/>
      <c r="AP92" s="117"/>
      <c r="AQ92" s="68"/>
      <c r="AR92" s="117"/>
      <c r="AS92" s="117"/>
      <c r="AT92" s="117"/>
      <c r="AU92" s="68"/>
    </row>
    <row r="93" spans="1:47" ht="19.5" customHeight="1" x14ac:dyDescent="0.2">
      <c r="A93" s="68"/>
      <c r="B93" s="142"/>
      <c r="C93" s="142"/>
      <c r="D93" s="142"/>
      <c r="E93" s="142"/>
      <c r="F93" s="142"/>
      <c r="G93" s="198" t="s">
        <v>158</v>
      </c>
      <c r="H93" s="199"/>
      <c r="I93" s="199"/>
      <c r="J93" s="199"/>
      <c r="K93" s="199"/>
      <c r="L93" s="199"/>
      <c r="M93" s="199"/>
      <c r="N93" s="75">
        <v>866682522.10367346</v>
      </c>
      <c r="O93" s="75">
        <v>451182199.86268914</v>
      </c>
      <c r="P93" s="75">
        <v>632522315.74453902</v>
      </c>
      <c r="Q93" s="76">
        <v>1950387037.7109013</v>
      </c>
      <c r="R93" s="247"/>
      <c r="S93" s="95"/>
      <c r="T93" s="95"/>
      <c r="U93" s="95"/>
      <c r="V93" s="95"/>
      <c r="W93" s="95"/>
      <c r="X93" s="198" t="s">
        <v>158</v>
      </c>
      <c r="Y93" s="199"/>
      <c r="Z93" s="199"/>
      <c r="AA93" s="199"/>
      <c r="AB93" s="199"/>
      <c r="AC93" s="199"/>
      <c r="AD93" s="199"/>
      <c r="AE93" s="75">
        <v>815031793.81578803</v>
      </c>
      <c r="AF93" s="75">
        <v>406473693.05845827</v>
      </c>
      <c r="AG93" s="75">
        <v>627021961.24679804</v>
      </c>
      <c r="AH93" s="76">
        <v>1848527448.1210456</v>
      </c>
      <c r="AI93" s="250"/>
      <c r="AJ93" s="283">
        <f t="shared" ref="AJ93" si="15">(N93-AE93)/AE93</f>
        <v>6.337265451457888E-2</v>
      </c>
      <c r="AK93" s="283">
        <f t="shared" ref="AK93" si="16">(O93-AF93)/AF93</f>
        <v>0.10999114473516734</v>
      </c>
      <c r="AL93" s="283">
        <f t="shared" ref="AL93" si="17">(P93-AG93)/AG93</f>
        <v>8.7721879578250127E-3</v>
      </c>
      <c r="AM93" s="283">
        <f>(Q93-AH93)/AH93</f>
        <v>5.510309824903703E-2</v>
      </c>
      <c r="AN93" s="68"/>
      <c r="AO93" s="68"/>
      <c r="AP93" s="68"/>
      <c r="AQ93" s="77"/>
      <c r="AR93" s="68"/>
      <c r="AS93" s="68"/>
      <c r="AT93" s="68"/>
      <c r="AU93" s="68"/>
    </row>
    <row r="94" spans="1:47" ht="15.75" customHeight="1" x14ac:dyDescent="0.2">
      <c r="A94" s="113"/>
      <c r="B94" s="142"/>
      <c r="C94" s="142"/>
      <c r="D94" s="142"/>
      <c r="E94" s="142"/>
      <c r="F94" s="142"/>
      <c r="G94" s="142"/>
      <c r="H94" s="77"/>
      <c r="I94" s="77"/>
      <c r="J94" s="77"/>
      <c r="K94" s="77"/>
      <c r="L94" s="117"/>
      <c r="M94" s="117"/>
      <c r="N94" s="80"/>
      <c r="O94" s="80"/>
      <c r="P94" s="80"/>
      <c r="Q94" s="81"/>
      <c r="R94" s="80"/>
      <c r="S94" s="95"/>
      <c r="T94" s="95"/>
      <c r="U94" s="95"/>
      <c r="V94" s="95"/>
      <c r="W94" s="95"/>
      <c r="X94" s="142"/>
      <c r="Y94" s="77"/>
      <c r="Z94" s="77"/>
      <c r="AA94" s="77"/>
      <c r="AB94" s="77"/>
      <c r="AC94" s="117"/>
      <c r="AD94" s="117"/>
      <c r="AE94" s="80"/>
      <c r="AF94" s="80"/>
      <c r="AG94" s="80"/>
      <c r="AH94" s="81"/>
      <c r="AI94" s="81"/>
      <c r="AJ94" s="284"/>
      <c r="AK94" s="284"/>
      <c r="AL94" s="284"/>
      <c r="AM94" s="284"/>
      <c r="AN94" s="117"/>
      <c r="AO94" s="117"/>
      <c r="AP94" s="117"/>
      <c r="AQ94" s="68"/>
      <c r="AR94" s="117"/>
      <c r="AS94" s="117"/>
      <c r="AT94" s="117"/>
      <c r="AU94" s="68"/>
    </row>
    <row r="95" spans="1:47" ht="14.25" customHeight="1" x14ac:dyDescent="0.2">
      <c r="A95" s="68"/>
      <c r="B95" s="79"/>
      <c r="C95" s="77"/>
      <c r="D95" s="77"/>
      <c r="E95" s="77"/>
      <c r="F95" s="77"/>
      <c r="G95" s="201" t="s">
        <v>171</v>
      </c>
      <c r="H95" s="202"/>
      <c r="I95" s="133"/>
      <c r="J95" s="133"/>
      <c r="K95" s="133"/>
      <c r="L95" s="133"/>
      <c r="M95" s="133"/>
      <c r="N95" s="203">
        <v>109673209.17598279</v>
      </c>
      <c r="O95" s="203">
        <v>48185813.16726885</v>
      </c>
      <c r="P95" s="203">
        <v>125805620.21315944</v>
      </c>
      <c r="Q95" s="204">
        <v>283664642.55641109</v>
      </c>
      <c r="R95" s="235"/>
      <c r="S95" s="95"/>
      <c r="T95" s="95"/>
      <c r="U95" s="95"/>
      <c r="V95" s="95"/>
      <c r="W95" s="95"/>
      <c r="X95" s="201" t="s">
        <v>171</v>
      </c>
      <c r="Y95" s="202"/>
      <c r="Z95" s="133"/>
      <c r="AA95" s="133"/>
      <c r="AB95" s="133"/>
      <c r="AC95" s="133"/>
      <c r="AD95" s="133"/>
      <c r="AE95" s="203">
        <v>104153095.1338868</v>
      </c>
      <c r="AF95" s="203">
        <v>45760506.331689328</v>
      </c>
      <c r="AG95" s="203">
        <v>119473523.46928725</v>
      </c>
      <c r="AH95" s="204">
        <v>269387124.93486333</v>
      </c>
      <c r="AI95" s="251"/>
      <c r="AJ95" s="267">
        <f t="shared" ref="AJ95:AJ98" si="18">(N95-AE95)/AE95</f>
        <v>5.2999999999999887E-2</v>
      </c>
      <c r="AK95" s="267">
        <f t="shared" ref="AK95:AK98" si="19">(O95-AF95)/AF95</f>
        <v>5.2999999999999728E-2</v>
      </c>
      <c r="AL95" s="267">
        <f t="shared" ref="AL95:AL98" si="20">(P95-AG95)/AG95</f>
        <v>5.2999999999999763E-2</v>
      </c>
      <c r="AM95" s="267">
        <f t="shared" ref="AM95:AM98" si="21">(Q95-AH95)/AH95</f>
        <v>5.3000000000000005E-2</v>
      </c>
      <c r="AN95" s="68"/>
      <c r="AO95" s="68"/>
      <c r="AP95" s="68"/>
      <c r="AQ95" s="77"/>
      <c r="AR95" s="68"/>
      <c r="AS95" s="68"/>
      <c r="AT95" s="68"/>
      <c r="AU95" s="68"/>
    </row>
    <row r="96" spans="1:47" ht="14.25" customHeight="1" x14ac:dyDescent="0.2">
      <c r="A96" s="68"/>
      <c r="B96" s="79"/>
      <c r="C96" s="77"/>
      <c r="D96" s="77"/>
      <c r="E96" s="77"/>
      <c r="F96" s="77"/>
      <c r="G96" s="201" t="s">
        <v>170</v>
      </c>
      <c r="H96" s="202"/>
      <c r="I96" s="133"/>
      <c r="J96" s="133"/>
      <c r="K96" s="133"/>
      <c r="L96" s="133"/>
      <c r="M96" s="133"/>
      <c r="N96" s="203">
        <v>163473919.52149972</v>
      </c>
      <c r="O96" s="203">
        <v>95579816.124601021</v>
      </c>
      <c r="P96" s="203">
        <v>200861884.99389923</v>
      </c>
      <c r="Q96" s="204">
        <v>459915620.63999999</v>
      </c>
      <c r="R96" s="235"/>
      <c r="S96" s="79"/>
      <c r="T96" s="77"/>
      <c r="U96" s="77"/>
      <c r="V96" s="77"/>
      <c r="W96" s="77"/>
      <c r="X96" s="201" t="s">
        <v>170</v>
      </c>
      <c r="Y96" s="202"/>
      <c r="Z96" s="133"/>
      <c r="AA96" s="133"/>
      <c r="AB96" s="133"/>
      <c r="AC96" s="133"/>
      <c r="AD96" s="133"/>
      <c r="AE96" s="203">
        <v>165399608.28666666</v>
      </c>
      <c r="AF96" s="203">
        <v>111579913.58666667</v>
      </c>
      <c r="AG96" s="203">
        <v>187737863.08666667</v>
      </c>
      <c r="AH96" s="204">
        <v>464717384.96000004</v>
      </c>
      <c r="AI96" s="251"/>
      <c r="AJ96" s="267">
        <f t="shared" si="18"/>
        <v>-1.1642644049249381E-2</v>
      </c>
      <c r="AK96" s="267">
        <f t="shared" si="19"/>
        <v>-0.14339585815898676</v>
      </c>
      <c r="AL96" s="267">
        <f t="shared" si="20"/>
        <v>6.9906100407534866E-2</v>
      </c>
      <c r="AM96" s="267">
        <f t="shared" si="21"/>
        <v>-1.0332654803549814E-2</v>
      </c>
      <c r="AN96" s="68"/>
      <c r="AO96" s="68"/>
      <c r="AP96" s="68"/>
      <c r="AQ96" s="68"/>
      <c r="AR96" s="68"/>
      <c r="AS96" s="68"/>
      <c r="AT96" s="68"/>
      <c r="AU96" s="68"/>
    </row>
    <row r="97" spans="1:47" ht="14.25" customHeight="1" x14ac:dyDescent="0.2">
      <c r="A97" s="68"/>
      <c r="B97" s="79"/>
      <c r="C97" s="77"/>
      <c r="D97" s="77"/>
      <c r="E97" s="77"/>
      <c r="F97" s="77"/>
      <c r="G97" s="201" t="s">
        <v>159</v>
      </c>
      <c r="H97" s="202"/>
      <c r="I97" s="133"/>
      <c r="J97" s="133"/>
      <c r="K97" s="133"/>
      <c r="L97" s="133"/>
      <c r="M97" s="133"/>
      <c r="N97" s="203">
        <v>12284461.964600001</v>
      </c>
      <c r="O97" s="203">
        <v>3871795.4618000002</v>
      </c>
      <c r="P97" s="203">
        <v>14251672.990800001</v>
      </c>
      <c r="Q97" s="204">
        <v>30407930.417199999</v>
      </c>
      <c r="R97" s="235"/>
      <c r="S97" s="79"/>
      <c r="T97" s="77"/>
      <c r="U97" s="77"/>
      <c r="V97" s="77"/>
      <c r="W97" s="77"/>
      <c r="X97" s="201" t="s">
        <v>159</v>
      </c>
      <c r="Y97" s="202"/>
      <c r="Z97" s="133"/>
      <c r="AA97" s="133"/>
      <c r="AB97" s="133"/>
      <c r="AC97" s="133"/>
      <c r="AD97" s="133"/>
      <c r="AE97" s="203">
        <v>11322084.76</v>
      </c>
      <c r="AF97" s="203">
        <v>3568475.08</v>
      </c>
      <c r="AG97" s="203">
        <v>13135182.48</v>
      </c>
      <c r="AH97" s="204">
        <v>28025742.32</v>
      </c>
      <c r="AI97" s="251"/>
      <c r="AJ97" s="267">
        <f t="shared" si="18"/>
        <v>8.5000000000000062E-2</v>
      </c>
      <c r="AK97" s="267">
        <f t="shared" si="19"/>
        <v>8.500000000000002E-2</v>
      </c>
      <c r="AL97" s="267">
        <f t="shared" si="20"/>
        <v>8.500000000000002E-2</v>
      </c>
      <c r="AM97" s="267">
        <f t="shared" si="21"/>
        <v>8.4999999999999951E-2</v>
      </c>
      <c r="AN97" s="68"/>
      <c r="AO97" s="68"/>
      <c r="AP97" s="68"/>
      <c r="AQ97" s="68"/>
      <c r="AR97" s="68"/>
      <c r="AS97" s="68"/>
      <c r="AT97" s="68"/>
      <c r="AU97" s="68"/>
    </row>
    <row r="98" spans="1:47" ht="21" x14ac:dyDescent="0.2">
      <c r="A98" s="119"/>
      <c r="B98" s="83"/>
      <c r="C98" s="83"/>
      <c r="D98" s="83"/>
      <c r="E98" s="83"/>
      <c r="F98" s="83"/>
      <c r="G98" s="198" t="s">
        <v>161</v>
      </c>
      <c r="H98" s="199"/>
      <c r="I98" s="199"/>
      <c r="J98" s="199"/>
      <c r="K98" s="199"/>
      <c r="L98" s="199"/>
      <c r="M98" s="199"/>
      <c r="N98" s="75">
        <v>908198770.48459041</v>
      </c>
      <c r="O98" s="75">
        <v>494704407.35822129</v>
      </c>
      <c r="P98" s="75">
        <v>693326907.53447878</v>
      </c>
      <c r="Q98" s="76">
        <v>2096230085.3772902</v>
      </c>
      <c r="R98" s="246"/>
      <c r="S98" s="97"/>
      <c r="T98" s="83"/>
      <c r="U98" s="83"/>
      <c r="V98" s="83"/>
      <c r="W98" s="83"/>
      <c r="X98" s="198" t="s">
        <v>161</v>
      </c>
      <c r="Y98" s="199"/>
      <c r="Z98" s="199"/>
      <c r="AA98" s="199"/>
      <c r="AB98" s="199"/>
      <c r="AC98" s="199"/>
      <c r="AD98" s="199"/>
      <c r="AE98" s="75">
        <v>864956222.20856786</v>
      </c>
      <c r="AF98" s="75">
        <v>468724625.23343569</v>
      </c>
      <c r="AG98" s="75">
        <v>682151118.38417745</v>
      </c>
      <c r="AH98" s="76">
        <v>2015831965.8261824</v>
      </c>
      <c r="AI98" s="246"/>
      <c r="AJ98" s="285">
        <f t="shared" si="18"/>
        <v>4.9993915490436726E-2</v>
      </c>
      <c r="AK98" s="285">
        <f t="shared" si="19"/>
        <v>5.54265355950673E-2</v>
      </c>
      <c r="AL98" s="285">
        <f t="shared" si="20"/>
        <v>1.6383157410594901E-2</v>
      </c>
      <c r="AM98" s="285">
        <f t="shared" si="21"/>
        <v>3.9883343906671788E-2</v>
      </c>
      <c r="AN98" s="68"/>
      <c r="AO98" s="68"/>
      <c r="AP98" s="68"/>
      <c r="AQ98" s="77"/>
      <c r="AR98" s="68"/>
      <c r="AS98" s="68"/>
      <c r="AT98" s="68"/>
      <c r="AU98" s="68"/>
    </row>
    <row r="99" spans="1:47" ht="16.5" customHeight="1" x14ac:dyDescent="0.2">
      <c r="AN99" s="68"/>
      <c r="AO99" s="68"/>
      <c r="AP99" s="68"/>
      <c r="AQ99" s="68"/>
      <c r="AR99" s="68"/>
      <c r="AS99" s="68"/>
      <c r="AT99" s="68"/>
      <c r="AU99" s="68"/>
    </row>
    <row r="100" spans="1:47" x14ac:dyDescent="0.2">
      <c r="N100" s="100"/>
      <c r="O100" s="100"/>
      <c r="P100" s="100"/>
      <c r="AE100" s="106"/>
      <c r="AF100" s="106"/>
      <c r="AG100" s="106"/>
      <c r="AH100" s="106"/>
      <c r="AI100" s="106"/>
    </row>
    <row r="101" spans="1:47" x14ac:dyDescent="0.2">
      <c r="A101" s="106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47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47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47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47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V105" s="116"/>
      <c r="W105" s="116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47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V106" s="116"/>
      <c r="W106" s="11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47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V107" s="116"/>
      <c r="W107" s="116"/>
      <c r="X107"/>
      <c r="Y107"/>
      <c r="Z107"/>
      <c r="AA107"/>
      <c r="AB107"/>
      <c r="AC107"/>
      <c r="AD107"/>
      <c r="AE107"/>
      <c r="AF107"/>
      <c r="AG107"/>
      <c r="AH107"/>
    </row>
    <row r="108" spans="1:47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V108" s="116"/>
      <c r="W108" s="116"/>
      <c r="X108"/>
      <c r="Y108"/>
      <c r="Z108"/>
      <c r="AA108"/>
      <c r="AB108"/>
      <c r="AC108"/>
      <c r="AD108"/>
      <c r="AE108"/>
      <c r="AF108"/>
      <c r="AG108"/>
      <c r="AH108"/>
    </row>
    <row r="109" spans="1:47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V109" s="116"/>
      <c r="W109" s="116"/>
      <c r="X109"/>
      <c r="Y109"/>
      <c r="Z109"/>
      <c r="AA109"/>
      <c r="AB109"/>
      <c r="AC109"/>
      <c r="AD109"/>
      <c r="AE109"/>
      <c r="AF109"/>
      <c r="AG109"/>
      <c r="AH109"/>
    </row>
    <row r="110" spans="1:47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V110" s="116"/>
      <c r="W110" s="116"/>
      <c r="X110"/>
      <c r="Y110"/>
      <c r="Z110"/>
      <c r="AA110"/>
      <c r="AB110"/>
      <c r="AC110"/>
      <c r="AD110"/>
      <c r="AE110"/>
      <c r="AF110"/>
      <c r="AG110"/>
      <c r="AH110"/>
    </row>
    <row r="111" spans="1:47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V111" s="116"/>
      <c r="W111" s="116"/>
      <c r="X111"/>
      <c r="Y111"/>
      <c r="Z111"/>
      <c r="AA111"/>
      <c r="AB111"/>
      <c r="AC111"/>
      <c r="AD111"/>
      <c r="AE111"/>
      <c r="AF111"/>
      <c r="AG111"/>
      <c r="AH111"/>
    </row>
    <row r="112" spans="1:47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V112" s="116"/>
      <c r="W112" s="116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V113" s="116"/>
      <c r="W113" s="116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V114" s="116"/>
      <c r="W114" s="116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V115" s="116"/>
      <c r="W115" s="116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V116" s="116"/>
      <c r="W116" s="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V117" s="116"/>
      <c r="W117" s="116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V118" s="116"/>
      <c r="W118" s="116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V119" s="116"/>
      <c r="W119" s="116"/>
      <c r="X119"/>
      <c r="Y119"/>
      <c r="Z119"/>
      <c r="AA119"/>
      <c r="AB119"/>
      <c r="AC119"/>
      <c r="AD119"/>
      <c r="AE119"/>
      <c r="AF119"/>
      <c r="AG119"/>
      <c r="AH119"/>
    </row>
    <row r="120" spans="1:3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V120" s="116"/>
      <c r="W120" s="116"/>
      <c r="X120"/>
      <c r="Y120"/>
      <c r="Z120"/>
      <c r="AA120"/>
      <c r="AB120"/>
      <c r="AC120"/>
      <c r="AD120"/>
      <c r="AE120"/>
      <c r="AF120"/>
      <c r="AG120"/>
      <c r="AH120"/>
    </row>
    <row r="121" spans="1:3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V121" s="116"/>
      <c r="W121" s="116"/>
      <c r="X121"/>
      <c r="Y121"/>
      <c r="Z121"/>
      <c r="AA121"/>
      <c r="AB121"/>
      <c r="AC121"/>
      <c r="AD121"/>
      <c r="AE121"/>
      <c r="AF121"/>
      <c r="AG121"/>
      <c r="AH121"/>
    </row>
    <row r="122" spans="1:3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V122" s="116"/>
      <c r="W122" s="116"/>
      <c r="X122"/>
      <c r="Y122"/>
      <c r="Z122"/>
      <c r="AA122"/>
      <c r="AB122"/>
      <c r="AC122"/>
      <c r="AD122"/>
      <c r="AE122"/>
      <c r="AF122"/>
      <c r="AG122"/>
      <c r="AH122"/>
    </row>
    <row r="123" spans="1:3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V123" s="116"/>
      <c r="W123" s="116"/>
      <c r="X123"/>
      <c r="Y123"/>
      <c r="Z123"/>
      <c r="AA123"/>
      <c r="AB123"/>
      <c r="AC123"/>
      <c r="AD123"/>
      <c r="AE123"/>
      <c r="AF123"/>
      <c r="AG123"/>
      <c r="AH123"/>
    </row>
    <row r="124" spans="1:34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V124" s="116"/>
      <c r="W124" s="116"/>
      <c r="AA124" s="116"/>
      <c r="AB124" s="116"/>
    </row>
    <row r="125" spans="1:34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V125" s="116"/>
      <c r="W125" s="116"/>
      <c r="AA125" s="116"/>
      <c r="AB125" s="116"/>
    </row>
    <row r="126" spans="1:34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V126" s="116"/>
      <c r="W126" s="116"/>
      <c r="AA126" s="116"/>
      <c r="AB126" s="116"/>
    </row>
    <row r="127" spans="1:34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V127" s="116"/>
      <c r="W127" s="116"/>
      <c r="AA127" s="116"/>
      <c r="AB127" s="116"/>
    </row>
    <row r="128" spans="1:34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V128" s="116"/>
      <c r="W128" s="116"/>
      <c r="AA128" s="116"/>
      <c r="AB128" s="116"/>
    </row>
    <row r="129" spans="1:28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V129" s="116"/>
      <c r="W129" s="116"/>
      <c r="AA129" s="116"/>
      <c r="AB129" s="116"/>
    </row>
    <row r="130" spans="1:28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V130" s="116"/>
      <c r="W130" s="116"/>
      <c r="AA130" s="116"/>
      <c r="AB130" s="116"/>
    </row>
    <row r="131" spans="1:28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V131" s="116"/>
      <c r="W131" s="116"/>
      <c r="AA131" s="116"/>
      <c r="AB131" s="116"/>
    </row>
    <row r="132" spans="1:28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V132" s="116"/>
      <c r="W132" s="116"/>
      <c r="AA132" s="116"/>
      <c r="AB132" s="116"/>
    </row>
    <row r="133" spans="1:28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V133" s="116"/>
      <c r="W133" s="116"/>
      <c r="AA133" s="116"/>
      <c r="AB133" s="116"/>
    </row>
    <row r="134" spans="1:28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V134" s="116"/>
      <c r="W134" s="116"/>
      <c r="AA134" s="116"/>
      <c r="AB134" s="116"/>
    </row>
    <row r="135" spans="1:28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V135" s="116"/>
      <c r="W135" s="116"/>
      <c r="AA135" s="116"/>
      <c r="AB135" s="116"/>
    </row>
    <row r="136" spans="1:28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V136" s="116"/>
      <c r="W136" s="116"/>
      <c r="AA136" s="116"/>
      <c r="AB136" s="116"/>
    </row>
    <row r="137" spans="1:28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V137" s="116"/>
      <c r="W137" s="116"/>
      <c r="AA137" s="116"/>
      <c r="AB137" s="116"/>
    </row>
    <row r="138" spans="1:28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V138" s="116"/>
      <c r="W138" s="116"/>
      <c r="AA138" s="116"/>
      <c r="AB138" s="116"/>
    </row>
    <row r="139" spans="1:28" x14ac:dyDescent="0.2">
      <c r="E139" s="116"/>
      <c r="F139" s="116"/>
      <c r="J139" s="116"/>
      <c r="K139" s="116"/>
      <c r="V139" s="116"/>
      <c r="W139" s="116"/>
      <c r="AA139" s="116"/>
      <c r="AB139" s="116"/>
    </row>
    <row r="140" spans="1:28" x14ac:dyDescent="0.2">
      <c r="E140" s="116"/>
      <c r="F140" s="116"/>
      <c r="J140" s="116"/>
      <c r="K140" s="116"/>
      <c r="V140" s="116"/>
      <c r="W140" s="116"/>
      <c r="AA140" s="116"/>
      <c r="AB140" s="116"/>
    </row>
    <row r="141" spans="1:28" x14ac:dyDescent="0.2">
      <c r="E141" s="116"/>
      <c r="F141" s="116"/>
      <c r="J141" s="116"/>
      <c r="K141" s="116"/>
      <c r="V141" s="116"/>
      <c r="W141" s="116"/>
      <c r="AA141" s="116"/>
      <c r="AB141" s="116"/>
    </row>
    <row r="142" spans="1:28" x14ac:dyDescent="0.2">
      <c r="E142" s="116"/>
      <c r="F142" s="116"/>
      <c r="J142" s="116"/>
      <c r="K142" s="116"/>
      <c r="V142" s="116"/>
      <c r="W142" s="116"/>
      <c r="AA142" s="116"/>
      <c r="AB142" s="116"/>
    </row>
    <row r="143" spans="1:28" x14ac:dyDescent="0.2">
      <c r="E143" s="116"/>
      <c r="F143" s="116"/>
      <c r="J143" s="116"/>
      <c r="K143" s="116"/>
      <c r="V143" s="116"/>
      <c r="W143" s="116"/>
      <c r="AA143" s="116"/>
      <c r="AB143" s="116"/>
    </row>
    <row r="144" spans="1:28" x14ac:dyDescent="0.2">
      <c r="E144" s="116"/>
      <c r="F144" s="116"/>
      <c r="J144" s="116"/>
      <c r="K144" s="116"/>
      <c r="V144" s="116"/>
      <c r="W144" s="116"/>
      <c r="AA144" s="116"/>
      <c r="AB144" s="116"/>
    </row>
    <row r="145" spans="5:28" x14ac:dyDescent="0.2">
      <c r="E145" s="116"/>
      <c r="F145" s="116"/>
      <c r="J145" s="116"/>
      <c r="K145" s="116"/>
      <c r="V145" s="116"/>
      <c r="W145" s="116"/>
      <c r="AA145" s="116"/>
      <c r="AB145" s="116"/>
    </row>
    <row r="146" spans="5:28" x14ac:dyDescent="0.2">
      <c r="E146" s="116"/>
      <c r="F146" s="116"/>
      <c r="J146" s="116"/>
      <c r="K146" s="116"/>
      <c r="V146" s="116"/>
      <c r="W146" s="116"/>
      <c r="AA146" s="116"/>
      <c r="AB146" s="116"/>
    </row>
    <row r="147" spans="5:28" x14ac:dyDescent="0.2">
      <c r="E147" s="116"/>
      <c r="F147" s="116"/>
      <c r="J147" s="116"/>
      <c r="K147" s="116"/>
      <c r="V147" s="116"/>
      <c r="W147" s="116"/>
      <c r="AA147" s="116"/>
      <c r="AB147" s="116"/>
    </row>
    <row r="148" spans="5:28" x14ac:dyDescent="0.2">
      <c r="E148" s="116"/>
      <c r="F148" s="116"/>
      <c r="J148" s="116"/>
      <c r="K148" s="116"/>
      <c r="V148" s="116"/>
      <c r="W148" s="116"/>
      <c r="AA148" s="116"/>
      <c r="AB148" s="116"/>
    </row>
    <row r="149" spans="5:28" x14ac:dyDescent="0.2">
      <c r="E149" s="116"/>
      <c r="F149" s="116"/>
      <c r="J149" s="116"/>
      <c r="K149" s="116"/>
      <c r="V149" s="116"/>
      <c r="W149" s="116"/>
      <c r="AA149" s="116"/>
      <c r="AB149" s="116"/>
    </row>
    <row r="150" spans="5:28" x14ac:dyDescent="0.2">
      <c r="E150" s="116"/>
      <c r="F150" s="116"/>
      <c r="J150" s="116"/>
      <c r="K150" s="116"/>
      <c r="V150" s="116"/>
      <c r="W150" s="116"/>
      <c r="AA150" s="116"/>
      <c r="AB150" s="116"/>
    </row>
    <row r="151" spans="5:28" x14ac:dyDescent="0.2">
      <c r="E151" s="116"/>
      <c r="F151" s="116"/>
      <c r="J151" s="116"/>
      <c r="K151" s="116"/>
      <c r="V151" s="116"/>
      <c r="W151" s="116"/>
      <c r="AA151" s="116"/>
      <c r="AB151" s="116"/>
    </row>
    <row r="152" spans="5:28" x14ac:dyDescent="0.2">
      <c r="E152" s="116"/>
      <c r="F152" s="116"/>
      <c r="J152" s="116"/>
      <c r="K152" s="116"/>
      <c r="V152" s="116"/>
      <c r="W152" s="116"/>
      <c r="AA152" s="116"/>
      <c r="AB152" s="116"/>
    </row>
    <row r="153" spans="5:28" x14ac:dyDescent="0.2">
      <c r="E153" s="116"/>
      <c r="F153" s="116"/>
      <c r="J153" s="116"/>
      <c r="K153" s="116"/>
      <c r="V153" s="116"/>
      <c r="W153" s="116"/>
      <c r="AA153" s="116"/>
      <c r="AB153" s="116"/>
    </row>
    <row r="154" spans="5:28" x14ac:dyDescent="0.2">
      <c r="E154" s="116"/>
      <c r="F154" s="116"/>
      <c r="J154" s="116"/>
      <c r="K154" s="116"/>
      <c r="V154" s="116"/>
      <c r="W154" s="116"/>
      <c r="AA154" s="116"/>
      <c r="AB154" s="116"/>
    </row>
    <row r="155" spans="5:28" x14ac:dyDescent="0.2">
      <c r="E155" s="116"/>
      <c r="F155" s="116"/>
      <c r="J155" s="116"/>
      <c r="K155" s="116"/>
      <c r="V155" s="116"/>
      <c r="W155" s="116"/>
      <c r="AA155" s="116"/>
      <c r="AB155" s="116"/>
    </row>
    <row r="156" spans="5:28" x14ac:dyDescent="0.2">
      <c r="E156" s="116"/>
      <c r="F156" s="116"/>
      <c r="J156" s="116"/>
      <c r="K156" s="116"/>
      <c r="V156" s="116"/>
      <c r="W156" s="116"/>
      <c r="AA156" s="116"/>
      <c r="AB156" s="116"/>
    </row>
    <row r="157" spans="5:28" x14ac:dyDescent="0.2">
      <c r="E157" s="116"/>
      <c r="F157" s="116"/>
      <c r="J157" s="116"/>
      <c r="K157" s="116"/>
      <c r="V157" s="116"/>
      <c r="W157" s="116"/>
      <c r="AA157" s="116"/>
      <c r="AB157" s="116"/>
    </row>
    <row r="158" spans="5:28" x14ac:dyDescent="0.2">
      <c r="E158" s="116"/>
      <c r="F158" s="116"/>
      <c r="J158" s="116"/>
      <c r="K158" s="116"/>
      <c r="V158" s="116"/>
      <c r="W158" s="116"/>
      <c r="AA158" s="116"/>
      <c r="AB158" s="116"/>
    </row>
    <row r="159" spans="5:28" x14ac:dyDescent="0.2">
      <c r="E159" s="116"/>
      <c r="F159" s="116"/>
      <c r="J159" s="116"/>
      <c r="K159" s="116"/>
      <c r="V159" s="116"/>
      <c r="W159" s="116"/>
      <c r="AA159" s="116"/>
      <c r="AB159" s="116"/>
    </row>
    <row r="160" spans="5:28" x14ac:dyDescent="0.2">
      <c r="E160" s="116"/>
      <c r="F160" s="116"/>
      <c r="J160" s="116"/>
      <c r="K160" s="116"/>
      <c r="V160" s="116"/>
      <c r="W160" s="116"/>
      <c r="AA160" s="116"/>
      <c r="AB160" s="116"/>
    </row>
    <row r="161" spans="5:28" x14ac:dyDescent="0.2">
      <c r="E161" s="116"/>
      <c r="F161" s="116"/>
      <c r="J161" s="116"/>
      <c r="K161" s="116"/>
      <c r="V161" s="116"/>
      <c r="W161" s="116"/>
      <c r="AA161" s="116"/>
      <c r="AB161" s="116"/>
    </row>
    <row r="162" spans="5:28" x14ac:dyDescent="0.2">
      <c r="E162" s="116"/>
      <c r="F162" s="116"/>
      <c r="J162" s="116"/>
      <c r="K162" s="116"/>
      <c r="V162" s="116"/>
      <c r="W162" s="116"/>
      <c r="AA162" s="116"/>
      <c r="AB162" s="116"/>
    </row>
    <row r="163" spans="5:28" x14ac:dyDescent="0.2">
      <c r="E163" s="116"/>
      <c r="F163" s="116"/>
      <c r="J163" s="116"/>
      <c r="K163" s="116"/>
      <c r="V163" s="116"/>
      <c r="W163" s="116"/>
      <c r="AA163" s="116"/>
      <c r="AB163" s="116"/>
    </row>
    <row r="164" spans="5:28" x14ac:dyDescent="0.2">
      <c r="E164" s="116"/>
      <c r="F164" s="116"/>
      <c r="J164" s="116"/>
      <c r="K164" s="116"/>
      <c r="V164" s="116"/>
      <c r="W164" s="116"/>
      <c r="AA164" s="116"/>
      <c r="AB164" s="116"/>
    </row>
    <row r="165" spans="5:28" x14ac:dyDescent="0.2">
      <c r="E165" s="116"/>
      <c r="F165" s="116"/>
      <c r="J165" s="116"/>
      <c r="K165" s="116"/>
      <c r="V165" s="116"/>
      <c r="W165" s="116"/>
      <c r="AA165" s="116"/>
      <c r="AB165" s="116"/>
    </row>
    <row r="166" spans="5:28" x14ac:dyDescent="0.2">
      <c r="E166" s="116"/>
      <c r="F166" s="116"/>
      <c r="J166" s="116"/>
      <c r="K166" s="116"/>
      <c r="V166" s="116"/>
      <c r="W166" s="116"/>
      <c r="AA166" s="116"/>
      <c r="AB166" s="116"/>
    </row>
    <row r="167" spans="5:28" x14ac:dyDescent="0.2">
      <c r="E167" s="116"/>
      <c r="F167" s="116"/>
      <c r="J167" s="116"/>
      <c r="K167" s="116"/>
      <c r="V167" s="116"/>
      <c r="W167" s="116"/>
      <c r="AA167" s="116"/>
      <c r="AB167" s="116"/>
    </row>
    <row r="168" spans="5:28" x14ac:dyDescent="0.2">
      <c r="E168" s="116"/>
      <c r="F168" s="116"/>
      <c r="J168" s="116"/>
      <c r="K168" s="116"/>
      <c r="V168" s="116"/>
      <c r="W168" s="116"/>
      <c r="AA168" s="116"/>
      <c r="AB168" s="116"/>
    </row>
    <row r="169" spans="5:28" x14ac:dyDescent="0.2">
      <c r="E169" s="116"/>
      <c r="F169" s="116"/>
      <c r="J169" s="116"/>
      <c r="K169" s="116"/>
      <c r="V169" s="116"/>
      <c r="W169" s="116"/>
      <c r="AA169" s="116"/>
      <c r="AB169" s="116"/>
    </row>
    <row r="170" spans="5:28" x14ac:dyDescent="0.2">
      <c r="E170" s="116"/>
      <c r="F170" s="116"/>
      <c r="J170" s="116"/>
      <c r="K170" s="116"/>
      <c r="V170" s="116"/>
      <c r="W170" s="116"/>
      <c r="AA170" s="116"/>
      <c r="AB170" s="116"/>
    </row>
    <row r="171" spans="5:28" x14ac:dyDescent="0.2">
      <c r="E171" s="116"/>
      <c r="F171" s="116"/>
      <c r="J171" s="116"/>
      <c r="K171" s="116"/>
      <c r="V171" s="116"/>
      <c r="W171" s="116"/>
      <c r="AA171" s="116"/>
      <c r="AB171" s="116"/>
    </row>
    <row r="172" spans="5:28" x14ac:dyDescent="0.2">
      <c r="E172" s="116"/>
      <c r="F172" s="116"/>
      <c r="J172" s="116"/>
      <c r="K172" s="116"/>
      <c r="V172" s="116"/>
      <c r="W172" s="116"/>
      <c r="AA172" s="116"/>
      <c r="AB172" s="116"/>
    </row>
    <row r="173" spans="5:28" x14ac:dyDescent="0.2">
      <c r="E173" s="116"/>
      <c r="F173" s="116"/>
      <c r="J173" s="116"/>
      <c r="K173" s="116"/>
      <c r="V173" s="116"/>
      <c r="W173" s="116"/>
      <c r="AA173" s="116"/>
      <c r="AB173" s="116"/>
    </row>
    <row r="174" spans="5:28" x14ac:dyDescent="0.2">
      <c r="E174" s="116"/>
      <c r="F174" s="116"/>
      <c r="J174" s="116"/>
      <c r="K174" s="116"/>
      <c r="V174" s="116"/>
      <c r="W174" s="116"/>
      <c r="AA174" s="116"/>
      <c r="AB174" s="116"/>
    </row>
    <row r="175" spans="5:28" x14ac:dyDescent="0.2">
      <c r="E175" s="116"/>
      <c r="F175" s="116"/>
      <c r="J175" s="116"/>
      <c r="K175" s="116"/>
      <c r="V175" s="116"/>
      <c r="W175" s="116"/>
      <c r="AA175" s="116"/>
      <c r="AB175" s="116"/>
    </row>
    <row r="176" spans="5:28" x14ac:dyDescent="0.2">
      <c r="E176" s="116"/>
      <c r="F176" s="116"/>
      <c r="J176" s="116"/>
      <c r="K176" s="116"/>
      <c r="V176" s="116"/>
      <c r="W176" s="116"/>
      <c r="AA176" s="116"/>
      <c r="AB176" s="116"/>
    </row>
    <row r="177" spans="5:28" x14ac:dyDescent="0.2">
      <c r="E177" s="116"/>
      <c r="F177" s="116"/>
      <c r="J177" s="116"/>
      <c r="K177" s="116"/>
      <c r="V177" s="116"/>
      <c r="W177" s="116"/>
      <c r="AA177" s="116"/>
      <c r="AB177" s="116"/>
    </row>
    <row r="178" spans="5:28" x14ac:dyDescent="0.2">
      <c r="E178" s="116"/>
      <c r="F178" s="116"/>
      <c r="J178" s="116"/>
      <c r="K178" s="116"/>
      <c r="V178" s="116"/>
      <c r="W178" s="116"/>
      <c r="AA178" s="116"/>
      <c r="AB178" s="116"/>
    </row>
    <row r="179" spans="5:28" x14ac:dyDescent="0.2">
      <c r="E179" s="116"/>
      <c r="F179" s="116"/>
      <c r="J179" s="116"/>
      <c r="K179" s="116"/>
      <c r="V179" s="116"/>
      <c r="W179" s="116"/>
      <c r="AA179" s="116"/>
      <c r="AB179" s="116"/>
    </row>
    <row r="180" spans="5:28" x14ac:dyDescent="0.2">
      <c r="E180" s="116"/>
      <c r="F180" s="116"/>
      <c r="J180" s="116"/>
      <c r="K180" s="116"/>
      <c r="V180" s="116"/>
      <c r="W180" s="116"/>
      <c r="AA180" s="116"/>
      <c r="AB180" s="116"/>
    </row>
    <row r="181" spans="5:28" x14ac:dyDescent="0.2">
      <c r="E181" s="116"/>
      <c r="F181" s="116"/>
      <c r="J181" s="116"/>
      <c r="K181" s="116"/>
      <c r="V181" s="116"/>
      <c r="W181" s="116"/>
      <c r="AA181" s="116"/>
      <c r="AB181" s="116"/>
    </row>
    <row r="182" spans="5:28" x14ac:dyDescent="0.2">
      <c r="E182" s="116"/>
      <c r="F182" s="116"/>
      <c r="J182" s="116"/>
      <c r="K182" s="116"/>
      <c r="V182" s="116"/>
      <c r="W182" s="116"/>
      <c r="AA182" s="116"/>
      <c r="AB182" s="116"/>
    </row>
    <row r="183" spans="5:28" x14ac:dyDescent="0.2">
      <c r="E183" s="116"/>
      <c r="F183" s="116"/>
      <c r="J183" s="116"/>
      <c r="K183" s="116"/>
      <c r="V183" s="116"/>
      <c r="W183" s="116"/>
      <c r="AA183" s="116"/>
      <c r="AB183" s="116"/>
    </row>
    <row r="184" spans="5:28" x14ac:dyDescent="0.2">
      <c r="E184" s="116"/>
      <c r="F184" s="116"/>
      <c r="J184" s="116"/>
      <c r="K184" s="116"/>
      <c r="V184" s="116"/>
      <c r="W184" s="116"/>
      <c r="AA184" s="116"/>
      <c r="AB184" s="116"/>
    </row>
    <row r="185" spans="5:28" x14ac:dyDescent="0.2">
      <c r="E185" s="116"/>
      <c r="F185" s="116"/>
      <c r="J185" s="116"/>
      <c r="K185" s="116"/>
      <c r="V185" s="116"/>
      <c r="W185" s="116"/>
      <c r="AA185" s="116"/>
      <c r="AB185" s="116"/>
    </row>
    <row r="186" spans="5:28" x14ac:dyDescent="0.2">
      <c r="E186" s="116"/>
      <c r="F186" s="116"/>
      <c r="J186" s="116"/>
      <c r="K186" s="116"/>
      <c r="V186" s="116"/>
      <c r="W186" s="116"/>
      <c r="AA186" s="116"/>
      <c r="AB186" s="116"/>
    </row>
    <row r="187" spans="5:28" x14ac:dyDescent="0.2">
      <c r="E187" s="116"/>
      <c r="F187" s="116"/>
      <c r="J187" s="116"/>
      <c r="K187" s="116"/>
      <c r="V187" s="116"/>
      <c r="W187" s="116"/>
      <c r="AA187" s="116"/>
      <c r="AB187" s="116"/>
    </row>
    <row r="188" spans="5:28" x14ac:dyDescent="0.2">
      <c r="E188" s="116"/>
      <c r="F188" s="116"/>
      <c r="J188" s="116"/>
      <c r="K188" s="116"/>
      <c r="V188" s="116"/>
      <c r="W188" s="116"/>
      <c r="AA188" s="116"/>
      <c r="AB188" s="116"/>
    </row>
    <row r="189" spans="5:28" x14ac:dyDescent="0.2">
      <c r="E189" s="116"/>
      <c r="F189" s="116"/>
      <c r="J189" s="116"/>
      <c r="K189" s="116"/>
      <c r="V189" s="116"/>
      <c r="W189" s="116"/>
      <c r="AA189" s="116"/>
      <c r="AB189" s="116"/>
    </row>
    <row r="190" spans="5:28" x14ac:dyDescent="0.2">
      <c r="E190" s="116"/>
      <c r="F190" s="116"/>
      <c r="J190" s="116"/>
      <c r="K190" s="116"/>
      <c r="V190" s="116"/>
      <c r="W190" s="116"/>
      <c r="AA190" s="116"/>
      <c r="AB190" s="116"/>
    </row>
    <row r="191" spans="5:28" x14ac:dyDescent="0.2">
      <c r="E191" s="116"/>
      <c r="F191" s="116"/>
      <c r="J191" s="116"/>
      <c r="K191" s="116"/>
      <c r="V191" s="116"/>
      <c r="W191" s="116"/>
      <c r="AA191" s="116"/>
      <c r="AB191" s="116"/>
    </row>
    <row r="192" spans="5:28" x14ac:dyDescent="0.2">
      <c r="E192" s="116"/>
      <c r="F192" s="116"/>
      <c r="J192" s="116"/>
      <c r="K192" s="116"/>
      <c r="V192" s="116"/>
      <c r="W192" s="116"/>
      <c r="AA192" s="116"/>
      <c r="AB192" s="116"/>
    </row>
    <row r="193" spans="5:28" x14ac:dyDescent="0.2">
      <c r="E193" s="116"/>
      <c r="F193" s="116"/>
      <c r="J193" s="116"/>
      <c r="K193" s="116"/>
      <c r="V193" s="116"/>
      <c r="W193" s="116"/>
      <c r="AA193" s="116"/>
      <c r="AB193" s="116"/>
    </row>
    <row r="194" spans="5:28" x14ac:dyDescent="0.2">
      <c r="E194" s="116"/>
      <c r="F194" s="116"/>
      <c r="J194" s="116"/>
      <c r="K194" s="116"/>
      <c r="V194" s="116"/>
      <c r="W194" s="116"/>
      <c r="AA194" s="116"/>
      <c r="AB194" s="116"/>
    </row>
    <row r="195" spans="5:28" x14ac:dyDescent="0.2">
      <c r="E195" s="116"/>
      <c r="F195" s="116"/>
      <c r="J195" s="116"/>
      <c r="K195" s="116"/>
      <c r="V195" s="116"/>
      <c r="W195" s="116"/>
      <c r="AA195" s="116"/>
      <c r="AB195" s="116"/>
    </row>
    <row r="196" spans="5:28" x14ac:dyDescent="0.2">
      <c r="E196" s="116"/>
      <c r="F196" s="116"/>
      <c r="J196" s="116"/>
      <c r="K196" s="116"/>
      <c r="V196" s="116"/>
      <c r="W196" s="116"/>
      <c r="AA196" s="116"/>
      <c r="AB196" s="116"/>
    </row>
    <row r="197" spans="5:28" x14ac:dyDescent="0.2">
      <c r="E197" s="116"/>
      <c r="F197" s="116"/>
      <c r="J197" s="116"/>
      <c r="K197" s="116"/>
      <c r="V197" s="116"/>
      <c r="W197" s="116"/>
      <c r="AA197" s="116"/>
      <c r="AB197" s="116"/>
    </row>
    <row r="198" spans="5:28" x14ac:dyDescent="0.2">
      <c r="E198" s="116"/>
      <c r="F198" s="116"/>
      <c r="J198" s="116"/>
      <c r="K198" s="116"/>
      <c r="V198" s="116"/>
      <c r="W198" s="116"/>
      <c r="AA198" s="116"/>
      <c r="AB198" s="116"/>
    </row>
    <row r="199" spans="5:28" x14ac:dyDescent="0.2">
      <c r="E199" s="116"/>
      <c r="F199" s="116"/>
      <c r="J199" s="116"/>
      <c r="K199" s="116"/>
      <c r="V199" s="116"/>
      <c r="W199" s="116"/>
      <c r="AA199" s="116"/>
      <c r="AB199" s="116"/>
    </row>
    <row r="200" spans="5:28" x14ac:dyDescent="0.2">
      <c r="E200" s="116"/>
      <c r="F200" s="116"/>
      <c r="J200" s="116"/>
      <c r="K200" s="116"/>
      <c r="V200" s="116"/>
      <c r="W200" s="116"/>
      <c r="AA200" s="116"/>
      <c r="AB200" s="116"/>
    </row>
    <row r="201" spans="5:28" x14ac:dyDescent="0.2">
      <c r="E201" s="116"/>
      <c r="F201" s="116"/>
      <c r="J201" s="116"/>
      <c r="K201" s="116"/>
      <c r="V201" s="116"/>
      <c r="W201" s="116"/>
      <c r="AA201" s="116"/>
      <c r="AB201" s="116"/>
    </row>
    <row r="202" spans="5:28" x14ac:dyDescent="0.2">
      <c r="E202" s="116"/>
      <c r="F202" s="116"/>
      <c r="J202" s="116"/>
      <c r="K202" s="116"/>
      <c r="V202" s="116"/>
      <c r="W202" s="116"/>
      <c r="AA202" s="116"/>
      <c r="AB202" s="116"/>
    </row>
    <row r="203" spans="5:28" x14ac:dyDescent="0.2">
      <c r="E203" s="116"/>
      <c r="F203" s="116"/>
      <c r="J203" s="116"/>
      <c r="K203" s="116"/>
      <c r="V203" s="116"/>
      <c r="W203" s="116"/>
      <c r="AA203" s="116"/>
      <c r="AB203" s="116"/>
    </row>
    <row r="204" spans="5:28" x14ac:dyDescent="0.2">
      <c r="E204" s="116"/>
      <c r="F204" s="116"/>
      <c r="J204" s="116"/>
      <c r="K204" s="116"/>
      <c r="V204" s="116"/>
      <c r="W204" s="116"/>
      <c r="AA204" s="116"/>
      <c r="AB204" s="116"/>
    </row>
    <row r="205" spans="5:28" x14ac:dyDescent="0.2">
      <c r="E205" s="116"/>
      <c r="F205" s="116"/>
      <c r="J205" s="116"/>
      <c r="K205" s="116"/>
      <c r="V205" s="116"/>
      <c r="W205" s="116"/>
      <c r="AA205" s="116"/>
      <c r="AB205" s="116"/>
    </row>
    <row r="206" spans="5:28" x14ac:dyDescent="0.2">
      <c r="E206" s="116"/>
      <c r="F206" s="116"/>
      <c r="J206" s="116"/>
      <c r="K206" s="116"/>
      <c r="V206" s="116"/>
      <c r="W206" s="116"/>
      <c r="AA206" s="116"/>
      <c r="AB206" s="116"/>
    </row>
    <row r="207" spans="5:28" x14ac:dyDescent="0.2">
      <c r="E207" s="116"/>
      <c r="F207" s="116"/>
      <c r="J207" s="116"/>
      <c r="K207" s="116"/>
      <c r="V207" s="116"/>
      <c r="W207" s="116"/>
      <c r="AA207" s="116"/>
      <c r="AB207" s="116"/>
    </row>
    <row r="208" spans="5:28" x14ac:dyDescent="0.2">
      <c r="E208" s="116"/>
      <c r="F208" s="116"/>
      <c r="J208" s="116"/>
      <c r="K208" s="116"/>
      <c r="V208" s="116"/>
      <c r="W208" s="116"/>
      <c r="AA208" s="116"/>
      <c r="AB208" s="116"/>
    </row>
    <row r="209" spans="5:28" x14ac:dyDescent="0.2">
      <c r="E209" s="116"/>
      <c r="F209" s="116"/>
      <c r="J209" s="116"/>
      <c r="K209" s="116"/>
      <c r="V209" s="116"/>
      <c r="W209" s="116"/>
      <c r="AA209" s="116"/>
      <c r="AB209" s="116"/>
    </row>
    <row r="210" spans="5:28" x14ac:dyDescent="0.2">
      <c r="E210" s="116"/>
      <c r="F210" s="116"/>
      <c r="J210" s="116"/>
      <c r="K210" s="116"/>
      <c r="V210" s="116"/>
      <c r="W210" s="116"/>
      <c r="AA210" s="116"/>
      <c r="AB210" s="116"/>
    </row>
    <row r="211" spans="5:28" x14ac:dyDescent="0.2">
      <c r="E211" s="116"/>
      <c r="F211" s="116"/>
      <c r="J211" s="116"/>
      <c r="K211" s="116"/>
      <c r="V211" s="116"/>
      <c r="W211" s="116"/>
      <c r="AA211" s="116"/>
      <c r="AB211" s="116"/>
    </row>
    <row r="212" spans="5:28" x14ac:dyDescent="0.2">
      <c r="E212" s="116"/>
      <c r="F212" s="116"/>
      <c r="J212" s="116"/>
      <c r="K212" s="116"/>
      <c r="V212" s="116"/>
      <c r="W212" s="116"/>
      <c r="AA212" s="116"/>
      <c r="AB212" s="116"/>
    </row>
    <row r="213" spans="5:28" x14ac:dyDescent="0.2">
      <c r="E213" s="116"/>
      <c r="F213" s="116"/>
      <c r="J213" s="116"/>
      <c r="K213" s="116"/>
      <c r="V213" s="116"/>
      <c r="W213" s="116"/>
      <c r="AA213" s="116"/>
      <c r="AB213" s="116"/>
    </row>
    <row r="214" spans="5:28" x14ac:dyDescent="0.2">
      <c r="E214" s="116"/>
      <c r="F214" s="116"/>
      <c r="J214" s="116"/>
      <c r="K214" s="116"/>
      <c r="V214" s="116"/>
      <c r="W214" s="116"/>
      <c r="AA214" s="116"/>
      <c r="AB214" s="116"/>
    </row>
    <row r="215" spans="5:28" x14ac:dyDescent="0.2">
      <c r="E215" s="116"/>
      <c r="F215" s="116"/>
      <c r="J215" s="116"/>
      <c r="K215" s="116"/>
      <c r="V215" s="116"/>
      <c r="W215" s="116"/>
      <c r="AA215" s="116"/>
      <c r="AB215" s="116"/>
    </row>
    <row r="216" spans="5:28" x14ac:dyDescent="0.2">
      <c r="E216" s="116"/>
      <c r="F216" s="116"/>
      <c r="J216" s="116"/>
      <c r="K216" s="116"/>
      <c r="V216" s="116"/>
      <c r="W216" s="116"/>
      <c r="AA216" s="116"/>
      <c r="AB216" s="116"/>
    </row>
    <row r="217" spans="5:28" x14ac:dyDescent="0.2">
      <c r="E217" s="116"/>
      <c r="F217" s="116"/>
      <c r="J217" s="116"/>
      <c r="K217" s="116"/>
      <c r="V217" s="116"/>
      <c r="W217" s="116"/>
      <c r="AA217" s="116"/>
      <c r="AB217" s="116"/>
    </row>
    <row r="218" spans="5:28" x14ac:dyDescent="0.2">
      <c r="E218" s="116"/>
      <c r="F218" s="116"/>
      <c r="J218" s="116"/>
      <c r="K218" s="116"/>
      <c r="V218" s="116"/>
      <c r="W218" s="116"/>
      <c r="AA218" s="116"/>
      <c r="AB218" s="116"/>
    </row>
    <row r="219" spans="5:28" x14ac:dyDescent="0.2">
      <c r="E219" s="116"/>
      <c r="F219" s="116"/>
      <c r="J219" s="116"/>
      <c r="K219" s="116"/>
      <c r="V219" s="116"/>
      <c r="W219" s="116"/>
      <c r="AA219" s="116"/>
      <c r="AB219" s="116"/>
    </row>
    <row r="220" spans="5:28" x14ac:dyDescent="0.2">
      <c r="E220" s="116"/>
      <c r="F220" s="116"/>
      <c r="J220" s="116"/>
      <c r="K220" s="116"/>
      <c r="V220" s="116"/>
      <c r="W220" s="116"/>
      <c r="AA220" s="116"/>
      <c r="AB220" s="116"/>
    </row>
    <row r="221" spans="5:28" x14ac:dyDescent="0.2">
      <c r="E221" s="116"/>
      <c r="F221" s="116"/>
      <c r="J221" s="116"/>
      <c r="K221" s="116"/>
      <c r="V221" s="116"/>
      <c r="W221" s="116"/>
      <c r="AA221" s="116"/>
      <c r="AB221" s="116"/>
    </row>
    <row r="222" spans="5:28" x14ac:dyDescent="0.2">
      <c r="E222" s="116"/>
      <c r="F222" s="116"/>
      <c r="J222" s="116"/>
      <c r="K222" s="116"/>
      <c r="V222" s="116"/>
      <c r="W222" s="116"/>
      <c r="AA222" s="116"/>
      <c r="AB222" s="116"/>
    </row>
    <row r="223" spans="5:28" x14ac:dyDescent="0.2">
      <c r="E223" s="116"/>
      <c r="F223" s="116"/>
      <c r="J223" s="116"/>
      <c r="K223" s="116"/>
      <c r="V223" s="116"/>
      <c r="W223" s="116"/>
      <c r="AA223" s="116"/>
      <c r="AB223" s="116"/>
    </row>
    <row r="224" spans="5:28" x14ac:dyDescent="0.2">
      <c r="E224" s="116"/>
      <c r="F224" s="116"/>
      <c r="J224" s="116"/>
      <c r="K224" s="116"/>
      <c r="V224" s="116"/>
      <c r="W224" s="116"/>
      <c r="AA224" s="116"/>
      <c r="AB224" s="116"/>
    </row>
    <row r="225" spans="5:28" x14ac:dyDescent="0.2">
      <c r="E225" s="116"/>
      <c r="F225" s="116"/>
      <c r="J225" s="116"/>
      <c r="K225" s="116"/>
      <c r="V225" s="116"/>
      <c r="W225" s="116"/>
      <c r="AA225" s="116"/>
      <c r="AB225" s="116"/>
    </row>
    <row r="226" spans="5:28" x14ac:dyDescent="0.2">
      <c r="E226" s="116"/>
      <c r="F226" s="116"/>
      <c r="J226" s="116"/>
      <c r="K226" s="116"/>
      <c r="V226" s="116"/>
      <c r="W226" s="116"/>
      <c r="AA226" s="116"/>
      <c r="AB226" s="116"/>
    </row>
    <row r="227" spans="5:28" x14ac:dyDescent="0.2">
      <c r="E227" s="116"/>
      <c r="F227" s="116"/>
      <c r="J227" s="116"/>
      <c r="K227" s="116"/>
      <c r="V227" s="116"/>
      <c r="W227" s="116"/>
      <c r="AA227" s="116"/>
      <c r="AB227" s="116"/>
    </row>
    <row r="228" spans="5:28" x14ac:dyDescent="0.2">
      <c r="E228" s="116"/>
      <c r="F228" s="116"/>
      <c r="J228" s="116"/>
      <c r="K228" s="116"/>
      <c r="V228" s="116"/>
      <c r="W228" s="116"/>
      <c r="AA228" s="116"/>
      <c r="AB228" s="116"/>
    </row>
    <row r="229" spans="5:28" x14ac:dyDescent="0.2">
      <c r="E229" s="116"/>
      <c r="F229" s="116"/>
      <c r="J229" s="116"/>
      <c r="K229" s="116"/>
      <c r="V229" s="116"/>
      <c r="W229" s="116"/>
      <c r="AA229" s="116"/>
      <c r="AB229" s="116"/>
    </row>
    <row r="230" spans="5:28" x14ac:dyDescent="0.2">
      <c r="E230" s="116"/>
      <c r="F230" s="116"/>
      <c r="J230" s="116"/>
      <c r="K230" s="116"/>
      <c r="V230" s="116"/>
      <c r="W230" s="116"/>
      <c r="AA230" s="116"/>
      <c r="AB230" s="116"/>
    </row>
    <row r="231" spans="5:28" x14ac:dyDescent="0.2">
      <c r="E231" s="116"/>
      <c r="F231" s="116"/>
      <c r="J231" s="116"/>
      <c r="K231" s="116"/>
      <c r="V231" s="116"/>
      <c r="W231" s="116"/>
      <c r="AA231" s="116"/>
      <c r="AB231" s="116"/>
    </row>
    <row r="232" spans="5:28" x14ac:dyDescent="0.2">
      <c r="E232" s="116"/>
      <c r="F232" s="116"/>
      <c r="J232" s="116"/>
      <c r="K232" s="116"/>
      <c r="V232" s="116"/>
      <c r="W232" s="116"/>
      <c r="AA232" s="116"/>
      <c r="AB232" s="116"/>
    </row>
    <row r="233" spans="5:28" x14ac:dyDescent="0.2">
      <c r="E233" s="116"/>
      <c r="F233" s="116"/>
      <c r="J233" s="116"/>
      <c r="K233" s="116"/>
      <c r="V233" s="116"/>
      <c r="W233" s="116"/>
      <c r="AA233" s="116"/>
      <c r="AB233" s="116"/>
    </row>
    <row r="234" spans="5:28" x14ac:dyDescent="0.2">
      <c r="E234" s="116"/>
      <c r="F234" s="116"/>
      <c r="J234" s="116"/>
      <c r="K234" s="116"/>
      <c r="V234" s="116"/>
      <c r="W234" s="116"/>
      <c r="AA234" s="116"/>
      <c r="AB234" s="116"/>
    </row>
    <row r="235" spans="5:28" x14ac:dyDescent="0.2">
      <c r="E235" s="116"/>
      <c r="F235" s="116"/>
      <c r="J235" s="116"/>
      <c r="K235" s="116"/>
      <c r="V235" s="116"/>
      <c r="W235" s="116"/>
      <c r="AA235" s="116"/>
      <c r="AB235" s="116"/>
    </row>
    <row r="236" spans="5:28" x14ac:dyDescent="0.2">
      <c r="E236" s="116"/>
      <c r="F236" s="116"/>
      <c r="J236" s="116"/>
      <c r="K236" s="116"/>
      <c r="V236" s="116"/>
      <c r="W236" s="116"/>
      <c r="AA236" s="116"/>
      <c r="AB236" s="116"/>
    </row>
    <row r="237" spans="5:28" x14ac:dyDescent="0.2">
      <c r="E237" s="116"/>
      <c r="F237" s="116"/>
      <c r="J237" s="116"/>
      <c r="K237" s="116"/>
      <c r="V237" s="116"/>
      <c r="W237" s="116"/>
      <c r="AA237" s="116"/>
      <c r="AB237" s="116"/>
    </row>
    <row r="238" spans="5:28" x14ac:dyDescent="0.2">
      <c r="E238" s="116"/>
      <c r="F238" s="116"/>
      <c r="J238" s="116"/>
      <c r="K238" s="116"/>
      <c r="V238" s="116"/>
      <c r="W238" s="116"/>
      <c r="AA238" s="116"/>
      <c r="AB238" s="116"/>
    </row>
    <row r="239" spans="5:28" x14ac:dyDescent="0.2">
      <c r="E239" s="116"/>
      <c r="F239" s="116"/>
      <c r="J239" s="116"/>
      <c r="K239" s="116"/>
      <c r="V239" s="116"/>
      <c r="W239" s="116"/>
      <c r="AA239" s="116"/>
      <c r="AB239" s="116"/>
    </row>
    <row r="240" spans="5:28" x14ac:dyDescent="0.2">
      <c r="E240" s="116"/>
      <c r="F240" s="116"/>
      <c r="J240" s="116"/>
      <c r="K240" s="116"/>
      <c r="V240" s="116"/>
      <c r="W240" s="116"/>
      <c r="AA240" s="116"/>
      <c r="AB240" s="116"/>
    </row>
    <row r="241" spans="5:28" x14ac:dyDescent="0.2">
      <c r="E241" s="116"/>
      <c r="F241" s="116"/>
      <c r="J241" s="116"/>
      <c r="K241" s="116"/>
      <c r="V241" s="116"/>
      <c r="W241" s="116"/>
      <c r="AA241" s="116"/>
      <c r="AB241" s="116"/>
    </row>
    <row r="242" spans="5:28" x14ac:dyDescent="0.2">
      <c r="E242" s="116"/>
      <c r="F242" s="116"/>
      <c r="J242" s="116"/>
      <c r="K242" s="116"/>
      <c r="V242" s="116"/>
      <c r="W242" s="116"/>
      <c r="AA242" s="116"/>
      <c r="AB242" s="116"/>
    </row>
    <row r="243" spans="5:28" x14ac:dyDescent="0.2">
      <c r="E243" s="116"/>
      <c r="F243" s="116"/>
      <c r="J243" s="116"/>
      <c r="K243" s="116"/>
      <c r="V243" s="116"/>
      <c r="W243" s="116"/>
      <c r="AA243" s="116"/>
      <c r="AB243" s="116"/>
    </row>
    <row r="244" spans="5:28" x14ac:dyDescent="0.2">
      <c r="E244" s="116"/>
      <c r="F244" s="116"/>
      <c r="J244" s="116"/>
      <c r="K244" s="116"/>
      <c r="V244" s="116"/>
      <c r="W244" s="116"/>
      <c r="AA244" s="116"/>
      <c r="AB244" s="116"/>
    </row>
    <row r="245" spans="5:28" x14ac:dyDescent="0.2">
      <c r="E245" s="116"/>
      <c r="F245" s="116"/>
      <c r="J245" s="116"/>
      <c r="K245" s="116"/>
      <c r="V245" s="116"/>
      <c r="W245" s="116"/>
      <c r="AA245" s="116"/>
      <c r="AB245" s="116"/>
    </row>
    <row r="246" spans="5:28" x14ac:dyDescent="0.2">
      <c r="E246" s="116"/>
      <c r="F246" s="116"/>
      <c r="J246" s="116"/>
      <c r="K246" s="116"/>
      <c r="V246" s="116"/>
      <c r="W246" s="116"/>
      <c r="AA246" s="116"/>
      <c r="AB246" s="116"/>
    </row>
    <row r="247" spans="5:28" x14ac:dyDescent="0.2">
      <c r="E247" s="116"/>
      <c r="F247" s="116"/>
      <c r="J247" s="116"/>
      <c r="K247" s="116"/>
      <c r="V247" s="116"/>
      <c r="W247" s="116"/>
      <c r="AA247" s="116"/>
      <c r="AB247" s="116"/>
    </row>
    <row r="248" spans="5:28" x14ac:dyDescent="0.2">
      <c r="E248" s="116"/>
      <c r="F248" s="116"/>
      <c r="J248" s="116"/>
      <c r="K248" s="116"/>
      <c r="V248" s="116"/>
      <c r="W248" s="116"/>
      <c r="AA248" s="116"/>
      <c r="AB248" s="116"/>
    </row>
    <row r="249" spans="5:28" x14ac:dyDescent="0.2">
      <c r="E249" s="116"/>
      <c r="F249" s="116"/>
      <c r="J249" s="116"/>
      <c r="K249" s="116"/>
      <c r="V249" s="116"/>
      <c r="W249" s="116"/>
      <c r="AA249" s="116"/>
      <c r="AB249" s="116"/>
    </row>
    <row r="250" spans="5:28" x14ac:dyDescent="0.2">
      <c r="E250" s="116"/>
      <c r="F250" s="116"/>
      <c r="J250" s="116"/>
      <c r="K250" s="116"/>
      <c r="V250" s="116"/>
      <c r="W250" s="116"/>
      <c r="AA250" s="116"/>
      <c r="AB250" s="116"/>
    </row>
    <row r="251" spans="5:28" x14ac:dyDescent="0.2">
      <c r="E251" s="116"/>
      <c r="F251" s="116"/>
      <c r="J251" s="116"/>
      <c r="K251" s="116"/>
      <c r="V251" s="116"/>
      <c r="W251" s="116"/>
      <c r="AA251" s="116"/>
      <c r="AB251" s="116"/>
    </row>
    <row r="252" spans="5:28" x14ac:dyDescent="0.2">
      <c r="E252" s="116"/>
      <c r="F252" s="116"/>
      <c r="J252" s="116"/>
      <c r="K252" s="116"/>
      <c r="V252" s="116"/>
      <c r="W252" s="116"/>
      <c r="AA252" s="116"/>
      <c r="AB252" s="116"/>
    </row>
    <row r="253" spans="5:28" x14ac:dyDescent="0.2">
      <c r="E253" s="116"/>
      <c r="F253" s="116"/>
      <c r="J253" s="116"/>
      <c r="K253" s="116"/>
      <c r="V253" s="116"/>
      <c r="W253" s="116"/>
      <c r="AA253" s="116"/>
      <c r="AB253" s="116"/>
    </row>
    <row r="254" spans="5:28" x14ac:dyDescent="0.2">
      <c r="E254" s="116"/>
      <c r="F254" s="116"/>
      <c r="J254" s="116"/>
      <c r="K254" s="116"/>
      <c r="V254" s="116"/>
      <c r="W254" s="116"/>
      <c r="AA254" s="116"/>
      <c r="AB254" s="116"/>
    </row>
    <row r="255" spans="5:28" x14ac:dyDescent="0.2">
      <c r="E255" s="116"/>
      <c r="F255" s="116"/>
      <c r="J255" s="116"/>
      <c r="K255" s="116"/>
      <c r="V255" s="116"/>
      <c r="W255" s="116"/>
      <c r="AA255" s="116"/>
      <c r="AB255" s="116"/>
    </row>
    <row r="256" spans="5:28" x14ac:dyDescent="0.2">
      <c r="E256" s="116"/>
      <c r="F256" s="116"/>
      <c r="J256" s="116"/>
      <c r="K256" s="116"/>
      <c r="V256" s="116"/>
      <c r="W256" s="116"/>
      <c r="AA256" s="116"/>
      <c r="AB256" s="116"/>
    </row>
    <row r="257" spans="5:28" x14ac:dyDescent="0.2">
      <c r="E257" s="116"/>
      <c r="F257" s="116"/>
      <c r="J257" s="116"/>
      <c r="K257" s="116"/>
      <c r="V257" s="116"/>
      <c r="W257" s="116"/>
      <c r="AA257" s="116"/>
      <c r="AB257" s="116"/>
    </row>
    <row r="258" spans="5:28" x14ac:dyDescent="0.2">
      <c r="E258" s="116"/>
      <c r="F258" s="116"/>
      <c r="J258" s="116"/>
      <c r="K258" s="116"/>
      <c r="V258" s="116"/>
      <c r="W258" s="116"/>
      <c r="AA258" s="116"/>
      <c r="AB258" s="116"/>
    </row>
    <row r="259" spans="5:28" x14ac:dyDescent="0.2">
      <c r="E259" s="116"/>
      <c r="F259" s="116"/>
      <c r="J259" s="116"/>
      <c r="K259" s="116"/>
      <c r="V259" s="116"/>
      <c r="W259" s="116"/>
      <c r="AA259" s="116"/>
      <c r="AB259" s="116"/>
    </row>
    <row r="260" spans="5:28" x14ac:dyDescent="0.2">
      <c r="E260" s="116"/>
      <c r="F260" s="116"/>
      <c r="J260" s="116"/>
      <c r="K260" s="116"/>
      <c r="V260" s="116"/>
      <c r="W260" s="116"/>
      <c r="AA260" s="116"/>
      <c r="AB260" s="116"/>
    </row>
    <row r="261" spans="5:28" x14ac:dyDescent="0.2">
      <c r="E261" s="116"/>
      <c r="F261" s="116"/>
      <c r="J261" s="116"/>
      <c r="K261" s="116"/>
      <c r="V261" s="116"/>
      <c r="W261" s="116"/>
      <c r="AA261" s="116"/>
      <c r="AB261" s="116"/>
    </row>
    <row r="262" spans="5:28" x14ac:dyDescent="0.2">
      <c r="E262" s="116"/>
      <c r="F262" s="116"/>
      <c r="J262" s="116"/>
      <c r="K262" s="116"/>
      <c r="V262" s="116"/>
      <c r="W262" s="116"/>
      <c r="AA262" s="116"/>
      <c r="AB262" s="116"/>
    </row>
    <row r="263" spans="5:28" x14ac:dyDescent="0.2">
      <c r="E263" s="116"/>
      <c r="F263" s="116"/>
      <c r="J263" s="116"/>
      <c r="K263" s="116"/>
      <c r="V263" s="116"/>
      <c r="W263" s="116"/>
      <c r="AA263" s="116"/>
      <c r="AB263" s="116"/>
    </row>
    <row r="264" spans="5:28" x14ac:dyDescent="0.2">
      <c r="E264" s="116"/>
      <c r="F264" s="116"/>
      <c r="J264" s="116"/>
      <c r="K264" s="116"/>
      <c r="V264" s="116"/>
      <c r="W264" s="116"/>
      <c r="AA264" s="116"/>
      <c r="AB264" s="116"/>
    </row>
    <row r="265" spans="5:28" x14ac:dyDescent="0.2">
      <c r="E265" s="116"/>
      <c r="F265" s="116"/>
      <c r="J265" s="116"/>
      <c r="K265" s="116"/>
      <c r="V265" s="116"/>
      <c r="W265" s="116"/>
      <c r="AA265" s="116"/>
      <c r="AB265" s="116"/>
    </row>
    <row r="266" spans="5:28" x14ac:dyDescent="0.2">
      <c r="E266" s="116"/>
      <c r="F266" s="116"/>
      <c r="J266" s="116"/>
      <c r="K266" s="116"/>
      <c r="V266" s="116"/>
      <c r="W266" s="116"/>
      <c r="AA266" s="116"/>
      <c r="AB266" s="116"/>
    </row>
    <row r="267" spans="5:28" x14ac:dyDescent="0.2">
      <c r="E267" s="116"/>
      <c r="F267" s="116"/>
      <c r="J267" s="116"/>
      <c r="K267" s="116"/>
      <c r="V267" s="116"/>
      <c r="W267" s="116"/>
      <c r="AA267" s="116"/>
      <c r="AB267" s="116"/>
    </row>
    <row r="268" spans="5:28" x14ac:dyDescent="0.2">
      <c r="E268" s="116"/>
      <c r="F268" s="116"/>
      <c r="J268" s="116"/>
      <c r="K268" s="116"/>
      <c r="V268" s="116"/>
      <c r="W268" s="116"/>
      <c r="AA268" s="116"/>
      <c r="AB268" s="116"/>
    </row>
    <row r="269" spans="5:28" x14ac:dyDescent="0.2">
      <c r="E269" s="116"/>
      <c r="F269" s="116"/>
      <c r="J269" s="116"/>
      <c r="K269" s="116"/>
      <c r="V269" s="116"/>
      <c r="W269" s="116"/>
      <c r="AA269" s="116"/>
      <c r="AB269" s="116"/>
    </row>
    <row r="270" spans="5:28" x14ac:dyDescent="0.2">
      <c r="E270" s="116"/>
      <c r="F270" s="116"/>
      <c r="J270" s="116"/>
      <c r="K270" s="116"/>
      <c r="V270" s="116"/>
      <c r="W270" s="116"/>
      <c r="AA270" s="116"/>
      <c r="AB270" s="116"/>
    </row>
    <row r="271" spans="5:28" x14ac:dyDescent="0.2">
      <c r="E271" s="116"/>
      <c r="F271" s="116"/>
      <c r="J271" s="116"/>
      <c r="K271" s="116"/>
      <c r="V271" s="116"/>
      <c r="W271" s="116"/>
      <c r="AA271" s="116"/>
      <c r="AB271" s="116"/>
    </row>
    <row r="272" spans="5:28" x14ac:dyDescent="0.2">
      <c r="E272" s="116"/>
      <c r="F272" s="116"/>
      <c r="J272" s="116"/>
      <c r="K272" s="116"/>
      <c r="V272" s="116"/>
      <c r="W272" s="116"/>
      <c r="AA272" s="116"/>
      <c r="AB272" s="116"/>
    </row>
    <row r="273" spans="5:28" x14ac:dyDescent="0.2">
      <c r="E273" s="116"/>
      <c r="F273" s="116"/>
      <c r="J273" s="116"/>
      <c r="K273" s="116"/>
      <c r="V273" s="116"/>
      <c r="W273" s="116"/>
      <c r="AA273" s="116"/>
      <c r="AB273" s="116"/>
    </row>
    <row r="274" spans="5:28" x14ac:dyDescent="0.2">
      <c r="E274" s="116"/>
      <c r="F274" s="116"/>
      <c r="J274" s="116"/>
      <c r="K274" s="116"/>
      <c r="V274" s="116"/>
      <c r="W274" s="116"/>
      <c r="AA274" s="116"/>
      <c r="AB274" s="116"/>
    </row>
    <row r="275" spans="5:28" x14ac:dyDescent="0.2">
      <c r="E275" s="116"/>
      <c r="F275" s="116"/>
      <c r="J275" s="116"/>
      <c r="K275" s="116"/>
      <c r="V275" s="116"/>
      <c r="W275" s="116"/>
      <c r="AA275" s="116"/>
      <c r="AB275" s="116"/>
    </row>
    <row r="276" spans="5:28" x14ac:dyDescent="0.2">
      <c r="E276" s="116"/>
      <c r="F276" s="116"/>
      <c r="J276" s="116"/>
      <c r="K276" s="116"/>
      <c r="V276" s="116"/>
      <c r="W276" s="116"/>
      <c r="AA276" s="116"/>
      <c r="AB276" s="116"/>
    </row>
    <row r="277" spans="5:28" x14ac:dyDescent="0.2">
      <c r="E277" s="116"/>
      <c r="F277" s="116"/>
      <c r="J277" s="116"/>
      <c r="K277" s="116"/>
      <c r="V277" s="116"/>
      <c r="W277" s="116"/>
      <c r="AA277" s="116"/>
      <c r="AB277" s="116"/>
    </row>
    <row r="278" spans="5:28" x14ac:dyDescent="0.2">
      <c r="E278" s="116"/>
      <c r="F278" s="116"/>
      <c r="J278" s="116"/>
      <c r="K278" s="116"/>
      <c r="V278" s="116"/>
      <c r="W278" s="116"/>
      <c r="AA278" s="116"/>
      <c r="AB278" s="116"/>
    </row>
    <row r="279" spans="5:28" x14ac:dyDescent="0.2">
      <c r="E279" s="116"/>
      <c r="F279" s="116"/>
      <c r="J279" s="116"/>
      <c r="K279" s="116"/>
      <c r="V279" s="116"/>
      <c r="W279" s="116"/>
      <c r="AA279" s="116"/>
      <c r="AB279" s="116"/>
    </row>
    <row r="280" spans="5:28" x14ac:dyDescent="0.2">
      <c r="E280" s="116"/>
      <c r="F280" s="116"/>
      <c r="J280" s="116"/>
      <c r="K280" s="116"/>
      <c r="V280" s="116"/>
      <c r="W280" s="116"/>
      <c r="AA280" s="116"/>
      <c r="AB280" s="116"/>
    </row>
    <row r="281" spans="5:28" x14ac:dyDescent="0.2">
      <c r="E281" s="116"/>
      <c r="F281" s="116"/>
      <c r="J281" s="116"/>
      <c r="K281" s="116"/>
      <c r="V281" s="116"/>
      <c r="W281" s="116"/>
      <c r="AA281" s="116"/>
      <c r="AB281" s="116"/>
    </row>
    <row r="282" spans="5:28" x14ac:dyDescent="0.2">
      <c r="E282" s="116"/>
      <c r="F282" s="116"/>
      <c r="J282" s="116"/>
      <c r="K282" s="116"/>
      <c r="V282" s="116"/>
      <c r="W282" s="116"/>
      <c r="AA282" s="116"/>
      <c r="AB282" s="116"/>
    </row>
    <row r="283" spans="5:28" x14ac:dyDescent="0.2">
      <c r="E283" s="116"/>
      <c r="F283" s="116"/>
      <c r="J283" s="116"/>
      <c r="K283" s="116"/>
      <c r="V283" s="116"/>
      <c r="W283" s="116"/>
      <c r="AA283" s="116"/>
      <c r="AB283" s="116"/>
    </row>
    <row r="284" spans="5:28" x14ac:dyDescent="0.2">
      <c r="E284" s="116"/>
      <c r="F284" s="116"/>
      <c r="J284" s="116"/>
      <c r="K284" s="116"/>
      <c r="V284" s="116"/>
      <c r="W284" s="116"/>
      <c r="AA284" s="116"/>
      <c r="AB284" s="116"/>
    </row>
    <row r="285" spans="5:28" x14ac:dyDescent="0.2">
      <c r="E285" s="116"/>
      <c r="F285" s="116"/>
      <c r="J285" s="116"/>
      <c r="K285" s="116"/>
      <c r="V285" s="116"/>
      <c r="W285" s="116"/>
      <c r="AA285" s="116"/>
      <c r="AB285" s="116"/>
    </row>
    <row r="286" spans="5:28" x14ac:dyDescent="0.2">
      <c r="E286" s="116"/>
      <c r="F286" s="116"/>
      <c r="J286" s="116"/>
      <c r="K286" s="116"/>
      <c r="V286" s="116"/>
      <c r="W286" s="116"/>
      <c r="AA286" s="116"/>
      <c r="AB286" s="116"/>
    </row>
    <row r="287" spans="5:28" x14ac:dyDescent="0.2">
      <c r="E287" s="116"/>
      <c r="F287" s="116"/>
      <c r="J287" s="116"/>
      <c r="K287" s="116"/>
      <c r="V287" s="116"/>
      <c r="W287" s="116"/>
      <c r="AA287" s="116"/>
      <c r="AB287" s="116"/>
    </row>
    <row r="288" spans="5:28" x14ac:dyDescent="0.2">
      <c r="E288" s="116"/>
      <c r="F288" s="116"/>
      <c r="J288" s="116"/>
      <c r="K288" s="116"/>
      <c r="V288" s="116"/>
      <c r="W288" s="116"/>
      <c r="AA288" s="116"/>
      <c r="AB288" s="116"/>
    </row>
    <row r="289" spans="5:28" x14ac:dyDescent="0.2">
      <c r="E289" s="116"/>
      <c r="F289" s="116"/>
      <c r="J289" s="116"/>
      <c r="K289" s="116"/>
      <c r="V289" s="116"/>
      <c r="W289" s="116"/>
      <c r="AA289" s="116"/>
      <c r="AB289" s="116"/>
    </row>
    <row r="290" spans="5:28" x14ac:dyDescent="0.2">
      <c r="E290" s="116"/>
      <c r="F290" s="116"/>
      <c r="J290" s="116"/>
      <c r="K290" s="116"/>
      <c r="V290" s="116"/>
      <c r="W290" s="116"/>
      <c r="AA290" s="116"/>
      <c r="AB290" s="116"/>
    </row>
    <row r="291" spans="5:28" x14ac:dyDescent="0.2">
      <c r="E291" s="116"/>
      <c r="F291" s="116"/>
      <c r="J291" s="116"/>
      <c r="K291" s="116"/>
      <c r="V291" s="116"/>
      <c r="W291" s="116"/>
      <c r="AA291" s="116"/>
      <c r="AB291" s="116"/>
    </row>
    <row r="292" spans="5:28" x14ac:dyDescent="0.2">
      <c r="E292" s="116"/>
      <c r="F292" s="116"/>
      <c r="J292" s="116"/>
      <c r="K292" s="116"/>
      <c r="V292" s="116"/>
      <c r="W292" s="116"/>
      <c r="AA292" s="116"/>
      <c r="AB292" s="116"/>
    </row>
    <row r="293" spans="5:28" x14ac:dyDescent="0.2">
      <c r="E293" s="116"/>
      <c r="F293" s="116"/>
      <c r="J293" s="116"/>
      <c r="K293" s="116"/>
      <c r="V293" s="116"/>
      <c r="W293" s="116"/>
      <c r="AA293" s="116"/>
      <c r="AB293" s="116"/>
    </row>
    <row r="294" spans="5:28" x14ac:dyDescent="0.2">
      <c r="E294" s="116"/>
      <c r="F294" s="116"/>
      <c r="J294" s="116"/>
      <c r="K294" s="116"/>
      <c r="V294" s="116"/>
      <c r="W294" s="116"/>
      <c r="AA294" s="116"/>
      <c r="AB294" s="116"/>
    </row>
    <row r="295" spans="5:28" x14ac:dyDescent="0.2">
      <c r="E295" s="116"/>
      <c r="F295" s="116"/>
      <c r="J295" s="116"/>
      <c r="K295" s="116"/>
      <c r="V295" s="116"/>
      <c r="W295" s="116"/>
      <c r="AA295" s="116"/>
      <c r="AB295" s="116"/>
    </row>
    <row r="296" spans="5:28" x14ac:dyDescent="0.2">
      <c r="E296" s="116"/>
      <c r="F296" s="116"/>
      <c r="J296" s="116"/>
      <c r="K296" s="116"/>
      <c r="V296" s="116"/>
      <c r="W296" s="116"/>
      <c r="AA296" s="116"/>
      <c r="AB296" s="116"/>
    </row>
    <row r="297" spans="5:28" x14ac:dyDescent="0.2">
      <c r="E297" s="116"/>
      <c r="F297" s="116"/>
      <c r="J297" s="116"/>
      <c r="K297" s="116"/>
      <c r="V297" s="116"/>
      <c r="W297" s="116"/>
      <c r="AA297" s="116"/>
      <c r="AB297" s="116"/>
    </row>
    <row r="298" spans="5:28" x14ac:dyDescent="0.2">
      <c r="E298" s="116"/>
      <c r="F298" s="116"/>
      <c r="J298" s="116"/>
      <c r="K298" s="116"/>
      <c r="V298" s="116"/>
      <c r="W298" s="116"/>
      <c r="AA298" s="116"/>
      <c r="AB298" s="116"/>
    </row>
    <row r="299" spans="5:28" x14ac:dyDescent="0.2">
      <c r="E299" s="116"/>
      <c r="F299" s="116"/>
      <c r="J299" s="116"/>
      <c r="K299" s="116"/>
      <c r="V299" s="116"/>
      <c r="W299" s="116"/>
      <c r="AA299" s="116"/>
      <c r="AB299" s="116"/>
    </row>
    <row r="300" spans="5:28" x14ac:dyDescent="0.2">
      <c r="E300" s="116"/>
      <c r="F300" s="116"/>
      <c r="J300" s="116"/>
      <c r="K300" s="116"/>
      <c r="V300" s="116"/>
      <c r="W300" s="116"/>
      <c r="AA300" s="116"/>
      <c r="AB300" s="116"/>
    </row>
    <row r="301" spans="5:28" x14ac:dyDescent="0.2">
      <c r="E301" s="116"/>
      <c r="F301" s="116"/>
      <c r="J301" s="116"/>
      <c r="K301" s="116"/>
      <c r="V301" s="116"/>
      <c r="W301" s="116"/>
      <c r="AA301" s="116"/>
      <c r="AB301" s="116"/>
    </row>
    <row r="302" spans="5:28" x14ac:dyDescent="0.2">
      <c r="E302" s="116"/>
      <c r="F302" s="116"/>
      <c r="J302" s="116"/>
      <c r="K302" s="116"/>
      <c r="V302" s="116"/>
      <c r="W302" s="116"/>
      <c r="AA302" s="116"/>
      <c r="AB302" s="116"/>
    </row>
    <row r="303" spans="5:28" x14ac:dyDescent="0.2">
      <c r="E303" s="116"/>
      <c r="F303" s="116"/>
      <c r="J303" s="116"/>
      <c r="K303" s="116"/>
      <c r="V303" s="116"/>
      <c r="W303" s="116"/>
      <c r="AA303" s="116"/>
      <c r="AB303" s="116"/>
    </row>
    <row r="304" spans="5:28" x14ac:dyDescent="0.2">
      <c r="E304" s="116"/>
      <c r="F304" s="116"/>
      <c r="J304" s="116"/>
      <c r="K304" s="116"/>
      <c r="V304" s="116"/>
      <c r="W304" s="116"/>
      <c r="AA304" s="116"/>
      <c r="AB304" s="116"/>
    </row>
    <row r="305" spans="5:28" x14ac:dyDescent="0.2">
      <c r="E305" s="116"/>
      <c r="F305" s="116"/>
      <c r="J305" s="116"/>
      <c r="K305" s="116"/>
      <c r="V305" s="116"/>
      <c r="W305" s="116"/>
      <c r="AA305" s="116"/>
      <c r="AB305" s="116"/>
    </row>
    <row r="306" spans="5:28" x14ac:dyDescent="0.2">
      <c r="E306" s="116"/>
      <c r="F306" s="116"/>
      <c r="J306" s="116"/>
      <c r="K306" s="116"/>
      <c r="V306" s="116"/>
      <c r="W306" s="116"/>
      <c r="AA306" s="116"/>
      <c r="AB306" s="116"/>
    </row>
    <row r="307" spans="5:28" x14ac:dyDescent="0.2">
      <c r="E307" s="116"/>
      <c r="F307" s="116"/>
      <c r="J307" s="116"/>
      <c r="K307" s="116"/>
      <c r="V307" s="116"/>
      <c r="W307" s="116"/>
      <c r="AA307" s="116"/>
      <c r="AB307" s="116"/>
    </row>
    <row r="308" spans="5:28" x14ac:dyDescent="0.2">
      <c r="E308" s="116"/>
      <c r="F308" s="116"/>
      <c r="J308" s="116"/>
      <c r="K308" s="116"/>
      <c r="V308" s="116"/>
      <c r="W308" s="116"/>
      <c r="AA308" s="116"/>
      <c r="AB308" s="116"/>
    </row>
    <row r="309" spans="5:28" x14ac:dyDescent="0.2">
      <c r="E309" s="116"/>
      <c r="F309" s="116"/>
      <c r="J309" s="116"/>
      <c r="K309" s="116"/>
      <c r="V309" s="116"/>
      <c r="W309" s="116"/>
      <c r="AA309" s="116"/>
      <c r="AB309" s="116"/>
    </row>
    <row r="310" spans="5:28" x14ac:dyDescent="0.2">
      <c r="E310" s="116"/>
      <c r="F310" s="116"/>
      <c r="J310" s="116"/>
      <c r="K310" s="116"/>
      <c r="V310" s="116"/>
      <c r="W310" s="116"/>
      <c r="AA310" s="116"/>
      <c r="AB310" s="116"/>
    </row>
    <row r="311" spans="5:28" x14ac:dyDescent="0.2">
      <c r="E311" s="116"/>
      <c r="F311" s="116"/>
      <c r="J311" s="116"/>
      <c r="K311" s="116"/>
      <c r="V311" s="116"/>
      <c r="W311" s="116"/>
      <c r="AA311" s="116"/>
      <c r="AB311" s="116"/>
    </row>
    <row r="312" spans="5:28" x14ac:dyDescent="0.2">
      <c r="E312" s="116"/>
      <c r="F312" s="116"/>
      <c r="J312" s="116"/>
      <c r="K312" s="116"/>
      <c r="V312" s="116"/>
      <c r="W312" s="116"/>
      <c r="AA312" s="116"/>
      <c r="AB312" s="116"/>
    </row>
    <row r="313" spans="5:28" x14ac:dyDescent="0.2">
      <c r="E313" s="116"/>
      <c r="F313" s="116"/>
      <c r="J313" s="116"/>
      <c r="K313" s="116"/>
      <c r="V313" s="116"/>
      <c r="W313" s="116"/>
      <c r="AA313" s="116"/>
      <c r="AB313" s="116"/>
    </row>
    <row r="314" spans="5:28" x14ac:dyDescent="0.2">
      <c r="E314" s="116"/>
      <c r="F314" s="116"/>
      <c r="J314" s="116"/>
      <c r="K314" s="116"/>
      <c r="V314" s="116"/>
      <c r="W314" s="116"/>
      <c r="AA314" s="116"/>
      <c r="AB314" s="116"/>
    </row>
    <row r="315" spans="5:28" x14ac:dyDescent="0.2">
      <c r="E315" s="116"/>
      <c r="F315" s="116"/>
      <c r="J315" s="116"/>
      <c r="K315" s="116"/>
      <c r="V315" s="116"/>
      <c r="W315" s="116"/>
      <c r="AA315" s="116"/>
      <c r="AB315" s="116"/>
    </row>
    <row r="316" spans="5:28" x14ac:dyDescent="0.2">
      <c r="E316" s="116"/>
      <c r="F316" s="116"/>
      <c r="J316" s="116"/>
      <c r="K316" s="116"/>
      <c r="V316" s="116"/>
      <c r="W316" s="116"/>
      <c r="AA316" s="116"/>
      <c r="AB316" s="116"/>
    </row>
    <row r="317" spans="5:28" x14ac:dyDescent="0.2">
      <c r="E317" s="116"/>
      <c r="F317" s="116"/>
      <c r="J317" s="116"/>
      <c r="K317" s="116"/>
      <c r="V317" s="116"/>
      <c r="W317" s="116"/>
      <c r="AA317" s="116"/>
      <c r="AB317" s="116"/>
    </row>
    <row r="318" spans="5:28" x14ac:dyDescent="0.2">
      <c r="E318" s="116"/>
      <c r="F318" s="116"/>
      <c r="J318" s="116"/>
      <c r="K318" s="116"/>
      <c r="V318" s="116"/>
      <c r="W318" s="116"/>
      <c r="AA318" s="116"/>
      <c r="AB318" s="116"/>
    </row>
    <row r="319" spans="5:28" x14ac:dyDescent="0.2">
      <c r="E319" s="116"/>
      <c r="F319" s="116"/>
      <c r="J319" s="116"/>
      <c r="K319" s="116"/>
      <c r="V319" s="116"/>
      <c r="W319" s="116"/>
      <c r="AA319" s="116"/>
      <c r="AB319" s="116"/>
    </row>
    <row r="320" spans="5:28" x14ac:dyDescent="0.2">
      <c r="E320" s="116"/>
      <c r="F320" s="116"/>
      <c r="J320" s="116"/>
      <c r="K320" s="116"/>
      <c r="V320" s="116"/>
      <c r="W320" s="116"/>
      <c r="AA320" s="116"/>
      <c r="AB320" s="116"/>
    </row>
    <row r="321" spans="5:28" x14ac:dyDescent="0.2">
      <c r="E321" s="116"/>
      <c r="F321" s="116"/>
      <c r="J321" s="116"/>
      <c r="K321" s="116"/>
      <c r="V321" s="116"/>
      <c r="W321" s="116"/>
      <c r="AA321" s="116"/>
      <c r="AB321" s="116"/>
    </row>
    <row r="322" spans="5:28" x14ac:dyDescent="0.2">
      <c r="E322" s="116"/>
      <c r="F322" s="116"/>
      <c r="J322" s="116"/>
      <c r="K322" s="116"/>
      <c r="V322" s="116"/>
      <c r="W322" s="116"/>
      <c r="AA322" s="116"/>
      <c r="AB322" s="116"/>
    </row>
    <row r="323" spans="5:28" x14ac:dyDescent="0.2">
      <c r="E323" s="116"/>
      <c r="F323" s="116"/>
      <c r="J323" s="116"/>
      <c r="K323" s="116"/>
      <c r="V323" s="116"/>
      <c r="W323" s="116"/>
      <c r="AA323" s="116"/>
      <c r="AB323" s="116"/>
    </row>
    <row r="324" spans="5:28" x14ac:dyDescent="0.2">
      <c r="E324" s="116"/>
      <c r="F324" s="116"/>
      <c r="J324" s="116"/>
      <c r="K324" s="116"/>
      <c r="V324" s="116"/>
      <c r="W324" s="116"/>
      <c r="AA324" s="116"/>
      <c r="AB324" s="116"/>
    </row>
    <row r="325" spans="5:28" x14ac:dyDescent="0.2">
      <c r="E325" s="116"/>
      <c r="F325" s="116"/>
      <c r="J325" s="116"/>
      <c r="K325" s="116"/>
      <c r="V325" s="116"/>
      <c r="W325" s="116"/>
      <c r="AA325" s="116"/>
      <c r="AB325" s="116"/>
    </row>
    <row r="326" spans="5:28" x14ac:dyDescent="0.2">
      <c r="E326" s="116"/>
      <c r="F326" s="116"/>
      <c r="J326" s="116"/>
      <c r="K326" s="116"/>
      <c r="V326" s="116"/>
      <c r="W326" s="116"/>
      <c r="AA326" s="116"/>
      <c r="AB326" s="116"/>
    </row>
    <row r="327" spans="5:28" x14ac:dyDescent="0.2">
      <c r="E327" s="116"/>
      <c r="F327" s="116"/>
      <c r="J327" s="116"/>
      <c r="K327" s="116"/>
      <c r="V327" s="116"/>
      <c r="W327" s="116"/>
      <c r="AA327" s="116"/>
      <c r="AB327" s="116"/>
    </row>
    <row r="328" spans="5:28" x14ac:dyDescent="0.2">
      <c r="E328" s="116"/>
      <c r="F328" s="116"/>
      <c r="J328" s="116"/>
      <c r="K328" s="116"/>
      <c r="V328" s="116"/>
      <c r="W328" s="116"/>
      <c r="AA328" s="116"/>
      <c r="AB328" s="116"/>
    </row>
    <row r="329" spans="5:28" x14ac:dyDescent="0.2">
      <c r="E329" s="116"/>
      <c r="F329" s="116"/>
      <c r="J329" s="116"/>
      <c r="K329" s="116"/>
      <c r="V329" s="116"/>
      <c r="W329" s="116"/>
      <c r="AA329" s="116"/>
      <c r="AB329" s="116"/>
    </row>
    <row r="330" spans="5:28" x14ac:dyDescent="0.2">
      <c r="E330" s="116"/>
      <c r="F330" s="116"/>
      <c r="J330" s="116"/>
      <c r="K330" s="116"/>
      <c r="V330" s="116"/>
      <c r="W330" s="116"/>
      <c r="AA330" s="116"/>
      <c r="AB330" s="116"/>
    </row>
    <row r="331" spans="5:28" x14ac:dyDescent="0.2">
      <c r="E331" s="116"/>
      <c r="F331" s="116"/>
      <c r="J331" s="116"/>
      <c r="K331" s="116"/>
      <c r="V331" s="116"/>
      <c r="W331" s="116"/>
      <c r="AA331" s="116"/>
      <c r="AB331" s="116"/>
    </row>
    <row r="332" spans="5:28" x14ac:dyDescent="0.2">
      <c r="E332" s="116"/>
      <c r="F332" s="116"/>
      <c r="J332" s="116"/>
      <c r="K332" s="116"/>
      <c r="V332" s="116"/>
      <c r="W332" s="116"/>
      <c r="AA332" s="116"/>
      <c r="AB332" s="116"/>
    </row>
    <row r="333" spans="5:28" x14ac:dyDescent="0.2">
      <c r="E333" s="116"/>
      <c r="F333" s="116"/>
      <c r="J333" s="116"/>
      <c r="K333" s="116"/>
      <c r="V333" s="116"/>
      <c r="W333" s="116"/>
      <c r="AA333" s="116"/>
      <c r="AB333" s="116"/>
    </row>
    <row r="334" spans="5:28" x14ac:dyDescent="0.2">
      <c r="E334" s="116"/>
      <c r="F334" s="116"/>
      <c r="J334" s="116"/>
      <c r="K334" s="116"/>
      <c r="V334" s="116"/>
      <c r="W334" s="116"/>
      <c r="AA334" s="116"/>
      <c r="AB334" s="116"/>
    </row>
    <row r="335" spans="5:28" x14ac:dyDescent="0.2">
      <c r="E335" s="116"/>
      <c r="F335" s="116"/>
      <c r="J335" s="116"/>
      <c r="K335" s="116"/>
      <c r="V335" s="116"/>
      <c r="W335" s="116"/>
      <c r="AA335" s="116"/>
      <c r="AB335" s="116"/>
    </row>
    <row r="336" spans="5:28" x14ac:dyDescent="0.2">
      <c r="E336" s="116"/>
      <c r="F336" s="116"/>
      <c r="J336" s="116"/>
      <c r="K336" s="116"/>
      <c r="V336" s="116"/>
      <c r="W336" s="116"/>
      <c r="AA336" s="116"/>
      <c r="AB336" s="116"/>
    </row>
    <row r="337" spans="5:28" x14ac:dyDescent="0.2">
      <c r="E337" s="116"/>
      <c r="F337" s="116"/>
      <c r="J337" s="116"/>
      <c r="K337" s="116"/>
      <c r="V337" s="116"/>
      <c r="W337" s="116"/>
      <c r="AA337" s="116"/>
      <c r="AB337" s="116"/>
    </row>
    <row r="338" spans="5:28" x14ac:dyDescent="0.2">
      <c r="E338" s="116"/>
      <c r="F338" s="116"/>
      <c r="J338" s="116"/>
      <c r="K338" s="116"/>
      <c r="V338" s="116"/>
      <c r="W338" s="116"/>
      <c r="AA338" s="116"/>
      <c r="AB338" s="116"/>
    </row>
    <row r="339" spans="5:28" x14ac:dyDescent="0.2">
      <c r="E339" s="116"/>
      <c r="F339" s="116"/>
      <c r="J339" s="116"/>
      <c r="K339" s="116"/>
      <c r="V339" s="116"/>
      <c r="W339" s="116"/>
      <c r="AA339" s="116"/>
      <c r="AB339" s="116"/>
    </row>
    <row r="340" spans="5:28" x14ac:dyDescent="0.2">
      <c r="E340" s="116"/>
      <c r="F340" s="116"/>
      <c r="J340" s="116"/>
      <c r="K340" s="116"/>
      <c r="V340" s="116"/>
      <c r="W340" s="116"/>
      <c r="AA340" s="116"/>
      <c r="AB340" s="116"/>
    </row>
    <row r="341" spans="5:28" x14ac:dyDescent="0.2">
      <c r="E341" s="116"/>
      <c r="F341" s="116"/>
      <c r="J341" s="116"/>
      <c r="K341" s="116"/>
      <c r="V341" s="116"/>
      <c r="W341" s="116"/>
      <c r="AA341" s="116"/>
      <c r="AB341" s="116"/>
    </row>
    <row r="342" spans="5:28" x14ac:dyDescent="0.2">
      <c r="E342" s="116"/>
      <c r="F342" s="116"/>
      <c r="J342" s="116"/>
      <c r="K342" s="116"/>
      <c r="V342" s="116"/>
      <c r="W342" s="116"/>
      <c r="AA342" s="116"/>
      <c r="AB342" s="116"/>
    </row>
    <row r="343" spans="5:28" x14ac:dyDescent="0.2">
      <c r="E343" s="116"/>
      <c r="F343" s="116"/>
      <c r="J343" s="116"/>
      <c r="K343" s="116"/>
      <c r="V343" s="116"/>
      <c r="W343" s="116"/>
      <c r="AA343" s="116"/>
      <c r="AB343" s="116"/>
    </row>
    <row r="344" spans="5:28" x14ac:dyDescent="0.2">
      <c r="E344" s="116"/>
      <c r="F344" s="116"/>
      <c r="J344" s="116"/>
      <c r="K344" s="116"/>
      <c r="V344" s="116"/>
      <c r="W344" s="116"/>
      <c r="AA344" s="116"/>
      <c r="AB344" s="116"/>
    </row>
    <row r="345" spans="5:28" x14ac:dyDescent="0.2">
      <c r="E345" s="116"/>
      <c r="F345" s="116"/>
      <c r="J345" s="116"/>
      <c r="K345" s="116"/>
      <c r="V345" s="116"/>
      <c r="W345" s="116"/>
      <c r="AA345" s="116"/>
      <c r="AB345" s="116"/>
    </row>
    <row r="346" spans="5:28" x14ac:dyDescent="0.2">
      <c r="E346" s="116"/>
      <c r="F346" s="116"/>
      <c r="J346" s="116"/>
      <c r="K346" s="116"/>
      <c r="V346" s="116"/>
      <c r="W346" s="116"/>
      <c r="AA346" s="116"/>
      <c r="AB346" s="116"/>
    </row>
    <row r="347" spans="5:28" x14ac:dyDescent="0.2">
      <c r="E347" s="116"/>
      <c r="F347" s="116"/>
      <c r="J347" s="116"/>
      <c r="K347" s="116"/>
      <c r="V347" s="116"/>
      <c r="W347" s="116"/>
      <c r="AA347" s="116"/>
      <c r="AB347" s="116"/>
    </row>
    <row r="348" spans="5:28" x14ac:dyDescent="0.2">
      <c r="E348" s="116"/>
      <c r="F348" s="116"/>
      <c r="J348" s="116"/>
      <c r="K348" s="116"/>
      <c r="V348" s="116"/>
      <c r="W348" s="116"/>
      <c r="AA348" s="116"/>
      <c r="AB348" s="116"/>
    </row>
    <row r="349" spans="5:28" x14ac:dyDescent="0.2">
      <c r="E349" s="116"/>
      <c r="F349" s="116"/>
      <c r="J349" s="116"/>
      <c r="K349" s="116"/>
      <c r="V349" s="116"/>
      <c r="W349" s="116"/>
      <c r="AA349" s="116"/>
      <c r="AB349" s="116"/>
    </row>
    <row r="350" spans="5:28" x14ac:dyDescent="0.2">
      <c r="E350" s="116"/>
      <c r="F350" s="116"/>
      <c r="J350" s="116"/>
      <c r="K350" s="116"/>
      <c r="V350" s="116"/>
      <c r="W350" s="116"/>
      <c r="AA350" s="116"/>
      <c r="AB350" s="116"/>
    </row>
    <row r="351" spans="5:28" x14ac:dyDescent="0.2">
      <c r="E351" s="116"/>
      <c r="F351" s="116"/>
      <c r="J351" s="116"/>
      <c r="K351" s="116"/>
      <c r="V351" s="116"/>
      <c r="W351" s="116"/>
      <c r="AA351" s="116"/>
      <c r="AB351" s="116"/>
    </row>
    <row r="352" spans="5:28" x14ac:dyDescent="0.2">
      <c r="E352" s="116"/>
      <c r="F352" s="116"/>
      <c r="J352" s="116"/>
      <c r="K352" s="116"/>
      <c r="V352" s="116"/>
      <c r="W352" s="116"/>
      <c r="AA352" s="116"/>
      <c r="AB352" s="116"/>
    </row>
    <row r="353" spans="5:28" x14ac:dyDescent="0.2">
      <c r="E353" s="116"/>
      <c r="F353" s="116"/>
      <c r="J353" s="116"/>
      <c r="K353" s="116"/>
      <c r="V353" s="116"/>
      <c r="W353" s="116"/>
      <c r="AA353" s="116"/>
      <c r="AB353" s="116"/>
    </row>
    <row r="354" spans="5:28" x14ac:dyDescent="0.2">
      <c r="E354" s="116"/>
      <c r="F354" s="116"/>
      <c r="J354" s="116"/>
      <c r="K354" s="116"/>
      <c r="V354" s="116"/>
      <c r="W354" s="116"/>
      <c r="AA354" s="116"/>
      <c r="AB354" s="116"/>
    </row>
    <row r="355" spans="5:28" x14ac:dyDescent="0.2">
      <c r="E355" s="116"/>
      <c r="F355" s="116"/>
      <c r="J355" s="116"/>
      <c r="K355" s="116"/>
      <c r="V355" s="116"/>
      <c r="W355" s="116"/>
      <c r="AA355" s="116"/>
      <c r="AB355" s="116"/>
    </row>
    <row r="356" spans="5:28" x14ac:dyDescent="0.2">
      <c r="E356" s="116"/>
      <c r="F356" s="116"/>
      <c r="J356" s="116"/>
      <c r="K356" s="116"/>
      <c r="V356" s="116"/>
      <c r="W356" s="116"/>
      <c r="AA356" s="116"/>
      <c r="AB356" s="116"/>
    </row>
    <row r="357" spans="5:28" x14ac:dyDescent="0.2">
      <c r="E357" s="116"/>
      <c r="F357" s="116"/>
      <c r="J357" s="116"/>
      <c r="K357" s="116"/>
      <c r="V357" s="116"/>
      <c r="W357" s="116"/>
      <c r="AA357" s="116"/>
      <c r="AB357" s="116"/>
    </row>
    <row r="358" spans="5:28" x14ac:dyDescent="0.2">
      <c r="E358" s="116"/>
      <c r="F358" s="116"/>
      <c r="J358" s="116"/>
      <c r="K358" s="116"/>
      <c r="V358" s="116"/>
      <c r="W358" s="116"/>
      <c r="AA358" s="116"/>
      <c r="AB358" s="116"/>
    </row>
    <row r="359" spans="5:28" x14ac:dyDescent="0.2">
      <c r="E359" s="116"/>
      <c r="F359" s="116"/>
      <c r="J359" s="116"/>
      <c r="K359" s="116"/>
      <c r="V359" s="116"/>
      <c r="W359" s="116"/>
      <c r="AA359" s="116"/>
      <c r="AB359" s="116"/>
    </row>
    <row r="360" spans="5:28" x14ac:dyDescent="0.2">
      <c r="E360" s="116"/>
      <c r="F360" s="116"/>
      <c r="J360" s="116"/>
      <c r="K360" s="116"/>
      <c r="V360" s="116"/>
      <c r="W360" s="116"/>
      <c r="AA360" s="116"/>
      <c r="AB360" s="116"/>
    </row>
    <row r="361" spans="5:28" x14ac:dyDescent="0.2">
      <c r="E361" s="116"/>
      <c r="F361" s="116"/>
      <c r="J361" s="116"/>
      <c r="K361" s="116"/>
      <c r="V361" s="116"/>
      <c r="W361" s="116"/>
      <c r="AA361" s="116"/>
      <c r="AB361" s="116"/>
    </row>
    <row r="362" spans="5:28" x14ac:dyDescent="0.2">
      <c r="E362" s="116"/>
      <c r="F362" s="116"/>
      <c r="J362" s="116"/>
      <c r="K362" s="116"/>
      <c r="V362" s="116"/>
      <c r="W362" s="116"/>
      <c r="AA362" s="116"/>
      <c r="AB362" s="116"/>
    </row>
    <row r="363" spans="5:28" x14ac:dyDescent="0.2">
      <c r="E363" s="116"/>
      <c r="F363" s="116"/>
      <c r="J363" s="116"/>
      <c r="K363" s="116"/>
      <c r="V363" s="116"/>
      <c r="W363" s="116"/>
      <c r="AA363" s="116"/>
      <c r="AB363" s="116"/>
    </row>
    <row r="364" spans="5:28" x14ac:dyDescent="0.2">
      <c r="E364" s="116"/>
      <c r="F364" s="116"/>
      <c r="J364" s="116"/>
      <c r="K364" s="116"/>
      <c r="V364" s="116"/>
      <c r="W364" s="116"/>
      <c r="AA364" s="116"/>
      <c r="AB364" s="116"/>
    </row>
    <row r="365" spans="5:28" x14ac:dyDescent="0.2">
      <c r="E365" s="116"/>
      <c r="F365" s="116"/>
      <c r="J365" s="116"/>
      <c r="K365" s="116"/>
      <c r="V365" s="116"/>
      <c r="W365" s="116"/>
      <c r="AA365" s="116"/>
      <c r="AB365" s="116"/>
    </row>
    <row r="366" spans="5:28" x14ac:dyDescent="0.2">
      <c r="E366" s="116"/>
      <c r="F366" s="116"/>
      <c r="J366" s="116"/>
      <c r="K366" s="116"/>
      <c r="V366" s="116"/>
      <c r="W366" s="116"/>
      <c r="AA366" s="116"/>
      <c r="AB366" s="116"/>
    </row>
    <row r="367" spans="5:28" x14ac:dyDescent="0.2">
      <c r="E367" s="116"/>
      <c r="F367" s="116"/>
      <c r="J367" s="116"/>
      <c r="K367" s="116"/>
      <c r="V367" s="116"/>
      <c r="W367" s="116"/>
      <c r="AA367" s="116"/>
      <c r="AB367" s="116"/>
    </row>
    <row r="368" spans="5:28" x14ac:dyDescent="0.2">
      <c r="E368" s="116"/>
      <c r="F368" s="116"/>
      <c r="J368" s="116"/>
      <c r="K368" s="116"/>
      <c r="V368" s="116"/>
      <c r="W368" s="116"/>
      <c r="AA368" s="116"/>
      <c r="AB368" s="116"/>
    </row>
    <row r="369" spans="5:28" x14ac:dyDescent="0.2">
      <c r="E369" s="116"/>
      <c r="F369" s="116"/>
      <c r="J369" s="116"/>
      <c r="K369" s="116"/>
      <c r="V369" s="116"/>
      <c r="W369" s="116"/>
      <c r="AA369" s="116"/>
      <c r="AB369" s="116"/>
    </row>
    <row r="370" spans="5:28" x14ac:dyDescent="0.2">
      <c r="E370" s="116"/>
      <c r="F370" s="116"/>
      <c r="J370" s="116"/>
      <c r="K370" s="116"/>
      <c r="V370" s="116"/>
      <c r="W370" s="116"/>
      <c r="AA370" s="116"/>
      <c r="AB370" s="116"/>
    </row>
    <row r="371" spans="5:28" x14ac:dyDescent="0.2">
      <c r="E371" s="116"/>
      <c r="F371" s="116"/>
      <c r="J371" s="116"/>
      <c r="K371" s="116"/>
      <c r="V371" s="116"/>
      <c r="W371" s="116"/>
      <c r="AA371" s="116"/>
      <c r="AB371" s="116"/>
    </row>
    <row r="372" spans="5:28" x14ac:dyDescent="0.2">
      <c r="E372" s="116"/>
      <c r="F372" s="116"/>
      <c r="J372" s="116"/>
      <c r="K372" s="116"/>
      <c r="V372" s="116"/>
      <c r="W372" s="116"/>
      <c r="AA372" s="116"/>
      <c r="AB372" s="116"/>
    </row>
    <row r="373" spans="5:28" x14ac:dyDescent="0.2">
      <c r="E373" s="116"/>
      <c r="F373" s="116"/>
      <c r="J373" s="116"/>
      <c r="K373" s="116"/>
      <c r="V373" s="116"/>
      <c r="W373" s="116"/>
      <c r="AA373" s="116"/>
      <c r="AB373" s="116"/>
    </row>
    <row r="374" spans="5:28" x14ac:dyDescent="0.2">
      <c r="E374" s="116"/>
      <c r="F374" s="116"/>
      <c r="J374" s="116"/>
      <c r="K374" s="116"/>
      <c r="V374" s="116"/>
      <c r="W374" s="116"/>
      <c r="AA374" s="116"/>
      <c r="AB374" s="116"/>
    </row>
    <row r="375" spans="5:28" x14ac:dyDescent="0.2">
      <c r="E375" s="116"/>
      <c r="F375" s="116"/>
      <c r="J375" s="116"/>
      <c r="K375" s="116"/>
      <c r="V375" s="116"/>
      <c r="W375" s="116"/>
      <c r="AA375" s="116"/>
      <c r="AB375" s="116"/>
    </row>
    <row r="376" spans="5:28" x14ac:dyDescent="0.2">
      <c r="E376" s="116"/>
      <c r="F376" s="116"/>
      <c r="J376" s="116"/>
      <c r="K376" s="116"/>
      <c r="V376" s="116"/>
      <c r="W376" s="116"/>
      <c r="AA376" s="116"/>
      <c r="AB376" s="116"/>
    </row>
    <row r="377" spans="5:28" x14ac:dyDescent="0.2">
      <c r="E377" s="116"/>
      <c r="F377" s="116"/>
      <c r="J377" s="116"/>
      <c r="K377" s="116"/>
      <c r="V377" s="116"/>
      <c r="W377" s="116"/>
      <c r="AA377" s="116"/>
      <c r="AB377" s="116"/>
    </row>
    <row r="378" spans="5:28" x14ac:dyDescent="0.2">
      <c r="E378" s="116"/>
      <c r="F378" s="116"/>
      <c r="J378" s="116"/>
      <c r="K378" s="116"/>
      <c r="V378" s="116"/>
      <c r="W378" s="116"/>
      <c r="AA378" s="116"/>
      <c r="AB378" s="116"/>
    </row>
    <row r="379" spans="5:28" x14ac:dyDescent="0.2">
      <c r="E379" s="116"/>
      <c r="F379" s="116"/>
      <c r="J379" s="116"/>
      <c r="K379" s="116"/>
      <c r="V379" s="116"/>
      <c r="W379" s="116"/>
      <c r="AA379" s="116"/>
      <c r="AB379" s="116"/>
    </row>
    <row r="380" spans="5:28" x14ac:dyDescent="0.2">
      <c r="E380" s="116"/>
      <c r="F380" s="116"/>
      <c r="J380" s="116"/>
      <c r="K380" s="116"/>
      <c r="V380" s="116"/>
      <c r="W380" s="116"/>
      <c r="AA380" s="116"/>
      <c r="AB380" s="116"/>
    </row>
    <row r="381" spans="5:28" x14ac:dyDescent="0.2">
      <c r="E381" s="116"/>
      <c r="F381" s="116"/>
      <c r="J381" s="116"/>
      <c r="K381" s="116"/>
      <c r="V381" s="116"/>
      <c r="W381" s="116"/>
      <c r="AA381" s="116"/>
      <c r="AB381" s="116"/>
    </row>
    <row r="382" spans="5:28" x14ac:dyDescent="0.2">
      <c r="E382" s="116"/>
      <c r="F382" s="116"/>
      <c r="J382" s="116"/>
      <c r="K382" s="116"/>
      <c r="V382" s="116"/>
      <c r="W382" s="116"/>
      <c r="AA382" s="116"/>
      <c r="AB382" s="116"/>
    </row>
    <row r="383" spans="5:28" x14ac:dyDescent="0.2">
      <c r="E383" s="116"/>
      <c r="F383" s="116"/>
      <c r="J383" s="116"/>
      <c r="K383" s="116"/>
      <c r="V383" s="116"/>
      <c r="W383" s="116"/>
      <c r="AA383" s="116"/>
      <c r="AB383" s="116"/>
    </row>
    <row r="384" spans="5:28" x14ac:dyDescent="0.2">
      <c r="E384" s="116"/>
      <c r="F384" s="116"/>
      <c r="J384" s="116"/>
      <c r="K384" s="116"/>
      <c r="V384" s="116"/>
      <c r="W384" s="116"/>
      <c r="AA384" s="116"/>
      <c r="AB384" s="116"/>
    </row>
    <row r="385" spans="5:28" x14ac:dyDescent="0.2">
      <c r="E385" s="116"/>
      <c r="F385" s="116"/>
      <c r="J385" s="116"/>
      <c r="K385" s="116"/>
      <c r="V385" s="116"/>
      <c r="W385" s="116"/>
      <c r="AA385" s="116"/>
      <c r="AB385" s="116"/>
    </row>
    <row r="386" spans="5:28" x14ac:dyDescent="0.2">
      <c r="E386" s="116"/>
      <c r="F386" s="116"/>
      <c r="J386" s="116"/>
      <c r="K386" s="116"/>
      <c r="V386" s="116"/>
      <c r="W386" s="116"/>
      <c r="AA386" s="116"/>
      <c r="AB386" s="116"/>
    </row>
    <row r="387" spans="5:28" x14ac:dyDescent="0.2">
      <c r="E387" s="116"/>
      <c r="F387" s="116"/>
      <c r="J387" s="116"/>
      <c r="K387" s="116"/>
      <c r="V387" s="116"/>
      <c r="W387" s="116"/>
      <c r="AA387" s="116"/>
      <c r="AB387" s="116"/>
    </row>
    <row r="388" spans="5:28" x14ac:dyDescent="0.2">
      <c r="E388" s="116"/>
      <c r="F388" s="116"/>
      <c r="J388" s="116"/>
      <c r="K388" s="116"/>
      <c r="V388" s="116"/>
      <c r="W388" s="116"/>
      <c r="AA388" s="116"/>
      <c r="AB388" s="116"/>
    </row>
    <row r="389" spans="5:28" x14ac:dyDescent="0.2">
      <c r="E389" s="116"/>
      <c r="F389" s="116"/>
      <c r="J389" s="116"/>
      <c r="K389" s="116"/>
      <c r="V389" s="116"/>
      <c r="W389" s="116"/>
      <c r="AA389" s="116"/>
      <c r="AB389" s="116"/>
    </row>
    <row r="390" spans="5:28" x14ac:dyDescent="0.2">
      <c r="E390" s="116"/>
      <c r="F390" s="116"/>
      <c r="J390" s="116"/>
      <c r="K390" s="116"/>
      <c r="V390" s="116"/>
      <c r="W390" s="116"/>
      <c r="AA390" s="116"/>
      <c r="AB390" s="116"/>
    </row>
    <row r="391" spans="5:28" x14ac:dyDescent="0.2">
      <c r="E391" s="116"/>
      <c r="F391" s="116"/>
      <c r="J391" s="116"/>
      <c r="K391" s="116"/>
      <c r="V391" s="116"/>
      <c r="W391" s="116"/>
      <c r="AA391" s="116"/>
      <c r="AB391" s="116"/>
    </row>
    <row r="392" spans="5:28" x14ac:dyDescent="0.2">
      <c r="E392" s="116"/>
      <c r="F392" s="116"/>
      <c r="J392" s="116"/>
      <c r="K392" s="116"/>
      <c r="V392" s="116"/>
      <c r="W392" s="116"/>
      <c r="AA392" s="116"/>
      <c r="AB392" s="116"/>
    </row>
    <row r="393" spans="5:28" x14ac:dyDescent="0.2">
      <c r="E393" s="116"/>
      <c r="F393" s="116"/>
      <c r="J393" s="116"/>
      <c r="K393" s="116"/>
      <c r="V393" s="116"/>
      <c r="W393" s="116"/>
      <c r="AA393" s="116"/>
      <c r="AB393" s="116"/>
    </row>
    <row r="394" spans="5:28" x14ac:dyDescent="0.2">
      <c r="E394" s="116"/>
      <c r="F394" s="116"/>
      <c r="J394" s="116"/>
      <c r="K394" s="116"/>
      <c r="V394" s="116"/>
      <c r="W394" s="116"/>
      <c r="AA394" s="116"/>
      <c r="AB394" s="116"/>
    </row>
    <row r="395" spans="5:28" x14ac:dyDescent="0.2">
      <c r="E395" s="116"/>
      <c r="F395" s="116"/>
      <c r="J395" s="116"/>
      <c r="K395" s="116"/>
      <c r="V395" s="116"/>
      <c r="W395" s="116"/>
      <c r="AA395" s="116"/>
      <c r="AB395" s="116"/>
    </row>
    <row r="396" spans="5:28" x14ac:dyDescent="0.2">
      <c r="E396" s="116"/>
      <c r="F396" s="116"/>
      <c r="J396" s="116"/>
      <c r="K396" s="116"/>
      <c r="V396" s="116"/>
      <c r="W396" s="116"/>
      <c r="AA396" s="116"/>
      <c r="AB396" s="116"/>
    </row>
    <row r="397" spans="5:28" x14ac:dyDescent="0.2">
      <c r="E397" s="116"/>
      <c r="F397" s="116"/>
      <c r="J397" s="116"/>
      <c r="K397" s="116"/>
      <c r="V397" s="116"/>
      <c r="W397" s="116"/>
      <c r="AA397" s="116"/>
      <c r="AB397" s="116"/>
    </row>
    <row r="398" spans="5:28" x14ac:dyDescent="0.2">
      <c r="E398" s="116"/>
      <c r="F398" s="116"/>
      <c r="J398" s="116"/>
      <c r="K398" s="116"/>
      <c r="V398" s="116"/>
      <c r="W398" s="116"/>
      <c r="AA398" s="116"/>
      <c r="AB398" s="116"/>
    </row>
    <row r="399" spans="5:28" x14ac:dyDescent="0.2">
      <c r="E399" s="116"/>
      <c r="F399" s="116"/>
      <c r="J399" s="116"/>
      <c r="K399" s="116"/>
      <c r="V399" s="116"/>
      <c r="W399" s="116"/>
      <c r="AA399" s="116"/>
      <c r="AB399" s="116"/>
    </row>
    <row r="400" spans="5:28" x14ac:dyDescent="0.2">
      <c r="E400" s="116"/>
      <c r="F400" s="116"/>
      <c r="J400" s="116"/>
      <c r="K400" s="116"/>
      <c r="V400" s="116"/>
      <c r="W400" s="116"/>
      <c r="AA400" s="116"/>
      <c r="AB400" s="116"/>
    </row>
    <row r="401" spans="5:28" x14ac:dyDescent="0.2">
      <c r="E401" s="116"/>
      <c r="F401" s="116"/>
      <c r="J401" s="116"/>
      <c r="K401" s="116"/>
      <c r="V401" s="116"/>
      <c r="W401" s="116"/>
      <c r="AA401" s="116"/>
      <c r="AB401" s="116"/>
    </row>
    <row r="402" spans="5:28" x14ac:dyDescent="0.2">
      <c r="E402" s="116"/>
      <c r="F402" s="116"/>
      <c r="J402" s="116"/>
      <c r="K402" s="116"/>
      <c r="V402" s="116"/>
      <c r="W402" s="116"/>
      <c r="AA402" s="116"/>
      <c r="AB402" s="116"/>
    </row>
    <row r="403" spans="5:28" x14ac:dyDescent="0.2">
      <c r="E403" s="116"/>
      <c r="F403" s="116"/>
      <c r="J403" s="116"/>
      <c r="K403" s="116"/>
      <c r="V403" s="116"/>
      <c r="W403" s="116"/>
      <c r="AA403" s="116"/>
      <c r="AB403" s="116"/>
    </row>
    <row r="404" spans="5:28" x14ac:dyDescent="0.2">
      <c r="E404" s="116"/>
      <c r="F404" s="116"/>
      <c r="J404" s="116"/>
      <c r="K404" s="116"/>
      <c r="V404" s="116"/>
      <c r="W404" s="116"/>
      <c r="AA404" s="116"/>
      <c r="AB404" s="116"/>
    </row>
    <row r="405" spans="5:28" x14ac:dyDescent="0.2">
      <c r="E405" s="116"/>
      <c r="F405" s="116"/>
      <c r="J405" s="116"/>
      <c r="K405" s="116"/>
      <c r="V405" s="116"/>
      <c r="W405" s="116"/>
      <c r="AA405" s="116"/>
      <c r="AB405" s="116"/>
    </row>
    <row r="406" spans="5:28" x14ac:dyDescent="0.2">
      <c r="E406" s="116"/>
      <c r="F406" s="116"/>
      <c r="J406" s="116"/>
      <c r="K406" s="116"/>
      <c r="V406" s="116"/>
      <c r="W406" s="116"/>
      <c r="AA406" s="116"/>
      <c r="AB406" s="116"/>
    </row>
    <row r="407" spans="5:28" x14ac:dyDescent="0.2">
      <c r="E407" s="116"/>
      <c r="F407" s="116"/>
      <c r="J407" s="116"/>
      <c r="K407" s="116"/>
      <c r="V407" s="116"/>
      <c r="W407" s="116"/>
      <c r="AA407" s="116"/>
      <c r="AB407" s="116"/>
    </row>
    <row r="408" spans="5:28" x14ac:dyDescent="0.2">
      <c r="E408" s="116"/>
      <c r="F408" s="116"/>
      <c r="J408" s="116"/>
      <c r="K408" s="116"/>
      <c r="V408" s="116"/>
      <c r="W408" s="116"/>
      <c r="AA408" s="116"/>
      <c r="AB408" s="116"/>
    </row>
    <row r="409" spans="5:28" x14ac:dyDescent="0.2">
      <c r="E409" s="116"/>
      <c r="F409" s="116"/>
      <c r="J409" s="116"/>
      <c r="K409" s="116"/>
      <c r="V409" s="116"/>
      <c r="W409" s="116"/>
      <c r="AA409" s="116"/>
      <c r="AB409" s="116"/>
    </row>
    <row r="410" spans="5:28" x14ac:dyDescent="0.2">
      <c r="E410" s="116"/>
      <c r="F410" s="116"/>
      <c r="J410" s="116"/>
      <c r="K410" s="116"/>
      <c r="V410" s="116"/>
      <c r="W410" s="116"/>
      <c r="AA410" s="116"/>
      <c r="AB410" s="116"/>
    </row>
    <row r="411" spans="5:28" x14ac:dyDescent="0.2">
      <c r="E411" s="116"/>
      <c r="F411" s="116"/>
      <c r="J411" s="116"/>
      <c r="K411" s="116"/>
      <c r="V411" s="116"/>
      <c r="W411" s="116"/>
      <c r="AA411" s="116"/>
      <c r="AB411" s="116"/>
    </row>
    <row r="412" spans="5:28" x14ac:dyDescent="0.2">
      <c r="E412" s="116"/>
      <c r="F412" s="116"/>
      <c r="J412" s="116"/>
      <c r="K412" s="116"/>
      <c r="V412" s="116"/>
      <c r="W412" s="116"/>
      <c r="AA412" s="116"/>
      <c r="AB412" s="116"/>
    </row>
    <row r="413" spans="5:28" x14ac:dyDescent="0.2">
      <c r="E413" s="116"/>
      <c r="F413" s="116"/>
      <c r="J413" s="116"/>
      <c r="K413" s="116"/>
      <c r="V413" s="116"/>
      <c r="W413" s="116"/>
      <c r="AA413" s="116"/>
      <c r="AB413" s="116"/>
    </row>
    <row r="414" spans="5:28" x14ac:dyDescent="0.2">
      <c r="E414" s="116"/>
      <c r="F414" s="116"/>
      <c r="J414" s="116"/>
      <c r="K414" s="116"/>
      <c r="V414" s="116"/>
      <c r="W414" s="116"/>
      <c r="AA414" s="116"/>
      <c r="AB414" s="116"/>
    </row>
    <row r="415" spans="5:28" x14ac:dyDescent="0.2">
      <c r="E415" s="116"/>
      <c r="F415" s="116"/>
      <c r="J415" s="116"/>
      <c r="K415" s="116"/>
      <c r="V415" s="116"/>
      <c r="W415" s="116"/>
      <c r="AA415" s="116"/>
      <c r="AB415" s="116"/>
    </row>
    <row r="416" spans="5:28" x14ac:dyDescent="0.2">
      <c r="E416" s="116"/>
      <c r="F416" s="116"/>
      <c r="J416" s="116"/>
      <c r="K416" s="116"/>
      <c r="V416" s="116"/>
      <c r="W416" s="116"/>
      <c r="AA416" s="116"/>
      <c r="AB416" s="116"/>
    </row>
    <row r="417" spans="5:28" x14ac:dyDescent="0.2">
      <c r="E417" s="116"/>
      <c r="F417" s="116"/>
      <c r="J417" s="116"/>
      <c r="K417" s="116"/>
      <c r="V417" s="116"/>
      <c r="W417" s="116"/>
      <c r="AA417" s="116"/>
      <c r="AB417" s="116"/>
    </row>
    <row r="418" spans="5:28" x14ac:dyDescent="0.2">
      <c r="E418" s="116"/>
      <c r="F418" s="116"/>
      <c r="J418" s="116"/>
      <c r="K418" s="116"/>
      <c r="V418" s="116"/>
      <c r="W418" s="116"/>
      <c r="AA418" s="116"/>
      <c r="AB418" s="116"/>
    </row>
    <row r="419" spans="5:28" x14ac:dyDescent="0.2">
      <c r="E419" s="116"/>
      <c r="F419" s="116"/>
      <c r="J419" s="116"/>
      <c r="K419" s="116"/>
      <c r="V419" s="116"/>
      <c r="W419" s="116"/>
      <c r="AA419" s="116"/>
      <c r="AB419" s="116"/>
    </row>
    <row r="420" spans="5:28" x14ac:dyDescent="0.2">
      <c r="E420" s="116"/>
      <c r="F420" s="116"/>
      <c r="J420" s="116"/>
      <c r="K420" s="116"/>
      <c r="V420" s="116"/>
      <c r="W420" s="116"/>
      <c r="AA420" s="116"/>
      <c r="AB420" s="116"/>
    </row>
    <row r="421" spans="5:28" x14ac:dyDescent="0.2">
      <c r="E421" s="116"/>
      <c r="F421" s="116"/>
      <c r="J421" s="116"/>
      <c r="K421" s="116"/>
      <c r="V421" s="116"/>
      <c r="W421" s="116"/>
      <c r="AA421" s="116"/>
      <c r="AB421" s="116"/>
    </row>
    <row r="422" spans="5:28" x14ac:dyDescent="0.2">
      <c r="E422" s="116"/>
      <c r="F422" s="116"/>
      <c r="J422" s="116"/>
      <c r="K422" s="116"/>
      <c r="V422" s="116"/>
      <c r="W422" s="116"/>
      <c r="AA422" s="116"/>
      <c r="AB422" s="116"/>
    </row>
    <row r="423" spans="5:28" x14ac:dyDescent="0.2">
      <c r="E423" s="116"/>
      <c r="F423" s="116"/>
      <c r="J423" s="116"/>
      <c r="K423" s="116"/>
      <c r="V423" s="116"/>
      <c r="W423" s="116"/>
      <c r="AA423" s="116"/>
      <c r="AB423" s="116"/>
    </row>
    <row r="424" spans="5:28" x14ac:dyDescent="0.2">
      <c r="E424" s="116"/>
      <c r="F424" s="116"/>
      <c r="J424" s="116"/>
      <c r="K424" s="116"/>
      <c r="V424" s="116"/>
      <c r="W424" s="116"/>
      <c r="AA424" s="116"/>
      <c r="AB424" s="116"/>
    </row>
    <row r="425" spans="5:28" x14ac:dyDescent="0.2">
      <c r="E425" s="116"/>
      <c r="F425" s="116"/>
      <c r="J425" s="116"/>
      <c r="K425" s="116"/>
      <c r="V425" s="116"/>
      <c r="W425" s="116"/>
      <c r="AA425" s="116"/>
      <c r="AB425" s="116"/>
    </row>
    <row r="426" spans="5:28" x14ac:dyDescent="0.2">
      <c r="E426" s="116"/>
      <c r="F426" s="116"/>
      <c r="J426" s="116"/>
      <c r="K426" s="116"/>
      <c r="V426" s="116"/>
      <c r="W426" s="116"/>
      <c r="AA426" s="116"/>
      <c r="AB426" s="116"/>
    </row>
    <row r="427" spans="5:28" x14ac:dyDescent="0.2">
      <c r="E427" s="116"/>
      <c r="F427" s="116"/>
      <c r="J427" s="116"/>
      <c r="K427" s="116"/>
      <c r="V427" s="116"/>
      <c r="W427" s="116"/>
      <c r="AA427" s="116"/>
      <c r="AB427" s="116"/>
    </row>
    <row r="428" spans="5:28" x14ac:dyDescent="0.2">
      <c r="E428" s="116"/>
      <c r="F428" s="116"/>
      <c r="J428" s="116"/>
      <c r="K428" s="116"/>
      <c r="V428" s="116"/>
      <c r="W428" s="116"/>
      <c r="AA428" s="116"/>
      <c r="AB428" s="116"/>
    </row>
    <row r="429" spans="5:28" x14ac:dyDescent="0.2">
      <c r="E429" s="116"/>
      <c r="F429" s="116"/>
      <c r="J429" s="116"/>
      <c r="K429" s="116"/>
      <c r="V429" s="116"/>
      <c r="W429" s="116"/>
      <c r="AA429" s="116"/>
      <c r="AB429" s="116"/>
    </row>
    <row r="430" spans="5:28" x14ac:dyDescent="0.2">
      <c r="E430" s="116"/>
      <c r="F430" s="116"/>
      <c r="J430" s="116"/>
      <c r="K430" s="116"/>
      <c r="V430" s="116"/>
      <c r="W430" s="116"/>
      <c r="AA430" s="116"/>
      <c r="AB430" s="116"/>
    </row>
    <row r="431" spans="5:28" x14ac:dyDescent="0.2">
      <c r="E431" s="116"/>
      <c r="F431" s="116"/>
      <c r="J431" s="116"/>
      <c r="K431" s="116"/>
      <c r="V431" s="116"/>
      <c r="W431" s="116"/>
      <c r="AA431" s="116"/>
      <c r="AB431" s="116"/>
    </row>
    <row r="432" spans="5:28" x14ac:dyDescent="0.2">
      <c r="E432" s="116"/>
      <c r="F432" s="116"/>
      <c r="J432" s="116"/>
      <c r="K432" s="116"/>
      <c r="V432" s="116"/>
      <c r="W432" s="116"/>
      <c r="AA432" s="116"/>
      <c r="AB432" s="116"/>
    </row>
    <row r="433" spans="5:28" x14ac:dyDescent="0.2">
      <c r="E433" s="116"/>
      <c r="F433" s="116"/>
      <c r="J433" s="116"/>
      <c r="K433" s="116"/>
      <c r="V433" s="116"/>
      <c r="W433" s="116"/>
      <c r="AA433" s="116"/>
      <c r="AB433" s="116"/>
    </row>
    <row r="434" spans="5:28" x14ac:dyDescent="0.2">
      <c r="E434" s="116"/>
      <c r="F434" s="116"/>
      <c r="J434" s="116"/>
      <c r="K434" s="116"/>
      <c r="V434" s="116"/>
      <c r="W434" s="116"/>
      <c r="AA434" s="116"/>
      <c r="AB434" s="116"/>
    </row>
    <row r="435" spans="5:28" x14ac:dyDescent="0.2">
      <c r="E435" s="116"/>
      <c r="F435" s="116"/>
      <c r="J435" s="116"/>
      <c r="K435" s="116"/>
      <c r="V435" s="116"/>
      <c r="W435" s="116"/>
      <c r="AA435" s="116"/>
      <c r="AB435" s="116"/>
    </row>
    <row r="436" spans="5:28" x14ac:dyDescent="0.2">
      <c r="E436" s="116"/>
      <c r="F436" s="116"/>
      <c r="J436" s="116"/>
      <c r="K436" s="116"/>
      <c r="V436" s="116"/>
      <c r="W436" s="116"/>
      <c r="AA436" s="116"/>
      <c r="AB436" s="116"/>
    </row>
    <row r="437" spans="5:28" x14ac:dyDescent="0.2">
      <c r="E437" s="116"/>
      <c r="F437" s="116"/>
      <c r="J437" s="116"/>
      <c r="K437" s="116"/>
      <c r="V437" s="116"/>
      <c r="W437" s="116"/>
      <c r="AA437" s="116"/>
      <c r="AB437" s="116"/>
    </row>
    <row r="438" spans="5:28" x14ac:dyDescent="0.2">
      <c r="E438" s="116"/>
      <c r="F438" s="116"/>
      <c r="J438" s="116"/>
      <c r="K438" s="116"/>
      <c r="V438" s="116"/>
      <c r="W438" s="116"/>
      <c r="AA438" s="116"/>
      <c r="AB438" s="116"/>
    </row>
    <row r="439" spans="5:28" x14ac:dyDescent="0.2">
      <c r="E439" s="116"/>
      <c r="F439" s="116"/>
      <c r="J439" s="116"/>
      <c r="K439" s="116"/>
      <c r="V439" s="116"/>
      <c r="W439" s="116"/>
      <c r="AA439" s="116"/>
      <c r="AB439" s="116"/>
    </row>
    <row r="440" spans="5:28" x14ac:dyDescent="0.2">
      <c r="E440" s="116"/>
      <c r="F440" s="116"/>
      <c r="J440" s="116"/>
      <c r="K440" s="116"/>
      <c r="V440" s="116"/>
      <c r="W440" s="116"/>
      <c r="AA440" s="116"/>
      <c r="AB440" s="116"/>
    </row>
    <row r="441" spans="5:28" x14ac:dyDescent="0.2">
      <c r="E441" s="116"/>
      <c r="F441" s="116"/>
      <c r="J441" s="116"/>
      <c r="K441" s="116"/>
      <c r="V441" s="116"/>
      <c r="W441" s="116"/>
      <c r="AA441" s="116"/>
      <c r="AB441" s="116"/>
    </row>
    <row r="442" spans="5:28" x14ac:dyDescent="0.2">
      <c r="E442" s="116"/>
      <c r="F442" s="116"/>
      <c r="J442" s="116"/>
      <c r="K442" s="116"/>
      <c r="V442" s="116"/>
      <c r="W442" s="116"/>
      <c r="AA442" s="116"/>
      <c r="AB442" s="116"/>
    </row>
    <row r="443" spans="5:28" x14ac:dyDescent="0.2">
      <c r="E443" s="116"/>
      <c r="F443" s="116"/>
      <c r="J443" s="116"/>
      <c r="K443" s="116"/>
      <c r="V443" s="116"/>
      <c r="W443" s="116"/>
      <c r="AA443" s="116"/>
      <c r="AB443" s="116"/>
    </row>
    <row r="444" spans="5:28" x14ac:dyDescent="0.2">
      <c r="E444" s="116"/>
      <c r="F444" s="116"/>
      <c r="J444" s="116"/>
      <c r="K444" s="116"/>
      <c r="V444" s="116"/>
      <c r="W444" s="116"/>
      <c r="AA444" s="116"/>
      <c r="AB444" s="116"/>
    </row>
    <row r="445" spans="5:28" x14ac:dyDescent="0.2">
      <c r="E445" s="116"/>
      <c r="F445" s="116"/>
      <c r="J445" s="116"/>
      <c r="K445" s="116"/>
      <c r="V445" s="116"/>
      <c r="W445" s="116"/>
      <c r="AA445" s="116"/>
      <c r="AB445" s="116"/>
    </row>
    <row r="446" spans="5:28" x14ac:dyDescent="0.2">
      <c r="E446" s="116"/>
      <c r="F446" s="116"/>
      <c r="J446" s="116"/>
      <c r="K446" s="116"/>
      <c r="V446" s="116"/>
      <c r="W446" s="116"/>
      <c r="AA446" s="116"/>
      <c r="AB446" s="116"/>
    </row>
    <row r="447" spans="5:28" x14ac:dyDescent="0.2">
      <c r="E447" s="116"/>
      <c r="F447" s="116"/>
      <c r="J447" s="116"/>
      <c r="K447" s="116"/>
      <c r="V447" s="116"/>
      <c r="W447" s="116"/>
      <c r="AA447" s="116"/>
      <c r="AB447" s="116"/>
    </row>
    <row r="448" spans="5:28" x14ac:dyDescent="0.2">
      <c r="E448" s="116"/>
      <c r="F448" s="116"/>
      <c r="J448" s="116"/>
      <c r="K448" s="116"/>
      <c r="V448" s="116"/>
      <c r="W448" s="116"/>
      <c r="AA448" s="116"/>
      <c r="AB448" s="116"/>
    </row>
    <row r="449" spans="5:28" x14ac:dyDescent="0.2">
      <c r="E449" s="116"/>
      <c r="F449" s="116"/>
      <c r="J449" s="116"/>
      <c r="K449" s="116"/>
      <c r="V449" s="116"/>
      <c r="W449" s="116"/>
      <c r="AA449" s="116"/>
      <c r="AB449" s="116"/>
    </row>
    <row r="450" spans="5:28" x14ac:dyDescent="0.2">
      <c r="E450" s="116"/>
      <c r="F450" s="116"/>
      <c r="J450" s="116"/>
      <c r="K450" s="116"/>
      <c r="V450" s="116"/>
      <c r="W450" s="116"/>
      <c r="AA450" s="116"/>
      <c r="AB450" s="116"/>
    </row>
    <row r="451" spans="5:28" x14ac:dyDescent="0.2">
      <c r="E451" s="116"/>
      <c r="F451" s="116"/>
      <c r="J451" s="116"/>
      <c r="K451" s="116"/>
      <c r="V451" s="116"/>
      <c r="W451" s="116"/>
      <c r="AA451" s="116"/>
      <c r="AB451" s="116"/>
    </row>
    <row r="452" spans="5:28" x14ac:dyDescent="0.2">
      <c r="E452" s="116"/>
      <c r="F452" s="116"/>
      <c r="J452" s="116"/>
      <c r="K452" s="116"/>
      <c r="V452" s="116"/>
      <c r="W452" s="116"/>
      <c r="AA452" s="116"/>
      <c r="AB452" s="116"/>
    </row>
    <row r="453" spans="5:28" x14ac:dyDescent="0.2">
      <c r="E453" s="116"/>
      <c r="F453" s="116"/>
      <c r="J453" s="116"/>
      <c r="K453" s="116"/>
      <c r="V453" s="116"/>
      <c r="W453" s="116"/>
      <c r="AA453" s="116"/>
      <c r="AB453" s="116"/>
    </row>
    <row r="454" spans="5:28" x14ac:dyDescent="0.2">
      <c r="E454" s="116"/>
      <c r="F454" s="116"/>
      <c r="J454" s="116"/>
      <c r="K454" s="116"/>
      <c r="V454" s="116"/>
      <c r="W454" s="116"/>
      <c r="AA454" s="116"/>
      <c r="AB454" s="116"/>
    </row>
    <row r="455" spans="5:28" x14ac:dyDescent="0.2">
      <c r="E455" s="116"/>
      <c r="F455" s="116"/>
      <c r="J455" s="116"/>
      <c r="K455" s="116"/>
      <c r="V455" s="116"/>
      <c r="W455" s="116"/>
      <c r="AA455" s="116"/>
      <c r="AB455" s="116"/>
    </row>
    <row r="456" spans="5:28" x14ac:dyDescent="0.2">
      <c r="E456" s="116"/>
      <c r="F456" s="116"/>
      <c r="J456" s="116"/>
      <c r="K456" s="116"/>
      <c r="V456" s="116"/>
      <c r="W456" s="116"/>
      <c r="AA456" s="116"/>
      <c r="AB456" s="116"/>
    </row>
    <row r="457" spans="5:28" x14ac:dyDescent="0.2">
      <c r="E457" s="116"/>
      <c r="F457" s="116"/>
      <c r="J457" s="116"/>
      <c r="K457" s="116"/>
      <c r="V457" s="116"/>
      <c r="W457" s="116"/>
      <c r="AA457" s="116"/>
      <c r="AB457" s="116"/>
    </row>
    <row r="458" spans="5:28" x14ac:dyDescent="0.2">
      <c r="E458" s="116"/>
      <c r="F458" s="116"/>
      <c r="J458" s="116"/>
      <c r="K458" s="116"/>
      <c r="V458" s="116"/>
      <c r="W458" s="116"/>
      <c r="AA458" s="116"/>
      <c r="AB458" s="116"/>
    </row>
    <row r="459" spans="5:28" x14ac:dyDescent="0.2">
      <c r="E459" s="116"/>
      <c r="F459" s="116"/>
      <c r="J459" s="116"/>
      <c r="K459" s="116"/>
      <c r="V459" s="116"/>
      <c r="W459" s="116"/>
      <c r="AA459" s="116"/>
      <c r="AB459" s="116"/>
    </row>
    <row r="460" spans="5:28" x14ac:dyDescent="0.2">
      <c r="E460" s="116"/>
      <c r="F460" s="116"/>
      <c r="J460" s="116"/>
      <c r="K460" s="116"/>
      <c r="V460" s="116"/>
      <c r="W460" s="116"/>
      <c r="AA460" s="116"/>
      <c r="AB460" s="116"/>
    </row>
    <row r="461" spans="5:28" x14ac:dyDescent="0.2">
      <c r="E461" s="116"/>
      <c r="F461" s="116"/>
      <c r="J461" s="116"/>
      <c r="K461" s="116"/>
      <c r="V461" s="116"/>
      <c r="W461" s="116"/>
      <c r="AA461" s="116"/>
      <c r="AB461" s="116"/>
    </row>
    <row r="462" spans="5:28" x14ac:dyDescent="0.2">
      <c r="E462" s="116"/>
      <c r="F462" s="116"/>
      <c r="J462" s="116"/>
      <c r="K462" s="116"/>
      <c r="V462" s="116"/>
      <c r="W462" s="116"/>
      <c r="AA462" s="116"/>
      <c r="AB462" s="116"/>
    </row>
    <row r="463" spans="5:28" x14ac:dyDescent="0.2">
      <c r="E463" s="116"/>
      <c r="F463" s="116"/>
      <c r="J463" s="116"/>
      <c r="K463" s="116"/>
      <c r="V463" s="116"/>
      <c r="W463" s="116"/>
      <c r="AA463" s="116"/>
      <c r="AB463" s="116"/>
    </row>
    <row r="464" spans="5:28" x14ac:dyDescent="0.2">
      <c r="E464" s="116"/>
      <c r="F464" s="116"/>
      <c r="J464" s="116"/>
      <c r="K464" s="116"/>
      <c r="V464" s="116"/>
      <c r="W464" s="116"/>
      <c r="AA464" s="116"/>
      <c r="AB464" s="116"/>
    </row>
    <row r="465" spans="5:28" x14ac:dyDescent="0.2">
      <c r="E465" s="116"/>
      <c r="F465" s="116"/>
      <c r="J465" s="116"/>
      <c r="K465" s="116"/>
      <c r="V465" s="116"/>
      <c r="W465" s="116"/>
      <c r="AA465" s="116"/>
      <c r="AB465" s="116"/>
    </row>
    <row r="466" spans="5:28" x14ac:dyDescent="0.2">
      <c r="E466" s="116"/>
      <c r="F466" s="116"/>
      <c r="J466" s="116"/>
      <c r="K466" s="116"/>
      <c r="V466" s="116"/>
      <c r="W466" s="116"/>
      <c r="AA466" s="116"/>
      <c r="AB466" s="116"/>
    </row>
    <row r="467" spans="5:28" x14ac:dyDescent="0.2">
      <c r="E467" s="116"/>
      <c r="F467" s="116"/>
      <c r="J467" s="116"/>
      <c r="K467" s="116"/>
      <c r="V467" s="116"/>
      <c r="W467" s="116"/>
      <c r="AA467" s="116"/>
      <c r="AB467" s="116"/>
    </row>
    <row r="468" spans="5:28" x14ac:dyDescent="0.2">
      <c r="E468" s="116"/>
      <c r="F468" s="116"/>
      <c r="J468" s="116"/>
      <c r="K468" s="116"/>
      <c r="V468" s="116"/>
      <c r="W468" s="116"/>
      <c r="AA468" s="116"/>
      <c r="AB468" s="116"/>
    </row>
    <row r="469" spans="5:28" x14ac:dyDescent="0.2">
      <c r="E469" s="116"/>
      <c r="F469" s="116"/>
      <c r="J469" s="116"/>
      <c r="K469" s="116"/>
      <c r="V469" s="116"/>
      <c r="W469" s="116"/>
      <c r="AA469" s="116"/>
      <c r="AB469" s="116"/>
    </row>
    <row r="470" spans="5:28" x14ac:dyDescent="0.2">
      <c r="E470" s="116"/>
      <c r="F470" s="116"/>
      <c r="J470" s="116"/>
      <c r="K470" s="116"/>
      <c r="V470" s="116"/>
      <c r="W470" s="116"/>
      <c r="AA470" s="116"/>
      <c r="AB470" s="116"/>
    </row>
    <row r="471" spans="5:28" x14ac:dyDescent="0.2">
      <c r="E471" s="116"/>
      <c r="F471" s="116"/>
      <c r="J471" s="116"/>
      <c r="K471" s="116"/>
      <c r="V471" s="116"/>
      <c r="W471" s="116"/>
      <c r="AA471" s="116"/>
      <c r="AB471" s="116"/>
    </row>
    <row r="472" spans="5:28" x14ac:dyDescent="0.2">
      <c r="E472" s="116"/>
      <c r="F472" s="116"/>
      <c r="J472" s="116"/>
      <c r="K472" s="116"/>
      <c r="V472" s="116"/>
      <c r="W472" s="116"/>
      <c r="AA472" s="116"/>
      <c r="AB472" s="116"/>
    </row>
    <row r="473" spans="5:28" x14ac:dyDescent="0.2">
      <c r="E473" s="116"/>
      <c r="F473" s="116"/>
      <c r="J473" s="116"/>
      <c r="K473" s="116"/>
      <c r="V473" s="116"/>
      <c r="W473" s="116"/>
      <c r="AA473" s="116"/>
      <c r="AB473" s="116"/>
    </row>
    <row r="474" spans="5:28" x14ac:dyDescent="0.2">
      <c r="E474" s="116"/>
      <c r="F474" s="116"/>
      <c r="J474" s="116"/>
      <c r="K474" s="116"/>
      <c r="V474" s="116"/>
      <c r="W474" s="116"/>
      <c r="AA474" s="116"/>
      <c r="AB474" s="116"/>
    </row>
    <row r="475" spans="5:28" x14ac:dyDescent="0.2">
      <c r="E475" s="116"/>
      <c r="F475" s="116"/>
      <c r="J475" s="116"/>
      <c r="K475" s="116"/>
      <c r="V475" s="116"/>
      <c r="W475" s="116"/>
      <c r="AA475" s="116"/>
      <c r="AB475" s="116"/>
    </row>
    <row r="476" spans="5:28" x14ac:dyDescent="0.2">
      <c r="E476" s="116"/>
      <c r="F476" s="116"/>
      <c r="J476" s="116"/>
      <c r="K476" s="116"/>
      <c r="V476" s="116"/>
      <c r="W476" s="116"/>
      <c r="AA476" s="116"/>
      <c r="AB476" s="116"/>
    </row>
    <row r="477" spans="5:28" x14ac:dyDescent="0.2">
      <c r="E477" s="116"/>
      <c r="F477" s="116"/>
      <c r="J477" s="116"/>
      <c r="K477" s="116"/>
      <c r="V477" s="116"/>
      <c r="W477" s="116"/>
      <c r="AA477" s="116"/>
      <c r="AB477" s="116"/>
    </row>
    <row r="478" spans="5:28" x14ac:dyDescent="0.2">
      <c r="E478" s="116"/>
      <c r="F478" s="116"/>
      <c r="J478" s="116"/>
      <c r="K478" s="116"/>
      <c r="V478" s="116"/>
      <c r="W478" s="116"/>
      <c r="AA478" s="116"/>
      <c r="AB478" s="116"/>
    </row>
    <row r="479" spans="5:28" x14ac:dyDescent="0.2">
      <c r="E479" s="116"/>
      <c r="F479" s="116"/>
      <c r="J479" s="116"/>
      <c r="K479" s="116"/>
      <c r="V479" s="116"/>
      <c r="W479" s="116"/>
      <c r="AA479" s="116"/>
      <c r="AB479" s="116"/>
    </row>
    <row r="480" spans="5:28" x14ac:dyDescent="0.2">
      <c r="E480" s="116"/>
      <c r="F480" s="116"/>
      <c r="J480" s="116"/>
      <c r="K480" s="116"/>
      <c r="V480" s="116"/>
      <c r="W480" s="116"/>
      <c r="AA480" s="116"/>
      <c r="AB480" s="116"/>
    </row>
    <row r="481" spans="5:28" x14ac:dyDescent="0.2">
      <c r="E481" s="116"/>
      <c r="F481" s="116"/>
      <c r="J481" s="116"/>
      <c r="K481" s="116"/>
      <c r="V481" s="116"/>
      <c r="W481" s="116"/>
      <c r="AA481" s="116"/>
      <c r="AB481" s="116"/>
    </row>
    <row r="482" spans="5:28" x14ac:dyDescent="0.2">
      <c r="E482" s="116"/>
      <c r="F482" s="116"/>
      <c r="J482" s="116"/>
      <c r="K482" s="116"/>
      <c r="V482" s="116"/>
      <c r="W482" s="116"/>
      <c r="AA482" s="116"/>
      <c r="AB482" s="116"/>
    </row>
    <row r="483" spans="5:28" x14ac:dyDescent="0.2">
      <c r="E483" s="116"/>
      <c r="F483" s="116"/>
      <c r="J483" s="116"/>
      <c r="K483" s="116"/>
      <c r="V483" s="116"/>
      <c r="W483" s="116"/>
      <c r="AA483" s="116"/>
      <c r="AB483" s="116"/>
    </row>
    <row r="484" spans="5:28" x14ac:dyDescent="0.2">
      <c r="E484" s="116"/>
      <c r="F484" s="116"/>
      <c r="J484" s="116"/>
      <c r="K484" s="116"/>
      <c r="V484" s="116"/>
      <c r="W484" s="116"/>
      <c r="AA484" s="116"/>
      <c r="AB484" s="116"/>
    </row>
    <row r="485" spans="5:28" x14ac:dyDescent="0.2">
      <c r="E485" s="116"/>
      <c r="F485" s="116"/>
      <c r="J485" s="116"/>
      <c r="K485" s="116"/>
      <c r="V485" s="116"/>
      <c r="W485" s="116"/>
      <c r="AA485" s="116"/>
      <c r="AB485" s="116"/>
    </row>
    <row r="486" spans="5:28" x14ac:dyDescent="0.2">
      <c r="E486" s="116"/>
      <c r="F486" s="116"/>
      <c r="J486" s="116"/>
      <c r="K486" s="116"/>
      <c r="V486" s="116"/>
      <c r="W486" s="116"/>
      <c r="AA486" s="116"/>
      <c r="AB486" s="116"/>
    </row>
    <row r="487" spans="5:28" x14ac:dyDescent="0.2">
      <c r="E487" s="116"/>
      <c r="F487" s="116"/>
      <c r="J487" s="116"/>
      <c r="K487" s="116"/>
      <c r="V487" s="116"/>
      <c r="W487" s="116"/>
      <c r="AA487" s="116"/>
      <c r="AB487" s="116"/>
    </row>
    <row r="488" spans="5:28" x14ac:dyDescent="0.2">
      <c r="E488" s="116"/>
      <c r="F488" s="116"/>
      <c r="J488" s="116"/>
      <c r="K488" s="116"/>
      <c r="V488" s="116"/>
      <c r="W488" s="116"/>
      <c r="AA488" s="116"/>
      <c r="AB488" s="116"/>
    </row>
    <row r="489" spans="5:28" x14ac:dyDescent="0.2">
      <c r="E489" s="116"/>
      <c r="F489" s="116"/>
      <c r="J489" s="116"/>
      <c r="K489" s="116"/>
      <c r="V489" s="116"/>
      <c r="W489" s="116"/>
      <c r="AA489" s="116"/>
      <c r="AB489" s="116"/>
    </row>
    <row r="490" spans="5:28" x14ac:dyDescent="0.2">
      <c r="E490" s="116"/>
      <c r="F490" s="116"/>
      <c r="J490" s="116"/>
      <c r="K490" s="116"/>
      <c r="V490" s="116"/>
      <c r="W490" s="116"/>
      <c r="AA490" s="116"/>
      <c r="AB490" s="116"/>
    </row>
    <row r="491" spans="5:28" x14ac:dyDescent="0.2">
      <c r="E491" s="116"/>
      <c r="F491" s="116"/>
      <c r="J491" s="116"/>
      <c r="K491" s="116"/>
      <c r="V491" s="116"/>
      <c r="W491" s="116"/>
      <c r="AA491" s="116"/>
      <c r="AB491" s="116"/>
    </row>
    <row r="492" spans="5:28" x14ac:dyDescent="0.2">
      <c r="E492" s="116"/>
      <c r="F492" s="116"/>
      <c r="J492" s="116"/>
      <c r="K492" s="116"/>
      <c r="V492" s="116"/>
      <c r="W492" s="116"/>
      <c r="AA492" s="116"/>
      <c r="AB492" s="116"/>
    </row>
    <row r="493" spans="5:28" x14ac:dyDescent="0.2">
      <c r="E493" s="116"/>
      <c r="F493" s="116"/>
      <c r="J493" s="116"/>
      <c r="K493" s="116"/>
      <c r="V493" s="116"/>
      <c r="W493" s="116"/>
      <c r="AA493" s="116"/>
      <c r="AB493" s="116"/>
    </row>
    <row r="494" spans="5:28" x14ac:dyDescent="0.2">
      <c r="E494" s="116"/>
      <c r="F494" s="116"/>
      <c r="J494" s="116"/>
      <c r="K494" s="116"/>
      <c r="V494" s="116"/>
      <c r="W494" s="116"/>
      <c r="AA494" s="116"/>
      <c r="AB494" s="116"/>
    </row>
    <row r="495" spans="5:28" x14ac:dyDescent="0.2">
      <c r="E495" s="116"/>
      <c r="F495" s="116"/>
      <c r="J495" s="116"/>
      <c r="K495" s="116"/>
      <c r="V495" s="116"/>
      <c r="W495" s="116"/>
      <c r="AA495" s="116"/>
      <c r="AB495" s="116"/>
    </row>
    <row r="496" spans="5:28" x14ac:dyDescent="0.2">
      <c r="E496" s="116"/>
      <c r="F496" s="116"/>
      <c r="J496" s="116"/>
      <c r="K496" s="116"/>
      <c r="V496" s="116"/>
      <c r="W496" s="116"/>
      <c r="AA496" s="116"/>
      <c r="AB496" s="116"/>
    </row>
    <row r="497" spans="5:28" x14ac:dyDescent="0.2">
      <c r="E497" s="116"/>
      <c r="F497" s="116"/>
      <c r="J497" s="116"/>
      <c r="K497" s="116"/>
      <c r="V497" s="116"/>
      <c r="W497" s="116"/>
      <c r="AA497" s="116"/>
      <c r="AB497" s="116"/>
    </row>
    <row r="498" spans="5:28" x14ac:dyDescent="0.2">
      <c r="E498" s="116"/>
      <c r="F498" s="116"/>
      <c r="J498" s="116"/>
      <c r="K498" s="116"/>
      <c r="V498" s="116"/>
      <c r="W498" s="116"/>
      <c r="AA498" s="116"/>
      <c r="AB498" s="116"/>
    </row>
    <row r="499" spans="5:28" x14ac:dyDescent="0.2">
      <c r="E499" s="116"/>
      <c r="F499" s="116"/>
      <c r="J499" s="116"/>
      <c r="K499" s="116"/>
      <c r="V499" s="116"/>
      <c r="W499" s="116"/>
      <c r="AA499" s="116"/>
      <c r="AB499" s="116"/>
    </row>
    <row r="500" spans="5:28" x14ac:dyDescent="0.2">
      <c r="E500" s="116"/>
      <c r="F500" s="116"/>
      <c r="J500" s="116"/>
      <c r="K500" s="116"/>
      <c r="V500" s="116"/>
      <c r="W500" s="116"/>
      <c r="AA500" s="116"/>
      <c r="AB500" s="116"/>
    </row>
    <row r="501" spans="5:28" x14ac:dyDescent="0.2">
      <c r="E501" s="116"/>
      <c r="F501" s="116"/>
      <c r="J501" s="116"/>
      <c r="K501" s="116"/>
      <c r="V501" s="116"/>
      <c r="W501" s="116"/>
      <c r="AA501" s="116"/>
      <c r="AB501" s="116"/>
    </row>
    <row r="502" spans="5:28" x14ac:dyDescent="0.2">
      <c r="E502" s="116"/>
      <c r="F502" s="116"/>
      <c r="J502" s="116"/>
      <c r="K502" s="116"/>
      <c r="V502" s="116"/>
      <c r="W502" s="116"/>
      <c r="AA502" s="116"/>
      <c r="AB502" s="116"/>
    </row>
    <row r="503" spans="5:28" x14ac:dyDescent="0.2">
      <c r="E503" s="116"/>
      <c r="F503" s="116"/>
      <c r="J503" s="116"/>
      <c r="K503" s="116"/>
      <c r="V503" s="116"/>
      <c r="W503" s="116"/>
      <c r="AA503" s="116"/>
      <c r="AB503" s="116"/>
    </row>
    <row r="504" spans="5:28" x14ac:dyDescent="0.2">
      <c r="E504" s="116"/>
      <c r="F504" s="116"/>
      <c r="J504" s="116"/>
      <c r="K504" s="116"/>
      <c r="V504" s="116"/>
      <c r="W504" s="116"/>
      <c r="AA504" s="116"/>
      <c r="AB504" s="116"/>
    </row>
    <row r="505" spans="5:28" x14ac:dyDescent="0.2">
      <c r="E505" s="116"/>
      <c r="F505" s="116"/>
      <c r="J505" s="116"/>
      <c r="K505" s="116"/>
      <c r="V505" s="116"/>
      <c r="W505" s="116"/>
      <c r="AA505" s="116"/>
      <c r="AB505" s="116"/>
    </row>
    <row r="506" spans="5:28" x14ac:dyDescent="0.2">
      <c r="E506" s="116"/>
      <c r="F506" s="116"/>
      <c r="J506" s="116"/>
      <c r="K506" s="116"/>
      <c r="V506" s="116"/>
      <c r="W506" s="116"/>
      <c r="AA506" s="116"/>
      <c r="AB506" s="116"/>
    </row>
    <row r="507" spans="5:28" x14ac:dyDescent="0.2">
      <c r="E507" s="116"/>
      <c r="F507" s="116"/>
      <c r="J507" s="116"/>
      <c r="K507" s="116"/>
      <c r="V507" s="116"/>
      <c r="W507" s="116"/>
      <c r="AA507" s="116"/>
      <c r="AB507" s="116"/>
    </row>
    <row r="508" spans="5:28" x14ac:dyDescent="0.2">
      <c r="E508" s="116"/>
      <c r="F508" s="116"/>
      <c r="J508" s="116"/>
      <c r="K508" s="116"/>
      <c r="V508" s="116"/>
      <c r="W508" s="116"/>
      <c r="AA508" s="116"/>
      <c r="AB508" s="116"/>
    </row>
    <row r="509" spans="5:28" x14ac:dyDescent="0.2">
      <c r="E509" s="116"/>
      <c r="F509" s="116"/>
      <c r="J509" s="116"/>
      <c r="K509" s="116"/>
      <c r="V509" s="116"/>
      <c r="W509" s="116"/>
      <c r="AA509" s="116"/>
      <c r="AB509" s="116"/>
    </row>
    <row r="510" spans="5:28" x14ac:dyDescent="0.2">
      <c r="E510" s="116"/>
      <c r="F510" s="116"/>
      <c r="J510" s="116"/>
      <c r="K510" s="116"/>
      <c r="V510" s="116"/>
      <c r="W510" s="116"/>
      <c r="AA510" s="116"/>
      <c r="AB510" s="116"/>
    </row>
    <row r="511" spans="5:28" x14ac:dyDescent="0.2">
      <c r="E511" s="116"/>
      <c r="F511" s="116"/>
      <c r="J511" s="116"/>
      <c r="K511" s="116"/>
      <c r="V511" s="116"/>
      <c r="W511" s="116"/>
      <c r="AA511" s="116"/>
      <c r="AB511" s="116"/>
    </row>
    <row r="512" spans="5:28" x14ac:dyDescent="0.2">
      <c r="E512" s="116"/>
      <c r="F512" s="116"/>
      <c r="J512" s="116"/>
      <c r="K512" s="116"/>
      <c r="V512" s="116"/>
      <c r="W512" s="116"/>
      <c r="AA512" s="116"/>
      <c r="AB512" s="116"/>
    </row>
    <row r="513" spans="5:28" x14ac:dyDescent="0.2">
      <c r="E513" s="116"/>
      <c r="F513" s="116"/>
      <c r="J513" s="116"/>
      <c r="K513" s="116"/>
      <c r="V513" s="116"/>
      <c r="W513" s="116"/>
      <c r="AA513" s="116"/>
      <c r="AB513" s="116"/>
    </row>
    <row r="514" spans="5:28" x14ac:dyDescent="0.2">
      <c r="E514" s="116"/>
      <c r="F514" s="116"/>
      <c r="J514" s="116"/>
      <c r="K514" s="116"/>
      <c r="V514" s="116"/>
      <c r="W514" s="116"/>
      <c r="AA514" s="116"/>
      <c r="AB514" s="116"/>
    </row>
    <row r="515" spans="5:28" x14ac:dyDescent="0.2">
      <c r="E515" s="116"/>
      <c r="F515" s="116"/>
      <c r="J515" s="116"/>
      <c r="K515" s="116"/>
      <c r="V515" s="116"/>
      <c r="W515" s="116"/>
      <c r="AA515" s="116"/>
      <c r="AB515" s="116"/>
    </row>
    <row r="516" spans="5:28" x14ac:dyDescent="0.2">
      <c r="E516" s="116"/>
      <c r="F516" s="116"/>
      <c r="J516" s="116"/>
      <c r="K516" s="116"/>
      <c r="V516" s="116"/>
      <c r="W516" s="116"/>
      <c r="AA516" s="116"/>
      <c r="AB516" s="116"/>
    </row>
    <row r="517" spans="5:28" x14ac:dyDescent="0.2">
      <c r="E517" s="116"/>
      <c r="F517" s="116"/>
      <c r="J517" s="116"/>
      <c r="K517" s="116"/>
      <c r="V517" s="116"/>
      <c r="W517" s="116"/>
      <c r="AA517" s="116"/>
      <c r="AB517" s="116"/>
    </row>
    <row r="518" spans="5:28" x14ac:dyDescent="0.2">
      <c r="E518" s="116"/>
      <c r="F518" s="116"/>
      <c r="J518" s="116"/>
      <c r="K518" s="116"/>
      <c r="V518" s="116"/>
      <c r="W518" s="116"/>
      <c r="AA518" s="116"/>
      <c r="AB518" s="116"/>
    </row>
    <row r="519" spans="5:28" x14ac:dyDescent="0.2">
      <c r="E519" s="116"/>
      <c r="F519" s="116"/>
      <c r="J519" s="116"/>
      <c r="K519" s="116"/>
      <c r="V519" s="116"/>
      <c r="W519" s="116"/>
      <c r="AA519" s="116"/>
      <c r="AB519" s="116"/>
    </row>
    <row r="520" spans="5:28" x14ac:dyDescent="0.2">
      <c r="E520" s="116"/>
      <c r="F520" s="116"/>
      <c r="J520" s="116"/>
      <c r="K520" s="116"/>
      <c r="V520" s="116"/>
      <c r="W520" s="116"/>
      <c r="AA520" s="116"/>
      <c r="AB520" s="116"/>
    </row>
    <row r="521" spans="5:28" x14ac:dyDescent="0.2">
      <c r="E521" s="116"/>
      <c r="F521" s="116"/>
      <c r="J521" s="116"/>
      <c r="K521" s="116"/>
      <c r="V521" s="116"/>
      <c r="W521" s="116"/>
      <c r="AA521" s="116"/>
      <c r="AB521" s="116"/>
    </row>
    <row r="522" spans="5:28" x14ac:dyDescent="0.2">
      <c r="E522" s="116"/>
      <c r="F522" s="116"/>
      <c r="J522" s="116"/>
      <c r="K522" s="116"/>
      <c r="V522" s="116"/>
      <c r="W522" s="116"/>
      <c r="AA522" s="116"/>
      <c r="AB522" s="116"/>
    </row>
    <row r="523" spans="5:28" x14ac:dyDescent="0.2">
      <c r="E523" s="116"/>
      <c r="F523" s="116"/>
      <c r="J523" s="116"/>
      <c r="K523" s="116"/>
      <c r="V523" s="116"/>
      <c r="W523" s="116"/>
      <c r="AA523" s="116"/>
      <c r="AB523" s="116"/>
    </row>
    <row r="524" spans="5:28" x14ac:dyDescent="0.2">
      <c r="E524" s="116"/>
      <c r="F524" s="116"/>
      <c r="J524" s="116"/>
      <c r="K524" s="116"/>
      <c r="V524" s="116"/>
      <c r="W524" s="116"/>
      <c r="AA524" s="116"/>
      <c r="AB524" s="116"/>
    </row>
    <row r="525" spans="5:28" x14ac:dyDescent="0.2">
      <c r="E525" s="116"/>
      <c r="F525" s="116"/>
      <c r="J525" s="116"/>
      <c r="K525" s="116"/>
      <c r="V525" s="116"/>
      <c r="W525" s="116"/>
      <c r="AA525" s="116"/>
      <c r="AB525" s="116"/>
    </row>
    <row r="526" spans="5:28" x14ac:dyDescent="0.2">
      <c r="E526" s="116"/>
      <c r="F526" s="116"/>
      <c r="J526" s="116"/>
      <c r="K526" s="116"/>
      <c r="V526" s="116"/>
      <c r="W526" s="116"/>
      <c r="AA526" s="116"/>
      <c r="AB526" s="116"/>
    </row>
    <row r="527" spans="5:28" x14ac:dyDescent="0.2">
      <c r="E527" s="116"/>
      <c r="F527" s="116"/>
      <c r="J527" s="116"/>
      <c r="K527" s="116"/>
      <c r="V527" s="116"/>
      <c r="W527" s="116"/>
      <c r="AA527" s="116"/>
      <c r="AB527" s="116"/>
    </row>
    <row r="528" spans="5:28" x14ac:dyDescent="0.2">
      <c r="E528" s="116"/>
      <c r="F528" s="116"/>
      <c r="J528" s="116"/>
      <c r="K528" s="116"/>
      <c r="V528" s="116"/>
      <c r="W528" s="116"/>
      <c r="AA528" s="116"/>
      <c r="AB528" s="116"/>
    </row>
    <row r="529" spans="5:28" x14ac:dyDescent="0.2">
      <c r="E529" s="116"/>
      <c r="F529" s="116"/>
      <c r="J529" s="116"/>
      <c r="K529" s="116"/>
      <c r="V529" s="116"/>
      <c r="W529" s="116"/>
      <c r="AA529" s="116"/>
      <c r="AB529" s="116"/>
    </row>
    <row r="530" spans="5:28" x14ac:dyDescent="0.2">
      <c r="E530" s="116"/>
      <c r="F530" s="116"/>
      <c r="J530" s="116"/>
      <c r="K530" s="116"/>
      <c r="V530" s="116"/>
      <c r="W530" s="116"/>
      <c r="AA530" s="116"/>
      <c r="AB530" s="116"/>
    </row>
    <row r="531" spans="5:28" x14ac:dyDescent="0.2">
      <c r="E531" s="116"/>
      <c r="F531" s="116"/>
      <c r="J531" s="116"/>
      <c r="K531" s="116"/>
      <c r="V531" s="116"/>
      <c r="W531" s="116"/>
      <c r="AA531" s="116"/>
      <c r="AB531" s="116"/>
    </row>
    <row r="532" spans="5:28" x14ac:dyDescent="0.2">
      <c r="E532" s="116"/>
      <c r="F532" s="116"/>
      <c r="J532" s="116"/>
      <c r="K532" s="116"/>
      <c r="V532" s="116"/>
      <c r="W532" s="116"/>
      <c r="AA532" s="116"/>
      <c r="AB532" s="116"/>
    </row>
    <row r="533" spans="5:28" x14ac:dyDescent="0.2">
      <c r="E533" s="116"/>
      <c r="F533" s="116"/>
      <c r="J533" s="116"/>
      <c r="K533" s="116"/>
      <c r="V533" s="116"/>
      <c r="W533" s="116"/>
      <c r="AA533" s="116"/>
      <c r="AB533" s="116"/>
    </row>
    <row r="534" spans="5:28" x14ac:dyDescent="0.2">
      <c r="E534" s="116"/>
      <c r="F534" s="116"/>
      <c r="J534" s="116"/>
      <c r="K534" s="116"/>
      <c r="V534" s="116"/>
      <c r="W534" s="116"/>
      <c r="AA534" s="116"/>
      <c r="AB534" s="116"/>
    </row>
    <row r="535" spans="5:28" x14ac:dyDescent="0.2">
      <c r="E535" s="116"/>
      <c r="F535" s="116"/>
      <c r="J535" s="116"/>
      <c r="K535" s="116"/>
      <c r="V535" s="116"/>
      <c r="W535" s="116"/>
      <c r="AA535" s="116"/>
      <c r="AB535" s="116"/>
    </row>
    <row r="536" spans="5:28" x14ac:dyDescent="0.2">
      <c r="E536" s="116"/>
      <c r="F536" s="116"/>
      <c r="J536" s="116"/>
      <c r="K536" s="116"/>
      <c r="V536" s="116"/>
      <c r="W536" s="116"/>
      <c r="AA536" s="116"/>
      <c r="AB536" s="116"/>
    </row>
    <row r="537" spans="5:28" x14ac:dyDescent="0.2">
      <c r="E537" s="116"/>
      <c r="F537" s="116"/>
      <c r="J537" s="116"/>
      <c r="K537" s="116"/>
      <c r="V537" s="116"/>
      <c r="W537" s="116"/>
      <c r="AA537" s="116"/>
      <c r="AB537" s="116"/>
    </row>
    <row r="538" spans="5:28" x14ac:dyDescent="0.2">
      <c r="E538" s="116"/>
      <c r="F538" s="116"/>
      <c r="J538" s="116"/>
      <c r="K538" s="116"/>
      <c r="V538" s="116"/>
      <c r="W538" s="116"/>
      <c r="AA538" s="116"/>
      <c r="AB538" s="116"/>
    </row>
    <row r="539" spans="5:28" x14ac:dyDescent="0.2">
      <c r="E539" s="116"/>
      <c r="F539" s="116"/>
      <c r="J539" s="116"/>
      <c r="K539" s="116"/>
      <c r="V539" s="116"/>
      <c r="W539" s="116"/>
      <c r="AA539" s="116"/>
      <c r="AB539" s="116"/>
    </row>
    <row r="540" spans="5:28" x14ac:dyDescent="0.2">
      <c r="E540" s="116"/>
      <c r="F540" s="116"/>
      <c r="J540" s="116"/>
      <c r="K540" s="116"/>
      <c r="V540" s="116"/>
      <c r="W540" s="116"/>
      <c r="AA540" s="116"/>
      <c r="AB540" s="116"/>
    </row>
    <row r="541" spans="5:28" x14ac:dyDescent="0.2">
      <c r="E541" s="116"/>
      <c r="F541" s="116"/>
      <c r="J541" s="116"/>
      <c r="K541" s="116"/>
      <c r="V541" s="116"/>
      <c r="W541" s="116"/>
      <c r="AA541" s="116"/>
      <c r="AB541" s="116"/>
    </row>
    <row r="542" spans="5:28" x14ac:dyDescent="0.2">
      <c r="E542" s="116"/>
      <c r="F542" s="116"/>
      <c r="J542" s="116"/>
      <c r="K542" s="116"/>
      <c r="V542" s="116"/>
      <c r="W542" s="116"/>
      <c r="AA542" s="116"/>
      <c r="AB542" s="116"/>
    </row>
    <row r="543" spans="5:28" x14ac:dyDescent="0.2">
      <c r="E543" s="116"/>
      <c r="F543" s="116"/>
      <c r="J543" s="116"/>
      <c r="K543" s="116"/>
      <c r="V543" s="116"/>
      <c r="W543" s="116"/>
      <c r="AA543" s="116"/>
      <c r="AB543" s="116"/>
    </row>
    <row r="544" spans="5:28" x14ac:dyDescent="0.2">
      <c r="E544" s="116"/>
      <c r="F544" s="116"/>
      <c r="J544" s="116"/>
      <c r="K544" s="116"/>
      <c r="V544" s="116"/>
      <c r="W544" s="116"/>
      <c r="AA544" s="116"/>
      <c r="AB544" s="116"/>
    </row>
    <row r="545" spans="5:28" x14ac:dyDescent="0.2">
      <c r="E545" s="116"/>
      <c r="F545" s="116"/>
      <c r="J545" s="116"/>
      <c r="K545" s="116"/>
      <c r="V545" s="116"/>
      <c r="W545" s="116"/>
      <c r="AA545" s="116"/>
      <c r="AB545" s="116"/>
    </row>
    <row r="546" spans="5:28" x14ac:dyDescent="0.2">
      <c r="E546" s="116"/>
      <c r="F546" s="116"/>
      <c r="J546" s="116"/>
      <c r="K546" s="116"/>
      <c r="V546" s="116"/>
      <c r="W546" s="116"/>
      <c r="AA546" s="116"/>
      <c r="AB546" s="116"/>
    </row>
    <row r="547" spans="5:28" x14ac:dyDescent="0.2">
      <c r="E547" s="116"/>
      <c r="F547" s="116"/>
      <c r="J547" s="116"/>
      <c r="K547" s="116"/>
      <c r="V547" s="116"/>
      <c r="W547" s="116"/>
      <c r="AA547" s="116"/>
      <c r="AB547" s="116"/>
    </row>
    <row r="548" spans="5:28" x14ac:dyDescent="0.2">
      <c r="E548" s="116"/>
      <c r="F548" s="116"/>
      <c r="J548" s="116"/>
      <c r="K548" s="116"/>
      <c r="V548" s="116"/>
      <c r="W548" s="116"/>
      <c r="AA548" s="116"/>
      <c r="AB548" s="116"/>
    </row>
    <row r="549" spans="5:28" x14ac:dyDescent="0.2">
      <c r="E549" s="116"/>
      <c r="F549" s="116"/>
      <c r="J549" s="116"/>
      <c r="K549" s="116"/>
      <c r="V549" s="116"/>
      <c r="W549" s="116"/>
      <c r="AA549" s="116"/>
      <c r="AB549" s="116"/>
    </row>
    <row r="550" spans="5:28" x14ac:dyDescent="0.2">
      <c r="E550" s="116"/>
      <c r="F550" s="116"/>
      <c r="J550" s="116"/>
      <c r="K550" s="116"/>
      <c r="V550" s="116"/>
      <c r="W550" s="116"/>
      <c r="AA550" s="116"/>
      <c r="AB550" s="116"/>
    </row>
    <row r="551" spans="5:28" x14ac:dyDescent="0.2">
      <c r="E551" s="116"/>
      <c r="F551" s="116"/>
      <c r="J551" s="116"/>
      <c r="K551" s="116"/>
      <c r="V551" s="116"/>
      <c r="W551" s="116"/>
      <c r="AA551" s="116"/>
      <c r="AB551" s="116"/>
    </row>
    <row r="552" spans="5:28" x14ac:dyDescent="0.2">
      <c r="E552" s="116"/>
      <c r="F552" s="116"/>
      <c r="J552" s="116"/>
      <c r="K552" s="116"/>
      <c r="V552" s="116"/>
      <c r="W552" s="116"/>
      <c r="AA552" s="116"/>
      <c r="AB552" s="116"/>
    </row>
    <row r="553" spans="5:28" x14ac:dyDescent="0.2">
      <c r="E553" s="116"/>
      <c r="F553" s="116"/>
      <c r="J553" s="116"/>
      <c r="K553" s="116"/>
      <c r="V553" s="116"/>
      <c r="W553" s="116"/>
      <c r="AA553" s="116"/>
      <c r="AB553" s="116"/>
    </row>
    <row r="554" spans="5:28" x14ac:dyDescent="0.2">
      <c r="E554" s="116"/>
      <c r="F554" s="116"/>
      <c r="J554" s="116"/>
      <c r="K554" s="116"/>
      <c r="V554" s="116"/>
      <c r="W554" s="116"/>
      <c r="AA554" s="116"/>
      <c r="AB554" s="116"/>
    </row>
    <row r="555" spans="5:28" x14ac:dyDescent="0.2">
      <c r="E555" s="116"/>
      <c r="F555" s="116"/>
      <c r="J555" s="116"/>
      <c r="K555" s="116"/>
      <c r="V555" s="116"/>
      <c r="W555" s="116"/>
      <c r="AA555" s="116"/>
      <c r="AB555" s="116"/>
    </row>
    <row r="556" spans="5:28" x14ac:dyDescent="0.2">
      <c r="E556" s="116"/>
      <c r="F556" s="116"/>
      <c r="J556" s="116"/>
      <c r="K556" s="116"/>
      <c r="V556" s="116"/>
      <c r="W556" s="116"/>
      <c r="AA556" s="116"/>
      <c r="AB556" s="116"/>
    </row>
    <row r="557" spans="5:28" x14ac:dyDescent="0.2">
      <c r="E557" s="116"/>
      <c r="F557" s="116"/>
      <c r="J557" s="116"/>
      <c r="K557" s="116"/>
      <c r="V557" s="116"/>
      <c r="W557" s="116"/>
      <c r="AA557" s="116"/>
      <c r="AB557" s="116"/>
    </row>
    <row r="558" spans="5:28" x14ac:dyDescent="0.2">
      <c r="E558" s="116"/>
      <c r="F558" s="116"/>
      <c r="J558" s="116"/>
      <c r="K558" s="116"/>
      <c r="V558" s="116"/>
      <c r="W558" s="116"/>
      <c r="AA558" s="116"/>
      <c r="AB558" s="116"/>
    </row>
    <row r="559" spans="5:28" x14ac:dyDescent="0.2">
      <c r="E559" s="116"/>
      <c r="F559" s="116"/>
      <c r="J559" s="116"/>
      <c r="K559" s="116"/>
      <c r="V559" s="116"/>
      <c r="W559" s="116"/>
      <c r="AA559" s="116"/>
      <c r="AB559" s="116"/>
    </row>
    <row r="560" spans="5:28" x14ac:dyDescent="0.2">
      <c r="E560" s="116"/>
      <c r="F560" s="116"/>
      <c r="J560" s="116"/>
      <c r="K560" s="116"/>
      <c r="V560" s="116"/>
      <c r="W560" s="116"/>
      <c r="AA560" s="116"/>
      <c r="AB560" s="116"/>
    </row>
    <row r="561" spans="5:28" x14ac:dyDescent="0.2">
      <c r="E561" s="116"/>
      <c r="F561" s="116"/>
      <c r="J561" s="116"/>
      <c r="K561" s="116"/>
      <c r="V561" s="116"/>
      <c r="W561" s="116"/>
      <c r="AA561" s="116"/>
      <c r="AB561" s="116"/>
    </row>
    <row r="562" spans="5:28" x14ac:dyDescent="0.2">
      <c r="E562" s="116"/>
      <c r="F562" s="116"/>
      <c r="J562" s="116"/>
      <c r="K562" s="116"/>
      <c r="V562" s="116"/>
      <c r="W562" s="116"/>
      <c r="AA562" s="116"/>
      <c r="AB562" s="116"/>
    </row>
    <row r="563" spans="5:28" x14ac:dyDescent="0.2">
      <c r="E563" s="116"/>
      <c r="F563" s="116"/>
      <c r="J563" s="116"/>
      <c r="K563" s="116"/>
      <c r="V563" s="116"/>
      <c r="W563" s="116"/>
      <c r="AA563" s="116"/>
      <c r="AB563" s="116"/>
    </row>
    <row r="564" spans="5:28" x14ac:dyDescent="0.2">
      <c r="E564" s="116"/>
      <c r="F564" s="116"/>
      <c r="J564" s="116"/>
      <c r="K564" s="116"/>
      <c r="V564" s="116"/>
      <c r="W564" s="116"/>
      <c r="AA564" s="116"/>
      <c r="AB564" s="116"/>
    </row>
    <row r="565" spans="5:28" x14ac:dyDescent="0.2">
      <c r="E565" s="116"/>
      <c r="F565" s="116"/>
      <c r="J565" s="116"/>
      <c r="K565" s="116"/>
      <c r="V565" s="116"/>
      <c r="W565" s="116"/>
      <c r="AA565" s="116"/>
      <c r="AB565" s="116"/>
    </row>
    <row r="566" spans="5:28" x14ac:dyDescent="0.2">
      <c r="E566" s="116"/>
      <c r="F566" s="116"/>
      <c r="J566" s="116"/>
      <c r="K566" s="116"/>
      <c r="V566" s="116"/>
      <c r="W566" s="116"/>
      <c r="AA566" s="116"/>
      <c r="AB566" s="116"/>
    </row>
    <row r="567" spans="5:28" x14ac:dyDescent="0.2">
      <c r="E567" s="116"/>
      <c r="F567" s="116"/>
      <c r="J567" s="116"/>
      <c r="K567" s="116"/>
      <c r="V567" s="116"/>
      <c r="W567" s="116"/>
      <c r="AA567" s="116"/>
      <c r="AB567" s="116"/>
    </row>
    <row r="568" spans="5:28" x14ac:dyDescent="0.2">
      <c r="E568" s="116"/>
      <c r="F568" s="116"/>
      <c r="J568" s="116"/>
      <c r="K568" s="116"/>
      <c r="V568" s="116"/>
      <c r="W568" s="116"/>
      <c r="AA568" s="116"/>
      <c r="AB568" s="116"/>
    </row>
    <row r="569" spans="5:28" x14ac:dyDescent="0.2">
      <c r="E569" s="116"/>
      <c r="F569" s="116"/>
      <c r="J569" s="116"/>
      <c r="K569" s="116"/>
      <c r="V569" s="116"/>
      <c r="W569" s="116"/>
      <c r="AA569" s="116"/>
      <c r="AB569" s="116"/>
    </row>
    <row r="570" spans="5:28" x14ac:dyDescent="0.2">
      <c r="E570" s="116"/>
      <c r="F570" s="116"/>
      <c r="J570" s="116"/>
      <c r="K570" s="116"/>
      <c r="V570" s="116"/>
      <c r="W570" s="116"/>
      <c r="AA570" s="116"/>
      <c r="AB570" s="116"/>
    </row>
    <row r="571" spans="5:28" x14ac:dyDescent="0.2">
      <c r="E571" s="116"/>
      <c r="F571" s="116"/>
      <c r="J571" s="116"/>
      <c r="K571" s="116"/>
      <c r="V571" s="116"/>
      <c r="W571" s="116"/>
      <c r="AA571" s="116"/>
      <c r="AB571" s="116"/>
    </row>
    <row r="572" spans="5:28" x14ac:dyDescent="0.2">
      <c r="E572" s="116"/>
      <c r="F572" s="116"/>
      <c r="J572" s="116"/>
      <c r="K572" s="116"/>
      <c r="V572" s="116"/>
      <c r="W572" s="116"/>
      <c r="AA572" s="116"/>
      <c r="AB572" s="116"/>
    </row>
    <row r="573" spans="5:28" x14ac:dyDescent="0.2">
      <c r="E573" s="116"/>
      <c r="F573" s="116"/>
      <c r="J573" s="116"/>
      <c r="K573" s="116"/>
      <c r="V573" s="116"/>
      <c r="W573" s="116"/>
      <c r="AA573" s="116"/>
      <c r="AB573" s="116"/>
    </row>
    <row r="574" spans="5:28" x14ac:dyDescent="0.2">
      <c r="E574" s="116"/>
      <c r="F574" s="116"/>
      <c r="J574" s="116"/>
      <c r="K574" s="116"/>
      <c r="V574" s="116"/>
      <c r="W574" s="116"/>
      <c r="AA574" s="116"/>
      <c r="AB574" s="116"/>
    </row>
    <row r="575" spans="5:28" x14ac:dyDescent="0.2">
      <c r="E575" s="116"/>
      <c r="F575" s="116"/>
      <c r="J575" s="116"/>
      <c r="K575" s="116"/>
      <c r="V575" s="116"/>
      <c r="W575" s="116"/>
      <c r="AA575" s="116"/>
      <c r="AB575" s="116"/>
    </row>
    <row r="576" spans="5:28" x14ac:dyDescent="0.2">
      <c r="E576" s="116"/>
      <c r="F576" s="116"/>
      <c r="J576" s="116"/>
      <c r="K576" s="116"/>
      <c r="V576" s="116"/>
      <c r="W576" s="116"/>
      <c r="AA576" s="116"/>
      <c r="AB576" s="116"/>
    </row>
    <row r="577" spans="5:28" x14ac:dyDescent="0.2">
      <c r="E577" s="116"/>
      <c r="F577" s="116"/>
      <c r="J577" s="116"/>
      <c r="K577" s="116"/>
      <c r="V577" s="116"/>
      <c r="W577" s="116"/>
      <c r="AA577" s="116"/>
      <c r="AB577" s="116"/>
    </row>
    <row r="578" spans="5:28" x14ac:dyDescent="0.2">
      <c r="E578" s="116"/>
      <c r="F578" s="116"/>
      <c r="J578" s="116"/>
      <c r="K578" s="116"/>
      <c r="V578" s="116"/>
      <c r="W578" s="116"/>
      <c r="AA578" s="116"/>
      <c r="AB578" s="116"/>
    </row>
    <row r="579" spans="5:28" x14ac:dyDescent="0.2">
      <c r="E579" s="116"/>
      <c r="F579" s="116"/>
      <c r="J579" s="116"/>
      <c r="K579" s="116"/>
      <c r="V579" s="116"/>
      <c r="W579" s="116"/>
      <c r="AA579" s="116"/>
      <c r="AB579" s="116"/>
    </row>
    <row r="580" spans="5:28" x14ac:dyDescent="0.2">
      <c r="E580" s="116"/>
      <c r="F580" s="116"/>
      <c r="J580" s="116"/>
      <c r="K580" s="116"/>
      <c r="V580" s="116"/>
      <c r="W580" s="116"/>
      <c r="AA580" s="116"/>
      <c r="AB580" s="116"/>
    </row>
    <row r="581" spans="5:28" x14ac:dyDescent="0.2">
      <c r="E581" s="116"/>
      <c r="F581" s="116"/>
      <c r="J581" s="116"/>
      <c r="K581" s="116"/>
      <c r="V581" s="116"/>
      <c r="W581" s="116"/>
      <c r="AA581" s="116"/>
      <c r="AB581" s="116"/>
    </row>
    <row r="582" spans="5:28" x14ac:dyDescent="0.2">
      <c r="E582" s="116"/>
      <c r="F582" s="116"/>
      <c r="J582" s="116"/>
      <c r="K582" s="116"/>
      <c r="V582" s="116"/>
      <c r="W582" s="116"/>
      <c r="AA582" s="116"/>
      <c r="AB582" s="116"/>
    </row>
    <row r="583" spans="5:28" x14ac:dyDescent="0.2">
      <c r="E583" s="116"/>
      <c r="F583" s="116"/>
      <c r="J583" s="116"/>
      <c r="K583" s="116"/>
      <c r="V583" s="116"/>
      <c r="W583" s="116"/>
      <c r="AA583" s="116"/>
      <c r="AB583" s="116"/>
    </row>
    <row r="584" spans="5:28" x14ac:dyDescent="0.2">
      <c r="E584" s="116"/>
      <c r="F584" s="116"/>
      <c r="J584" s="116"/>
      <c r="K584" s="116"/>
      <c r="V584" s="116"/>
      <c r="W584" s="116"/>
      <c r="AA584" s="116"/>
      <c r="AB584" s="116"/>
    </row>
    <row r="585" spans="5:28" x14ac:dyDescent="0.2">
      <c r="E585" s="116"/>
      <c r="F585" s="116"/>
      <c r="J585" s="116"/>
      <c r="K585" s="116"/>
      <c r="V585" s="116"/>
      <c r="W585" s="116"/>
      <c r="AA585" s="116"/>
      <c r="AB585" s="116"/>
    </row>
    <row r="586" spans="5:28" x14ac:dyDescent="0.2">
      <c r="E586" s="116"/>
      <c r="F586" s="116"/>
      <c r="J586" s="116"/>
      <c r="K586" s="116"/>
      <c r="V586" s="116"/>
      <c r="W586" s="116"/>
      <c r="AA586" s="116"/>
      <c r="AB586" s="116"/>
    </row>
    <row r="587" spans="5:28" x14ac:dyDescent="0.2">
      <c r="E587" s="116"/>
      <c r="F587" s="116"/>
      <c r="J587" s="116"/>
      <c r="K587" s="116"/>
      <c r="V587" s="116"/>
      <c r="W587" s="116"/>
      <c r="AA587" s="116"/>
      <c r="AB587" s="116"/>
    </row>
    <row r="588" spans="5:28" x14ac:dyDescent="0.2">
      <c r="E588" s="116"/>
      <c r="F588" s="116"/>
      <c r="J588" s="116"/>
      <c r="K588" s="116"/>
      <c r="V588" s="116"/>
      <c r="W588" s="116"/>
      <c r="AA588" s="116"/>
      <c r="AB588" s="116"/>
    </row>
    <row r="589" spans="5:28" x14ac:dyDescent="0.2">
      <c r="E589" s="116"/>
      <c r="F589" s="116"/>
      <c r="J589" s="116"/>
      <c r="K589" s="116"/>
      <c r="V589" s="116"/>
      <c r="W589" s="116"/>
      <c r="AA589" s="116"/>
      <c r="AB589" s="116"/>
    </row>
    <row r="590" spans="5:28" x14ac:dyDescent="0.2">
      <c r="E590" s="116"/>
      <c r="F590" s="116"/>
      <c r="J590" s="116"/>
      <c r="K590" s="116"/>
      <c r="V590" s="116"/>
      <c r="W590" s="116"/>
      <c r="AA590" s="116"/>
      <c r="AB590" s="116"/>
    </row>
    <row r="591" spans="5:28" x14ac:dyDescent="0.2">
      <c r="E591" s="116"/>
      <c r="F591" s="116"/>
      <c r="J591" s="116"/>
      <c r="K591" s="116"/>
      <c r="V591" s="116"/>
      <c r="W591" s="116"/>
      <c r="AA591" s="116"/>
      <c r="AB591" s="116"/>
    </row>
    <row r="592" spans="5:28" x14ac:dyDescent="0.2">
      <c r="E592" s="116"/>
      <c r="F592" s="116"/>
      <c r="J592" s="116"/>
      <c r="K592" s="116"/>
      <c r="V592" s="116"/>
      <c r="W592" s="116"/>
      <c r="AA592" s="116"/>
      <c r="AB592" s="116"/>
    </row>
    <row r="593" spans="5:28" x14ac:dyDescent="0.2">
      <c r="E593" s="116"/>
      <c r="F593" s="116"/>
      <c r="J593" s="116"/>
      <c r="K593" s="116"/>
      <c r="V593" s="116"/>
      <c r="W593" s="116"/>
      <c r="AA593" s="116"/>
      <c r="AB593" s="116"/>
    </row>
    <row r="594" spans="5:28" x14ac:dyDescent="0.2">
      <c r="E594" s="116"/>
      <c r="F594" s="116"/>
      <c r="J594" s="116"/>
      <c r="K594" s="116"/>
      <c r="V594" s="116"/>
      <c r="W594" s="116"/>
      <c r="AA594" s="116"/>
      <c r="AB594" s="116"/>
    </row>
    <row r="595" spans="5:28" x14ac:dyDescent="0.2">
      <c r="E595" s="116"/>
      <c r="F595" s="116"/>
      <c r="J595" s="116"/>
      <c r="K595" s="116"/>
      <c r="V595" s="116"/>
      <c r="W595" s="116"/>
      <c r="AA595" s="116"/>
      <c r="AB595" s="116"/>
    </row>
    <row r="596" spans="5:28" x14ac:dyDescent="0.2">
      <c r="E596" s="116"/>
      <c r="F596" s="116"/>
      <c r="J596" s="116"/>
      <c r="K596" s="116"/>
      <c r="V596" s="116"/>
      <c r="W596" s="116"/>
      <c r="AA596" s="116"/>
      <c r="AB596" s="116"/>
    </row>
    <row r="597" spans="5:28" x14ac:dyDescent="0.2">
      <c r="E597" s="116"/>
      <c r="F597" s="116"/>
      <c r="J597" s="116"/>
      <c r="K597" s="116"/>
      <c r="V597" s="116"/>
      <c r="W597" s="116"/>
      <c r="AA597" s="116"/>
      <c r="AB597" s="116"/>
    </row>
    <row r="598" spans="5:28" x14ac:dyDescent="0.2">
      <c r="E598" s="116"/>
      <c r="F598" s="116"/>
      <c r="J598" s="116"/>
      <c r="K598" s="116"/>
      <c r="V598" s="116"/>
      <c r="W598" s="116"/>
      <c r="AA598" s="116"/>
      <c r="AB598" s="116"/>
    </row>
    <row r="599" spans="5:28" x14ac:dyDescent="0.2">
      <c r="E599" s="116"/>
      <c r="F599" s="116"/>
      <c r="J599" s="116"/>
      <c r="K599" s="116"/>
      <c r="V599" s="116"/>
      <c r="W599" s="116"/>
      <c r="AA599" s="116"/>
      <c r="AB599" s="116"/>
    </row>
    <row r="600" spans="5:28" x14ac:dyDescent="0.2">
      <c r="E600" s="116"/>
      <c r="F600" s="116"/>
      <c r="J600" s="116"/>
      <c r="K600" s="116"/>
      <c r="V600" s="116"/>
      <c r="W600" s="116"/>
      <c r="AA600" s="116"/>
      <c r="AB600" s="116"/>
    </row>
    <row r="601" spans="5:28" x14ac:dyDescent="0.2">
      <c r="E601" s="116"/>
      <c r="F601" s="116"/>
      <c r="J601" s="116"/>
      <c r="K601" s="116"/>
      <c r="V601" s="116"/>
      <c r="W601" s="116"/>
      <c r="AA601" s="116"/>
      <c r="AB601" s="116"/>
    </row>
    <row r="602" spans="5:28" x14ac:dyDescent="0.2">
      <c r="E602" s="116"/>
      <c r="F602" s="116"/>
      <c r="J602" s="116"/>
      <c r="K602" s="116"/>
      <c r="V602" s="116"/>
      <c r="W602" s="116"/>
      <c r="AA602" s="116"/>
      <c r="AB602" s="116"/>
    </row>
    <row r="603" spans="5:28" x14ac:dyDescent="0.2">
      <c r="E603" s="116"/>
      <c r="F603" s="116"/>
      <c r="J603" s="116"/>
      <c r="K603" s="116"/>
      <c r="V603" s="116"/>
      <c r="W603" s="116"/>
      <c r="AA603" s="116"/>
      <c r="AB603" s="116"/>
    </row>
    <row r="604" spans="5:28" x14ac:dyDescent="0.2">
      <c r="E604" s="116"/>
      <c r="F604" s="116"/>
      <c r="J604" s="116"/>
      <c r="K604" s="116"/>
      <c r="V604" s="116"/>
      <c r="W604" s="116"/>
      <c r="AA604" s="116"/>
      <c r="AB604" s="116"/>
    </row>
    <row r="605" spans="5:28" x14ac:dyDescent="0.2">
      <c r="E605" s="116"/>
      <c r="F605" s="116"/>
      <c r="J605" s="116"/>
      <c r="K605" s="116"/>
      <c r="V605" s="116"/>
      <c r="W605" s="116"/>
      <c r="AA605" s="116"/>
      <c r="AB605" s="116"/>
    </row>
    <row r="606" spans="5:28" x14ac:dyDescent="0.2">
      <c r="E606" s="116"/>
      <c r="F606" s="116"/>
      <c r="J606" s="116"/>
      <c r="K606" s="116"/>
      <c r="V606" s="116"/>
      <c r="W606" s="116"/>
      <c r="AA606" s="116"/>
      <c r="AB606" s="116"/>
    </row>
    <row r="607" spans="5:28" x14ac:dyDescent="0.2">
      <c r="E607" s="116"/>
      <c r="F607" s="116"/>
      <c r="J607" s="116"/>
      <c r="K607" s="116"/>
      <c r="V607" s="116"/>
      <c r="W607" s="116"/>
      <c r="AA607" s="116"/>
      <c r="AB607" s="116"/>
    </row>
    <row r="608" spans="5:28" x14ac:dyDescent="0.2">
      <c r="E608" s="116"/>
      <c r="F608" s="116"/>
      <c r="J608" s="116"/>
      <c r="K608" s="116"/>
      <c r="V608" s="116"/>
      <c r="W608" s="116"/>
      <c r="AA608" s="116"/>
      <c r="AB608" s="116"/>
    </row>
    <row r="609" spans="5:28" x14ac:dyDescent="0.2">
      <c r="E609" s="116"/>
      <c r="F609" s="116"/>
      <c r="J609" s="116"/>
      <c r="K609" s="116"/>
      <c r="V609" s="116"/>
      <c r="W609" s="116"/>
      <c r="AA609" s="116"/>
      <c r="AB609" s="116"/>
    </row>
    <row r="610" spans="5:28" x14ac:dyDescent="0.2">
      <c r="E610" s="116"/>
      <c r="F610" s="116"/>
      <c r="J610" s="116"/>
      <c r="K610" s="116"/>
      <c r="V610" s="116"/>
      <c r="W610" s="116"/>
      <c r="AA610" s="116"/>
      <c r="AB610" s="116"/>
    </row>
    <row r="611" spans="5:28" x14ac:dyDescent="0.2">
      <c r="E611" s="116"/>
      <c r="F611" s="116"/>
      <c r="J611" s="116"/>
      <c r="K611" s="116"/>
      <c r="V611" s="116"/>
      <c r="W611" s="116"/>
      <c r="AA611" s="116"/>
      <c r="AB611" s="116"/>
    </row>
    <row r="612" spans="5:28" x14ac:dyDescent="0.2">
      <c r="E612" s="116"/>
      <c r="F612" s="116"/>
      <c r="J612" s="116"/>
      <c r="K612" s="116"/>
      <c r="V612" s="116"/>
      <c r="W612" s="116"/>
      <c r="AA612" s="116"/>
      <c r="AB612" s="116"/>
    </row>
    <row r="613" spans="5:28" x14ac:dyDescent="0.2">
      <c r="E613" s="116"/>
      <c r="F613" s="116"/>
      <c r="J613" s="116"/>
      <c r="K613" s="116"/>
      <c r="V613" s="116"/>
      <c r="W613" s="116"/>
      <c r="AA613" s="116"/>
      <c r="AB613" s="116"/>
    </row>
    <row r="614" spans="5:28" x14ac:dyDescent="0.2">
      <c r="E614" s="116"/>
      <c r="F614" s="116"/>
      <c r="J614" s="116"/>
      <c r="K614" s="116"/>
      <c r="V614" s="116"/>
      <c r="W614" s="116"/>
      <c r="AA614" s="116"/>
      <c r="AB614" s="116"/>
    </row>
    <row r="615" spans="5:28" x14ac:dyDescent="0.2">
      <c r="E615" s="116"/>
      <c r="F615" s="116"/>
      <c r="J615" s="116"/>
      <c r="K615" s="116"/>
      <c r="V615" s="116"/>
      <c r="W615" s="116"/>
      <c r="AA615" s="116"/>
      <c r="AB615" s="116"/>
    </row>
    <row r="616" spans="5:28" x14ac:dyDescent="0.2">
      <c r="E616" s="116"/>
      <c r="F616" s="116"/>
      <c r="J616" s="116"/>
      <c r="K616" s="116"/>
      <c r="V616" s="116"/>
      <c r="W616" s="116"/>
      <c r="AA616" s="116"/>
      <c r="AB616" s="116"/>
    </row>
    <row r="617" spans="5:28" x14ac:dyDescent="0.2">
      <c r="E617" s="116"/>
      <c r="F617" s="116"/>
      <c r="J617" s="116"/>
      <c r="K617" s="116"/>
      <c r="V617" s="116"/>
      <c r="W617" s="116"/>
      <c r="AA617" s="116"/>
      <c r="AB617" s="116"/>
    </row>
    <row r="618" spans="5:28" x14ac:dyDescent="0.2">
      <c r="E618" s="116"/>
      <c r="F618" s="116"/>
      <c r="J618" s="116"/>
      <c r="K618" s="116"/>
      <c r="V618" s="116"/>
      <c r="W618" s="116"/>
      <c r="AA618" s="116"/>
      <c r="AB618" s="116"/>
    </row>
    <row r="619" spans="5:28" x14ac:dyDescent="0.2">
      <c r="E619" s="116"/>
      <c r="F619" s="116"/>
      <c r="J619" s="116"/>
      <c r="K619" s="116"/>
      <c r="V619" s="116"/>
      <c r="W619" s="116"/>
      <c r="AA619" s="116"/>
      <c r="AB619" s="116"/>
    </row>
    <row r="620" spans="5:28" x14ac:dyDescent="0.2">
      <c r="E620" s="116"/>
      <c r="F620" s="116"/>
      <c r="J620" s="116"/>
      <c r="K620" s="116"/>
      <c r="V620" s="116"/>
      <c r="W620" s="116"/>
      <c r="AA620" s="116"/>
      <c r="AB620" s="116"/>
    </row>
    <row r="621" spans="5:28" x14ac:dyDescent="0.2">
      <c r="E621" s="116"/>
      <c r="F621" s="116"/>
      <c r="J621" s="116"/>
      <c r="K621" s="116"/>
      <c r="V621" s="116"/>
      <c r="W621" s="116"/>
      <c r="AA621" s="116"/>
      <c r="AB621" s="116"/>
    </row>
    <row r="622" spans="5:28" x14ac:dyDescent="0.2">
      <c r="E622" s="116"/>
      <c r="F622" s="116"/>
      <c r="J622" s="116"/>
      <c r="K622" s="116"/>
      <c r="V622" s="116"/>
      <c r="W622" s="116"/>
      <c r="AA622" s="116"/>
      <c r="AB622" s="116"/>
    </row>
    <row r="623" spans="5:28" x14ac:dyDescent="0.2">
      <c r="E623" s="116"/>
      <c r="F623" s="116"/>
      <c r="J623" s="116"/>
      <c r="K623" s="116"/>
      <c r="V623" s="116"/>
      <c r="W623" s="116"/>
      <c r="AA623" s="116"/>
      <c r="AB623" s="116"/>
    </row>
    <row r="624" spans="5:28" x14ac:dyDescent="0.2">
      <c r="E624" s="116"/>
      <c r="F624" s="116"/>
      <c r="J624" s="116"/>
      <c r="K624" s="116"/>
      <c r="V624" s="116"/>
      <c r="W624" s="116"/>
      <c r="AA624" s="116"/>
      <c r="AB624" s="116"/>
    </row>
    <row r="625" spans="5:28" x14ac:dyDescent="0.2">
      <c r="E625" s="116"/>
      <c r="F625" s="116"/>
      <c r="J625" s="116"/>
      <c r="K625" s="116"/>
      <c r="V625" s="116"/>
      <c r="W625" s="116"/>
      <c r="AA625" s="116"/>
      <c r="AB625" s="116"/>
    </row>
    <row r="626" spans="5:28" x14ac:dyDescent="0.2">
      <c r="E626" s="116"/>
      <c r="F626" s="116"/>
      <c r="J626" s="116"/>
      <c r="K626" s="116"/>
      <c r="V626" s="116"/>
      <c r="W626" s="116"/>
      <c r="AA626" s="116"/>
      <c r="AB626" s="116"/>
    </row>
    <row r="627" spans="5:28" x14ac:dyDescent="0.2">
      <c r="E627" s="116"/>
      <c r="F627" s="116"/>
      <c r="J627" s="116"/>
      <c r="K627" s="116"/>
      <c r="V627" s="116"/>
      <c r="W627" s="116"/>
      <c r="AA627" s="116"/>
      <c r="AB627" s="116"/>
    </row>
    <row r="628" spans="5:28" x14ac:dyDescent="0.2">
      <c r="E628" s="116"/>
      <c r="F628" s="116"/>
      <c r="J628" s="116"/>
      <c r="K628" s="116"/>
      <c r="V628" s="116"/>
      <c r="W628" s="116"/>
      <c r="AA628" s="116"/>
      <c r="AB628" s="116"/>
    </row>
    <row r="629" spans="5:28" x14ac:dyDescent="0.2">
      <c r="E629" s="116"/>
      <c r="F629" s="116"/>
      <c r="J629" s="116"/>
      <c r="K629" s="116"/>
      <c r="V629" s="116"/>
      <c r="W629" s="116"/>
      <c r="AA629" s="116"/>
      <c r="AB629" s="116"/>
    </row>
    <row r="630" spans="5:28" x14ac:dyDescent="0.2">
      <c r="E630" s="116"/>
      <c r="F630" s="116"/>
      <c r="J630" s="116"/>
      <c r="K630" s="116"/>
      <c r="V630" s="116"/>
      <c r="W630" s="116"/>
      <c r="AA630" s="116"/>
      <c r="AB630" s="116"/>
    </row>
    <row r="631" spans="5:28" x14ac:dyDescent="0.2">
      <c r="E631" s="116"/>
      <c r="F631" s="116"/>
      <c r="J631" s="116"/>
      <c r="K631" s="116"/>
      <c r="V631" s="116"/>
      <c r="W631" s="116"/>
      <c r="AA631" s="116"/>
      <c r="AB631" s="116"/>
    </row>
    <row r="632" spans="5:28" x14ac:dyDescent="0.2">
      <c r="E632" s="116"/>
      <c r="F632" s="116"/>
      <c r="J632" s="116"/>
      <c r="K632" s="116"/>
      <c r="V632" s="116"/>
      <c r="W632" s="116"/>
      <c r="AA632" s="116"/>
      <c r="AB632" s="116"/>
    </row>
    <row r="633" spans="5:28" x14ac:dyDescent="0.2">
      <c r="E633" s="116"/>
      <c r="F633" s="116"/>
      <c r="J633" s="116"/>
      <c r="K633" s="116"/>
      <c r="V633" s="116"/>
      <c r="W633" s="116"/>
      <c r="AA633" s="116"/>
      <c r="AB633" s="116"/>
    </row>
    <row r="634" spans="5:28" x14ac:dyDescent="0.2">
      <c r="E634" s="116"/>
      <c r="F634" s="116"/>
      <c r="J634" s="116"/>
      <c r="K634" s="116"/>
      <c r="V634" s="116"/>
      <c r="W634" s="116"/>
      <c r="AA634" s="116"/>
      <c r="AB634" s="116"/>
    </row>
    <row r="635" spans="5:28" x14ac:dyDescent="0.2">
      <c r="E635" s="116"/>
      <c r="F635" s="116"/>
      <c r="J635" s="116"/>
      <c r="K635" s="116"/>
      <c r="V635" s="116"/>
      <c r="W635" s="116"/>
      <c r="AA635" s="116"/>
      <c r="AB635" s="116"/>
    </row>
    <row r="636" spans="5:28" x14ac:dyDescent="0.2">
      <c r="E636" s="116"/>
      <c r="F636" s="116"/>
      <c r="J636" s="116"/>
      <c r="K636" s="116"/>
      <c r="V636" s="116"/>
      <c r="W636" s="116"/>
      <c r="AA636" s="116"/>
      <c r="AB636" s="116"/>
    </row>
    <row r="637" spans="5:28" x14ac:dyDescent="0.2">
      <c r="E637" s="116"/>
      <c r="F637" s="116"/>
      <c r="J637" s="116"/>
      <c r="K637" s="116"/>
      <c r="V637" s="116"/>
      <c r="W637" s="116"/>
      <c r="AA637" s="116"/>
      <c r="AB637" s="116"/>
    </row>
    <row r="638" spans="5:28" x14ac:dyDescent="0.2">
      <c r="E638" s="116"/>
      <c r="F638" s="116"/>
      <c r="J638" s="116"/>
      <c r="K638" s="116"/>
      <c r="V638" s="116"/>
      <c r="W638" s="116"/>
      <c r="AA638" s="116"/>
      <c r="AB638" s="116"/>
    </row>
    <row r="639" spans="5:28" x14ac:dyDescent="0.2">
      <c r="E639" s="116"/>
      <c r="F639" s="116"/>
      <c r="J639" s="116"/>
      <c r="K639" s="116"/>
      <c r="V639" s="116"/>
      <c r="W639" s="116"/>
      <c r="AA639" s="116"/>
      <c r="AB639" s="116"/>
    </row>
    <row r="640" spans="5:28" x14ac:dyDescent="0.2">
      <c r="E640" s="116"/>
      <c r="F640" s="116"/>
      <c r="J640" s="116"/>
      <c r="K640" s="116"/>
      <c r="V640" s="116"/>
      <c r="W640" s="116"/>
      <c r="AA640" s="116"/>
      <c r="AB640" s="116"/>
    </row>
    <row r="641" spans="5:28" x14ac:dyDescent="0.2">
      <c r="E641" s="116"/>
      <c r="F641" s="116"/>
      <c r="J641" s="116"/>
      <c r="K641" s="116"/>
      <c r="V641" s="116"/>
      <c r="W641" s="116"/>
      <c r="AA641" s="116"/>
      <c r="AB641" s="116"/>
    </row>
    <row r="642" spans="5:28" x14ac:dyDescent="0.2">
      <c r="E642" s="116"/>
      <c r="F642" s="116"/>
      <c r="J642" s="116"/>
      <c r="K642" s="116"/>
      <c r="V642" s="116"/>
      <c r="W642" s="116"/>
      <c r="AA642" s="116"/>
      <c r="AB642" s="116"/>
    </row>
    <row r="643" spans="5:28" x14ac:dyDescent="0.2">
      <c r="E643" s="116"/>
      <c r="F643" s="116"/>
      <c r="J643" s="116"/>
      <c r="K643" s="116"/>
      <c r="V643" s="116"/>
      <c r="W643" s="116"/>
      <c r="AA643" s="116"/>
      <c r="AB643" s="116"/>
    </row>
    <row r="644" spans="5:28" x14ac:dyDescent="0.2">
      <c r="E644" s="116"/>
      <c r="F644" s="116"/>
      <c r="J644" s="116"/>
      <c r="K644" s="116"/>
      <c r="V644" s="116"/>
      <c r="W644" s="116"/>
      <c r="AA644" s="116"/>
      <c r="AB644" s="116"/>
    </row>
    <row r="645" spans="5:28" x14ac:dyDescent="0.2">
      <c r="E645" s="116"/>
      <c r="F645" s="116"/>
      <c r="J645" s="116"/>
      <c r="K645" s="116"/>
      <c r="V645" s="116"/>
      <c r="W645" s="116"/>
      <c r="AA645" s="116"/>
      <c r="AB645" s="116"/>
    </row>
    <row r="646" spans="5:28" x14ac:dyDescent="0.2">
      <c r="E646" s="116"/>
      <c r="F646" s="116"/>
      <c r="J646" s="116"/>
      <c r="K646" s="116"/>
      <c r="V646" s="116"/>
      <c r="W646" s="116"/>
      <c r="AA646" s="116"/>
      <c r="AB646" s="116"/>
    </row>
    <row r="647" spans="5:28" x14ac:dyDescent="0.2">
      <c r="E647" s="116"/>
      <c r="F647" s="116"/>
      <c r="J647" s="116"/>
      <c r="K647" s="116"/>
      <c r="V647" s="116"/>
      <c r="W647" s="116"/>
      <c r="AA647" s="116"/>
      <c r="AB647" s="116"/>
    </row>
    <row r="648" spans="5:28" x14ac:dyDescent="0.2">
      <c r="E648" s="116"/>
      <c r="F648" s="116"/>
      <c r="J648" s="116"/>
      <c r="K648" s="116"/>
      <c r="V648" s="116"/>
      <c r="W648" s="116"/>
      <c r="AA648" s="116"/>
      <c r="AB648" s="116"/>
    </row>
    <row r="649" spans="5:28" x14ac:dyDescent="0.2">
      <c r="E649" s="116"/>
      <c r="F649" s="116"/>
      <c r="J649" s="116"/>
      <c r="K649" s="116"/>
      <c r="V649" s="116"/>
      <c r="W649" s="116"/>
      <c r="AA649" s="116"/>
      <c r="AB649" s="116"/>
    </row>
    <row r="650" spans="5:28" x14ac:dyDescent="0.2">
      <c r="E650" s="116"/>
      <c r="F650" s="116"/>
      <c r="J650" s="116"/>
      <c r="K650" s="116"/>
      <c r="V650" s="116"/>
      <c r="W650" s="116"/>
      <c r="AA650" s="116"/>
      <c r="AB650" s="116"/>
    </row>
    <row r="651" spans="5:28" x14ac:dyDescent="0.2">
      <c r="E651" s="116"/>
      <c r="F651" s="116"/>
      <c r="J651" s="116"/>
      <c r="K651" s="116"/>
      <c r="V651" s="116"/>
      <c r="W651" s="116"/>
      <c r="AA651" s="116"/>
      <c r="AB651" s="116"/>
    </row>
    <row r="652" spans="5:28" x14ac:dyDescent="0.2">
      <c r="E652" s="116"/>
      <c r="F652" s="116"/>
      <c r="J652" s="116"/>
      <c r="K652" s="116"/>
      <c r="V652" s="116"/>
      <c r="W652" s="116"/>
      <c r="AA652" s="116"/>
      <c r="AB652" s="116"/>
    </row>
    <row r="653" spans="5:28" x14ac:dyDescent="0.2">
      <c r="E653" s="116"/>
      <c r="F653" s="116"/>
      <c r="J653" s="116"/>
      <c r="K653" s="116"/>
      <c r="V653" s="116"/>
      <c r="W653" s="116"/>
      <c r="AA653" s="116"/>
      <c r="AB653" s="116"/>
    </row>
    <row r="654" spans="5:28" x14ac:dyDescent="0.2">
      <c r="E654" s="116"/>
      <c r="F654" s="116"/>
      <c r="J654" s="116"/>
      <c r="K654" s="116"/>
      <c r="V654" s="116"/>
      <c r="W654" s="116"/>
      <c r="AA654" s="116"/>
      <c r="AB654" s="116"/>
    </row>
    <row r="655" spans="5:28" x14ac:dyDescent="0.2">
      <c r="E655" s="116"/>
      <c r="F655" s="116"/>
      <c r="J655" s="116"/>
      <c r="K655" s="116"/>
      <c r="V655" s="116"/>
      <c r="W655" s="116"/>
      <c r="AA655" s="116"/>
      <c r="AB655" s="116"/>
    </row>
    <row r="656" spans="5:28" x14ac:dyDescent="0.2">
      <c r="E656" s="116"/>
      <c r="F656" s="116"/>
      <c r="J656" s="116"/>
      <c r="K656" s="116"/>
      <c r="V656" s="116"/>
      <c r="W656" s="116"/>
      <c r="AA656" s="116"/>
      <c r="AB656" s="116"/>
    </row>
    <row r="657" spans="5:28" x14ac:dyDescent="0.2">
      <c r="E657" s="116"/>
      <c r="F657" s="116"/>
      <c r="J657" s="116"/>
      <c r="K657" s="116"/>
      <c r="V657" s="116"/>
      <c r="W657" s="116"/>
      <c r="AA657" s="116"/>
      <c r="AB657" s="116"/>
    </row>
    <row r="658" spans="5:28" x14ac:dyDescent="0.2">
      <c r="E658" s="116"/>
      <c r="F658" s="116"/>
      <c r="J658" s="116"/>
      <c r="K658" s="116"/>
      <c r="V658" s="116"/>
      <c r="W658" s="116"/>
      <c r="AA658" s="116"/>
      <c r="AB658" s="116"/>
    </row>
    <row r="659" spans="5:28" x14ac:dyDescent="0.2">
      <c r="E659" s="116"/>
      <c r="F659" s="116"/>
      <c r="J659" s="116"/>
      <c r="K659" s="116"/>
      <c r="V659" s="116"/>
      <c r="W659" s="116"/>
      <c r="AA659" s="116"/>
      <c r="AB659" s="116"/>
    </row>
    <row r="660" spans="5:28" x14ac:dyDescent="0.2">
      <c r="E660" s="116"/>
      <c r="F660" s="116"/>
      <c r="J660" s="116"/>
      <c r="K660" s="116"/>
      <c r="V660" s="116"/>
      <c r="W660" s="116"/>
      <c r="AA660" s="116"/>
      <c r="AB660" s="116"/>
    </row>
    <row r="661" spans="5:28" x14ac:dyDescent="0.2">
      <c r="E661" s="116"/>
      <c r="F661" s="116"/>
      <c r="J661" s="116"/>
      <c r="K661" s="116"/>
      <c r="V661" s="116"/>
      <c r="W661" s="116"/>
      <c r="AA661" s="116"/>
      <c r="AB661" s="116"/>
    </row>
    <row r="662" spans="5:28" x14ac:dyDescent="0.2">
      <c r="E662" s="116"/>
      <c r="F662" s="116"/>
      <c r="J662" s="116"/>
      <c r="K662" s="116"/>
      <c r="V662" s="116"/>
      <c r="W662" s="116"/>
      <c r="AA662" s="116"/>
      <c r="AB662" s="116"/>
    </row>
    <row r="663" spans="5:28" x14ac:dyDescent="0.2">
      <c r="E663" s="116"/>
      <c r="F663" s="116"/>
      <c r="J663" s="116"/>
      <c r="K663" s="116"/>
      <c r="V663" s="116"/>
      <c r="W663" s="116"/>
      <c r="AA663" s="116"/>
      <c r="AB663" s="116"/>
    </row>
    <row r="664" spans="5:28" x14ac:dyDescent="0.2">
      <c r="E664" s="116"/>
      <c r="F664" s="116"/>
      <c r="J664" s="116"/>
      <c r="K664" s="116"/>
      <c r="V664" s="116"/>
      <c r="W664" s="116"/>
      <c r="AA664" s="116"/>
      <c r="AB664" s="116"/>
    </row>
    <row r="665" spans="5:28" x14ac:dyDescent="0.2">
      <c r="E665" s="116"/>
      <c r="F665" s="116"/>
      <c r="J665" s="116"/>
      <c r="K665" s="116"/>
      <c r="V665" s="116"/>
      <c r="W665" s="116"/>
      <c r="AA665" s="116"/>
      <c r="AB665" s="116"/>
    </row>
    <row r="666" spans="5:28" x14ac:dyDescent="0.2">
      <c r="E666" s="116"/>
      <c r="F666" s="116"/>
      <c r="J666" s="116"/>
      <c r="K666" s="116"/>
      <c r="V666" s="116"/>
      <c r="W666" s="116"/>
      <c r="AA666" s="116"/>
      <c r="AB666" s="116"/>
    </row>
    <row r="667" spans="5:28" x14ac:dyDescent="0.2">
      <c r="E667" s="116"/>
      <c r="F667" s="116"/>
      <c r="J667" s="116"/>
      <c r="K667" s="116"/>
      <c r="V667" s="116"/>
      <c r="W667" s="116"/>
      <c r="AA667" s="116"/>
      <c r="AB667" s="116"/>
    </row>
    <row r="668" spans="5:28" x14ac:dyDescent="0.2">
      <c r="E668" s="116"/>
      <c r="F668" s="116"/>
      <c r="J668" s="116"/>
      <c r="K668" s="116"/>
      <c r="V668" s="116"/>
      <c r="W668" s="116"/>
      <c r="AA668" s="116"/>
      <c r="AB668" s="116"/>
    </row>
    <row r="669" spans="5:28" x14ac:dyDescent="0.2">
      <c r="E669" s="116"/>
      <c r="F669" s="116"/>
      <c r="J669" s="116"/>
      <c r="K669" s="116"/>
      <c r="V669" s="116"/>
      <c r="W669" s="116"/>
      <c r="AA669" s="116"/>
      <c r="AB669" s="116"/>
    </row>
    <row r="670" spans="5:28" x14ac:dyDescent="0.2">
      <c r="E670" s="116"/>
      <c r="F670" s="116"/>
      <c r="J670" s="116"/>
      <c r="K670" s="116"/>
      <c r="V670" s="116"/>
      <c r="W670" s="116"/>
      <c r="AA670" s="116"/>
      <c r="AB670" s="116"/>
    </row>
    <row r="671" spans="5:28" x14ac:dyDescent="0.2">
      <c r="E671" s="116"/>
      <c r="F671" s="116"/>
      <c r="J671" s="116"/>
      <c r="K671" s="116"/>
      <c r="V671" s="116"/>
      <c r="W671" s="116"/>
      <c r="AA671" s="116"/>
      <c r="AB671" s="116"/>
    </row>
    <row r="672" spans="5:28" x14ac:dyDescent="0.2">
      <c r="E672" s="116"/>
      <c r="F672" s="116"/>
      <c r="J672" s="116"/>
      <c r="K672" s="116"/>
      <c r="V672" s="116"/>
      <c r="W672" s="116"/>
      <c r="AA672" s="116"/>
      <c r="AB672" s="116"/>
    </row>
    <row r="673" spans="5:28" x14ac:dyDescent="0.2">
      <c r="E673" s="116"/>
      <c r="F673" s="116"/>
      <c r="J673" s="116"/>
      <c r="K673" s="116"/>
      <c r="V673" s="116"/>
      <c r="W673" s="116"/>
      <c r="AA673" s="116"/>
      <c r="AB673" s="116"/>
    </row>
    <row r="674" spans="5:28" x14ac:dyDescent="0.2">
      <c r="E674" s="116"/>
      <c r="F674" s="116"/>
      <c r="J674" s="116"/>
      <c r="K674" s="116"/>
      <c r="V674" s="116"/>
      <c r="W674" s="116"/>
      <c r="AA674" s="116"/>
      <c r="AB674" s="116"/>
    </row>
    <row r="675" spans="5:28" x14ac:dyDescent="0.2">
      <c r="E675" s="116"/>
      <c r="F675" s="116"/>
      <c r="J675" s="116"/>
      <c r="K675" s="116"/>
      <c r="V675" s="116"/>
      <c r="W675" s="116"/>
      <c r="AA675" s="116"/>
      <c r="AB675" s="116"/>
    </row>
    <row r="676" spans="5:28" x14ac:dyDescent="0.2">
      <c r="E676" s="116"/>
      <c r="F676" s="116"/>
      <c r="J676" s="116"/>
      <c r="K676" s="116"/>
      <c r="V676" s="116"/>
      <c r="W676" s="116"/>
      <c r="AA676" s="116"/>
      <c r="AB676" s="116"/>
    </row>
    <row r="677" spans="5:28" x14ac:dyDescent="0.2">
      <c r="E677" s="116"/>
      <c r="F677" s="116"/>
      <c r="J677" s="116"/>
      <c r="K677" s="116"/>
      <c r="V677" s="116"/>
      <c r="W677" s="116"/>
      <c r="AA677" s="116"/>
      <c r="AB677" s="116"/>
    </row>
    <row r="678" spans="5:28" x14ac:dyDescent="0.2">
      <c r="E678" s="116"/>
      <c r="F678" s="116"/>
      <c r="J678" s="116"/>
      <c r="K678" s="116"/>
      <c r="V678" s="116"/>
      <c r="W678" s="116"/>
      <c r="AA678" s="116"/>
      <c r="AB678" s="116"/>
    </row>
    <row r="679" spans="5:28" x14ac:dyDescent="0.2">
      <c r="E679" s="116"/>
      <c r="F679" s="116"/>
      <c r="J679" s="116"/>
      <c r="K679" s="116"/>
      <c r="V679" s="116"/>
      <c r="W679" s="116"/>
      <c r="AA679" s="116"/>
      <c r="AB679" s="116"/>
    </row>
    <row r="680" spans="5:28" x14ac:dyDescent="0.2">
      <c r="E680" s="116"/>
      <c r="F680" s="116"/>
      <c r="J680" s="116"/>
      <c r="K680" s="116"/>
      <c r="V680" s="116"/>
      <c r="W680" s="116"/>
      <c r="AA680" s="116"/>
      <c r="AB680" s="116"/>
    </row>
    <row r="681" spans="5:28" x14ac:dyDescent="0.2">
      <c r="E681" s="116"/>
      <c r="F681" s="116"/>
      <c r="J681" s="116"/>
      <c r="K681" s="116"/>
      <c r="V681" s="116"/>
      <c r="W681" s="116"/>
      <c r="AA681" s="116"/>
      <c r="AB681" s="116"/>
    </row>
    <row r="682" spans="5:28" x14ac:dyDescent="0.2">
      <c r="E682" s="116"/>
      <c r="F682" s="116"/>
      <c r="J682" s="116"/>
      <c r="K682" s="116"/>
      <c r="V682" s="116"/>
      <c r="W682" s="116"/>
      <c r="AA682" s="116"/>
      <c r="AB682" s="116"/>
    </row>
    <row r="683" spans="5:28" x14ac:dyDescent="0.2">
      <c r="E683" s="116"/>
      <c r="F683" s="116"/>
      <c r="J683" s="116"/>
      <c r="K683" s="116"/>
      <c r="V683" s="116"/>
      <c r="W683" s="116"/>
      <c r="AA683" s="116"/>
      <c r="AB683" s="116"/>
    </row>
    <row r="684" spans="5:28" x14ac:dyDescent="0.2">
      <c r="E684" s="116"/>
      <c r="F684" s="116"/>
      <c r="J684" s="116"/>
      <c r="K684" s="116"/>
      <c r="V684" s="116"/>
      <c r="W684" s="116"/>
      <c r="AA684" s="116"/>
      <c r="AB684" s="116"/>
    </row>
    <row r="685" spans="5:28" x14ac:dyDescent="0.2">
      <c r="E685" s="116"/>
      <c r="F685" s="116"/>
      <c r="J685" s="116"/>
      <c r="K685" s="116"/>
      <c r="V685" s="116"/>
      <c r="W685" s="116"/>
      <c r="AA685" s="116"/>
      <c r="AB685" s="116"/>
    </row>
    <row r="686" spans="5:28" x14ac:dyDescent="0.2">
      <c r="E686" s="116"/>
      <c r="F686" s="116"/>
      <c r="J686" s="116"/>
      <c r="K686" s="116"/>
      <c r="V686" s="116"/>
      <c r="W686" s="116"/>
      <c r="AA686" s="116"/>
      <c r="AB686" s="116"/>
    </row>
    <row r="687" spans="5:28" x14ac:dyDescent="0.2">
      <c r="E687" s="116"/>
      <c r="F687" s="116"/>
      <c r="J687" s="116"/>
      <c r="K687" s="116"/>
      <c r="V687" s="116"/>
      <c r="W687" s="116"/>
      <c r="AA687" s="116"/>
      <c r="AB687" s="116"/>
    </row>
    <row r="688" spans="5:28" x14ac:dyDescent="0.2">
      <c r="E688" s="116"/>
      <c r="F688" s="116"/>
      <c r="J688" s="116"/>
      <c r="K688" s="116"/>
      <c r="V688" s="116"/>
      <c r="W688" s="116"/>
      <c r="AA688" s="116"/>
      <c r="AB688" s="116"/>
    </row>
    <row r="689" spans="5:28" x14ac:dyDescent="0.2">
      <c r="E689" s="116"/>
      <c r="F689" s="116"/>
      <c r="J689" s="116"/>
      <c r="K689" s="116"/>
      <c r="V689" s="116"/>
      <c r="W689" s="116"/>
      <c r="AA689" s="116"/>
      <c r="AB689" s="116"/>
    </row>
    <row r="690" spans="5:28" x14ac:dyDescent="0.2">
      <c r="E690" s="116"/>
      <c r="F690" s="116"/>
      <c r="J690" s="116"/>
      <c r="K690" s="116"/>
      <c r="V690" s="116"/>
      <c r="W690" s="116"/>
      <c r="AA690" s="116"/>
      <c r="AB690" s="116"/>
    </row>
    <row r="691" spans="5:28" x14ac:dyDescent="0.2">
      <c r="E691" s="116"/>
      <c r="F691" s="116"/>
      <c r="J691" s="116"/>
      <c r="K691" s="116"/>
      <c r="V691" s="116"/>
      <c r="W691" s="116"/>
      <c r="AA691" s="116"/>
      <c r="AB691" s="116"/>
    </row>
    <row r="692" spans="5:28" x14ac:dyDescent="0.2">
      <c r="E692" s="116"/>
      <c r="F692" s="116"/>
      <c r="J692" s="116"/>
      <c r="K692" s="116"/>
      <c r="V692" s="116"/>
      <c r="W692" s="116"/>
      <c r="AA692" s="116"/>
      <c r="AB692" s="116"/>
    </row>
    <row r="693" spans="5:28" x14ac:dyDescent="0.2">
      <c r="E693" s="116"/>
      <c r="F693" s="116"/>
      <c r="J693" s="116"/>
      <c r="K693" s="116"/>
      <c r="V693" s="116"/>
      <c r="W693" s="116"/>
      <c r="AA693" s="116"/>
      <c r="AB693" s="116"/>
    </row>
    <row r="694" spans="5:28" x14ac:dyDescent="0.2">
      <c r="E694" s="116"/>
      <c r="F694" s="116"/>
      <c r="J694" s="116"/>
      <c r="K694" s="116"/>
      <c r="V694" s="116"/>
      <c r="W694" s="116"/>
      <c r="AA694" s="116"/>
      <c r="AB694" s="116"/>
    </row>
    <row r="695" spans="5:28" x14ac:dyDescent="0.2">
      <c r="E695" s="116"/>
      <c r="F695" s="116"/>
      <c r="J695" s="116"/>
      <c r="K695" s="116"/>
      <c r="V695" s="116"/>
      <c r="W695" s="116"/>
      <c r="AA695" s="116"/>
      <c r="AB695" s="116"/>
    </row>
    <row r="696" spans="5:28" x14ac:dyDescent="0.2">
      <c r="E696" s="116"/>
      <c r="F696" s="116"/>
      <c r="J696" s="116"/>
      <c r="K696" s="116"/>
      <c r="V696" s="116"/>
      <c r="W696" s="116"/>
      <c r="AA696" s="116"/>
      <c r="AB696" s="116"/>
    </row>
    <row r="697" spans="5:28" x14ac:dyDescent="0.2">
      <c r="E697" s="116"/>
      <c r="F697" s="116"/>
      <c r="J697" s="116"/>
      <c r="K697" s="116"/>
      <c r="V697" s="116"/>
      <c r="W697" s="116"/>
      <c r="AA697" s="116"/>
      <c r="AB697" s="116"/>
    </row>
    <row r="698" spans="5:28" x14ac:dyDescent="0.2">
      <c r="E698" s="116"/>
      <c r="F698" s="116"/>
      <c r="J698" s="116"/>
      <c r="K698" s="116"/>
      <c r="V698" s="116"/>
      <c r="W698" s="116"/>
      <c r="AA698" s="116"/>
      <c r="AB698" s="116"/>
    </row>
    <row r="699" spans="5:28" x14ac:dyDescent="0.2">
      <c r="E699" s="116"/>
      <c r="F699" s="116"/>
      <c r="J699" s="116"/>
      <c r="K699" s="116"/>
      <c r="V699" s="116"/>
      <c r="W699" s="116"/>
      <c r="AA699" s="116"/>
      <c r="AB699" s="116"/>
    </row>
    <row r="700" spans="5:28" x14ac:dyDescent="0.2">
      <c r="E700" s="116"/>
      <c r="F700" s="116"/>
      <c r="J700" s="116"/>
      <c r="K700" s="116"/>
      <c r="V700" s="116"/>
      <c r="W700" s="116"/>
      <c r="AA700" s="116"/>
      <c r="AB700" s="116"/>
    </row>
    <row r="701" spans="5:28" x14ac:dyDescent="0.2">
      <c r="E701" s="116"/>
      <c r="F701" s="116"/>
      <c r="J701" s="116"/>
      <c r="K701" s="116"/>
      <c r="V701" s="116"/>
      <c r="W701" s="116"/>
      <c r="AA701" s="116"/>
      <c r="AB701" s="116"/>
    </row>
    <row r="702" spans="5:28" x14ac:dyDescent="0.2">
      <c r="E702" s="116"/>
      <c r="F702" s="116"/>
      <c r="J702" s="116"/>
      <c r="K702" s="116"/>
      <c r="V702" s="116"/>
      <c r="W702" s="116"/>
      <c r="AA702" s="116"/>
      <c r="AB702" s="116"/>
    </row>
    <row r="703" spans="5:28" x14ac:dyDescent="0.2">
      <c r="E703" s="116"/>
      <c r="F703" s="116"/>
      <c r="J703" s="116"/>
      <c r="K703" s="116"/>
      <c r="V703" s="116"/>
      <c r="W703" s="116"/>
      <c r="AA703" s="116"/>
      <c r="AB703" s="116"/>
    </row>
    <row r="704" spans="5:28" x14ac:dyDescent="0.2">
      <c r="E704" s="116"/>
      <c r="F704" s="116"/>
      <c r="J704" s="116"/>
      <c r="K704" s="116"/>
      <c r="V704" s="116"/>
      <c r="W704" s="116"/>
      <c r="AA704" s="116"/>
      <c r="AB704" s="116"/>
    </row>
    <row r="705" spans="5:28" x14ac:dyDescent="0.2">
      <c r="E705" s="116"/>
      <c r="F705" s="116"/>
      <c r="J705" s="116"/>
      <c r="K705" s="116"/>
      <c r="V705" s="116"/>
      <c r="W705" s="116"/>
      <c r="AA705" s="116"/>
      <c r="AB705" s="116"/>
    </row>
    <row r="706" spans="5:28" x14ac:dyDescent="0.2">
      <c r="E706" s="116"/>
      <c r="F706" s="116"/>
      <c r="J706" s="116"/>
      <c r="K706" s="116"/>
      <c r="V706" s="116"/>
      <c r="W706" s="116"/>
      <c r="AA706" s="116"/>
      <c r="AB706" s="116"/>
    </row>
    <row r="707" spans="5:28" x14ac:dyDescent="0.2">
      <c r="E707" s="116"/>
      <c r="F707" s="116"/>
      <c r="J707" s="116"/>
      <c r="K707" s="116"/>
      <c r="V707" s="116"/>
      <c r="W707" s="116"/>
      <c r="AA707" s="116"/>
      <c r="AB707" s="116"/>
    </row>
    <row r="708" spans="5:28" x14ac:dyDescent="0.2">
      <c r="E708" s="116"/>
      <c r="F708" s="116"/>
      <c r="J708" s="116"/>
      <c r="K708" s="116"/>
      <c r="V708" s="116"/>
      <c r="W708" s="116"/>
      <c r="AA708" s="116"/>
      <c r="AB708" s="116"/>
    </row>
    <row r="709" spans="5:28" x14ac:dyDescent="0.2">
      <c r="E709" s="116"/>
      <c r="F709" s="116"/>
      <c r="J709" s="116"/>
      <c r="K709" s="116"/>
      <c r="V709" s="116"/>
      <c r="W709" s="116"/>
      <c r="AA709" s="116"/>
      <c r="AB709" s="116"/>
    </row>
    <row r="710" spans="5:28" x14ac:dyDescent="0.2">
      <c r="E710" s="116"/>
      <c r="F710" s="116"/>
      <c r="J710" s="116"/>
      <c r="K710" s="116"/>
      <c r="V710" s="116"/>
      <c r="W710" s="116"/>
      <c r="AA710" s="116"/>
      <c r="AB710" s="116"/>
    </row>
    <row r="711" spans="5:28" x14ac:dyDescent="0.2">
      <c r="E711" s="116"/>
      <c r="F711" s="116"/>
      <c r="J711" s="116"/>
      <c r="K711" s="116"/>
      <c r="V711" s="116"/>
      <c r="W711" s="116"/>
      <c r="AA711" s="116"/>
      <c r="AB711" s="116"/>
    </row>
    <row r="712" spans="5:28" x14ac:dyDescent="0.2">
      <c r="E712" s="116"/>
      <c r="F712" s="116"/>
      <c r="J712" s="116"/>
      <c r="K712" s="116"/>
      <c r="V712" s="116"/>
      <c r="W712" s="116"/>
      <c r="AA712" s="116"/>
      <c r="AB712" s="116"/>
    </row>
    <row r="713" spans="5:28" x14ac:dyDescent="0.2">
      <c r="E713" s="116"/>
      <c r="F713" s="116"/>
      <c r="J713" s="116"/>
      <c r="K713" s="116"/>
      <c r="V713" s="116"/>
      <c r="W713" s="116"/>
      <c r="AA713" s="116"/>
      <c r="AB713" s="116"/>
    </row>
    <row r="714" spans="5:28" x14ac:dyDescent="0.2">
      <c r="E714" s="116"/>
      <c r="F714" s="116"/>
      <c r="J714" s="116"/>
      <c r="K714" s="116"/>
      <c r="V714" s="116"/>
      <c r="W714" s="116"/>
      <c r="AA714" s="116"/>
      <c r="AB714" s="116"/>
    </row>
    <row r="715" spans="5:28" x14ac:dyDescent="0.2">
      <c r="E715" s="116"/>
      <c r="F715" s="116"/>
      <c r="J715" s="116"/>
      <c r="K715" s="116"/>
      <c r="V715" s="116"/>
      <c r="W715" s="116"/>
      <c r="AA715" s="116"/>
      <c r="AB715" s="116"/>
    </row>
    <row r="716" spans="5:28" x14ac:dyDescent="0.2">
      <c r="E716" s="116"/>
      <c r="F716" s="116"/>
      <c r="J716" s="116"/>
      <c r="K716" s="116"/>
      <c r="V716" s="116"/>
      <c r="W716" s="116"/>
      <c r="AA716" s="116"/>
      <c r="AB716" s="116"/>
    </row>
    <row r="717" spans="5:28" x14ac:dyDescent="0.2">
      <c r="E717" s="116"/>
      <c r="F717" s="116"/>
      <c r="J717" s="116"/>
      <c r="K717" s="116"/>
      <c r="V717" s="116"/>
      <c r="W717" s="116"/>
      <c r="AA717" s="116"/>
      <c r="AB717" s="116"/>
    </row>
    <row r="718" spans="5:28" x14ac:dyDescent="0.2">
      <c r="E718" s="116"/>
      <c r="F718" s="116"/>
      <c r="J718" s="116"/>
      <c r="K718" s="116"/>
      <c r="V718" s="116"/>
      <c r="W718" s="116"/>
      <c r="AA718" s="116"/>
      <c r="AB718" s="116"/>
    </row>
    <row r="719" spans="5:28" x14ac:dyDescent="0.2">
      <c r="E719" s="116"/>
      <c r="F719" s="116"/>
      <c r="J719" s="116"/>
      <c r="K719" s="116"/>
      <c r="V719" s="116"/>
      <c r="W719" s="116"/>
      <c r="AA719" s="116"/>
      <c r="AB719" s="116"/>
    </row>
    <row r="720" spans="5:28" x14ac:dyDescent="0.2">
      <c r="E720" s="116"/>
      <c r="F720" s="116"/>
      <c r="J720" s="116"/>
      <c r="K720" s="116"/>
      <c r="V720" s="116"/>
      <c r="W720" s="116"/>
      <c r="AA720" s="116"/>
      <c r="AB720" s="116"/>
    </row>
    <row r="721" spans="5:28" x14ac:dyDescent="0.2">
      <c r="E721" s="116"/>
      <c r="F721" s="116"/>
      <c r="J721" s="116"/>
      <c r="K721" s="116"/>
      <c r="V721" s="116"/>
      <c r="W721" s="116"/>
      <c r="AA721" s="116"/>
      <c r="AB721" s="116"/>
    </row>
    <row r="722" spans="5:28" x14ac:dyDescent="0.2">
      <c r="E722" s="116"/>
      <c r="F722" s="116"/>
      <c r="J722" s="116"/>
      <c r="K722" s="116"/>
      <c r="V722" s="116"/>
      <c r="W722" s="116"/>
      <c r="AA722" s="116"/>
      <c r="AB722" s="116"/>
    </row>
    <row r="723" spans="5:28" x14ac:dyDescent="0.2">
      <c r="E723" s="116"/>
      <c r="F723" s="116"/>
      <c r="J723" s="116"/>
      <c r="K723" s="116"/>
      <c r="V723" s="116"/>
      <c r="W723" s="116"/>
      <c r="AA723" s="116"/>
      <c r="AB723" s="116"/>
    </row>
    <row r="724" spans="5:28" x14ac:dyDescent="0.2">
      <c r="E724" s="116"/>
      <c r="F724" s="116"/>
      <c r="J724" s="116"/>
      <c r="K724" s="116"/>
      <c r="V724" s="116"/>
      <c r="W724" s="116"/>
      <c r="AA724" s="116"/>
      <c r="AB724" s="116"/>
    </row>
    <row r="725" spans="5:28" x14ac:dyDescent="0.2">
      <c r="E725" s="116"/>
      <c r="F725" s="116"/>
      <c r="J725" s="116"/>
      <c r="K725" s="116"/>
      <c r="V725" s="116"/>
      <c r="W725" s="116"/>
      <c r="AA725" s="116"/>
      <c r="AB725" s="116"/>
    </row>
    <row r="726" spans="5:28" x14ac:dyDescent="0.2">
      <c r="E726" s="116"/>
      <c r="F726" s="116"/>
      <c r="J726" s="116"/>
      <c r="K726" s="116"/>
      <c r="V726" s="116"/>
      <c r="W726" s="116"/>
      <c r="AA726" s="116"/>
      <c r="AB726" s="116"/>
    </row>
    <row r="727" spans="5:28" x14ac:dyDescent="0.2">
      <c r="E727" s="116"/>
      <c r="F727" s="116"/>
      <c r="J727" s="116"/>
      <c r="K727" s="116"/>
      <c r="V727" s="116"/>
      <c r="W727" s="116"/>
      <c r="AA727" s="116"/>
      <c r="AB727" s="116"/>
    </row>
    <row r="728" spans="5:28" x14ac:dyDescent="0.2">
      <c r="E728" s="116"/>
      <c r="F728" s="116"/>
      <c r="J728" s="116"/>
      <c r="K728" s="116"/>
      <c r="V728" s="116"/>
      <c r="W728" s="116"/>
      <c r="AA728" s="116"/>
      <c r="AB728" s="116"/>
    </row>
    <row r="729" spans="5:28" x14ac:dyDescent="0.2">
      <c r="E729" s="116"/>
      <c r="F729" s="116"/>
      <c r="J729" s="116"/>
      <c r="K729" s="116"/>
      <c r="V729" s="116"/>
      <c r="W729" s="116"/>
      <c r="AA729" s="116"/>
      <c r="AB729" s="116"/>
    </row>
    <row r="730" spans="5:28" x14ac:dyDescent="0.2">
      <c r="E730" s="116"/>
      <c r="F730" s="116"/>
      <c r="J730" s="116"/>
      <c r="K730" s="116"/>
      <c r="V730" s="116"/>
      <c r="W730" s="116"/>
      <c r="AA730" s="116"/>
      <c r="AB730" s="116"/>
    </row>
    <row r="731" spans="5:28" x14ac:dyDescent="0.2">
      <c r="E731" s="116"/>
      <c r="F731" s="116"/>
      <c r="J731" s="116"/>
      <c r="K731" s="116"/>
      <c r="V731" s="116"/>
      <c r="W731" s="116"/>
      <c r="AA731" s="116"/>
      <c r="AB731" s="116"/>
    </row>
    <row r="732" spans="5:28" x14ac:dyDescent="0.2">
      <c r="E732" s="116"/>
      <c r="F732" s="116"/>
      <c r="J732" s="116"/>
      <c r="K732" s="116"/>
      <c r="V732" s="116"/>
      <c r="W732" s="116"/>
      <c r="AA732" s="116"/>
      <c r="AB732" s="116"/>
    </row>
    <row r="733" spans="5:28" x14ac:dyDescent="0.2">
      <c r="E733" s="116"/>
      <c r="F733" s="116"/>
      <c r="J733" s="116"/>
      <c r="K733" s="116"/>
      <c r="V733" s="116"/>
      <c r="W733" s="116"/>
      <c r="AA733" s="116"/>
      <c r="AB733" s="116"/>
    </row>
    <row r="734" spans="5:28" x14ac:dyDescent="0.2">
      <c r="E734" s="116"/>
      <c r="F734" s="116"/>
      <c r="J734" s="116"/>
      <c r="K734" s="116"/>
      <c r="V734" s="116"/>
      <c r="W734" s="116"/>
      <c r="AA734" s="116"/>
      <c r="AB734" s="116"/>
    </row>
    <row r="735" spans="5:28" x14ac:dyDescent="0.2">
      <c r="E735" s="116"/>
      <c r="F735" s="116"/>
      <c r="J735" s="116"/>
      <c r="K735" s="116"/>
      <c r="V735" s="116"/>
      <c r="W735" s="116"/>
      <c r="AA735" s="116"/>
      <c r="AB735" s="116"/>
    </row>
    <row r="736" spans="5:28" x14ac:dyDescent="0.2">
      <c r="E736" s="116"/>
      <c r="F736" s="116"/>
      <c r="J736" s="116"/>
      <c r="K736" s="116"/>
      <c r="V736" s="116"/>
      <c r="W736" s="116"/>
      <c r="AA736" s="116"/>
      <c r="AB736" s="116"/>
    </row>
    <row r="737" spans="5:28" x14ac:dyDescent="0.2">
      <c r="E737" s="116"/>
      <c r="F737" s="116"/>
      <c r="J737" s="116"/>
      <c r="K737" s="116"/>
      <c r="V737" s="116"/>
      <c r="W737" s="116"/>
      <c r="AA737" s="116"/>
      <c r="AB737" s="116"/>
    </row>
    <row r="738" spans="5:28" x14ac:dyDescent="0.2">
      <c r="E738" s="116"/>
      <c r="F738" s="116"/>
      <c r="J738" s="116"/>
      <c r="K738" s="116"/>
      <c r="V738" s="116"/>
      <c r="W738" s="116"/>
      <c r="AA738" s="116"/>
      <c r="AB738" s="116"/>
    </row>
    <row r="739" spans="5:28" x14ac:dyDescent="0.2">
      <c r="E739" s="116"/>
      <c r="F739" s="116"/>
      <c r="J739" s="116"/>
      <c r="K739" s="116"/>
      <c r="V739" s="116"/>
      <c r="W739" s="116"/>
      <c r="AA739" s="116"/>
      <c r="AB739" s="116"/>
    </row>
    <row r="740" spans="5:28" x14ac:dyDescent="0.2">
      <c r="E740" s="116"/>
      <c r="F740" s="116"/>
      <c r="J740" s="116"/>
      <c r="K740" s="116"/>
      <c r="V740" s="116"/>
      <c r="W740" s="116"/>
      <c r="AA740" s="116"/>
      <c r="AB740" s="116"/>
    </row>
    <row r="741" spans="5:28" x14ac:dyDescent="0.2">
      <c r="E741" s="116"/>
      <c r="F741" s="116"/>
      <c r="J741" s="116"/>
      <c r="K741" s="116"/>
      <c r="V741" s="116"/>
      <c r="W741" s="116"/>
      <c r="AA741" s="116"/>
      <c r="AB741" s="116"/>
    </row>
    <row r="742" spans="5:28" x14ac:dyDescent="0.2">
      <c r="E742" s="116"/>
      <c r="F742" s="116"/>
      <c r="J742" s="116"/>
      <c r="K742" s="116"/>
      <c r="V742" s="116"/>
      <c r="W742" s="116"/>
      <c r="AA742" s="116"/>
      <c r="AB742" s="116"/>
    </row>
    <row r="743" spans="5:28" x14ac:dyDescent="0.2">
      <c r="E743" s="116"/>
      <c r="F743" s="116"/>
      <c r="J743" s="116"/>
      <c r="K743" s="116"/>
      <c r="V743" s="116"/>
      <c r="W743" s="116"/>
      <c r="AA743" s="116"/>
      <c r="AB743" s="116"/>
    </row>
    <row r="744" spans="5:28" x14ac:dyDescent="0.2">
      <c r="E744" s="116"/>
      <c r="F744" s="116"/>
      <c r="J744" s="116"/>
      <c r="K744" s="116"/>
      <c r="V744" s="116"/>
      <c r="W744" s="116"/>
      <c r="AA744" s="116"/>
      <c r="AB744" s="116"/>
    </row>
    <row r="745" spans="5:28" x14ac:dyDescent="0.2">
      <c r="E745" s="116"/>
      <c r="F745" s="116"/>
      <c r="J745" s="116"/>
      <c r="K745" s="116"/>
      <c r="V745" s="116"/>
      <c r="W745" s="116"/>
      <c r="AA745" s="116"/>
      <c r="AB745" s="116"/>
    </row>
    <row r="746" spans="5:28" x14ac:dyDescent="0.2">
      <c r="E746" s="116"/>
      <c r="F746" s="116"/>
      <c r="J746" s="116"/>
      <c r="K746" s="116"/>
      <c r="V746" s="116"/>
      <c r="W746" s="116"/>
      <c r="AA746" s="116"/>
      <c r="AB746" s="116"/>
    </row>
    <row r="747" spans="5:28" x14ac:dyDescent="0.2">
      <c r="E747" s="116"/>
      <c r="F747" s="116"/>
      <c r="J747" s="116"/>
      <c r="K747" s="116"/>
      <c r="V747" s="116"/>
      <c r="W747" s="116"/>
      <c r="AA747" s="116"/>
      <c r="AB747" s="116"/>
    </row>
    <row r="748" spans="5:28" x14ac:dyDescent="0.2">
      <c r="E748" s="116"/>
      <c r="F748" s="116"/>
      <c r="J748" s="116"/>
      <c r="K748" s="116"/>
      <c r="V748" s="116"/>
      <c r="W748" s="116"/>
      <c r="AA748" s="116"/>
      <c r="AB748" s="116"/>
    </row>
    <row r="749" spans="5:28" x14ac:dyDescent="0.2">
      <c r="E749" s="116"/>
      <c r="F749" s="116"/>
      <c r="J749" s="116"/>
      <c r="K749" s="116"/>
      <c r="V749" s="116"/>
      <c r="W749" s="116"/>
      <c r="AA749" s="116"/>
      <c r="AB749" s="116"/>
    </row>
    <row r="750" spans="5:28" x14ac:dyDescent="0.2">
      <c r="E750" s="116"/>
      <c r="F750" s="116"/>
      <c r="J750" s="116"/>
      <c r="K750" s="116"/>
      <c r="V750" s="116"/>
      <c r="W750" s="116"/>
      <c r="AA750" s="116"/>
      <c r="AB750" s="116"/>
    </row>
    <row r="751" spans="5:28" x14ac:dyDescent="0.2">
      <c r="E751" s="116"/>
      <c r="F751" s="116"/>
      <c r="J751" s="116"/>
      <c r="K751" s="116"/>
      <c r="V751" s="116"/>
      <c r="W751" s="116"/>
      <c r="AA751" s="116"/>
      <c r="AB751" s="116"/>
    </row>
    <row r="752" spans="5:28" x14ac:dyDescent="0.2">
      <c r="E752" s="116"/>
      <c r="F752" s="116"/>
      <c r="J752" s="116"/>
      <c r="K752" s="116"/>
      <c r="V752" s="116"/>
      <c r="W752" s="116"/>
      <c r="AA752" s="116"/>
      <c r="AB752" s="116"/>
    </row>
    <row r="753" spans="5:28" x14ac:dyDescent="0.2">
      <c r="E753" s="116"/>
      <c r="F753" s="116"/>
      <c r="J753" s="116"/>
      <c r="K753" s="116"/>
      <c r="V753" s="116"/>
      <c r="W753" s="116"/>
      <c r="AA753" s="116"/>
      <c r="AB753" s="116"/>
    </row>
    <row r="754" spans="5:28" x14ac:dyDescent="0.2">
      <c r="E754" s="116"/>
      <c r="F754" s="116"/>
      <c r="J754" s="116"/>
      <c r="K754" s="116"/>
      <c r="V754" s="116"/>
      <c r="W754" s="116"/>
      <c r="AA754" s="116"/>
      <c r="AB754" s="116"/>
    </row>
    <row r="755" spans="5:28" x14ac:dyDescent="0.2">
      <c r="E755" s="116"/>
      <c r="F755" s="116"/>
      <c r="J755" s="116"/>
      <c r="K755" s="116"/>
      <c r="V755" s="116"/>
      <c r="W755" s="116"/>
      <c r="AA755" s="116"/>
      <c r="AB755" s="116"/>
    </row>
    <row r="756" spans="5:28" x14ac:dyDescent="0.2">
      <c r="E756" s="116"/>
      <c r="F756" s="116"/>
      <c r="J756" s="116"/>
      <c r="K756" s="116"/>
      <c r="V756" s="116"/>
      <c r="W756" s="116"/>
      <c r="AA756" s="116"/>
      <c r="AB756" s="116"/>
    </row>
    <row r="757" spans="5:28" x14ac:dyDescent="0.2">
      <c r="E757" s="116"/>
      <c r="F757" s="116"/>
      <c r="J757" s="116"/>
      <c r="K757" s="116"/>
      <c r="V757" s="116"/>
      <c r="W757" s="116"/>
      <c r="AA757" s="116"/>
      <c r="AB757" s="116"/>
    </row>
    <row r="758" spans="5:28" x14ac:dyDescent="0.2">
      <c r="E758" s="116"/>
      <c r="F758" s="116"/>
      <c r="J758" s="116"/>
      <c r="K758" s="116"/>
      <c r="V758" s="116"/>
      <c r="W758" s="116"/>
      <c r="AA758" s="116"/>
      <c r="AB758" s="116"/>
    </row>
    <row r="759" spans="5:28" x14ac:dyDescent="0.2">
      <c r="E759" s="116"/>
      <c r="F759" s="116"/>
      <c r="J759" s="116"/>
      <c r="K759" s="116"/>
      <c r="V759" s="116"/>
      <c r="W759" s="116"/>
      <c r="AA759" s="116"/>
      <c r="AB759" s="116"/>
    </row>
    <row r="760" spans="5:28" x14ac:dyDescent="0.2">
      <c r="E760" s="116"/>
      <c r="F760" s="116"/>
      <c r="J760" s="116"/>
      <c r="K760" s="116"/>
      <c r="V760" s="116"/>
      <c r="W760" s="116"/>
      <c r="AA760" s="116"/>
      <c r="AB760" s="116"/>
    </row>
    <row r="761" spans="5:28" x14ac:dyDescent="0.2">
      <c r="E761" s="116"/>
      <c r="F761" s="116"/>
      <c r="J761" s="116"/>
      <c r="K761" s="116"/>
      <c r="V761" s="116"/>
      <c r="W761" s="116"/>
      <c r="AA761" s="116"/>
      <c r="AB761" s="116"/>
    </row>
    <row r="762" spans="5:28" x14ac:dyDescent="0.2">
      <c r="E762" s="116"/>
      <c r="F762" s="116"/>
      <c r="J762" s="116"/>
      <c r="K762" s="116"/>
      <c r="V762" s="116"/>
      <c r="W762" s="116"/>
      <c r="AA762" s="116"/>
      <c r="AB762" s="116"/>
    </row>
    <row r="763" spans="5:28" x14ac:dyDescent="0.2">
      <c r="E763" s="116"/>
      <c r="F763" s="116"/>
      <c r="J763" s="116"/>
      <c r="K763" s="116"/>
      <c r="V763" s="116"/>
      <c r="W763" s="116"/>
      <c r="AA763" s="116"/>
      <c r="AB763" s="116"/>
    </row>
    <row r="764" spans="5:28" x14ac:dyDescent="0.2">
      <c r="E764" s="116"/>
      <c r="F764" s="116"/>
      <c r="J764" s="116"/>
      <c r="K764" s="116"/>
      <c r="V764" s="116"/>
      <c r="W764" s="116"/>
      <c r="AA764" s="116"/>
      <c r="AB764" s="116"/>
    </row>
    <row r="765" spans="5:28" x14ac:dyDescent="0.2">
      <c r="E765" s="116"/>
      <c r="F765" s="116"/>
      <c r="J765" s="116"/>
      <c r="K765" s="116"/>
      <c r="V765" s="116"/>
      <c r="W765" s="116"/>
      <c r="AA765" s="116"/>
      <c r="AB765" s="116"/>
    </row>
    <row r="766" spans="5:28" x14ac:dyDescent="0.2">
      <c r="E766" s="116"/>
      <c r="F766" s="116"/>
      <c r="J766" s="116"/>
      <c r="K766" s="116"/>
      <c r="V766" s="116"/>
      <c r="W766" s="116"/>
      <c r="AA766" s="116"/>
      <c r="AB766" s="116"/>
    </row>
    <row r="767" spans="5:28" x14ac:dyDescent="0.2">
      <c r="E767" s="116"/>
      <c r="F767" s="116"/>
      <c r="J767" s="116"/>
      <c r="K767" s="116"/>
      <c r="V767" s="116"/>
      <c r="W767" s="116"/>
      <c r="AA767" s="116"/>
      <c r="AB767" s="116"/>
    </row>
    <row r="768" spans="5:28" x14ac:dyDescent="0.2">
      <c r="E768" s="116"/>
      <c r="F768" s="116"/>
      <c r="J768" s="116"/>
      <c r="K768" s="116"/>
      <c r="V768" s="116"/>
      <c r="W768" s="116"/>
      <c r="AA768" s="116"/>
      <c r="AB768" s="116"/>
    </row>
    <row r="769" spans="5:28" x14ac:dyDescent="0.2">
      <c r="E769" s="116"/>
      <c r="F769" s="116"/>
      <c r="J769" s="116"/>
      <c r="K769" s="116"/>
      <c r="V769" s="116"/>
      <c r="W769" s="116"/>
      <c r="AA769" s="116"/>
      <c r="AB769" s="116"/>
    </row>
    <row r="770" spans="5:28" x14ac:dyDescent="0.2">
      <c r="E770" s="116"/>
      <c r="F770" s="116"/>
      <c r="J770" s="116"/>
      <c r="K770" s="116"/>
      <c r="V770" s="116"/>
      <c r="W770" s="116"/>
      <c r="AA770" s="116"/>
      <c r="AB770" s="116"/>
    </row>
    <row r="771" spans="5:28" x14ac:dyDescent="0.2">
      <c r="E771" s="116"/>
      <c r="F771" s="116"/>
      <c r="J771" s="116"/>
      <c r="K771" s="116"/>
      <c r="V771" s="116"/>
      <c r="W771" s="116"/>
      <c r="AA771" s="116"/>
      <c r="AB771" s="116"/>
    </row>
    <row r="772" spans="5:28" x14ac:dyDescent="0.2">
      <c r="E772" s="116"/>
      <c r="F772" s="116"/>
      <c r="J772" s="116"/>
      <c r="K772" s="116"/>
      <c r="V772" s="116"/>
      <c r="W772" s="116"/>
      <c r="AA772" s="116"/>
      <c r="AB772" s="116"/>
    </row>
    <row r="773" spans="5:28" x14ac:dyDescent="0.2">
      <c r="E773" s="116"/>
      <c r="F773" s="116"/>
      <c r="J773" s="116"/>
      <c r="K773" s="116"/>
      <c r="V773" s="116"/>
      <c r="W773" s="116"/>
      <c r="AA773" s="116"/>
      <c r="AB773" s="116"/>
    </row>
    <row r="774" spans="5:28" x14ac:dyDescent="0.2">
      <c r="E774" s="116"/>
      <c r="F774" s="116"/>
      <c r="J774" s="116"/>
      <c r="K774" s="116"/>
      <c r="V774" s="116"/>
      <c r="W774" s="116"/>
      <c r="AA774" s="116"/>
      <c r="AB774" s="116"/>
    </row>
    <row r="775" spans="5:28" x14ac:dyDescent="0.2">
      <c r="E775" s="116"/>
      <c r="F775" s="116"/>
      <c r="J775" s="116"/>
      <c r="K775" s="116"/>
      <c r="V775" s="116"/>
      <c r="W775" s="116"/>
      <c r="AA775" s="116"/>
      <c r="AB775" s="116"/>
    </row>
    <row r="776" spans="5:28" x14ac:dyDescent="0.2">
      <c r="E776" s="116"/>
      <c r="F776" s="116"/>
      <c r="J776" s="116"/>
      <c r="K776" s="116"/>
      <c r="V776" s="116"/>
      <c r="W776" s="116"/>
      <c r="AA776" s="116"/>
      <c r="AB776" s="116"/>
    </row>
    <row r="777" spans="5:28" x14ac:dyDescent="0.2">
      <c r="E777" s="116"/>
      <c r="F777" s="116"/>
      <c r="J777" s="116"/>
      <c r="K777" s="116"/>
      <c r="V777" s="116"/>
      <c r="W777" s="116"/>
      <c r="AA777" s="116"/>
      <c r="AB777" s="116"/>
    </row>
    <row r="778" spans="5:28" x14ac:dyDescent="0.2">
      <c r="E778" s="116"/>
      <c r="F778" s="116"/>
      <c r="J778" s="116"/>
      <c r="K778" s="116"/>
      <c r="V778" s="116"/>
      <c r="W778" s="116"/>
      <c r="AA778" s="116"/>
      <c r="AB778" s="116"/>
    </row>
    <row r="779" spans="5:28" x14ac:dyDescent="0.2">
      <c r="E779" s="116"/>
      <c r="F779" s="116"/>
      <c r="J779" s="116"/>
      <c r="K779" s="116"/>
      <c r="V779" s="116"/>
      <c r="W779" s="116"/>
      <c r="AA779" s="116"/>
      <c r="AB779" s="116"/>
    </row>
    <row r="780" spans="5:28" x14ac:dyDescent="0.2">
      <c r="E780" s="116"/>
      <c r="F780" s="116"/>
      <c r="J780" s="116"/>
      <c r="K780" s="116"/>
      <c r="V780" s="116"/>
      <c r="W780" s="116"/>
      <c r="AA780" s="116"/>
      <c r="AB780" s="116"/>
    </row>
    <row r="781" spans="5:28" x14ac:dyDescent="0.2">
      <c r="E781" s="116"/>
      <c r="F781" s="116"/>
      <c r="J781" s="116"/>
      <c r="K781" s="116"/>
      <c r="V781" s="116"/>
      <c r="W781" s="116"/>
      <c r="AA781" s="116"/>
      <c r="AB781" s="116"/>
    </row>
    <row r="782" spans="5:28" x14ac:dyDescent="0.2">
      <c r="E782" s="116"/>
      <c r="F782" s="116"/>
      <c r="J782" s="116"/>
      <c r="K782" s="116"/>
      <c r="V782" s="116"/>
      <c r="W782" s="116"/>
      <c r="AA782" s="116"/>
      <c r="AB782" s="116"/>
    </row>
    <row r="783" spans="5:28" x14ac:dyDescent="0.2">
      <c r="E783" s="116"/>
      <c r="F783" s="116"/>
      <c r="J783" s="116"/>
      <c r="K783" s="116"/>
      <c r="V783" s="116"/>
      <c r="W783" s="116"/>
      <c r="AA783" s="116"/>
      <c r="AB783" s="116"/>
    </row>
    <row r="784" spans="5:28" x14ac:dyDescent="0.2">
      <c r="E784" s="116"/>
      <c r="F784" s="116"/>
      <c r="J784" s="116"/>
      <c r="K784" s="116"/>
      <c r="V784" s="116"/>
      <c r="W784" s="116"/>
      <c r="AA784" s="116"/>
      <c r="AB784" s="116"/>
    </row>
    <row r="785" spans="5:28" x14ac:dyDescent="0.2">
      <c r="E785" s="116"/>
      <c r="F785" s="116"/>
      <c r="J785" s="116"/>
      <c r="K785" s="116"/>
      <c r="V785" s="116"/>
      <c r="W785" s="116"/>
      <c r="AA785" s="116"/>
      <c r="AB785" s="116"/>
    </row>
    <row r="786" spans="5:28" x14ac:dyDescent="0.2">
      <c r="E786" s="116"/>
      <c r="F786" s="116"/>
      <c r="J786" s="116"/>
      <c r="K786" s="116"/>
      <c r="V786" s="116"/>
      <c r="W786" s="116"/>
      <c r="AA786" s="116"/>
      <c r="AB786" s="116"/>
    </row>
    <row r="787" spans="5:28" x14ac:dyDescent="0.2">
      <c r="E787" s="116"/>
      <c r="F787" s="116"/>
      <c r="J787" s="116"/>
      <c r="K787" s="116"/>
      <c r="V787" s="116"/>
      <c r="W787" s="116"/>
      <c r="AA787" s="116"/>
      <c r="AB787" s="116"/>
    </row>
    <row r="788" spans="5:28" x14ac:dyDescent="0.2">
      <c r="E788" s="116"/>
      <c r="F788" s="116"/>
      <c r="J788" s="116"/>
      <c r="K788" s="116"/>
      <c r="V788" s="116"/>
      <c r="W788" s="116"/>
      <c r="AA788" s="116"/>
      <c r="AB788" s="116"/>
    </row>
    <row r="789" spans="5:28" x14ac:dyDescent="0.2">
      <c r="E789" s="116"/>
      <c r="F789" s="116"/>
      <c r="J789" s="116"/>
      <c r="K789" s="116"/>
      <c r="V789" s="116"/>
      <c r="W789" s="116"/>
      <c r="AA789" s="116"/>
      <c r="AB789" s="116"/>
    </row>
    <row r="790" spans="5:28" x14ac:dyDescent="0.2">
      <c r="E790" s="116"/>
      <c r="F790" s="116"/>
      <c r="J790" s="116"/>
      <c r="K790" s="116"/>
      <c r="V790" s="116"/>
      <c r="W790" s="116"/>
      <c r="AA790" s="116"/>
      <c r="AB790" s="116"/>
    </row>
    <row r="791" spans="5:28" x14ac:dyDescent="0.2">
      <c r="E791" s="116"/>
      <c r="F791" s="116"/>
      <c r="J791" s="116"/>
      <c r="K791" s="116"/>
      <c r="V791" s="116"/>
      <c r="W791" s="116"/>
      <c r="AA791" s="116"/>
      <c r="AB791" s="116"/>
    </row>
    <row r="792" spans="5:28" x14ac:dyDescent="0.2">
      <c r="E792" s="116"/>
      <c r="F792" s="116"/>
      <c r="J792" s="116"/>
      <c r="K792" s="116"/>
      <c r="V792" s="116"/>
      <c r="W792" s="116"/>
      <c r="AA792" s="116"/>
      <c r="AB792" s="116"/>
    </row>
    <row r="793" spans="5:28" x14ac:dyDescent="0.2">
      <c r="E793" s="116"/>
      <c r="F793" s="116"/>
      <c r="J793" s="116"/>
      <c r="K793" s="116"/>
      <c r="V793" s="116"/>
      <c r="W793" s="116"/>
      <c r="AA793" s="116"/>
      <c r="AB793" s="116"/>
    </row>
    <row r="794" spans="5:28" x14ac:dyDescent="0.2">
      <c r="E794" s="116"/>
      <c r="F794" s="116"/>
      <c r="J794" s="116"/>
      <c r="K794" s="116"/>
      <c r="V794" s="116"/>
      <c r="W794" s="116"/>
      <c r="AA794" s="116"/>
      <c r="AB794" s="116"/>
    </row>
    <row r="795" spans="5:28" x14ac:dyDescent="0.2">
      <c r="E795" s="116"/>
      <c r="F795" s="116"/>
      <c r="J795" s="116"/>
      <c r="K795" s="116"/>
      <c r="V795" s="116"/>
      <c r="W795" s="116"/>
      <c r="AA795" s="116"/>
      <c r="AB795" s="116"/>
    </row>
    <row r="796" spans="5:28" x14ac:dyDescent="0.2">
      <c r="E796" s="116"/>
      <c r="F796" s="116"/>
      <c r="J796" s="116"/>
      <c r="K796" s="116"/>
      <c r="V796" s="116"/>
      <c r="W796" s="116"/>
      <c r="AA796" s="116"/>
      <c r="AB796" s="116"/>
    </row>
    <row r="797" spans="5:28" x14ac:dyDescent="0.2">
      <c r="E797" s="116"/>
      <c r="F797" s="116"/>
      <c r="J797" s="116"/>
      <c r="K797" s="116"/>
      <c r="V797" s="116"/>
      <c r="W797" s="116"/>
      <c r="AA797" s="116"/>
      <c r="AB797" s="116"/>
    </row>
    <row r="798" spans="5:28" x14ac:dyDescent="0.2">
      <c r="E798" s="116"/>
      <c r="F798" s="116"/>
      <c r="J798" s="116"/>
      <c r="K798" s="116"/>
      <c r="V798" s="116"/>
      <c r="W798" s="116"/>
      <c r="AA798" s="116"/>
      <c r="AB798" s="116"/>
    </row>
    <row r="799" spans="5:28" x14ac:dyDescent="0.2">
      <c r="E799" s="116"/>
      <c r="F799" s="116"/>
      <c r="J799" s="116"/>
      <c r="K799" s="116"/>
      <c r="V799" s="116"/>
      <c r="W799" s="116"/>
      <c r="AA799" s="116"/>
      <c r="AB799" s="116"/>
    </row>
    <row r="800" spans="5:28" x14ac:dyDescent="0.2">
      <c r="E800" s="116"/>
      <c r="F800" s="116"/>
      <c r="J800" s="116"/>
      <c r="K800" s="116"/>
    </row>
    <row r="801" spans="5:11" x14ac:dyDescent="0.2">
      <c r="E801" s="116"/>
      <c r="F801" s="116"/>
      <c r="J801" s="116"/>
      <c r="K801" s="116"/>
    </row>
    <row r="802" spans="5:11" x14ac:dyDescent="0.2">
      <c r="E802" s="116"/>
      <c r="F802" s="116"/>
      <c r="J802" s="116"/>
      <c r="K802" s="116"/>
    </row>
    <row r="803" spans="5:11" x14ac:dyDescent="0.2">
      <c r="E803" s="116"/>
      <c r="F803" s="116"/>
      <c r="J803" s="116"/>
      <c r="K803" s="116"/>
    </row>
    <row r="804" spans="5:11" x14ac:dyDescent="0.2">
      <c r="E804" s="116"/>
      <c r="F804" s="116"/>
      <c r="J804" s="116"/>
      <c r="K804" s="116"/>
    </row>
    <row r="805" spans="5:11" x14ac:dyDescent="0.2">
      <c r="E805" s="116"/>
      <c r="F805" s="116"/>
      <c r="J805" s="116"/>
      <c r="K805" s="116"/>
    </row>
    <row r="806" spans="5:11" x14ac:dyDescent="0.2">
      <c r="E806" s="116"/>
      <c r="F806" s="116"/>
      <c r="J806" s="116"/>
      <c r="K806" s="116"/>
    </row>
    <row r="807" spans="5:11" x14ac:dyDescent="0.2">
      <c r="E807" s="116"/>
      <c r="F807" s="116"/>
      <c r="J807" s="116"/>
      <c r="K807" s="116"/>
    </row>
    <row r="808" spans="5:11" x14ac:dyDescent="0.2">
      <c r="E808" s="116"/>
      <c r="F808" s="116"/>
      <c r="J808" s="116"/>
      <c r="K808" s="116"/>
    </row>
    <row r="809" spans="5:11" x14ac:dyDescent="0.2">
      <c r="E809" s="116"/>
      <c r="F809" s="116"/>
      <c r="J809" s="116"/>
      <c r="K809" s="116"/>
    </row>
    <row r="810" spans="5:11" x14ac:dyDescent="0.2">
      <c r="E810" s="116"/>
      <c r="F810" s="116"/>
      <c r="J810" s="116"/>
      <c r="K810" s="116"/>
    </row>
  </sheetData>
  <mergeCells count="28">
    <mergeCell ref="G87:L88"/>
    <mergeCell ref="N87:Q87"/>
    <mergeCell ref="AJ87:AM87"/>
    <mergeCell ref="B64:Q64"/>
    <mergeCell ref="S64:AH64"/>
    <mergeCell ref="B65:E65"/>
    <mergeCell ref="G65:J65"/>
    <mergeCell ref="N65:Q65"/>
    <mergeCell ref="S65:V65"/>
    <mergeCell ref="X65:AA65"/>
    <mergeCell ref="AE65:AH65"/>
    <mergeCell ref="X87:AC88"/>
    <mergeCell ref="AE87:AH87"/>
    <mergeCell ref="A6:Q6"/>
    <mergeCell ref="A2:AM2"/>
    <mergeCell ref="A3:E3"/>
    <mergeCell ref="AJ65:AM65"/>
    <mergeCell ref="B9:Q9"/>
    <mergeCell ref="S9:AH9"/>
    <mergeCell ref="AJ9:AM9"/>
    <mergeCell ref="B10:E10"/>
    <mergeCell ref="G10:J10"/>
    <mergeCell ref="N10:Q10"/>
    <mergeCell ref="S10:V10"/>
    <mergeCell ref="X10:AA10"/>
    <mergeCell ref="AE10:AH10"/>
    <mergeCell ref="AJ10:AM10"/>
    <mergeCell ref="AJ64:AM64"/>
  </mergeCells>
  <conditionalFormatting sqref="AM61 AJ83:AM85 AJ78:AM78 AJ80:AM81 AJ62:AM62 AJ95:AM98 AJ93:AM93 AJ89:AM91 AJ12:AM59 AJ67:AM72">
    <cfRule type="cellIs" dxfId="20" priority="20" stopIfTrue="1" operator="lessThan">
      <formula>0</formula>
    </cfRule>
  </conditionalFormatting>
  <conditionalFormatting sqref="AJ23:AM23">
    <cfRule type="cellIs" dxfId="19" priority="19" stopIfTrue="1" operator="lessThan">
      <formula>0</formula>
    </cfRule>
  </conditionalFormatting>
  <conditionalFormatting sqref="AJ21:AM22">
    <cfRule type="cellIs" dxfId="18" priority="18" stopIfTrue="1" operator="lessThan">
      <formula>0</formula>
    </cfRule>
  </conditionalFormatting>
  <conditionalFormatting sqref="AJ13:AM17">
    <cfRule type="cellIs" dxfId="17" priority="17" stopIfTrue="1" operator="lessThan">
      <formula>0</formula>
    </cfRule>
  </conditionalFormatting>
  <conditionalFormatting sqref="AJ78:AM86 AJ89:AM98 AJ12:AM63 AJ66:AM74">
    <cfRule type="cellIs" dxfId="16" priority="16" operator="lessThan">
      <formula>0</formula>
    </cfRule>
  </conditionalFormatting>
  <conditionalFormatting sqref="AJ43:AM44">
    <cfRule type="cellIs" dxfId="15" priority="15" stopIfTrue="1" operator="lessThan">
      <formula>0</formula>
    </cfRule>
  </conditionalFormatting>
  <conditionalFormatting sqref="AJ43:AM44">
    <cfRule type="cellIs" dxfId="14" priority="14" operator="lessThan">
      <formula>0</formula>
    </cfRule>
  </conditionalFormatting>
  <conditionalFormatting sqref="AJ33:AM34">
    <cfRule type="cellIs" dxfId="13" priority="13" stopIfTrue="1" operator="lessThan">
      <formula>0</formula>
    </cfRule>
  </conditionalFormatting>
  <conditionalFormatting sqref="AJ33:AM34">
    <cfRule type="cellIs" dxfId="12" priority="12" operator="lessThan">
      <formula>0</formula>
    </cfRule>
  </conditionalFormatting>
  <conditionalFormatting sqref="AJ37:AM42">
    <cfRule type="cellIs" dxfId="11" priority="11" stopIfTrue="1" operator="lessThan">
      <formula>0</formula>
    </cfRule>
  </conditionalFormatting>
  <conditionalFormatting sqref="AJ37:AM42">
    <cfRule type="cellIs" dxfId="10" priority="10" operator="lessThan">
      <formula>0</formula>
    </cfRule>
  </conditionalFormatting>
  <conditionalFormatting sqref="AJ45:AM52">
    <cfRule type="cellIs" dxfId="9" priority="9" stopIfTrue="1" operator="lessThan">
      <formula>0</formula>
    </cfRule>
  </conditionalFormatting>
  <conditionalFormatting sqref="AJ45:AM52">
    <cfRule type="cellIs" dxfId="8" priority="8" operator="lessThan">
      <formula>0</formula>
    </cfRule>
  </conditionalFormatting>
  <conditionalFormatting sqref="AJ75:AM77 AM77:AM85">
    <cfRule type="cellIs" dxfId="7" priority="7" stopIfTrue="1" operator="lessThan">
      <formula>0</formula>
    </cfRule>
  </conditionalFormatting>
  <conditionalFormatting sqref="AJ75:AM77 AM77:AM85">
    <cfRule type="cellIs" dxfId="6" priority="6" operator="lessThan">
      <formula>0</formula>
    </cfRule>
  </conditionalFormatting>
  <conditionalFormatting sqref="AJ88:AM98 AJ12:AM64 AJ66:AM86">
    <cfRule type="cellIs" dxfId="5" priority="5" operator="lessThan">
      <formula>0</formula>
    </cfRule>
  </conditionalFormatting>
  <conditionalFormatting sqref="AJ61:AM62">
    <cfRule type="cellIs" dxfId="4" priority="4" operator="lessThan">
      <formula>0</formula>
    </cfRule>
  </conditionalFormatting>
  <conditionalFormatting sqref="AJ89:AM98 AJ67:AM85">
    <cfRule type="cellIs" dxfId="3" priority="3" operator="lessThan">
      <formula>0</formula>
    </cfRule>
  </conditionalFormatting>
  <conditionalFormatting sqref="AJ12:AM59">
    <cfRule type="cellIs" dxfId="2" priority="2" operator="lessThan">
      <formula>0</formula>
    </cfRule>
  </conditionalFormatting>
  <conditionalFormatting sqref="AJ72:AM72">
    <cfRule type="cellIs" dxfId="1" priority="1" operator="lessThan">
      <formula>0</formula>
    </cfRule>
  </conditionalFormatting>
  <pageMargins left="0.78740157480314965" right="0.78740157480314965" top="0.98425196850393704" bottom="0.98425196850393704" header="0" footer="0"/>
  <pageSetup scale="34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1"/>
  <sheetViews>
    <sheetView showGridLines="0" workbookViewId="0"/>
  </sheetViews>
  <sheetFormatPr baseColWidth="10" defaultRowHeight="12.75" x14ac:dyDescent="0.2"/>
  <cols>
    <col min="1" max="1" width="37.42578125" style="39" customWidth="1"/>
    <col min="2" max="2" width="10.85546875" style="39" customWidth="1"/>
    <col min="3" max="4" width="9.140625" style="39" customWidth="1"/>
    <col min="5" max="5" width="11.85546875" style="39" customWidth="1"/>
    <col min="6" max="6" width="9.85546875" style="39" customWidth="1"/>
    <col min="7" max="7" width="9.140625" style="39" customWidth="1"/>
    <col min="8" max="8" width="22.42578125" style="39" customWidth="1"/>
    <col min="9" max="9" width="9.140625" style="39" customWidth="1"/>
    <col min="10" max="10" width="9.140625" style="39" hidden="1" customWidth="1"/>
    <col min="11" max="11" width="16" style="39" hidden="1" customWidth="1"/>
    <col min="12" max="12" width="12.7109375" style="39" hidden="1" customWidth="1"/>
    <col min="13" max="13" width="13.42578125" style="39" hidden="1" customWidth="1"/>
    <col min="14" max="14" width="12.7109375" style="39" hidden="1" customWidth="1"/>
    <col min="15" max="15" width="15.42578125" style="39" hidden="1" customWidth="1"/>
    <col min="16" max="16" width="12.7109375" style="39" hidden="1" customWidth="1"/>
    <col min="17" max="17" width="14" style="39" hidden="1" customWidth="1"/>
    <col min="18" max="18" width="15.85546875" style="39" hidden="1" customWidth="1"/>
    <col min="19" max="20" width="9.140625" style="39" hidden="1" customWidth="1"/>
    <col min="21" max="256" width="9.140625" style="39" customWidth="1"/>
    <col min="257" max="16384" width="11.42578125" style="39"/>
  </cols>
  <sheetData>
    <row r="2" spans="1:16" ht="15.75" x14ac:dyDescent="0.2">
      <c r="A2" s="302" t="s">
        <v>108</v>
      </c>
      <c r="B2" s="302"/>
      <c r="C2" s="302"/>
      <c r="D2" s="302"/>
      <c r="E2" s="302"/>
      <c r="F2" s="302"/>
      <c r="G2" s="302"/>
      <c r="H2" s="302"/>
    </row>
    <row r="3" spans="1:16" x14ac:dyDescent="0.2">
      <c r="A3" s="347" t="s">
        <v>118</v>
      </c>
      <c r="B3" s="347"/>
      <c r="C3" s="347"/>
      <c r="D3" s="347"/>
      <c r="E3" s="347"/>
      <c r="F3" s="347"/>
    </row>
    <row r="6" spans="1:16" ht="15.75" x14ac:dyDescent="0.25">
      <c r="A6" s="348" t="s">
        <v>105</v>
      </c>
      <c r="B6" s="348"/>
      <c r="C6" s="348"/>
      <c r="D6" s="348"/>
      <c r="E6" s="348"/>
    </row>
    <row r="7" spans="1:16" customFormat="1" x14ac:dyDescent="0.2">
      <c r="J7" s="39"/>
      <c r="K7" s="39"/>
      <c r="L7" s="39"/>
      <c r="M7" s="39"/>
      <c r="N7" s="39"/>
      <c r="O7" s="39"/>
      <c r="P7" s="39"/>
    </row>
    <row r="8" spans="1:16" customFormat="1" x14ac:dyDescent="0.2">
      <c r="J8" s="39"/>
      <c r="K8" s="39"/>
      <c r="L8" s="39"/>
    </row>
    <row r="9" spans="1:16" customFormat="1" x14ac:dyDescent="0.2">
      <c r="J9" s="39"/>
      <c r="K9" s="39"/>
      <c r="L9" s="39"/>
      <c r="M9" s="39"/>
      <c r="N9" s="39"/>
      <c r="O9" s="39"/>
      <c r="P9" s="39"/>
    </row>
    <row r="10" spans="1:16" customFormat="1" x14ac:dyDescent="0.2">
      <c r="J10" s="39"/>
      <c r="K10" s="39"/>
      <c r="L10" s="39"/>
      <c r="M10" s="39"/>
      <c r="N10" s="39"/>
      <c r="O10" s="39"/>
      <c r="P10" s="39"/>
    </row>
    <row r="11" spans="1:16" customFormat="1" x14ac:dyDescent="0.2">
      <c r="K11" s="53" t="s">
        <v>187</v>
      </c>
    </row>
    <row r="12" spans="1:16" customFormat="1" x14ac:dyDescent="0.2">
      <c r="J12" t="s">
        <v>41</v>
      </c>
      <c r="K12" s="292">
        <v>908198770.48459041</v>
      </c>
    </row>
    <row r="13" spans="1:16" customFormat="1" x14ac:dyDescent="0.2">
      <c r="J13" t="s">
        <v>39</v>
      </c>
      <c r="K13" s="292">
        <v>494704407.35822129</v>
      </c>
    </row>
    <row r="14" spans="1:16" customFormat="1" x14ac:dyDescent="0.2">
      <c r="J14" t="s">
        <v>40</v>
      </c>
      <c r="K14" s="292">
        <v>693326907.53447878</v>
      </c>
    </row>
    <row r="15" spans="1:16" customFormat="1" x14ac:dyDescent="0.2">
      <c r="J15" t="s">
        <v>119</v>
      </c>
      <c r="K15" s="292">
        <v>2096230085.3772902</v>
      </c>
    </row>
    <row r="16" spans="1:16" customFormat="1" x14ac:dyDescent="0.2">
      <c r="J16" s="39"/>
      <c r="K16" s="39"/>
      <c r="L16" s="39"/>
    </row>
    <row r="17" spans="10:16" customFormat="1" x14ac:dyDescent="0.2">
      <c r="J17" s="39"/>
      <c r="K17" s="39"/>
      <c r="L17" s="39"/>
    </row>
    <row r="18" spans="10:16" customFormat="1" x14ac:dyDescent="0.2">
      <c r="J18" s="39"/>
      <c r="K18" s="39" t="b">
        <f>EXACT(K15,'2'!Q98)</f>
        <v>1</v>
      </c>
      <c r="L18" s="39"/>
    </row>
    <row r="19" spans="10:16" customFormat="1" x14ac:dyDescent="0.2">
      <c r="J19" s="39"/>
      <c r="K19" s="54"/>
      <c r="L19" s="54"/>
    </row>
    <row r="20" spans="10:16" customFormat="1" x14ac:dyDescent="0.2">
      <c r="J20" s="39"/>
    </row>
    <row r="21" spans="10:16" customFormat="1" x14ac:dyDescent="0.2">
      <c r="J21" s="39"/>
      <c r="O21" s="39"/>
      <c r="P21" s="39"/>
    </row>
    <row r="22" spans="10:16" customFormat="1" x14ac:dyDescent="0.2">
      <c r="J22" s="39"/>
      <c r="O22" s="39"/>
      <c r="P22" s="39"/>
    </row>
    <row r="23" spans="10:16" customFormat="1" x14ac:dyDescent="0.2">
      <c r="J23" s="39"/>
      <c r="K23" s="39"/>
      <c r="L23" s="39"/>
      <c r="M23" s="39"/>
      <c r="N23" s="39"/>
      <c r="O23" s="39"/>
      <c r="P23" s="39"/>
    </row>
    <row r="24" spans="10:16" customFormat="1" x14ac:dyDescent="0.2"/>
    <row r="25" spans="10:16" customFormat="1" x14ac:dyDescent="0.2"/>
    <row r="26" spans="10:16" customFormat="1" x14ac:dyDescent="0.2"/>
    <row r="27" spans="10:16" customFormat="1" x14ac:dyDescent="0.2"/>
    <row r="28" spans="10:16" customFormat="1" x14ac:dyDescent="0.2"/>
    <row r="29" spans="10:16" customFormat="1" x14ac:dyDescent="0.2"/>
    <row r="30" spans="10:16" customFormat="1" x14ac:dyDescent="0.2"/>
    <row r="31" spans="10:16" customFormat="1" x14ac:dyDescent="0.2"/>
    <row r="32" spans="10:16" customFormat="1" x14ac:dyDescent="0.2"/>
    <row r="33" spans="10:18" customFormat="1" x14ac:dyDescent="0.2">
      <c r="J33" s="39" t="s">
        <v>120</v>
      </c>
      <c r="K33" s="39"/>
      <c r="L33" s="39"/>
      <c r="M33" s="39"/>
    </row>
    <row r="34" spans="10:18" customFormat="1" x14ac:dyDescent="0.2">
      <c r="J34" s="39"/>
      <c r="K34" s="39"/>
      <c r="L34" s="39"/>
      <c r="M34" s="39"/>
    </row>
    <row r="35" spans="10:18" customFormat="1" x14ac:dyDescent="0.2">
      <c r="K35" s="343" t="s">
        <v>41</v>
      </c>
      <c r="L35" s="344"/>
      <c r="M35" s="343" t="s">
        <v>39</v>
      </c>
      <c r="N35" s="344"/>
      <c r="O35" s="343" t="s">
        <v>121</v>
      </c>
      <c r="P35" s="344"/>
      <c r="Q35" s="343" t="s">
        <v>168</v>
      </c>
      <c r="R35" s="344"/>
    </row>
    <row r="36" spans="10:18" customFormat="1" x14ac:dyDescent="0.2">
      <c r="K36" s="55">
        <v>2021</v>
      </c>
      <c r="L36" s="55">
        <v>2020</v>
      </c>
      <c r="M36" s="55">
        <v>2021</v>
      </c>
      <c r="N36" s="55">
        <v>2020</v>
      </c>
      <c r="O36" s="55">
        <v>2021</v>
      </c>
      <c r="P36" s="55">
        <v>2020</v>
      </c>
      <c r="Q36" s="55">
        <v>2021</v>
      </c>
      <c r="R36" s="55">
        <v>2020</v>
      </c>
    </row>
    <row r="37" spans="10:18" customFormat="1" x14ac:dyDescent="0.2">
      <c r="J37" t="s">
        <v>101</v>
      </c>
      <c r="K37" s="292">
        <v>802060593.75333345</v>
      </c>
      <c r="L37" s="292">
        <v>699798495.52187848</v>
      </c>
      <c r="M37" s="292">
        <v>222501952.04666668</v>
      </c>
      <c r="N37" s="292">
        <v>147632951.05373859</v>
      </c>
      <c r="O37" s="292">
        <v>883283073.75999999</v>
      </c>
      <c r="P37" s="292">
        <v>681027668.59455264</v>
      </c>
      <c r="Q37" s="292">
        <f>K37+M37+O37</f>
        <v>1907845619.5600002</v>
      </c>
      <c r="R37" s="292">
        <f>L37+N37+P37</f>
        <v>1528459115.1701698</v>
      </c>
    </row>
    <row r="38" spans="10:18" customFormat="1" x14ac:dyDescent="0.2">
      <c r="J38" t="s">
        <v>91</v>
      </c>
      <c r="K38" s="292">
        <v>1539994656.8107326</v>
      </c>
      <c r="L38" s="292">
        <v>1515719260.4494584</v>
      </c>
      <c r="M38" s="292">
        <v>520000270.46942562</v>
      </c>
      <c r="N38" s="292">
        <v>477354796.19050562</v>
      </c>
      <c r="O38" s="292">
        <v>944290336.29278517</v>
      </c>
      <c r="P38" s="292">
        <v>926036003.73903596</v>
      </c>
      <c r="Q38" s="292">
        <f t="shared" ref="Q38:R39" si="0">K38+M38+O38</f>
        <v>3004285263.5729437</v>
      </c>
      <c r="R38" s="292">
        <f t="shared" si="0"/>
        <v>2919110060.3790002</v>
      </c>
    </row>
    <row r="39" spans="10:18" x14ac:dyDescent="0.2">
      <c r="J39" t="s">
        <v>122</v>
      </c>
      <c r="K39" s="292">
        <v>2395557606.2654247</v>
      </c>
      <c r="L39" s="292">
        <v>2261146640.2910838</v>
      </c>
      <c r="M39" s="292">
        <v>772280033.57656741</v>
      </c>
      <c r="N39" s="292">
        <v>658093521.74980378</v>
      </c>
      <c r="O39" s="292">
        <v>1885054627.6778834</v>
      </c>
      <c r="P39" s="292">
        <v>1661517573.2996652</v>
      </c>
      <c r="Q39" s="292">
        <f t="shared" si="0"/>
        <v>5052892267.5198755</v>
      </c>
      <c r="R39" s="292">
        <f t="shared" si="0"/>
        <v>4580757735.3405533</v>
      </c>
    </row>
    <row r="45" spans="10:18" x14ac:dyDescent="0.2">
      <c r="K45" s="39" t="s">
        <v>174</v>
      </c>
    </row>
    <row r="46" spans="10:18" x14ac:dyDescent="0.2">
      <c r="K46" t="s">
        <v>41</v>
      </c>
      <c r="L46" t="s">
        <v>39</v>
      </c>
      <c r="M46" t="s">
        <v>40</v>
      </c>
      <c r="N46" t="s">
        <v>119</v>
      </c>
    </row>
    <row r="47" spans="10:18" x14ac:dyDescent="0.2">
      <c r="J47" t="s">
        <v>101</v>
      </c>
      <c r="K47" s="54">
        <f>K37</f>
        <v>802060593.75333345</v>
      </c>
      <c r="L47" s="54">
        <f>M37</f>
        <v>222501952.04666668</v>
      </c>
      <c r="M47" s="54">
        <f>O37</f>
        <v>883283073.75999999</v>
      </c>
      <c r="N47" s="54">
        <f>M47+K47+L47</f>
        <v>1907845619.5599999</v>
      </c>
    </row>
    <row r="48" spans="10:18" x14ac:dyDescent="0.2">
      <c r="J48" t="s">
        <v>91</v>
      </c>
      <c r="K48" s="54">
        <f>K38</f>
        <v>1539994656.8107326</v>
      </c>
      <c r="L48" s="54">
        <f>M38</f>
        <v>520000270.46942562</v>
      </c>
      <c r="M48" s="54">
        <f>O38</f>
        <v>944290336.29278517</v>
      </c>
      <c r="N48" s="54">
        <f>M48+K48+L48</f>
        <v>3004285263.5729432</v>
      </c>
    </row>
    <row r="49" spans="10:14" x14ac:dyDescent="0.2">
      <c r="J49" t="s">
        <v>123</v>
      </c>
      <c r="K49" s="54">
        <f>'2'!N83+'2'!N84</f>
        <v>53502355.701358795</v>
      </c>
      <c r="L49" s="54">
        <f>'2'!O83+'2'!O84</f>
        <v>29777811.06047513</v>
      </c>
      <c r="M49" s="54">
        <f>'2'!P83+'2'!P84</f>
        <v>57481217.625098243</v>
      </c>
      <c r="N49" s="54">
        <f t="shared" ref="N49:N50" si="1">M49+K49+L49</f>
        <v>140761384.38693216</v>
      </c>
    </row>
    <row r="50" spans="10:14" x14ac:dyDescent="0.2">
      <c r="J50" s="56" t="s">
        <v>122</v>
      </c>
      <c r="K50" s="54">
        <f>SUM(K47:K49)</f>
        <v>2395557606.2654247</v>
      </c>
      <c r="L50" s="54">
        <f>SUM(L47:L49)</f>
        <v>772280033.57656741</v>
      </c>
      <c r="M50" s="54">
        <f>SUM(M47:M49)</f>
        <v>1885054627.6778834</v>
      </c>
      <c r="N50" s="54">
        <f t="shared" si="1"/>
        <v>5052892267.5198755</v>
      </c>
    </row>
    <row r="81" spans="1:5" x14ac:dyDescent="0.2">
      <c r="A81" s="345" t="s">
        <v>167</v>
      </c>
      <c r="B81" s="346"/>
      <c r="C81" s="346"/>
      <c r="D81" s="346"/>
      <c r="E81" s="346"/>
    </row>
  </sheetData>
  <mergeCells count="8">
    <mergeCell ref="Q35:R35"/>
    <mergeCell ref="M35:N35"/>
    <mergeCell ref="O35:P35"/>
    <mergeCell ref="A81:E81"/>
    <mergeCell ref="A2:H2"/>
    <mergeCell ref="A3:F3"/>
    <mergeCell ref="A6:E6"/>
    <mergeCell ref="K35:L3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workbookViewId="0"/>
  </sheetViews>
  <sheetFormatPr baseColWidth="10" defaultRowHeight="12.75" x14ac:dyDescent="0.2"/>
  <cols>
    <col min="1" max="1" width="3.140625" style="24" customWidth="1"/>
    <col min="2" max="2" width="39" style="24" customWidth="1"/>
    <col min="3" max="4" width="12.7109375" style="24" customWidth="1"/>
    <col min="5" max="5" width="16.7109375" style="24" customWidth="1"/>
    <col min="6" max="6" width="12.7109375" style="24" customWidth="1"/>
    <col min="7" max="7" width="13" style="24" customWidth="1"/>
    <col min="8" max="8" width="16.7109375" style="24" customWidth="1"/>
    <col min="9" max="9" width="11.42578125" style="24"/>
    <col min="10" max="10" width="10.7109375" style="24" customWidth="1"/>
    <col min="11" max="11" width="8.140625" style="24" customWidth="1"/>
    <col min="12" max="12" width="8.7109375" style="24" customWidth="1"/>
    <col min="13" max="16384" width="11.42578125" style="24"/>
  </cols>
  <sheetData>
    <row r="1" spans="1:18" x14ac:dyDescent="0.2">
      <c r="A1" s="170"/>
      <c r="B1" s="170"/>
      <c r="C1" s="170"/>
      <c r="D1" s="170"/>
      <c r="E1" s="170"/>
      <c r="F1" s="170"/>
      <c r="G1" s="170"/>
      <c r="H1" s="170"/>
    </row>
    <row r="2" spans="1:18" ht="15.75" x14ac:dyDescent="0.2">
      <c r="A2" s="302" t="s">
        <v>108</v>
      </c>
      <c r="B2" s="302"/>
      <c r="C2" s="302"/>
      <c r="D2" s="302"/>
      <c r="E2" s="302"/>
      <c r="F2" s="302"/>
      <c r="G2" s="302"/>
      <c r="H2" s="302"/>
    </row>
    <row r="3" spans="1:18" x14ac:dyDescent="0.2">
      <c r="A3" s="301" t="s">
        <v>124</v>
      </c>
      <c r="B3" s="301"/>
      <c r="C3" s="301"/>
      <c r="D3" s="301"/>
      <c r="E3" s="301"/>
      <c r="F3" s="301"/>
      <c r="G3" s="170"/>
      <c r="H3" s="170"/>
    </row>
    <row r="4" spans="1:18" x14ac:dyDescent="0.2">
      <c r="A4" s="171"/>
      <c r="B4" s="171"/>
      <c r="C4" s="171"/>
      <c r="D4" s="171"/>
      <c r="E4" s="171"/>
      <c r="F4" s="171"/>
      <c r="G4" s="171"/>
      <c r="H4" s="171"/>
    </row>
    <row r="5" spans="1:18" x14ac:dyDescent="0.2">
      <c r="A5" s="171"/>
      <c r="B5" s="171"/>
      <c r="C5" s="171"/>
      <c r="D5" s="171"/>
      <c r="E5" s="171"/>
      <c r="F5" s="171"/>
      <c r="G5" s="171"/>
      <c r="H5" s="171"/>
    </row>
    <row r="6" spans="1:18" ht="21" x14ac:dyDescent="0.35">
      <c r="A6" s="304" t="str">
        <f>Índice!B15</f>
        <v>Comparativa macromagnitudes del sector agrario aragonés y español.</v>
      </c>
      <c r="B6" s="304"/>
      <c r="C6" s="304"/>
      <c r="D6" s="304"/>
      <c r="E6" s="304"/>
      <c r="F6" s="172"/>
      <c r="G6" s="172"/>
      <c r="H6" s="173"/>
      <c r="I6" s="33"/>
      <c r="J6" s="33"/>
      <c r="K6" s="33"/>
      <c r="L6" s="354" t="s">
        <v>35</v>
      </c>
      <c r="M6" s="354"/>
      <c r="N6" s="355"/>
      <c r="O6" s="355"/>
      <c r="P6" s="355"/>
      <c r="Q6" s="355"/>
    </row>
    <row r="7" spans="1:18" customFormat="1" ht="13.5" customHeight="1" x14ac:dyDescent="0.2">
      <c r="A7" s="353" t="s">
        <v>103</v>
      </c>
      <c r="B7" s="353"/>
      <c r="C7" s="353"/>
      <c r="D7" s="353"/>
      <c r="E7" s="353"/>
      <c r="F7" s="174"/>
      <c r="G7" s="174"/>
      <c r="H7" s="174"/>
    </row>
    <row r="8" spans="1:18" ht="18" customHeight="1" x14ac:dyDescent="0.2">
      <c r="A8" s="46"/>
      <c r="B8" s="47"/>
      <c r="C8" s="350" t="s">
        <v>109</v>
      </c>
      <c r="D8" s="351"/>
      <c r="E8" s="352"/>
      <c r="F8" s="356" t="s">
        <v>110</v>
      </c>
      <c r="G8" s="357"/>
      <c r="H8" s="358"/>
      <c r="J8"/>
      <c r="K8"/>
      <c r="L8"/>
      <c r="M8"/>
      <c r="N8"/>
      <c r="O8"/>
      <c r="P8"/>
      <c r="Q8"/>
      <c r="R8"/>
    </row>
    <row r="9" spans="1:18" x14ac:dyDescent="0.2">
      <c r="A9" s="44"/>
      <c r="B9" s="45"/>
      <c r="C9" s="222" t="s">
        <v>182</v>
      </c>
      <c r="D9" s="222" t="s">
        <v>173</v>
      </c>
      <c r="E9" s="222" t="s">
        <v>183</v>
      </c>
      <c r="F9" s="223" t="s">
        <v>182</v>
      </c>
      <c r="G9" s="223" t="s">
        <v>173</v>
      </c>
      <c r="H9" s="223" t="s">
        <v>183</v>
      </c>
      <c r="J9"/>
      <c r="K9"/>
      <c r="L9"/>
      <c r="M9"/>
      <c r="N9"/>
      <c r="O9"/>
      <c r="P9"/>
      <c r="Q9"/>
      <c r="R9"/>
    </row>
    <row r="10" spans="1:18" x14ac:dyDescent="0.2">
      <c r="A10" s="188"/>
      <c r="B10" s="187" t="s">
        <v>26</v>
      </c>
      <c r="C10" s="185">
        <v>1907.8456195600002</v>
      </c>
      <c r="D10" s="185">
        <v>1528.4591151701698</v>
      </c>
      <c r="E10" s="186">
        <v>0.24821501643345673</v>
      </c>
      <c r="F10" s="185">
        <v>33643.800000000003</v>
      </c>
      <c r="G10" s="185">
        <v>30400.1</v>
      </c>
      <c r="H10" s="186">
        <v>0.10670030690688533</v>
      </c>
      <c r="J10"/>
      <c r="K10"/>
      <c r="L10"/>
      <c r="M10"/>
      <c r="N10"/>
      <c r="O10"/>
      <c r="P10"/>
      <c r="Q10"/>
      <c r="R10"/>
    </row>
    <row r="11" spans="1:18" x14ac:dyDescent="0.2">
      <c r="A11" s="188"/>
      <c r="B11" s="187" t="s">
        <v>27</v>
      </c>
      <c r="C11" s="185">
        <v>3004.2852635729432</v>
      </c>
      <c r="D11" s="185">
        <v>2919.1100603790005</v>
      </c>
      <c r="E11" s="186">
        <v>2.9178482973294968E-2</v>
      </c>
      <c r="F11" s="185">
        <v>20915.3</v>
      </c>
      <c r="G11" s="185">
        <v>20178.400000000001</v>
      </c>
      <c r="H11" s="186">
        <v>3.6519248305118233E-2</v>
      </c>
      <c r="I11" s="24" t="s">
        <v>8</v>
      </c>
      <c r="J11"/>
      <c r="K11"/>
      <c r="L11"/>
      <c r="M11"/>
      <c r="N11"/>
      <c r="O11"/>
      <c r="P11"/>
      <c r="Q11"/>
      <c r="R11"/>
    </row>
    <row r="12" spans="1:18" x14ac:dyDescent="0.2">
      <c r="A12" s="188"/>
      <c r="B12" s="187" t="s">
        <v>111</v>
      </c>
      <c r="C12" s="185">
        <v>140.76138438693218</v>
      </c>
      <c r="D12" s="185">
        <v>133.18855979138323</v>
      </c>
      <c r="E12" s="186">
        <v>5.6857920886076607E-2</v>
      </c>
      <c r="F12" s="185">
        <v>1868</v>
      </c>
      <c r="G12" s="185">
        <v>1766</v>
      </c>
      <c r="H12" s="186">
        <v>5.7757644394110984E-2</v>
      </c>
      <c r="J12"/>
      <c r="K12"/>
      <c r="L12"/>
      <c r="M12"/>
      <c r="N12"/>
      <c r="O12"/>
      <c r="P12"/>
      <c r="Q12"/>
      <c r="R12"/>
    </row>
    <row r="13" spans="1:18" x14ac:dyDescent="0.2">
      <c r="A13" s="49" t="s">
        <v>112</v>
      </c>
      <c r="B13" s="50"/>
      <c r="C13" s="41">
        <v>5052.8922675198801</v>
      </c>
      <c r="D13" s="41">
        <v>4580.7577353405532</v>
      </c>
      <c r="E13" s="58">
        <v>0.10306909019370392</v>
      </c>
      <c r="F13" s="41">
        <v>56427.100000000006</v>
      </c>
      <c r="G13" s="41">
        <v>52344.5</v>
      </c>
      <c r="H13" s="58">
        <v>7.7994822760748608E-2</v>
      </c>
      <c r="J13"/>
      <c r="K13"/>
      <c r="L13"/>
      <c r="M13"/>
      <c r="N13"/>
      <c r="O13"/>
      <c r="P13"/>
      <c r="Q13"/>
      <c r="R13"/>
    </row>
    <row r="14" spans="1:18" x14ac:dyDescent="0.2">
      <c r="A14" s="188"/>
      <c r="B14" s="187" t="s">
        <v>28</v>
      </c>
      <c r="C14" s="185">
        <v>670.43204818095899</v>
      </c>
      <c r="D14" s="185">
        <v>594.63512591806034</v>
      </c>
      <c r="E14" s="186">
        <v>0.12746795296674643</v>
      </c>
      <c r="F14" s="349" t="s">
        <v>29</v>
      </c>
      <c r="G14" s="349"/>
      <c r="H14" s="349"/>
      <c r="J14"/>
      <c r="K14"/>
      <c r="L14"/>
      <c r="M14"/>
      <c r="N14"/>
      <c r="O14"/>
      <c r="P14"/>
      <c r="Q14"/>
      <c r="R14"/>
    </row>
    <row r="15" spans="1:18" x14ac:dyDescent="0.2">
      <c r="A15" s="188"/>
      <c r="B15" s="187" t="s">
        <v>30</v>
      </c>
      <c r="C15" s="185">
        <v>2432.0731816280149</v>
      </c>
      <c r="D15" s="185">
        <v>2137.5951613014472</v>
      </c>
      <c r="E15" s="186">
        <v>0.13776136176659315</v>
      </c>
      <c r="F15" s="349" t="s">
        <v>29</v>
      </c>
      <c r="G15" s="349"/>
      <c r="H15" s="349"/>
      <c r="J15"/>
      <c r="K15"/>
      <c r="L15"/>
      <c r="M15"/>
      <c r="N15"/>
      <c r="O15"/>
      <c r="P15"/>
      <c r="Q15"/>
      <c r="R15"/>
    </row>
    <row r="16" spans="1:18" x14ac:dyDescent="0.2">
      <c r="A16" s="52" t="s">
        <v>113</v>
      </c>
      <c r="B16" s="52"/>
      <c r="C16" s="41">
        <v>3102.5052298089745</v>
      </c>
      <c r="D16" s="41">
        <v>2732.2302872195078</v>
      </c>
      <c r="E16" s="58">
        <v>0.13552113243217218</v>
      </c>
      <c r="F16" s="41">
        <v>26774.5</v>
      </c>
      <c r="G16" s="41">
        <v>23774.1</v>
      </c>
      <c r="H16" s="58">
        <v>0.1262045671550133</v>
      </c>
      <c r="J16"/>
      <c r="K16"/>
      <c r="L16"/>
      <c r="M16"/>
      <c r="N16"/>
      <c r="O16"/>
      <c r="P16"/>
      <c r="Q16"/>
      <c r="R16"/>
    </row>
    <row r="17" spans="1:18" x14ac:dyDescent="0.2">
      <c r="A17" s="49" t="s">
        <v>114</v>
      </c>
      <c r="B17" s="51"/>
      <c r="C17" s="41">
        <v>1950.3870377108999</v>
      </c>
      <c r="D17" s="41">
        <v>1848.5274481210456</v>
      </c>
      <c r="E17" s="58">
        <v>5.5103098249037023E-2</v>
      </c>
      <c r="F17" s="41">
        <v>29652.600000000006</v>
      </c>
      <c r="G17" s="41">
        <v>28570.400000000001</v>
      </c>
      <c r="H17" s="58">
        <v>3.7878363621090511E-2</v>
      </c>
      <c r="J17"/>
      <c r="K17"/>
      <c r="L17"/>
      <c r="M17"/>
      <c r="N17"/>
      <c r="O17"/>
      <c r="P17"/>
      <c r="Q17"/>
      <c r="R17"/>
    </row>
    <row r="18" spans="1:18" x14ac:dyDescent="0.2">
      <c r="A18" s="188"/>
      <c r="B18" s="189" t="s">
        <v>115</v>
      </c>
      <c r="C18" s="48">
        <v>459.91562063999999</v>
      </c>
      <c r="D18" s="48">
        <v>464.71738496000006</v>
      </c>
      <c r="E18" s="59">
        <v>-1.0332654803549862E-2</v>
      </c>
      <c r="F18" s="48">
        <v>5642.1</v>
      </c>
      <c r="G18" s="48">
        <v>5736.3</v>
      </c>
      <c r="H18" s="59">
        <v>-1.6421735264891973E-2</v>
      </c>
      <c r="J18"/>
      <c r="K18"/>
      <c r="L18"/>
      <c r="M18"/>
      <c r="N18"/>
      <c r="O18"/>
      <c r="P18"/>
      <c r="Q18"/>
      <c r="R18"/>
    </row>
    <row r="19" spans="1:18" x14ac:dyDescent="0.2">
      <c r="A19" s="188"/>
      <c r="B19" s="189" t="s">
        <v>116</v>
      </c>
      <c r="C19" s="48">
        <v>283.66464255641108</v>
      </c>
      <c r="D19" s="48">
        <v>269.38712493486332</v>
      </c>
      <c r="E19" s="59">
        <v>5.3000000000000012E-2</v>
      </c>
      <c r="F19" s="48">
        <v>5821.6</v>
      </c>
      <c r="G19" s="48">
        <v>5528.9</v>
      </c>
      <c r="H19" s="59">
        <v>5.2940006149505461E-2</v>
      </c>
      <c r="J19"/>
      <c r="K19"/>
      <c r="L19"/>
      <c r="M19"/>
      <c r="N19"/>
      <c r="O19"/>
      <c r="P19"/>
      <c r="Q19"/>
      <c r="R19"/>
    </row>
    <row r="20" spans="1:18" x14ac:dyDescent="0.2">
      <c r="A20" s="188"/>
      <c r="B20" s="189" t="s">
        <v>117</v>
      </c>
      <c r="C20" s="48">
        <v>30.407930417199999</v>
      </c>
      <c r="D20" s="48">
        <v>28.025742319999999</v>
      </c>
      <c r="E20" s="59">
        <v>8.5000000000000006E-2</v>
      </c>
      <c r="F20" s="48">
        <v>487.7</v>
      </c>
      <c r="G20" s="48">
        <v>449.4</v>
      </c>
      <c r="H20" s="59">
        <v>8.5224744103248803E-2</v>
      </c>
      <c r="J20"/>
      <c r="K20"/>
      <c r="L20"/>
      <c r="M20"/>
      <c r="N20"/>
      <c r="O20"/>
      <c r="P20"/>
      <c r="Q20"/>
      <c r="R20"/>
    </row>
    <row r="21" spans="1:18" x14ac:dyDescent="0.2">
      <c r="A21" s="49" t="s">
        <v>31</v>
      </c>
      <c r="B21" s="50"/>
      <c r="C21" s="41">
        <v>2096.2300853772899</v>
      </c>
      <c r="D21" s="41">
        <v>2015.8319658261823</v>
      </c>
      <c r="E21" s="58">
        <v>3.9883343906671864E-2</v>
      </c>
      <c r="F21" s="41">
        <v>28985.400000000005</v>
      </c>
      <c r="G21" s="41">
        <v>28328.400000000001</v>
      </c>
      <c r="H21" s="58">
        <v>2.3192273478205745E-2</v>
      </c>
      <c r="J21"/>
      <c r="K21"/>
      <c r="L21"/>
      <c r="M21"/>
      <c r="N21"/>
      <c r="O21"/>
      <c r="P21"/>
      <c r="Q21"/>
      <c r="R21"/>
    </row>
    <row r="22" spans="1:18" x14ac:dyDescent="0.2">
      <c r="A22" s="299" t="s">
        <v>166</v>
      </c>
      <c r="B22" s="300"/>
      <c r="C22" s="300"/>
      <c r="D22" s="300"/>
      <c r="E22" s="300"/>
      <c r="F22" s="175"/>
      <c r="G22" s="175"/>
      <c r="H22" s="175"/>
      <c r="J22"/>
      <c r="K22"/>
      <c r="L22"/>
      <c r="M22"/>
      <c r="N22"/>
      <c r="O22"/>
      <c r="P22"/>
      <c r="Q22"/>
      <c r="R22"/>
    </row>
    <row r="23" spans="1:18" x14ac:dyDescent="0.2">
      <c r="A23" s="299" t="s">
        <v>130</v>
      </c>
      <c r="B23" s="300"/>
      <c r="C23" s="300"/>
      <c r="D23" s="300"/>
      <c r="E23" s="300"/>
      <c r="F23" s="176"/>
      <c r="G23" s="176"/>
      <c r="H23" s="176"/>
      <c r="J23"/>
      <c r="K23"/>
      <c r="L23"/>
      <c r="M23"/>
      <c r="N23"/>
      <c r="O23"/>
      <c r="P23"/>
      <c r="Q23"/>
      <c r="R23"/>
    </row>
    <row r="24" spans="1:18" x14ac:dyDescent="0.2">
      <c r="A24" s="176"/>
      <c r="B24" s="176"/>
      <c r="C24" s="176"/>
      <c r="D24" s="176"/>
      <c r="E24" s="176"/>
      <c r="F24" s="176"/>
      <c r="G24" s="176"/>
      <c r="H24" s="176"/>
      <c r="J24"/>
      <c r="K24"/>
      <c r="L24"/>
      <c r="M24"/>
      <c r="N24"/>
      <c r="O24"/>
      <c r="P24"/>
      <c r="Q24"/>
      <c r="R24"/>
    </row>
    <row r="25" spans="1:18" x14ac:dyDescent="0.2">
      <c r="A25" s="43"/>
      <c r="B25" s="43"/>
      <c r="C25"/>
      <c r="D25"/>
      <c r="E25"/>
      <c r="F25" s="43"/>
      <c r="G25" s="43"/>
      <c r="H25" s="43"/>
      <c r="J25"/>
      <c r="K25"/>
      <c r="L25"/>
      <c r="M25"/>
      <c r="N25"/>
      <c r="O25"/>
      <c r="P25"/>
      <c r="Q25"/>
      <c r="R25"/>
    </row>
    <row r="26" spans="1:18" x14ac:dyDescent="0.2">
      <c r="A26"/>
      <c r="B26"/>
      <c r="C26"/>
      <c r="D26"/>
      <c r="E26"/>
      <c r="F26"/>
      <c r="G26"/>
      <c r="H26"/>
      <c r="J26"/>
      <c r="K26"/>
      <c r="L26"/>
      <c r="M26"/>
      <c r="N26"/>
      <c r="O26"/>
      <c r="P26"/>
      <c r="Q26"/>
      <c r="R26"/>
    </row>
    <row r="27" spans="1:18" ht="16.5" customHeight="1" x14ac:dyDescent="0.2">
      <c r="A27"/>
      <c r="B27"/>
      <c r="C27"/>
      <c r="D27"/>
      <c r="E27"/>
      <c r="F27"/>
      <c r="G27"/>
      <c r="H27"/>
      <c r="J27"/>
      <c r="K27"/>
      <c r="L27"/>
      <c r="M27"/>
      <c r="N27"/>
      <c r="O27"/>
      <c r="P27"/>
      <c r="Q27"/>
      <c r="R27"/>
    </row>
    <row r="28" spans="1:18" x14ac:dyDescent="0.2">
      <c r="A28"/>
      <c r="B28"/>
      <c r="C28"/>
      <c r="D28"/>
      <c r="E28"/>
      <c r="F28"/>
      <c r="G28"/>
      <c r="H28"/>
      <c r="J28"/>
      <c r="K28"/>
      <c r="L28"/>
      <c r="M28"/>
      <c r="N28"/>
      <c r="O28"/>
      <c r="P28"/>
      <c r="Q28"/>
      <c r="R28"/>
    </row>
    <row r="29" spans="1:18" ht="12.75" customHeight="1" x14ac:dyDescent="0.2">
      <c r="A29"/>
      <c r="B29"/>
      <c r="C29"/>
      <c r="D29"/>
      <c r="E29"/>
      <c r="F29"/>
      <c r="G29"/>
      <c r="H29"/>
      <c r="J29"/>
      <c r="K29"/>
      <c r="L29"/>
      <c r="M29"/>
      <c r="N29"/>
      <c r="O29"/>
      <c r="P29"/>
      <c r="Q29"/>
      <c r="R29"/>
    </row>
    <row r="30" spans="1:18" x14ac:dyDescent="0.2">
      <c r="A30"/>
      <c r="B30"/>
      <c r="C30"/>
      <c r="D30"/>
      <c r="E30"/>
      <c r="F30"/>
      <c r="G30"/>
      <c r="H30"/>
      <c r="J30"/>
      <c r="K30"/>
      <c r="L30"/>
      <c r="M30"/>
      <c r="N30"/>
      <c r="O30"/>
      <c r="P30"/>
      <c r="Q30"/>
      <c r="R30"/>
    </row>
    <row r="31" spans="1:18" x14ac:dyDescent="0.2">
      <c r="A31"/>
      <c r="B31"/>
      <c r="C31"/>
      <c r="D31"/>
      <c r="E31"/>
      <c r="F31"/>
      <c r="G31"/>
      <c r="H31"/>
    </row>
    <row r="32" spans="1:1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F38"/>
      <c r="G38"/>
      <c r="H38"/>
    </row>
    <row r="39" spans="1:8" x14ac:dyDescent="0.2">
      <c r="A39"/>
      <c r="B39"/>
      <c r="F39"/>
      <c r="G39"/>
      <c r="H39"/>
    </row>
    <row r="40" spans="1:8" x14ac:dyDescent="0.2">
      <c r="A40"/>
      <c r="B40"/>
      <c r="F40"/>
      <c r="G40"/>
      <c r="H40"/>
    </row>
    <row r="41" spans="1:8" x14ac:dyDescent="0.2">
      <c r="A41"/>
      <c r="B41"/>
      <c r="F41"/>
      <c r="G41"/>
      <c r="H41"/>
    </row>
    <row r="42" spans="1:8" x14ac:dyDescent="0.2">
      <c r="A42"/>
      <c r="B42"/>
      <c r="F42"/>
      <c r="G42"/>
      <c r="H42"/>
    </row>
    <row r="43" spans="1:8" x14ac:dyDescent="0.2">
      <c r="A43"/>
      <c r="B43"/>
      <c r="F43"/>
      <c r="G43"/>
      <c r="H43"/>
    </row>
    <row r="44" spans="1:8" x14ac:dyDescent="0.2">
      <c r="A44"/>
      <c r="B44"/>
      <c r="F44"/>
      <c r="G44"/>
      <c r="H44"/>
    </row>
    <row r="45" spans="1:8" x14ac:dyDescent="0.2">
      <c r="A45"/>
      <c r="B45"/>
      <c r="F45"/>
      <c r="G45"/>
      <c r="H45"/>
    </row>
    <row r="46" spans="1:8" x14ac:dyDescent="0.2">
      <c r="A46"/>
      <c r="B46"/>
      <c r="F46"/>
      <c r="G46"/>
      <c r="H46"/>
    </row>
    <row r="47" spans="1:8" x14ac:dyDescent="0.2">
      <c r="A47"/>
      <c r="B47"/>
      <c r="F47"/>
      <c r="G47"/>
      <c r="H47"/>
    </row>
    <row r="48" spans="1:8" x14ac:dyDescent="0.2">
      <c r="A48"/>
      <c r="B48"/>
      <c r="F48"/>
      <c r="G48"/>
      <c r="H48"/>
    </row>
    <row r="49" spans="1:8" x14ac:dyDescent="0.2">
      <c r="A49"/>
      <c r="B49"/>
      <c r="F49"/>
      <c r="G49"/>
      <c r="H49"/>
    </row>
  </sheetData>
  <mergeCells count="11">
    <mergeCell ref="L6:Q6"/>
    <mergeCell ref="F8:H8"/>
    <mergeCell ref="F14:H14"/>
    <mergeCell ref="A22:E22"/>
    <mergeCell ref="A23:E23"/>
    <mergeCell ref="A2:H2"/>
    <mergeCell ref="A3:F3"/>
    <mergeCell ref="A6:E6"/>
    <mergeCell ref="F15:H15"/>
    <mergeCell ref="C8:E8"/>
    <mergeCell ref="A7:E7"/>
  </mergeCells>
  <phoneticPr fontId="4" type="noConversion"/>
  <conditionalFormatting sqref="E10:E21 H10:H13 H16:H21">
    <cfRule type="cellIs" dxfId="0" priority="1" operator="lessThan">
      <formula>0</formula>
    </cfRule>
  </conditionalFormatting>
  <pageMargins left="0.72" right="0.17" top="0.33" bottom="1" header="0.23" footer="0.7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"/>
  <sheetViews>
    <sheetView showGridLines="0" workbookViewId="0"/>
  </sheetViews>
  <sheetFormatPr baseColWidth="10" defaultRowHeight="12.75" x14ac:dyDescent="0.2"/>
  <cols>
    <col min="1" max="1" width="37.42578125" style="39" customWidth="1"/>
    <col min="2" max="2" width="10.85546875" style="39" customWidth="1"/>
    <col min="3" max="4" width="9.140625" style="39" customWidth="1"/>
    <col min="5" max="5" width="11.85546875" style="39" customWidth="1"/>
    <col min="6" max="6" width="9.85546875" style="39" customWidth="1"/>
    <col min="7" max="7" width="9.140625" style="39" customWidth="1"/>
    <col min="8" max="8" width="22.42578125" style="39" customWidth="1"/>
    <col min="9" max="9" width="9.140625" style="39" customWidth="1"/>
    <col min="10" max="10" width="9.140625" style="39" hidden="1" customWidth="1"/>
    <col min="11" max="11" width="16" style="39" hidden="1" customWidth="1"/>
    <col min="12" max="12" width="12.7109375" style="39" hidden="1" customWidth="1"/>
    <col min="13" max="13" width="13.42578125" style="39" hidden="1" customWidth="1"/>
    <col min="14" max="14" width="12.7109375" style="39" hidden="1" customWidth="1"/>
    <col min="15" max="15" width="15.42578125" style="39" customWidth="1"/>
    <col min="16" max="16" width="12.42578125" style="39" customWidth="1"/>
    <col min="17" max="256" width="9.140625" style="39" customWidth="1"/>
    <col min="257" max="16384" width="11.42578125" style="39"/>
  </cols>
  <sheetData>
    <row r="2" spans="1:16" ht="15.75" x14ac:dyDescent="0.2">
      <c r="A2" s="302" t="s">
        <v>108</v>
      </c>
      <c r="B2" s="302"/>
      <c r="C2" s="302"/>
      <c r="D2" s="302"/>
      <c r="E2" s="302"/>
      <c r="F2" s="302"/>
      <c r="G2" s="302"/>
      <c r="H2" s="302"/>
    </row>
    <row r="3" spans="1:16" x14ac:dyDescent="0.2">
      <c r="A3" s="347" t="s">
        <v>124</v>
      </c>
      <c r="B3" s="347"/>
      <c r="C3" s="347"/>
      <c r="D3" s="347"/>
      <c r="E3" s="347"/>
      <c r="F3" s="347"/>
    </row>
    <row r="5" spans="1:16" x14ac:dyDescent="0.2">
      <c r="J5" s="359" t="s">
        <v>175</v>
      </c>
      <c r="K5" s="359"/>
      <c r="L5" s="359"/>
      <c r="M5" s="359"/>
    </row>
    <row r="6" spans="1:16" ht="15.75" x14ac:dyDescent="0.25">
      <c r="A6" s="348" t="s">
        <v>107</v>
      </c>
      <c r="B6" s="348"/>
      <c r="C6" s="348"/>
      <c r="D6" s="348"/>
      <c r="E6" s="348"/>
    </row>
    <row r="7" spans="1:16" customFormat="1" x14ac:dyDescent="0.2">
      <c r="J7" s="39"/>
      <c r="K7" s="39"/>
      <c r="L7" s="39"/>
      <c r="M7" s="39"/>
      <c r="N7" s="39"/>
      <c r="O7" s="39"/>
      <c r="P7" s="39"/>
    </row>
    <row r="8" spans="1:16" x14ac:dyDescent="0.2">
      <c r="K8" t="s">
        <v>125</v>
      </c>
      <c r="L8" t="s">
        <v>126</v>
      </c>
    </row>
    <row r="9" spans="1:16" x14ac:dyDescent="0.2">
      <c r="J9" t="s">
        <v>101</v>
      </c>
      <c r="K9" s="287">
        <f>'4'!F10</f>
        <v>33643.800000000003</v>
      </c>
      <c r="L9" s="287">
        <f>'4'!C10</f>
        <v>1907.8456195600002</v>
      </c>
    </row>
    <row r="10" spans="1:16" x14ac:dyDescent="0.2">
      <c r="J10" t="s">
        <v>91</v>
      </c>
      <c r="K10" s="287">
        <f>'4'!F11</f>
        <v>20915.3</v>
      </c>
      <c r="L10" s="287">
        <f>'4'!C11</f>
        <v>3004.2852635729432</v>
      </c>
    </row>
    <row r="11" spans="1:16" x14ac:dyDescent="0.2">
      <c r="J11" t="s">
        <v>123</v>
      </c>
      <c r="K11" s="287">
        <f>'4'!F12</f>
        <v>1868</v>
      </c>
      <c r="L11" s="287">
        <f>'4'!C12</f>
        <v>140.76138438693218</v>
      </c>
    </row>
    <row r="12" spans="1:16" x14ac:dyDescent="0.2">
      <c r="J12" s="56" t="s">
        <v>122</v>
      </c>
      <c r="K12" s="287">
        <f>SUM(K9:K11)</f>
        <v>56427.100000000006</v>
      </c>
      <c r="L12" s="287">
        <f>SUM(L9:L11)</f>
        <v>5052.8922675198755</v>
      </c>
    </row>
    <row r="32" spans="10:10" x14ac:dyDescent="0.2">
      <c r="J32" s="39" t="s">
        <v>168</v>
      </c>
    </row>
    <row r="34" spans="10:13" x14ac:dyDescent="0.2">
      <c r="K34" s="39" t="str">
        <f>'4'!D9</f>
        <v>Año 2020</v>
      </c>
      <c r="L34" s="289" t="str">
        <f>'4'!C9</f>
        <v>Año 2021</v>
      </c>
      <c r="M34" s="39" t="s">
        <v>184</v>
      </c>
    </row>
    <row r="35" spans="10:13" x14ac:dyDescent="0.2">
      <c r="J35" t="s">
        <v>101</v>
      </c>
      <c r="K35" s="57">
        <f>'4'!D10</f>
        <v>1528.4591151701698</v>
      </c>
      <c r="L35" s="57">
        <f>L9</f>
        <v>1907.8456195600002</v>
      </c>
    </row>
    <row r="36" spans="10:13" x14ac:dyDescent="0.2">
      <c r="J36" t="s">
        <v>91</v>
      </c>
      <c r="K36" s="57">
        <f>'4'!D11</f>
        <v>2919.1100603790005</v>
      </c>
      <c r="L36" s="57">
        <f>L10</f>
        <v>3004.2852635729432</v>
      </c>
    </row>
    <row r="37" spans="10:13" x14ac:dyDescent="0.2">
      <c r="J37" s="190" t="s">
        <v>122</v>
      </c>
      <c r="K37" s="57">
        <f>'4'!D13</f>
        <v>4580.7577353405532</v>
      </c>
      <c r="L37" s="57">
        <f>L12</f>
        <v>5052.8922675198755</v>
      </c>
    </row>
    <row r="38" spans="10:13" x14ac:dyDescent="0.2">
      <c r="J38" t="s">
        <v>127</v>
      </c>
      <c r="K38" s="57">
        <f>'4'!D21</f>
        <v>2015.8319658261823</v>
      </c>
      <c r="L38" s="57">
        <f>'4'!C21</f>
        <v>2096.2300853772899</v>
      </c>
    </row>
    <row r="42" spans="10:13" x14ac:dyDescent="0.2">
      <c r="J42"/>
      <c r="K42"/>
      <c r="L42"/>
    </row>
    <row r="43" spans="10:13" x14ac:dyDescent="0.2">
      <c r="J43"/>
      <c r="K43"/>
      <c r="L43"/>
      <c r="M43"/>
    </row>
    <row r="44" spans="10:13" x14ac:dyDescent="0.2">
      <c r="J44"/>
      <c r="K44"/>
      <c r="L44"/>
      <c r="M44"/>
    </row>
    <row r="45" spans="10:13" x14ac:dyDescent="0.2">
      <c r="J45"/>
      <c r="K45"/>
      <c r="L45"/>
      <c r="M45"/>
    </row>
    <row r="46" spans="10:13" x14ac:dyDescent="0.2">
      <c r="K46"/>
      <c r="L46"/>
      <c r="M46"/>
    </row>
    <row r="47" spans="10:13" x14ac:dyDescent="0.2">
      <c r="K47"/>
      <c r="L47"/>
      <c r="M47"/>
    </row>
    <row r="56" spans="10:12" x14ac:dyDescent="0.2">
      <c r="K56" s="286" t="str">
        <f>K34</f>
        <v>Año 2020</v>
      </c>
      <c r="L56" s="289" t="str">
        <f>L34</f>
        <v>Año 2021</v>
      </c>
    </row>
    <row r="57" spans="10:12" x14ac:dyDescent="0.2">
      <c r="J57" t="s">
        <v>101</v>
      </c>
      <c r="K57" s="57">
        <f>'4'!G10</f>
        <v>30400.1</v>
      </c>
      <c r="L57" s="57">
        <f>K9</f>
        <v>33643.800000000003</v>
      </c>
    </row>
    <row r="58" spans="10:12" x14ac:dyDescent="0.2">
      <c r="J58" t="s">
        <v>91</v>
      </c>
      <c r="K58" s="57">
        <f>'4'!G11</f>
        <v>20178.400000000001</v>
      </c>
      <c r="L58" s="57">
        <f>K10</f>
        <v>20915.3</v>
      </c>
    </row>
    <row r="59" spans="10:12" x14ac:dyDescent="0.2">
      <c r="J59" s="190" t="s">
        <v>122</v>
      </c>
      <c r="K59" s="57">
        <f>'4'!G13</f>
        <v>52344.5</v>
      </c>
      <c r="L59" s="57">
        <f>K12</f>
        <v>56427.100000000006</v>
      </c>
    </row>
    <row r="60" spans="10:12" x14ac:dyDescent="0.2">
      <c r="J60" t="s">
        <v>127</v>
      </c>
      <c r="K60" s="57">
        <f>'4'!G21</f>
        <v>28328.400000000001</v>
      </c>
      <c r="L60" s="57">
        <f>'4'!F21</f>
        <v>28985.400000000005</v>
      </c>
    </row>
    <row r="71" spans="1:5" x14ac:dyDescent="0.2">
      <c r="A71" s="345" t="s">
        <v>166</v>
      </c>
      <c r="B71" s="346"/>
      <c r="C71" s="346"/>
      <c r="D71" s="346"/>
      <c r="E71" s="346"/>
    </row>
    <row r="72" spans="1:5" x14ac:dyDescent="0.2">
      <c r="A72" s="345" t="s">
        <v>130</v>
      </c>
      <c r="B72" s="346"/>
      <c r="C72" s="346"/>
      <c r="D72" s="346"/>
      <c r="E72" s="346"/>
    </row>
  </sheetData>
  <mergeCells count="6">
    <mergeCell ref="A72:E72"/>
    <mergeCell ref="J5:M5"/>
    <mergeCell ref="A2:H2"/>
    <mergeCell ref="A3:F3"/>
    <mergeCell ref="A6:E6"/>
    <mergeCell ref="A71:E7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1"/>
  <sheetViews>
    <sheetView showGridLines="0" workbookViewId="0"/>
  </sheetViews>
  <sheetFormatPr baseColWidth="10" defaultRowHeight="12.75" x14ac:dyDescent="0.2"/>
  <cols>
    <col min="1" max="1" width="45.5703125" style="39" customWidth="1"/>
    <col min="2" max="2" width="9.140625" style="39" customWidth="1"/>
    <col min="3" max="3" width="8.7109375" style="39" bestFit="1" customWidth="1"/>
    <col min="4" max="4" width="9.85546875" style="39" customWidth="1"/>
    <col min="5" max="5" width="9.140625" style="39" customWidth="1"/>
    <col min="6" max="7" width="9.140625" customWidth="1"/>
    <col min="8" max="8" width="23.7109375" customWidth="1"/>
    <col min="9" max="9" width="9.140625" style="39" customWidth="1"/>
    <col min="10" max="10" width="12" style="39" bestFit="1" customWidth="1"/>
    <col min="11" max="11" width="11.28515625" style="39" customWidth="1"/>
    <col min="12" max="12" width="31" style="39" customWidth="1"/>
    <col min="13" max="13" width="10.85546875" style="39" bestFit="1" customWidth="1"/>
    <col min="14" max="237" width="9.140625" style="39" customWidth="1"/>
    <col min="238" max="16384" width="11.42578125" style="39"/>
  </cols>
  <sheetData>
    <row r="2" spans="1:14" ht="15.75" x14ac:dyDescent="0.2">
      <c r="A2" s="361" t="s">
        <v>108</v>
      </c>
      <c r="B2" s="361"/>
      <c r="C2" s="361"/>
      <c r="D2" s="361"/>
      <c r="E2" s="361"/>
      <c r="F2" s="361"/>
      <c r="G2" s="361"/>
    </row>
    <row r="3" spans="1:14" x14ac:dyDescent="0.2">
      <c r="A3" s="347" t="s">
        <v>104</v>
      </c>
      <c r="B3" s="347"/>
      <c r="C3" s="347"/>
      <c r="D3" s="347"/>
    </row>
    <row r="6" spans="1:14" ht="15.75" customHeight="1" x14ac:dyDescent="0.25">
      <c r="A6" s="360" t="s">
        <v>181</v>
      </c>
      <c r="B6" s="360"/>
      <c r="C6" s="360"/>
      <c r="D6" s="360"/>
      <c r="E6" s="360"/>
      <c r="F6" s="360"/>
      <c r="I6"/>
      <c r="J6"/>
      <c r="K6"/>
      <c r="L6"/>
      <c r="M6"/>
      <c r="N6"/>
    </row>
    <row r="7" spans="1:14" x14ac:dyDescent="0.2">
      <c r="A7" s="353" t="s">
        <v>103</v>
      </c>
      <c r="B7" s="353"/>
      <c r="C7" s="353"/>
      <c r="I7"/>
      <c r="J7"/>
      <c r="K7"/>
      <c r="L7"/>
      <c r="M7"/>
      <c r="N7"/>
    </row>
    <row r="8" spans="1:14" ht="23.25" customHeight="1" x14ac:dyDescent="0.2">
      <c r="A8" s="191"/>
      <c r="B8" s="192">
        <v>2016</v>
      </c>
      <c r="C8" s="192">
        <v>2017</v>
      </c>
      <c r="D8" s="192">
        <v>2018</v>
      </c>
      <c r="E8" s="192">
        <v>2019</v>
      </c>
      <c r="F8" s="192">
        <v>2020</v>
      </c>
      <c r="G8" s="192">
        <v>2021</v>
      </c>
      <c r="I8"/>
      <c r="J8"/>
      <c r="K8"/>
      <c r="L8"/>
      <c r="M8"/>
      <c r="N8"/>
    </row>
    <row r="9" spans="1:14" ht="12.75" customHeight="1" x14ac:dyDescent="0.2">
      <c r="A9" s="22" t="s">
        <v>102</v>
      </c>
      <c r="B9" s="21">
        <v>3861.1457496821167</v>
      </c>
      <c r="C9" s="21">
        <v>4002.2829129692977</v>
      </c>
      <c r="D9" s="21">
        <v>4099.0038204321399</v>
      </c>
      <c r="E9" s="21">
        <v>4270.641331418753</v>
      </c>
      <c r="F9" s="21">
        <v>4580.7577353405532</v>
      </c>
      <c r="G9" s="21">
        <v>5052.8922675198755</v>
      </c>
      <c r="I9"/>
      <c r="J9"/>
      <c r="K9"/>
      <c r="L9"/>
      <c r="M9"/>
      <c r="N9"/>
    </row>
    <row r="10" spans="1:14" ht="12.75" customHeight="1" x14ac:dyDescent="0.2">
      <c r="A10" s="18" t="s">
        <v>101</v>
      </c>
      <c r="B10" s="17">
        <v>1511.1537801592688</v>
      </c>
      <c r="C10" s="17">
        <v>1371.4089318455697</v>
      </c>
      <c r="D10" s="17">
        <v>1445.34090263343</v>
      </c>
      <c r="E10" s="17">
        <v>1347.7915071715292</v>
      </c>
      <c r="F10" s="17">
        <v>1528.4591151701698</v>
      </c>
      <c r="G10" s="17">
        <v>1907.8456195600002</v>
      </c>
      <c r="I10"/>
      <c r="J10"/>
      <c r="K10"/>
      <c r="L10"/>
      <c r="M10"/>
      <c r="N10"/>
    </row>
    <row r="11" spans="1:14" ht="12.75" customHeight="1" x14ac:dyDescent="0.2">
      <c r="A11" s="20" t="s">
        <v>100</v>
      </c>
      <c r="B11" s="19">
        <v>693.43798928056856</v>
      </c>
      <c r="C11" s="19">
        <v>547.38984222409044</v>
      </c>
      <c r="D11" s="19">
        <v>678.50019430662303</v>
      </c>
      <c r="E11" s="19">
        <v>572.36189426428712</v>
      </c>
      <c r="F11" s="19">
        <v>700.21805063817294</v>
      </c>
      <c r="G11" s="19">
        <v>1038.3800817000001</v>
      </c>
      <c r="I11"/>
      <c r="J11"/>
      <c r="K11"/>
      <c r="L11"/>
      <c r="M11"/>
      <c r="N11"/>
    </row>
    <row r="12" spans="1:14" ht="12.75" customHeight="1" x14ac:dyDescent="0.2">
      <c r="A12" s="20" t="s">
        <v>99</v>
      </c>
      <c r="B12" s="19">
        <v>10.52975956391305</v>
      </c>
      <c r="C12" s="19">
        <v>30.714563580989775</v>
      </c>
      <c r="D12" s="19">
        <v>21.322934702358886</v>
      </c>
      <c r="E12" s="19">
        <v>22.210003693307822</v>
      </c>
      <c r="F12" s="19">
        <v>22.583368460000003</v>
      </c>
      <c r="G12" s="19">
        <v>24.919273200000003</v>
      </c>
      <c r="I12"/>
      <c r="J12"/>
      <c r="K12"/>
      <c r="L12"/>
      <c r="M12"/>
      <c r="N12"/>
    </row>
    <row r="13" spans="1:14" ht="12.75" customHeight="1" x14ac:dyDescent="0.2">
      <c r="A13" s="20" t="s">
        <v>98</v>
      </c>
      <c r="B13" s="19">
        <v>171.23554518845356</v>
      </c>
      <c r="C13" s="19">
        <v>168.84859174683285</v>
      </c>
      <c r="D13" s="19">
        <v>165.16294145015078</v>
      </c>
      <c r="E13" s="19">
        <v>139.4759280557204</v>
      </c>
      <c r="F13" s="19">
        <v>137.703325345</v>
      </c>
      <c r="G13" s="19">
        <v>150.2538897</v>
      </c>
      <c r="I13"/>
      <c r="J13"/>
      <c r="K13"/>
      <c r="L13"/>
      <c r="M13"/>
      <c r="N13"/>
    </row>
    <row r="14" spans="1:14" ht="12.75" customHeight="1" x14ac:dyDescent="0.2">
      <c r="A14" s="20" t="s">
        <v>97</v>
      </c>
      <c r="B14" s="19">
        <v>71.770557580000002</v>
      </c>
      <c r="C14" s="19">
        <v>76.911329093994112</v>
      </c>
      <c r="D14" s="19">
        <v>122.59995009054029</v>
      </c>
      <c r="E14" s="19">
        <v>99.646222909332621</v>
      </c>
      <c r="F14" s="19">
        <v>92.537670892564918</v>
      </c>
      <c r="G14" s="19">
        <v>132.38338034999998</v>
      </c>
      <c r="I14"/>
      <c r="J14"/>
      <c r="K14"/>
      <c r="L14"/>
      <c r="M14"/>
      <c r="N14"/>
    </row>
    <row r="15" spans="1:14" ht="12.75" customHeight="1" x14ac:dyDescent="0.2">
      <c r="A15" s="20" t="s">
        <v>96</v>
      </c>
      <c r="B15" s="19">
        <v>4.8063599999999997</v>
      </c>
      <c r="C15" s="19">
        <v>4.0854474301114818</v>
      </c>
      <c r="D15" s="19">
        <v>1.3678415542974351</v>
      </c>
      <c r="E15" s="19">
        <v>4.2347238857931915</v>
      </c>
      <c r="F15" s="19">
        <v>3.7717049999999999</v>
      </c>
      <c r="G15" s="19">
        <v>2.9498424000000005</v>
      </c>
      <c r="I15"/>
      <c r="J15"/>
      <c r="K15"/>
      <c r="L15"/>
      <c r="M15"/>
      <c r="N15"/>
    </row>
    <row r="16" spans="1:14" ht="12.75" customHeight="1" x14ac:dyDescent="0.2">
      <c r="A16" s="20" t="s">
        <v>95</v>
      </c>
      <c r="B16" s="19">
        <v>423.64690570000005</v>
      </c>
      <c r="C16" s="19">
        <v>439.02084915265107</v>
      </c>
      <c r="D16" s="19">
        <v>355.42655544505169</v>
      </c>
      <c r="E16" s="19">
        <v>445.32369030090786</v>
      </c>
      <c r="F16" s="19">
        <v>493.36192269443188</v>
      </c>
      <c r="G16" s="19">
        <v>483.46813160000005</v>
      </c>
      <c r="I16"/>
      <c r="J16"/>
      <c r="K16"/>
      <c r="L16"/>
      <c r="M16"/>
      <c r="N16"/>
    </row>
    <row r="17" spans="1:14" ht="12.75" customHeight="1" x14ac:dyDescent="0.2">
      <c r="A17" s="20" t="s">
        <v>94</v>
      </c>
      <c r="B17" s="19">
        <v>72.819292000000004</v>
      </c>
      <c r="C17" s="19">
        <v>53.849795999999998</v>
      </c>
      <c r="D17" s="19">
        <v>60.653669999999998</v>
      </c>
      <c r="E17" s="19">
        <v>40.345199999999998</v>
      </c>
      <c r="F17" s="19">
        <v>49.125435840000002</v>
      </c>
      <c r="G17" s="19">
        <v>48.248776100000001</v>
      </c>
      <c r="I17"/>
      <c r="J17"/>
      <c r="K17"/>
      <c r="L17"/>
      <c r="M17"/>
      <c r="N17"/>
    </row>
    <row r="18" spans="1:14" ht="12.75" customHeight="1" x14ac:dyDescent="0.2">
      <c r="A18" s="20" t="s">
        <v>93</v>
      </c>
      <c r="B18" s="19">
        <v>42.313727999999998</v>
      </c>
      <c r="C18" s="19">
        <v>49.129314999999998</v>
      </c>
      <c r="D18" s="19">
        <v>37.678107934408082</v>
      </c>
      <c r="E18" s="19">
        <v>22.026601352180229</v>
      </c>
      <c r="F18" s="19">
        <v>26.350688400000003</v>
      </c>
      <c r="G18" s="19">
        <v>24.406207500000001</v>
      </c>
      <c r="I18"/>
      <c r="J18"/>
      <c r="K18"/>
      <c r="L18"/>
      <c r="M18"/>
      <c r="N18"/>
    </row>
    <row r="19" spans="1:14" ht="12.75" customHeight="1" x14ac:dyDescent="0.2">
      <c r="A19" s="20" t="s">
        <v>92</v>
      </c>
      <c r="B19" s="19" t="s">
        <v>128</v>
      </c>
      <c r="C19" s="19" t="s">
        <v>128</v>
      </c>
      <c r="D19" s="19" t="s">
        <v>128</v>
      </c>
      <c r="E19" s="19" t="s">
        <v>128</v>
      </c>
      <c r="F19" s="19" t="s">
        <v>128</v>
      </c>
      <c r="G19" s="19" t="s">
        <v>128</v>
      </c>
      <c r="I19"/>
      <c r="J19"/>
      <c r="K19"/>
      <c r="L19"/>
      <c r="M19"/>
      <c r="N19"/>
    </row>
    <row r="20" spans="1:14" ht="12.75" customHeight="1" x14ac:dyDescent="0.2">
      <c r="A20" s="18" t="s">
        <v>91</v>
      </c>
      <c r="B20" s="17">
        <v>2164.9131521696568</v>
      </c>
      <c r="C20" s="17">
        <v>2488.9868067829439</v>
      </c>
      <c r="D20" s="17">
        <v>2515.965564413159</v>
      </c>
      <c r="E20" s="17">
        <v>2784.8938347918706</v>
      </c>
      <c r="F20" s="17">
        <v>2919.1100603790005</v>
      </c>
      <c r="G20" s="17">
        <v>3004.2852635729432</v>
      </c>
      <c r="I20"/>
      <c r="J20"/>
      <c r="K20"/>
      <c r="L20"/>
      <c r="M20"/>
      <c r="N20"/>
    </row>
    <row r="21" spans="1:14" ht="12.75" customHeight="1" x14ac:dyDescent="0.2">
      <c r="A21" s="20" t="s">
        <v>90</v>
      </c>
      <c r="B21" s="19">
        <v>308.10708448443006</v>
      </c>
      <c r="C21" s="19">
        <v>364.73330802607165</v>
      </c>
      <c r="D21" s="19">
        <v>383.57098597258948</v>
      </c>
      <c r="E21" s="19">
        <v>374.8419178141088</v>
      </c>
      <c r="F21" s="19">
        <v>341.80459404558673</v>
      </c>
      <c r="G21" s="19">
        <v>419.74785829100006</v>
      </c>
      <c r="I21"/>
      <c r="J21"/>
      <c r="K21"/>
      <c r="L21"/>
      <c r="M21"/>
      <c r="N21"/>
    </row>
    <row r="22" spans="1:14" ht="12.75" customHeight="1" x14ac:dyDescent="0.2">
      <c r="A22" s="20" t="s">
        <v>89</v>
      </c>
      <c r="B22" s="19">
        <v>1342.3697869836103</v>
      </c>
      <c r="C22" s="19">
        <v>1514.5317575959909</v>
      </c>
      <c r="D22" s="19">
        <v>1508.6613922937572</v>
      </c>
      <c r="E22" s="19">
        <v>1837.46795389822</v>
      </c>
      <c r="F22" s="19">
        <v>1982.2634572455001</v>
      </c>
      <c r="G22" s="19">
        <v>1963.5036455380998</v>
      </c>
      <c r="I22"/>
      <c r="J22"/>
      <c r="K22"/>
      <c r="L22"/>
      <c r="M22"/>
      <c r="N22"/>
    </row>
    <row r="23" spans="1:14" ht="12.75" customHeight="1" x14ac:dyDescent="0.2">
      <c r="A23" s="20" t="s">
        <v>88</v>
      </c>
      <c r="B23" s="19"/>
      <c r="C23" s="19"/>
      <c r="D23" s="19"/>
      <c r="E23" s="19" t="s">
        <v>128</v>
      </c>
      <c r="F23" s="19" t="s">
        <v>128</v>
      </c>
      <c r="G23" s="19" t="s">
        <v>128</v>
      </c>
      <c r="I23"/>
      <c r="J23"/>
      <c r="K23"/>
      <c r="L23"/>
      <c r="M23"/>
      <c r="N23"/>
    </row>
    <row r="24" spans="1:14" ht="12.75" customHeight="1" x14ac:dyDescent="0.2">
      <c r="A24" s="20" t="s">
        <v>87</v>
      </c>
      <c r="B24" s="19">
        <v>81.982459044118698</v>
      </c>
      <c r="C24" s="19">
        <v>85.175036518186062</v>
      </c>
      <c r="D24" s="19">
        <v>87.92243603334353</v>
      </c>
      <c r="E24" s="19">
        <v>81.132783698308444</v>
      </c>
      <c r="F24" s="19">
        <v>78.478132848320271</v>
      </c>
      <c r="G24" s="19">
        <v>92.404110664434896</v>
      </c>
      <c r="I24"/>
      <c r="J24"/>
      <c r="K24"/>
      <c r="L24"/>
      <c r="M24"/>
      <c r="N24"/>
    </row>
    <row r="25" spans="1:14" ht="12.75" customHeight="1" x14ac:dyDescent="0.2">
      <c r="A25" s="20" t="s">
        <v>86</v>
      </c>
      <c r="B25" s="19">
        <v>229.40974685339822</v>
      </c>
      <c r="C25" s="19">
        <v>273.10457063969915</v>
      </c>
      <c r="D25" s="19">
        <v>273.26328835125071</v>
      </c>
      <c r="E25" s="19">
        <v>243.16568644428867</v>
      </c>
      <c r="F25" s="19">
        <v>221.0396340103687</v>
      </c>
      <c r="G25" s="19">
        <v>215.09411550895797</v>
      </c>
      <c r="I25"/>
      <c r="J25"/>
      <c r="K25"/>
      <c r="L25"/>
      <c r="M25"/>
      <c r="N25"/>
    </row>
    <row r="26" spans="1:14" ht="12.75" customHeight="1" x14ac:dyDescent="0.2">
      <c r="A26" s="20" t="s">
        <v>85</v>
      </c>
      <c r="B26" s="19">
        <v>14.017462632185442</v>
      </c>
      <c r="C26" s="19">
        <v>17.633618695090266</v>
      </c>
      <c r="D26" s="19">
        <v>19.4211148068648</v>
      </c>
      <c r="E26" s="19">
        <v>19.523142259283091</v>
      </c>
      <c r="F26" s="19">
        <v>17.399549312557092</v>
      </c>
      <c r="G26" s="19">
        <v>21.359749571250457</v>
      </c>
      <c r="I26"/>
      <c r="J26"/>
      <c r="K26"/>
      <c r="L26"/>
      <c r="M26"/>
      <c r="N26"/>
    </row>
    <row r="27" spans="1:14" ht="12.75" customHeight="1" x14ac:dyDescent="0.2">
      <c r="A27" s="20" t="s">
        <v>84</v>
      </c>
      <c r="B27" s="19">
        <v>41.418549572400003</v>
      </c>
      <c r="C27" s="19">
        <v>43.485978629000144</v>
      </c>
      <c r="D27" s="19">
        <v>45.633802512420566</v>
      </c>
      <c r="E27" s="19">
        <v>49.278642426738017</v>
      </c>
      <c r="F27" s="19">
        <v>53.281911796300001</v>
      </c>
      <c r="G27" s="19">
        <v>57.798375439200008</v>
      </c>
      <c r="I27"/>
      <c r="J27"/>
      <c r="K27"/>
      <c r="L27"/>
      <c r="M27"/>
      <c r="N27"/>
    </row>
    <row r="28" spans="1:14" ht="12.75" customHeight="1" x14ac:dyDescent="0.2">
      <c r="A28" s="20" t="s">
        <v>83</v>
      </c>
      <c r="B28" s="19">
        <v>101.5990125</v>
      </c>
      <c r="C28" s="19">
        <v>149.28268558008915</v>
      </c>
      <c r="D28" s="19">
        <v>145.19947568160399</v>
      </c>
      <c r="E28" s="19">
        <v>131.09576938592753</v>
      </c>
      <c r="F28" s="19">
        <v>179.44275700999998</v>
      </c>
      <c r="G28" s="19">
        <v>187.68545280000001</v>
      </c>
      <c r="I28"/>
      <c r="J28"/>
      <c r="K28"/>
      <c r="L28"/>
      <c r="M28"/>
      <c r="N28"/>
    </row>
    <row r="29" spans="1:14" ht="12.75" customHeight="1" x14ac:dyDescent="0.2">
      <c r="A29" s="20" t="s">
        <v>82</v>
      </c>
      <c r="B29" s="19">
        <v>14.017462632185442</v>
      </c>
      <c r="C29" s="19">
        <v>13.814190978816281</v>
      </c>
      <c r="D29" s="19">
        <v>24.940775311329023</v>
      </c>
      <c r="E29" s="19">
        <v>21.304744964996026</v>
      </c>
      <c r="F29" s="19">
        <v>19.03484506036741</v>
      </c>
      <c r="G29" s="19">
        <v>19.909210000000002</v>
      </c>
      <c r="I29"/>
      <c r="J29"/>
      <c r="K29"/>
      <c r="L29"/>
      <c r="M29"/>
      <c r="N29"/>
    </row>
    <row r="30" spans="1:14" ht="12.75" customHeight="1" x14ac:dyDescent="0.2">
      <c r="A30" s="20" t="s">
        <v>81</v>
      </c>
      <c r="B30" s="19">
        <v>61.84</v>
      </c>
      <c r="C30" s="19">
        <v>48.95</v>
      </c>
      <c r="D30" s="19">
        <v>48.05</v>
      </c>
      <c r="E30" s="19">
        <v>48.305680664022752</v>
      </c>
      <c r="F30" s="19">
        <v>48.120863018128588</v>
      </c>
      <c r="G30" s="19">
        <v>50.334422716962507</v>
      </c>
      <c r="I30"/>
      <c r="J30"/>
      <c r="K30"/>
      <c r="L30"/>
      <c r="M30"/>
      <c r="N30"/>
    </row>
    <row r="31" spans="1:14" ht="12.75" customHeight="1" x14ac:dyDescent="0.2">
      <c r="A31" s="20" t="s">
        <v>80</v>
      </c>
      <c r="B31" s="19">
        <v>100.91</v>
      </c>
      <c r="C31" s="19">
        <v>92.93</v>
      </c>
      <c r="D31" s="19">
        <v>89.650308791330389</v>
      </c>
      <c r="E31" s="19">
        <v>89.650308791330389</v>
      </c>
      <c r="F31" s="19">
        <v>85.067696773254639</v>
      </c>
      <c r="G31" s="19">
        <v>90.426961669969657</v>
      </c>
      <c r="I31"/>
      <c r="J31"/>
      <c r="K31"/>
      <c r="L31"/>
      <c r="M31"/>
      <c r="N31"/>
    </row>
    <row r="32" spans="1:14" ht="12.75" customHeight="1" x14ac:dyDescent="0.2">
      <c r="A32" s="18" t="s">
        <v>164</v>
      </c>
      <c r="B32" s="17">
        <v>2209.1175420722966</v>
      </c>
      <c r="C32" s="17">
        <v>2318.5551810278512</v>
      </c>
      <c r="D32" s="17">
        <v>2361.8581960234346</v>
      </c>
      <c r="E32" s="17">
        <v>2515.1221640971471</v>
      </c>
      <c r="F32" s="17">
        <v>2732.2302872195078</v>
      </c>
      <c r="G32" s="17">
        <v>3102.5052298089745</v>
      </c>
      <c r="I32"/>
      <c r="J32"/>
      <c r="K32"/>
      <c r="L32"/>
      <c r="M32"/>
      <c r="N32"/>
    </row>
    <row r="33" spans="1:14" ht="12.75" customHeight="1" x14ac:dyDescent="0.2">
      <c r="A33" s="18" t="s">
        <v>163</v>
      </c>
      <c r="B33" s="17">
        <v>1652.7483984098192</v>
      </c>
      <c r="C33" s="17">
        <v>1683.7277319414468</v>
      </c>
      <c r="D33" s="17">
        <v>1737.1456244087049</v>
      </c>
      <c r="E33" s="17">
        <v>1755.5191673216061</v>
      </c>
      <c r="F33" s="17">
        <v>1848.5274481210456</v>
      </c>
      <c r="G33" s="17">
        <v>1950.3870377109013</v>
      </c>
      <c r="I33"/>
      <c r="J33"/>
      <c r="K33"/>
      <c r="L33"/>
      <c r="M33"/>
      <c r="N33"/>
    </row>
    <row r="34" spans="1:14" ht="12.75" customHeight="1" x14ac:dyDescent="0.2">
      <c r="A34" s="18" t="s">
        <v>79</v>
      </c>
      <c r="B34" s="17">
        <v>256.58185742509318</v>
      </c>
      <c r="C34" s="17">
        <v>251.88085356243985</v>
      </c>
      <c r="D34" s="17">
        <v>259.88385724002956</v>
      </c>
      <c r="E34" s="17">
        <v>261.69771624286778</v>
      </c>
      <c r="F34" s="17">
        <v>269.38712493486332</v>
      </c>
      <c r="G34" s="17">
        <v>283.66464255641108</v>
      </c>
      <c r="I34"/>
      <c r="J34"/>
      <c r="K34"/>
      <c r="L34"/>
      <c r="M34"/>
      <c r="N34"/>
    </row>
    <row r="35" spans="1:14" ht="12.75" customHeight="1" x14ac:dyDescent="0.2">
      <c r="A35" s="18" t="s">
        <v>78</v>
      </c>
      <c r="B35" s="17">
        <v>383.27742365</v>
      </c>
      <c r="C35" s="17">
        <v>380.07125667560007</v>
      </c>
      <c r="D35" s="17">
        <v>431.35509908000006</v>
      </c>
      <c r="E35" s="17">
        <v>446.97843859</v>
      </c>
      <c r="F35" s="17">
        <v>464.71738496000006</v>
      </c>
      <c r="G35" s="17">
        <v>459.91562063999999</v>
      </c>
      <c r="I35"/>
      <c r="J35"/>
      <c r="K35"/>
      <c r="L35"/>
      <c r="M35"/>
      <c r="N35"/>
    </row>
    <row r="36" spans="1:14" ht="12.75" customHeight="1" x14ac:dyDescent="0.2">
      <c r="A36" s="18" t="s">
        <v>77</v>
      </c>
      <c r="B36" s="17">
        <v>24.916987948239999</v>
      </c>
      <c r="C36" s="17">
        <v>23.711707923999999</v>
      </c>
      <c r="D36" s="17">
        <v>25.567426388000001</v>
      </c>
      <c r="E36" s="17">
        <v>26.974639665600002</v>
      </c>
      <c r="F36" s="17">
        <v>28.025742319999999</v>
      </c>
      <c r="G36" s="17">
        <v>30.407930417199999</v>
      </c>
      <c r="I36"/>
      <c r="J36"/>
      <c r="K36"/>
      <c r="L36"/>
      <c r="M36"/>
      <c r="N36"/>
    </row>
    <row r="37" spans="1:14" ht="12.75" customHeight="1" x14ac:dyDescent="0.2">
      <c r="A37" s="18" t="s">
        <v>162</v>
      </c>
      <c r="B37" s="17">
        <v>1753.8067858864902</v>
      </c>
      <c r="C37" s="17">
        <v>1788.2064271306069</v>
      </c>
      <c r="D37" s="17">
        <v>1883.0494398606754</v>
      </c>
      <c r="E37" s="17">
        <v>1913.8252500031383</v>
      </c>
      <c r="F37" s="17">
        <v>2015.8319658261823</v>
      </c>
      <c r="G37" s="17">
        <v>2096.2300853772904</v>
      </c>
      <c r="I37"/>
      <c r="J37"/>
      <c r="K37"/>
      <c r="L37"/>
    </row>
    <row r="38" spans="1:14" x14ac:dyDescent="0.2">
      <c r="A38" s="345" t="s">
        <v>176</v>
      </c>
      <c r="B38" s="346"/>
      <c r="C38" s="346"/>
      <c r="I38"/>
      <c r="J38"/>
      <c r="K38"/>
      <c r="L38"/>
    </row>
    <row r="39" spans="1:14" x14ac:dyDescent="0.2">
      <c r="I39"/>
      <c r="J39"/>
      <c r="K39"/>
      <c r="L39"/>
    </row>
    <row r="40" spans="1:14" x14ac:dyDescent="0.2">
      <c r="I40"/>
      <c r="J40"/>
      <c r="K40"/>
    </row>
    <row r="41" spans="1:14" x14ac:dyDescent="0.2">
      <c r="I41"/>
      <c r="J41"/>
      <c r="K41"/>
    </row>
    <row r="42" spans="1:14" x14ac:dyDescent="0.2">
      <c r="I42"/>
      <c r="J42"/>
      <c r="K42"/>
    </row>
    <row r="43" spans="1:14" x14ac:dyDescent="0.2">
      <c r="I43"/>
      <c r="J43"/>
      <c r="K43"/>
    </row>
    <row r="44" spans="1:14" x14ac:dyDescent="0.2">
      <c r="I44"/>
      <c r="J44"/>
      <c r="K44"/>
    </row>
    <row r="45" spans="1:14" x14ac:dyDescent="0.2">
      <c r="I45"/>
      <c r="J45"/>
      <c r="K45"/>
    </row>
    <row r="46" spans="1:14" x14ac:dyDescent="0.2">
      <c r="I46"/>
      <c r="J46"/>
      <c r="K46"/>
    </row>
    <row r="47" spans="1:14" x14ac:dyDescent="0.2">
      <c r="I47"/>
      <c r="J47"/>
      <c r="K47"/>
    </row>
    <row r="48" spans="1:14" x14ac:dyDescent="0.2">
      <c r="I48"/>
      <c r="J48"/>
      <c r="K48"/>
    </row>
    <row r="49" spans="9:11" x14ac:dyDescent="0.2">
      <c r="I49"/>
      <c r="J49"/>
      <c r="K49"/>
    </row>
    <row r="50" spans="9:11" x14ac:dyDescent="0.2">
      <c r="I50"/>
      <c r="J50"/>
      <c r="K50"/>
    </row>
    <row r="51" spans="9:11" x14ac:dyDescent="0.2">
      <c r="I51"/>
      <c r="J51"/>
      <c r="K51"/>
    </row>
    <row r="52" spans="9:11" x14ac:dyDescent="0.2">
      <c r="I52"/>
      <c r="J52"/>
      <c r="K52"/>
    </row>
    <row r="53" spans="9:11" x14ac:dyDescent="0.2">
      <c r="I53"/>
      <c r="J53"/>
      <c r="K53"/>
    </row>
    <row r="54" spans="9:11" x14ac:dyDescent="0.2">
      <c r="I54"/>
      <c r="J54"/>
      <c r="K54"/>
    </row>
    <row r="55" spans="9:11" x14ac:dyDescent="0.2">
      <c r="I55"/>
      <c r="J55"/>
      <c r="K55"/>
    </row>
    <row r="56" spans="9:11" x14ac:dyDescent="0.2">
      <c r="I56"/>
      <c r="J56"/>
      <c r="K56"/>
    </row>
    <row r="57" spans="9:11" x14ac:dyDescent="0.2">
      <c r="I57"/>
      <c r="J57"/>
      <c r="K57"/>
    </row>
    <row r="58" spans="9:11" x14ac:dyDescent="0.2">
      <c r="I58"/>
      <c r="J58"/>
      <c r="K58"/>
    </row>
    <row r="59" spans="9:11" x14ac:dyDescent="0.2">
      <c r="I59"/>
      <c r="J59"/>
      <c r="K59"/>
    </row>
    <row r="60" spans="9:11" x14ac:dyDescent="0.2">
      <c r="I60"/>
      <c r="J60"/>
      <c r="K60"/>
    </row>
    <row r="61" spans="9:11" x14ac:dyDescent="0.2">
      <c r="I61"/>
      <c r="J61"/>
      <c r="K61"/>
    </row>
    <row r="62" spans="9:11" x14ac:dyDescent="0.2">
      <c r="I62"/>
      <c r="J62"/>
      <c r="K62"/>
    </row>
    <row r="63" spans="9:11" x14ac:dyDescent="0.2">
      <c r="I63"/>
      <c r="J63"/>
      <c r="K63"/>
    </row>
    <row r="64" spans="9:11" x14ac:dyDescent="0.2">
      <c r="I64"/>
      <c r="J64"/>
      <c r="K64"/>
    </row>
    <row r="65" spans="9:11" x14ac:dyDescent="0.2">
      <c r="I65"/>
      <c r="J65"/>
      <c r="K65"/>
    </row>
    <row r="66" spans="9:11" x14ac:dyDescent="0.2">
      <c r="I66"/>
      <c r="J66"/>
      <c r="K66"/>
    </row>
    <row r="67" spans="9:11" x14ac:dyDescent="0.2">
      <c r="I67"/>
      <c r="J67"/>
      <c r="K67"/>
    </row>
    <row r="68" spans="9:11" x14ac:dyDescent="0.2">
      <c r="I68"/>
      <c r="J68"/>
      <c r="K68"/>
    </row>
    <row r="69" spans="9:11" x14ac:dyDescent="0.2">
      <c r="I69"/>
      <c r="J69"/>
      <c r="K69"/>
    </row>
    <row r="70" spans="9:11" x14ac:dyDescent="0.2">
      <c r="I70"/>
      <c r="J70"/>
      <c r="K70"/>
    </row>
    <row r="71" spans="9:11" x14ac:dyDescent="0.2">
      <c r="I71"/>
      <c r="J71"/>
      <c r="K71"/>
    </row>
  </sheetData>
  <mergeCells count="5">
    <mergeCell ref="A6:F6"/>
    <mergeCell ref="A3:D3"/>
    <mergeCell ref="A7:C7"/>
    <mergeCell ref="A38:C38"/>
    <mergeCell ref="A2:G2"/>
  </mergeCells>
  <pageMargins left="0.25" right="0.17" top="0.48" bottom="0.67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1</vt:lpstr>
      <vt:lpstr>2</vt:lpstr>
      <vt:lpstr>3</vt:lpstr>
      <vt:lpstr>4</vt:lpstr>
      <vt:lpstr>5</vt:lpstr>
      <vt:lpstr>6</vt:lpstr>
      <vt:lpstr>'2'!Área_de_impresión</vt:lpstr>
      <vt:lpstr>'4'!Área_de_impresión</vt:lpstr>
      <vt:lpstr>Índice!Área_de_impresión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2020-08-24T11:04:18Z</cp:lastPrinted>
  <dcterms:created xsi:type="dcterms:W3CDTF">2013-02-26T12:42:19Z</dcterms:created>
  <dcterms:modified xsi:type="dcterms:W3CDTF">2022-07-07T11:58:23Z</dcterms:modified>
</cp:coreProperties>
</file>